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34E86CCC-0673-44FD-B904-07EFD4ECAD19}" xr6:coauthVersionLast="47" xr6:coauthVersionMax="47" xr10:uidLastSave="{00000000-0000-0000-0000-000000000000}"/>
  <bookViews>
    <workbookView xWindow="-28920" yWindow="-120" windowWidth="29040" windowHeight="15840" firstSheet="1" activeTab="4" xr2:uid="{00000000-000D-0000-FFFF-FFFF00000000}"/>
  </bookViews>
  <sheets>
    <sheet name="PLANO-G" sheetId="5" r:id="rId1"/>
    <sheet name="PLANO-O" sheetId="7" r:id="rId2"/>
    <sheet name="Compilado-g-19" sheetId="2" r:id="rId3"/>
    <sheet name="Combinado-o-19" sheetId="6" r:id="rId4"/>
    <sheet name="Reporte_ECP_GAS_2019" sheetId="12" r:id="rId5"/>
    <sheet name="Reporte_ECP_OIL_2019" sheetId="10" r:id="rId6"/>
    <sheet name="Hoja3" sheetId="13" r:id="rId7"/>
    <sheet name="Balance Gas" sheetId="4" r:id="rId8"/>
    <sheet name="Hoja1" sheetId="9" r:id="rId9"/>
    <sheet name="Hoja2" sheetId="8" r:id="rId10"/>
    <sheet name="Combinado-o-19-ECP" sheetId="11" r:id="rId11"/>
  </sheets>
  <definedNames>
    <definedName name="_xlnm._FilterDatabase" localSheetId="3" hidden="1">'Combinado-o-19'!$A$12:$T$467</definedName>
    <definedName name="_xlnm._FilterDatabase" localSheetId="2" hidden="1">'Compilado-g-19'!$A$2:$BF$2</definedName>
    <definedName name="_xlnm._FilterDatabase" localSheetId="9" hidden="1">Hoja2!$A$1:$A$456</definedName>
    <definedName name="_xlnm._FilterDatabase" localSheetId="6" hidden="1">Hoja3!$C$8:$N$8</definedName>
    <definedName name="_xlnm._FilterDatabase" localSheetId="0" hidden="1">'PLANO-G'!$A$2:$BE$3524</definedName>
    <definedName name="_xlnm._FilterDatabase" localSheetId="1" hidden="1">'PLANO-O'!$A$12:$Q$470</definedName>
    <definedName name="_xlnm._FilterDatabase" localSheetId="4" hidden="1">Reporte_ECP_GAS_2019!$D$150:$R$150</definedName>
    <definedName name="_xlnm._FilterDatabase" localSheetId="5" hidden="1">Reporte_ECP_OIL_2019!$D$150:$O$150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F137" i="10"/>
  <c r="G137" i="10"/>
  <c r="H137" i="10"/>
  <c r="I137" i="10"/>
  <c r="J137" i="10"/>
  <c r="K137" i="10"/>
  <c r="L137" i="10"/>
  <c r="M137" i="10"/>
  <c r="E137" i="10"/>
  <c r="F125" i="10"/>
  <c r="G125" i="10"/>
  <c r="H125" i="10"/>
  <c r="I125" i="10"/>
  <c r="J125" i="10"/>
  <c r="K125" i="10"/>
  <c r="L125" i="10"/>
  <c r="M125" i="10"/>
  <c r="F134" i="10"/>
  <c r="G134" i="10"/>
  <c r="H134" i="10"/>
  <c r="I134" i="10"/>
  <c r="J134" i="10"/>
  <c r="K134" i="10"/>
  <c r="L134" i="10"/>
  <c r="M134" i="10"/>
  <c r="E134" i="10"/>
  <c r="E123" i="12"/>
  <c r="E125" i="10"/>
  <c r="N16" i="13"/>
  <c r="N17" i="13"/>
  <c r="N18" i="13"/>
  <c r="N19" i="13"/>
  <c r="N20" i="13"/>
  <c r="N29" i="13"/>
  <c r="N28" i="13"/>
  <c r="N33" i="13"/>
  <c r="N34" i="13"/>
  <c r="N9" i="13"/>
  <c r="N40" i="13"/>
  <c r="N14" i="13"/>
  <c r="N15" i="13"/>
  <c r="N30" i="13"/>
  <c r="N32" i="13"/>
  <c r="N21" i="13"/>
  <c r="N22" i="13"/>
  <c r="N23" i="13"/>
  <c r="N27" i="13"/>
  <c r="N13" i="13"/>
  <c r="N39" i="13"/>
  <c r="N11" i="13"/>
  <c r="N10" i="13"/>
  <c r="N24" i="13"/>
  <c r="N25" i="13"/>
  <c r="N26" i="13"/>
  <c r="N37" i="13"/>
  <c r="N38" i="13"/>
  <c r="N36" i="13"/>
  <c r="N31" i="13"/>
  <c r="N12" i="13"/>
  <c r="N35" i="13"/>
  <c r="R153" i="12"/>
  <c r="R154" i="12"/>
  <c r="R155" i="12" s="1"/>
  <c r="R156" i="12" s="1"/>
  <c r="R157" i="12" s="1"/>
  <c r="R158" i="12" s="1"/>
  <c r="R159" i="12" s="1"/>
  <c r="R152" i="12"/>
  <c r="R151" i="12"/>
  <c r="P165" i="12"/>
  <c r="Q165" i="12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200" i="10"/>
  <c r="W179" i="10"/>
  <c r="V208" i="10"/>
  <c r="Q152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51" i="10"/>
  <c r="U199" i="10"/>
  <c r="W199" i="10" s="1"/>
  <c r="V203" i="10"/>
  <c r="V205" i="10" s="1"/>
  <c r="U203" i="10"/>
  <c r="W203" i="10" s="1"/>
  <c r="U202" i="10"/>
  <c r="W202" i="10" s="1"/>
  <c r="U201" i="10"/>
  <c r="W201" i="10" s="1"/>
  <c r="M33" i="12"/>
  <c r="T205" i="10"/>
  <c r="Q125" i="12"/>
  <c r="Q126" i="12" s="1"/>
  <c r="Q127" i="12" s="1"/>
  <c r="Q128" i="12" s="1"/>
  <c r="Q129" i="12" s="1"/>
  <c r="Q130" i="12" s="1"/>
  <c r="Q131" i="12" s="1"/>
  <c r="Q132" i="12" s="1"/>
  <c r="Q124" i="12"/>
  <c r="Q123" i="12"/>
  <c r="P124" i="12"/>
  <c r="P125" i="12"/>
  <c r="P126" i="12"/>
  <c r="P127" i="12"/>
  <c r="P128" i="12"/>
  <c r="P129" i="12"/>
  <c r="P130" i="12"/>
  <c r="P131" i="12"/>
  <c r="P132" i="12"/>
  <c r="P123" i="12"/>
  <c r="O132" i="12"/>
  <c r="O134" i="12"/>
  <c r="O130" i="12"/>
  <c r="O131" i="12"/>
  <c r="O123" i="12"/>
  <c r="O124" i="12"/>
  <c r="O125" i="12"/>
  <c r="O126" i="12"/>
  <c r="O127" i="12"/>
  <c r="O128" i="12"/>
  <c r="O129" i="12"/>
  <c r="M123" i="12"/>
  <c r="N123" i="12"/>
  <c r="N124" i="12"/>
  <c r="N125" i="12"/>
  <c r="N126" i="12"/>
  <c r="N127" i="12"/>
  <c r="N128" i="12"/>
  <c r="N129" i="12"/>
  <c r="N130" i="12"/>
  <c r="N131" i="12"/>
  <c r="F123" i="12"/>
  <c r="G123" i="12"/>
  <c r="H123" i="12"/>
  <c r="I123" i="12"/>
  <c r="J123" i="12"/>
  <c r="K123" i="12"/>
  <c r="L123" i="12"/>
  <c r="F124" i="12"/>
  <c r="G124" i="12"/>
  <c r="H124" i="12"/>
  <c r="I124" i="12"/>
  <c r="J124" i="12"/>
  <c r="K124" i="12"/>
  <c r="L124" i="12"/>
  <c r="M124" i="12"/>
  <c r="F125" i="12"/>
  <c r="G125" i="12"/>
  <c r="H125" i="12"/>
  <c r="I125" i="12"/>
  <c r="J125" i="12"/>
  <c r="K125" i="12"/>
  <c r="L125" i="12"/>
  <c r="M125" i="12"/>
  <c r="F126" i="12"/>
  <c r="G126" i="12"/>
  <c r="H126" i="12"/>
  <c r="I126" i="12"/>
  <c r="J126" i="12"/>
  <c r="K126" i="12"/>
  <c r="L126" i="12"/>
  <c r="M126" i="12"/>
  <c r="F127" i="12"/>
  <c r="G127" i="12"/>
  <c r="H127" i="12"/>
  <c r="I127" i="12"/>
  <c r="J127" i="12"/>
  <c r="K127" i="12"/>
  <c r="L127" i="12"/>
  <c r="M127" i="12"/>
  <c r="F128" i="12"/>
  <c r="G128" i="12"/>
  <c r="H128" i="12"/>
  <c r="I128" i="12"/>
  <c r="J128" i="12"/>
  <c r="K128" i="12"/>
  <c r="L128" i="12"/>
  <c r="M128" i="12"/>
  <c r="F129" i="12"/>
  <c r="G129" i="12"/>
  <c r="H129" i="12"/>
  <c r="I129" i="12"/>
  <c r="J129" i="12"/>
  <c r="K129" i="12"/>
  <c r="L129" i="12"/>
  <c r="M129" i="12"/>
  <c r="F130" i="12"/>
  <c r="G130" i="12"/>
  <c r="H130" i="12"/>
  <c r="I130" i="12"/>
  <c r="J130" i="12"/>
  <c r="K130" i="12"/>
  <c r="L130" i="12"/>
  <c r="M130" i="12"/>
  <c r="F131" i="12"/>
  <c r="G131" i="12"/>
  <c r="H131" i="12"/>
  <c r="I131" i="12"/>
  <c r="J131" i="12"/>
  <c r="K131" i="12"/>
  <c r="L131" i="12"/>
  <c r="M131" i="12"/>
  <c r="E131" i="12"/>
  <c r="E130" i="12"/>
  <c r="E129" i="12"/>
  <c r="E128" i="12"/>
  <c r="E127" i="12"/>
  <c r="E126" i="12"/>
  <c r="E125" i="12"/>
  <c r="E124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86" i="12"/>
  <c r="R108" i="6"/>
  <c r="S108" i="6" s="1"/>
  <c r="V11" i="2"/>
  <c r="V5" i="2"/>
  <c r="V6" i="2"/>
  <c r="V7" i="2"/>
  <c r="U5" i="2"/>
  <c r="U6" i="2"/>
  <c r="U7" i="2"/>
  <c r="U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" i="2"/>
  <c r="D121" i="11"/>
  <c r="Q154" i="10" l="1"/>
  <c r="W205" i="10"/>
  <c r="X203" i="10"/>
  <c r="X205" i="10" s="1"/>
  <c r="X206" i="10" s="1"/>
  <c r="U205" i="10"/>
  <c r="V206" i="10"/>
  <c r="V4" i="2"/>
  <c r="N174" i="12" l="1"/>
  <c r="M146" i="12"/>
  <c r="M73" i="12"/>
  <c r="M76" i="12" s="1"/>
  <c r="D33" i="12"/>
  <c r="L23" i="12"/>
  <c r="K23" i="12"/>
  <c r="J23" i="12"/>
  <c r="I23" i="12"/>
  <c r="H23" i="12"/>
  <c r="G23" i="12"/>
  <c r="F23" i="12"/>
  <c r="E23" i="12"/>
  <c r="L22" i="12"/>
  <c r="K22" i="12"/>
  <c r="J22" i="12"/>
  <c r="I22" i="12"/>
  <c r="H22" i="12"/>
  <c r="G22" i="12"/>
  <c r="F22" i="12"/>
  <c r="E22" i="12"/>
  <c r="L21" i="12"/>
  <c r="K21" i="12"/>
  <c r="J21" i="12"/>
  <c r="I21" i="12"/>
  <c r="H21" i="12"/>
  <c r="G21" i="12"/>
  <c r="F21" i="12"/>
  <c r="E21" i="12"/>
  <c r="L20" i="12"/>
  <c r="K20" i="12"/>
  <c r="J20" i="12"/>
  <c r="I20" i="12"/>
  <c r="H20" i="12"/>
  <c r="G20" i="12"/>
  <c r="F20" i="12"/>
  <c r="E20" i="12"/>
  <c r="L19" i="12"/>
  <c r="K19" i="12"/>
  <c r="J19" i="12"/>
  <c r="I19" i="12"/>
  <c r="H19" i="12"/>
  <c r="G19" i="12"/>
  <c r="F19" i="12"/>
  <c r="E19" i="12"/>
  <c r="L18" i="12"/>
  <c r="K18" i="12"/>
  <c r="J18" i="12"/>
  <c r="I18" i="12"/>
  <c r="H18" i="12"/>
  <c r="G18" i="12"/>
  <c r="F18" i="12"/>
  <c r="E18" i="12"/>
  <c r="L17" i="12"/>
  <c r="K17" i="12"/>
  <c r="J17" i="12"/>
  <c r="I17" i="12"/>
  <c r="H17" i="12"/>
  <c r="G17" i="12"/>
  <c r="F17" i="12"/>
  <c r="E17" i="12"/>
  <c r="L16" i="12"/>
  <c r="K16" i="12"/>
  <c r="J16" i="12"/>
  <c r="I16" i="12"/>
  <c r="H16" i="12"/>
  <c r="G16" i="12"/>
  <c r="F16" i="12"/>
  <c r="E16" i="12"/>
  <c r="L15" i="12"/>
  <c r="K15" i="12"/>
  <c r="J15" i="12"/>
  <c r="I15" i="12"/>
  <c r="H15" i="12"/>
  <c r="G15" i="12"/>
  <c r="F15" i="12"/>
  <c r="E15" i="12"/>
  <c r="L14" i="12"/>
  <c r="K14" i="12"/>
  <c r="J14" i="12"/>
  <c r="I14" i="12"/>
  <c r="H14" i="12"/>
  <c r="G14" i="12"/>
  <c r="F14" i="12"/>
  <c r="E14" i="12"/>
  <c r="L13" i="12"/>
  <c r="K13" i="12"/>
  <c r="J13" i="12"/>
  <c r="I13" i="12"/>
  <c r="H13" i="12"/>
  <c r="G13" i="12"/>
  <c r="F13" i="12"/>
  <c r="E13" i="12"/>
  <c r="L12" i="12"/>
  <c r="K12" i="12"/>
  <c r="J12" i="12"/>
  <c r="I12" i="12"/>
  <c r="H12" i="12"/>
  <c r="G12" i="12"/>
  <c r="F12" i="12"/>
  <c r="E12" i="12"/>
  <c r="L11" i="12"/>
  <c r="K11" i="12"/>
  <c r="J11" i="12"/>
  <c r="I11" i="12"/>
  <c r="H11" i="12"/>
  <c r="G11" i="12"/>
  <c r="F11" i="12"/>
  <c r="E11" i="12"/>
  <c r="D8" i="12"/>
  <c r="D7" i="12"/>
  <c r="D6" i="12"/>
  <c r="C33" i="12" s="1"/>
  <c r="N174" i="10"/>
  <c r="R619" i="6"/>
  <c r="M146" i="10" s="1"/>
  <c r="F123" i="10"/>
  <c r="G123" i="10"/>
  <c r="H123" i="10"/>
  <c r="I123" i="10"/>
  <c r="J123" i="10"/>
  <c r="K123" i="10"/>
  <c r="L123" i="10"/>
  <c r="M123" i="10"/>
  <c r="F124" i="10"/>
  <c r="G124" i="10"/>
  <c r="H124" i="10"/>
  <c r="I124" i="10"/>
  <c r="J124" i="10"/>
  <c r="K124" i="10"/>
  <c r="L124" i="10"/>
  <c r="M124" i="10"/>
  <c r="F126" i="10"/>
  <c r="G126" i="10"/>
  <c r="H126" i="10"/>
  <c r="I126" i="10"/>
  <c r="J126" i="10"/>
  <c r="K126" i="10"/>
  <c r="L126" i="10"/>
  <c r="M126" i="10"/>
  <c r="N126" i="10" s="1"/>
  <c r="F127" i="10"/>
  <c r="G127" i="10"/>
  <c r="H127" i="10"/>
  <c r="I127" i="10"/>
  <c r="J127" i="10"/>
  <c r="K127" i="10"/>
  <c r="L127" i="10"/>
  <c r="M127" i="10"/>
  <c r="N127" i="10" s="1"/>
  <c r="F128" i="10"/>
  <c r="G128" i="10"/>
  <c r="H128" i="10"/>
  <c r="I128" i="10"/>
  <c r="J128" i="10"/>
  <c r="K128" i="10"/>
  <c r="L128" i="10"/>
  <c r="M128" i="10"/>
  <c r="N128" i="10" s="1"/>
  <c r="F129" i="10"/>
  <c r="G129" i="10"/>
  <c r="H129" i="10"/>
  <c r="I129" i="10"/>
  <c r="J129" i="10"/>
  <c r="K129" i="10"/>
  <c r="L129" i="10"/>
  <c r="M129" i="10"/>
  <c r="N129" i="10" s="1"/>
  <c r="F130" i="10"/>
  <c r="G130" i="10"/>
  <c r="H130" i="10"/>
  <c r="I130" i="10"/>
  <c r="J130" i="10"/>
  <c r="K130" i="10"/>
  <c r="L130" i="10"/>
  <c r="M130" i="10"/>
  <c r="N130" i="10" s="1"/>
  <c r="F131" i="10"/>
  <c r="G131" i="10"/>
  <c r="H131" i="10"/>
  <c r="I131" i="10"/>
  <c r="J131" i="10"/>
  <c r="K131" i="10"/>
  <c r="L131" i="10"/>
  <c r="M131" i="10"/>
  <c r="N131" i="10" s="1"/>
  <c r="F132" i="10"/>
  <c r="G132" i="10"/>
  <c r="H132" i="10"/>
  <c r="I132" i="10"/>
  <c r="J132" i="10"/>
  <c r="K132" i="10"/>
  <c r="L132" i="10"/>
  <c r="M132" i="10"/>
  <c r="N132" i="10" s="1"/>
  <c r="F133" i="10"/>
  <c r="G133" i="10"/>
  <c r="H133" i="10"/>
  <c r="I133" i="10"/>
  <c r="J133" i="10"/>
  <c r="K133" i="10"/>
  <c r="L133" i="10"/>
  <c r="M133" i="10"/>
  <c r="N133" i="10" s="1"/>
  <c r="F135" i="10"/>
  <c r="G135" i="10"/>
  <c r="H135" i="10"/>
  <c r="I135" i="10"/>
  <c r="J135" i="10"/>
  <c r="K135" i="10"/>
  <c r="L135" i="10"/>
  <c r="M135" i="10"/>
  <c r="N135" i="10" s="1"/>
  <c r="F136" i="10"/>
  <c r="G136" i="10"/>
  <c r="H136" i="10"/>
  <c r="I136" i="10"/>
  <c r="J136" i="10"/>
  <c r="K136" i="10"/>
  <c r="L136" i="10"/>
  <c r="M136" i="10"/>
  <c r="N136" i="10" s="1"/>
  <c r="N137" i="10"/>
  <c r="F138" i="10"/>
  <c r="G138" i="10"/>
  <c r="H138" i="10"/>
  <c r="I138" i="10"/>
  <c r="J138" i="10"/>
  <c r="K138" i="10"/>
  <c r="L138" i="10"/>
  <c r="M138" i="10"/>
  <c r="N138" i="10" s="1"/>
  <c r="F139" i="10"/>
  <c r="G139" i="10"/>
  <c r="H139" i="10"/>
  <c r="I139" i="10"/>
  <c r="J139" i="10"/>
  <c r="K139" i="10"/>
  <c r="L139" i="10"/>
  <c r="M139" i="10"/>
  <c r="N139" i="10" s="1"/>
  <c r="F140" i="10"/>
  <c r="G140" i="10"/>
  <c r="H140" i="10"/>
  <c r="I140" i="10"/>
  <c r="J140" i="10"/>
  <c r="K140" i="10"/>
  <c r="L140" i="10"/>
  <c r="M140" i="10"/>
  <c r="N140" i="10" s="1"/>
  <c r="F141" i="10"/>
  <c r="G141" i="10"/>
  <c r="H141" i="10"/>
  <c r="I141" i="10"/>
  <c r="J141" i="10"/>
  <c r="K141" i="10"/>
  <c r="L141" i="10"/>
  <c r="M141" i="10"/>
  <c r="N141" i="10" s="1"/>
  <c r="F142" i="10"/>
  <c r="G142" i="10"/>
  <c r="H142" i="10"/>
  <c r="I142" i="10"/>
  <c r="J142" i="10"/>
  <c r="K142" i="10"/>
  <c r="L142" i="10"/>
  <c r="M142" i="10"/>
  <c r="N142" i="10" s="1"/>
  <c r="E142" i="10"/>
  <c r="E141" i="10"/>
  <c r="E140" i="10"/>
  <c r="E139" i="10"/>
  <c r="E138" i="10"/>
  <c r="E136" i="10"/>
  <c r="E135" i="10"/>
  <c r="E133" i="10"/>
  <c r="E132" i="10"/>
  <c r="E131" i="10"/>
  <c r="E130" i="10"/>
  <c r="E129" i="10"/>
  <c r="E128" i="10"/>
  <c r="E127" i="10"/>
  <c r="E126" i="10"/>
  <c r="E124" i="10"/>
  <c r="E123" i="10"/>
  <c r="M73" i="10"/>
  <c r="A139" i="11"/>
  <c r="D33" i="10"/>
  <c r="L23" i="10"/>
  <c r="K23" i="10"/>
  <c r="J23" i="10"/>
  <c r="I23" i="10"/>
  <c r="H23" i="10"/>
  <c r="G23" i="10"/>
  <c r="F23" i="10"/>
  <c r="E23" i="10"/>
  <c r="L22" i="10"/>
  <c r="K22" i="10"/>
  <c r="J22" i="10"/>
  <c r="I22" i="10"/>
  <c r="H22" i="10"/>
  <c r="G22" i="10"/>
  <c r="F22" i="10"/>
  <c r="E22" i="10"/>
  <c r="L21" i="10"/>
  <c r="K21" i="10"/>
  <c r="J21" i="10"/>
  <c r="I21" i="10"/>
  <c r="H21" i="10"/>
  <c r="G21" i="10"/>
  <c r="F21" i="10"/>
  <c r="E21" i="10"/>
  <c r="L20" i="10"/>
  <c r="K20" i="10"/>
  <c r="J20" i="10"/>
  <c r="I20" i="10"/>
  <c r="H20" i="10"/>
  <c r="G20" i="10"/>
  <c r="F20" i="10"/>
  <c r="E20" i="10"/>
  <c r="L19" i="10"/>
  <c r="K19" i="10"/>
  <c r="J19" i="10"/>
  <c r="I19" i="10"/>
  <c r="H19" i="10"/>
  <c r="G19" i="10"/>
  <c r="F19" i="10"/>
  <c r="E19" i="10"/>
  <c r="L18" i="10"/>
  <c r="K18" i="10"/>
  <c r="J18" i="10"/>
  <c r="I18" i="10"/>
  <c r="H18" i="10"/>
  <c r="G18" i="10"/>
  <c r="F18" i="10"/>
  <c r="E18" i="10"/>
  <c r="L17" i="10"/>
  <c r="K17" i="10"/>
  <c r="J17" i="10"/>
  <c r="I17" i="10"/>
  <c r="H17" i="10"/>
  <c r="G17" i="10"/>
  <c r="F17" i="10"/>
  <c r="E17" i="10"/>
  <c r="L16" i="10"/>
  <c r="K16" i="10"/>
  <c r="J16" i="10"/>
  <c r="I16" i="10"/>
  <c r="H16" i="10"/>
  <c r="G16" i="10"/>
  <c r="F16" i="10"/>
  <c r="E16" i="10"/>
  <c r="L15" i="10"/>
  <c r="K15" i="10"/>
  <c r="J15" i="10"/>
  <c r="I15" i="10"/>
  <c r="H15" i="10"/>
  <c r="G15" i="10"/>
  <c r="F15" i="10"/>
  <c r="E15" i="10"/>
  <c r="L14" i="10"/>
  <c r="K14" i="10"/>
  <c r="J14" i="10"/>
  <c r="I14" i="10"/>
  <c r="H14" i="10"/>
  <c r="G14" i="10"/>
  <c r="F14" i="10"/>
  <c r="E14" i="10"/>
  <c r="L13" i="10"/>
  <c r="K13" i="10"/>
  <c r="J13" i="10"/>
  <c r="I13" i="10"/>
  <c r="H13" i="10"/>
  <c r="G13" i="10"/>
  <c r="F13" i="10"/>
  <c r="E13" i="10"/>
  <c r="L12" i="10"/>
  <c r="K12" i="10"/>
  <c r="J12" i="10"/>
  <c r="I12" i="10"/>
  <c r="H12" i="10"/>
  <c r="G12" i="10"/>
  <c r="F12" i="10"/>
  <c r="E12" i="10"/>
  <c r="L11" i="10"/>
  <c r="K11" i="10"/>
  <c r="J11" i="10"/>
  <c r="I11" i="10"/>
  <c r="H11" i="10"/>
  <c r="G11" i="10"/>
  <c r="F11" i="10"/>
  <c r="E11" i="10"/>
  <c r="D8" i="10"/>
  <c r="D7" i="10"/>
  <c r="D6" i="10"/>
  <c r="C33" i="10" s="1"/>
  <c r="D5" i="10"/>
  <c r="R253" i="6"/>
  <c r="R24" i="6"/>
  <c r="S24" i="6" s="1"/>
  <c r="N124" i="10" l="1"/>
  <c r="O124" i="10" s="1"/>
  <c r="O123" i="10"/>
  <c r="N123" i="10"/>
  <c r="U208" i="10"/>
  <c r="W206" i="10" s="1"/>
  <c r="N134" i="10"/>
  <c r="N125" i="10"/>
  <c r="O125" i="10" s="1"/>
  <c r="O126" i="10" s="1"/>
  <c r="O127" i="10" s="1"/>
  <c r="O128" i="10" s="1"/>
  <c r="O129" i="10" s="1"/>
  <c r="O130" i="10" s="1"/>
  <c r="O131" i="10" s="1"/>
  <c r="O132" i="10" s="1"/>
  <c r="O133" i="10" s="1"/>
  <c r="K26" i="12"/>
  <c r="K27" i="12" s="1"/>
  <c r="K33" i="12" s="1"/>
  <c r="N11" i="12"/>
  <c r="O11" i="12" s="1"/>
  <c r="U206" i="10"/>
  <c r="M143" i="10"/>
  <c r="N143" i="10" s="1"/>
  <c r="E26" i="12"/>
  <c r="E27" i="12" s="1"/>
  <c r="E33" i="12" s="1"/>
  <c r="H26" i="12"/>
  <c r="H27" i="12" s="1"/>
  <c r="H33" i="12" s="1"/>
  <c r="G26" i="12"/>
  <c r="G27" i="12" s="1"/>
  <c r="G33" i="12" s="1"/>
  <c r="F26" i="12"/>
  <c r="F27" i="12" s="1"/>
  <c r="F33" i="12" s="1"/>
  <c r="L26" i="12"/>
  <c r="L27" i="12" s="1"/>
  <c r="L33" i="12" s="1"/>
  <c r="I26" i="12"/>
  <c r="I27" i="12" s="1"/>
  <c r="I33" i="12" s="1"/>
  <c r="J26" i="12"/>
  <c r="J27" i="12" s="1"/>
  <c r="J33" i="12" s="1"/>
  <c r="M76" i="10"/>
  <c r="J26" i="10"/>
  <c r="J27" i="10" s="1"/>
  <c r="J33" i="10" s="1"/>
  <c r="I26" i="10"/>
  <c r="I27" i="10" s="1"/>
  <c r="I33" i="10" s="1"/>
  <c r="K26" i="10"/>
  <c r="K27" i="10" s="1"/>
  <c r="K33" i="10" s="1"/>
  <c r="F26" i="10"/>
  <c r="F27" i="10" s="1"/>
  <c r="F33" i="10" s="1"/>
  <c r="G26" i="10"/>
  <c r="G27" i="10" s="1"/>
  <c r="G33" i="10" s="1"/>
  <c r="L26" i="10"/>
  <c r="L27" i="10" s="1"/>
  <c r="L33" i="10" s="1"/>
  <c r="N11" i="10"/>
  <c r="O11" i="10" s="1"/>
  <c r="E26" i="10"/>
  <c r="E27" i="10" s="1"/>
  <c r="E33" i="10" s="1"/>
  <c r="H26" i="10"/>
  <c r="H27" i="10" s="1"/>
  <c r="H33" i="10" s="1"/>
  <c r="F81" i="4"/>
  <c r="G81" i="4"/>
  <c r="H81" i="4"/>
  <c r="I81" i="4"/>
  <c r="J81" i="4"/>
  <c r="K81" i="4"/>
  <c r="L81" i="4"/>
  <c r="M81" i="4"/>
  <c r="N81" i="4"/>
  <c r="F82" i="4"/>
  <c r="G82" i="4"/>
  <c r="H82" i="4"/>
  <c r="I82" i="4"/>
  <c r="J82" i="4"/>
  <c r="K82" i="4"/>
  <c r="L82" i="4"/>
  <c r="M82" i="4"/>
  <c r="N82" i="4"/>
  <c r="F83" i="4"/>
  <c r="G83" i="4"/>
  <c r="H83" i="4"/>
  <c r="I83" i="4"/>
  <c r="J83" i="4"/>
  <c r="K83" i="4"/>
  <c r="L83" i="4"/>
  <c r="M83" i="4"/>
  <c r="N83" i="4"/>
  <c r="F84" i="4"/>
  <c r="G84" i="4"/>
  <c r="H84" i="4"/>
  <c r="I84" i="4"/>
  <c r="J84" i="4"/>
  <c r="K84" i="4"/>
  <c r="L84" i="4"/>
  <c r="M84" i="4"/>
  <c r="N84" i="4"/>
  <c r="E84" i="4"/>
  <c r="E83" i="4"/>
  <c r="E82" i="4"/>
  <c r="E81" i="4"/>
  <c r="O134" i="10" l="1"/>
  <c r="O135" i="10" s="1"/>
  <c r="O136" i="10" s="1"/>
  <c r="O137" i="10" s="1"/>
  <c r="O138" i="10" s="1"/>
  <c r="O139" i="10" s="1"/>
  <c r="O140" i="10" s="1"/>
  <c r="O141" i="10" s="1"/>
  <c r="O142" i="10" s="1"/>
  <c r="O143" i="10" s="1"/>
  <c r="D6" i="4"/>
  <c r="C33" i="4" s="1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E66" i="4"/>
  <c r="E65" i="4"/>
  <c r="E64" i="4"/>
  <c r="E63" i="4"/>
  <c r="Q472" i="7"/>
  <c r="P472" i="7"/>
  <c r="O472" i="7"/>
  <c r="N472" i="7"/>
  <c r="M472" i="7"/>
  <c r="L472" i="7"/>
  <c r="K472" i="7"/>
  <c r="J472" i="7"/>
  <c r="I472" i="7"/>
  <c r="H472" i="7"/>
  <c r="G472" i="7"/>
  <c r="F472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D8" i="4" l="1"/>
  <c r="D5" i="4"/>
  <c r="D7" i="4"/>
  <c r="M33" i="4"/>
  <c r="M27" i="4"/>
  <c r="M26" i="4"/>
  <c r="R148" i="6" l="1"/>
  <c r="R26" i="6"/>
  <c r="S26" i="6" s="1"/>
  <c r="R55" i="6"/>
  <c r="S55" i="6" s="1"/>
  <c r="R62" i="6"/>
  <c r="S62" i="6" s="1"/>
  <c r="R278" i="6"/>
  <c r="S278" i="6" s="1"/>
  <c r="R36" i="6"/>
  <c r="R324" i="6"/>
  <c r="R251" i="6"/>
  <c r="R409" i="6"/>
  <c r="R21" i="6"/>
  <c r="R57" i="6"/>
  <c r="R412" i="6"/>
  <c r="R318" i="6"/>
  <c r="R164" i="6"/>
  <c r="R332" i="6"/>
  <c r="R457" i="6"/>
  <c r="R345" i="6"/>
  <c r="R124" i="6"/>
  <c r="R53" i="6"/>
  <c r="R380" i="6"/>
  <c r="R373" i="6"/>
  <c r="R202" i="6"/>
  <c r="R46" i="6"/>
  <c r="R104" i="6"/>
  <c r="R150" i="6"/>
  <c r="R143" i="6"/>
  <c r="R366" i="6"/>
  <c r="R60" i="6"/>
  <c r="R48" i="6"/>
  <c r="R59" i="6"/>
  <c r="R110" i="6"/>
  <c r="R182" i="6"/>
  <c r="R173" i="6"/>
  <c r="R430" i="6"/>
  <c r="S430" i="6" s="1"/>
  <c r="R99" i="6"/>
  <c r="S99" i="6" s="1"/>
  <c r="R41" i="6"/>
  <c r="S41" i="6" s="1"/>
  <c r="R100" i="6"/>
  <c r="S100" i="6" s="1"/>
  <c r="R440" i="6"/>
  <c r="R232" i="6"/>
  <c r="R44" i="6"/>
  <c r="S44" i="6" s="1"/>
  <c r="R244" i="6"/>
  <c r="S244" i="6" s="1"/>
  <c r="R64" i="6"/>
  <c r="R58" i="6"/>
  <c r="R65" i="6"/>
  <c r="R50" i="6"/>
  <c r="R29" i="6"/>
  <c r="R121" i="6"/>
  <c r="R331" i="6"/>
  <c r="R361" i="6"/>
  <c r="R385" i="6"/>
  <c r="R93" i="6"/>
  <c r="R111" i="6"/>
  <c r="S111" i="6" s="1"/>
  <c r="R105" i="6"/>
  <c r="S105" i="6" s="1"/>
  <c r="R107" i="6"/>
  <c r="S107" i="6" s="1"/>
  <c r="R106" i="6"/>
  <c r="S106" i="6" s="1"/>
  <c r="R95" i="6"/>
  <c r="R205" i="6"/>
  <c r="R376" i="6"/>
  <c r="R333" i="6"/>
  <c r="R347" i="6"/>
  <c r="R378" i="6"/>
  <c r="R196" i="6"/>
  <c r="R328" i="6"/>
  <c r="R210" i="6"/>
  <c r="R154" i="6"/>
  <c r="R178" i="6"/>
  <c r="S178" i="6" s="1"/>
  <c r="R349" i="6"/>
  <c r="S349" i="6" s="1"/>
  <c r="R201" i="6"/>
  <c r="R225" i="6"/>
  <c r="R185" i="6"/>
  <c r="R296" i="6"/>
  <c r="R236" i="6"/>
  <c r="R146" i="6"/>
  <c r="S146" i="6" s="1"/>
  <c r="R446" i="6"/>
  <c r="R337" i="6"/>
  <c r="R136" i="6"/>
  <c r="R189" i="6"/>
  <c r="R163" i="6"/>
  <c r="R113" i="6"/>
  <c r="R86" i="6"/>
  <c r="R342" i="6"/>
  <c r="R252" i="6"/>
  <c r="R294" i="6"/>
  <c r="R187" i="6"/>
  <c r="R341" i="6"/>
  <c r="R269" i="6"/>
  <c r="R415" i="6"/>
  <c r="R420" i="6"/>
  <c r="R334" i="6"/>
  <c r="R195" i="6"/>
  <c r="R367" i="6"/>
  <c r="R280" i="6"/>
  <c r="R112" i="6"/>
  <c r="R352" i="6"/>
  <c r="R258" i="6"/>
  <c r="R338" i="6"/>
  <c r="R119" i="6"/>
  <c r="R265" i="6"/>
  <c r="R393" i="6"/>
  <c r="R153" i="6"/>
  <c r="R340" i="6"/>
  <c r="R400" i="6"/>
  <c r="R226" i="6"/>
  <c r="R382" i="6"/>
  <c r="R179" i="6"/>
  <c r="R297" i="6"/>
  <c r="R358" i="6"/>
  <c r="R139" i="6"/>
  <c r="R135" i="6"/>
  <c r="R260" i="6"/>
  <c r="R308" i="6"/>
  <c r="R330" i="6"/>
  <c r="R272" i="6"/>
  <c r="R239" i="6"/>
  <c r="R313" i="6"/>
  <c r="R237" i="6"/>
  <c r="R465" i="6"/>
  <c r="R467" i="6"/>
  <c r="R419" i="6"/>
  <c r="R422" i="6"/>
  <c r="R295" i="6"/>
  <c r="R292" i="6"/>
  <c r="R350" i="6"/>
  <c r="R351" i="6"/>
  <c r="R405" i="6"/>
  <c r="R411" i="6"/>
  <c r="R97" i="6"/>
  <c r="R304" i="6"/>
  <c r="R386" i="6"/>
  <c r="R381" i="6"/>
  <c r="R413" i="6"/>
  <c r="R279" i="6"/>
  <c r="R133" i="6"/>
  <c r="R204" i="6"/>
  <c r="R346" i="6"/>
  <c r="R301" i="6"/>
  <c r="R309" i="6"/>
  <c r="R286" i="6"/>
  <c r="R214" i="6"/>
  <c r="R227" i="6"/>
  <c r="R299" i="6"/>
  <c r="R364" i="6"/>
  <c r="R316" i="6"/>
  <c r="R389" i="6"/>
  <c r="R406" i="6"/>
  <c r="R193" i="6"/>
  <c r="R320" i="6"/>
  <c r="R434" i="6"/>
  <c r="R450" i="6"/>
  <c r="R372" i="6"/>
  <c r="R421" i="6"/>
  <c r="R425" i="6"/>
  <c r="R362" i="6"/>
  <c r="R277" i="6"/>
  <c r="R83" i="6"/>
  <c r="R161" i="6"/>
  <c r="R291" i="6"/>
  <c r="R270" i="6"/>
  <c r="R317" i="6"/>
  <c r="R184" i="6"/>
  <c r="R344" i="6"/>
  <c r="R429" i="6"/>
  <c r="R190" i="6"/>
  <c r="R176" i="6"/>
  <c r="R271" i="6"/>
  <c r="R166" i="6"/>
  <c r="R217" i="6"/>
  <c r="R261" i="6"/>
  <c r="R206" i="6"/>
  <c r="R262" i="6"/>
  <c r="R218" i="6"/>
  <c r="R339" i="6"/>
  <c r="R228" i="6"/>
  <c r="R109" i="6"/>
  <c r="S109" i="6" s="1"/>
  <c r="R221" i="6"/>
  <c r="R417" i="6"/>
  <c r="R288" i="6"/>
  <c r="R68" i="6"/>
  <c r="R212" i="6"/>
  <c r="R167" i="6"/>
  <c r="R22" i="6"/>
  <c r="R31" i="6"/>
  <c r="R67" i="6"/>
  <c r="R200" i="6"/>
  <c r="R38" i="6"/>
  <c r="R329" i="6"/>
  <c r="R122" i="6"/>
  <c r="R247" i="6"/>
  <c r="R290" i="6"/>
  <c r="R402" i="6"/>
  <c r="R369" i="6"/>
  <c r="R426" i="6"/>
  <c r="R336" i="6"/>
  <c r="R375" i="6"/>
  <c r="R461" i="6"/>
  <c r="R147" i="6"/>
  <c r="R300" i="6"/>
  <c r="R98" i="6"/>
  <c r="R142" i="6"/>
  <c r="R353" i="6"/>
  <c r="R384" i="6"/>
  <c r="R242" i="6"/>
  <c r="R391" i="6"/>
  <c r="R160" i="6"/>
  <c r="R238" i="6"/>
  <c r="R284" i="6"/>
  <c r="R383" i="6"/>
  <c r="R20" i="6"/>
  <c r="R56" i="6"/>
  <c r="R90" i="6"/>
  <c r="R43" i="6"/>
  <c r="R220" i="6"/>
  <c r="R224" i="6"/>
  <c r="R298" i="6"/>
  <c r="R414" i="6"/>
  <c r="R94" i="6"/>
  <c r="R268" i="6"/>
  <c r="S268" i="6" s="1"/>
  <c r="R427" i="6"/>
  <c r="S427" i="6" s="1"/>
  <c r="R175" i="6"/>
  <c r="R395" i="6"/>
  <c r="R127" i="6"/>
  <c r="S127" i="6" s="1"/>
  <c r="R128" i="6"/>
  <c r="S128" i="6" s="1"/>
  <c r="R264" i="6"/>
  <c r="S264" i="6" s="1"/>
  <c r="R168" i="6"/>
  <c r="R256" i="6"/>
  <c r="R235" i="6"/>
  <c r="R191" i="6"/>
  <c r="R306" i="6"/>
  <c r="R410" i="6"/>
  <c r="R283" i="6"/>
  <c r="R188" i="6"/>
  <c r="R117" i="6"/>
  <c r="S117" i="6" s="1"/>
  <c r="R444" i="6"/>
  <c r="R463" i="6"/>
  <c r="R456" i="6"/>
  <c r="R451" i="6"/>
  <c r="R436" i="6"/>
  <c r="R311" i="6"/>
  <c r="R156" i="6"/>
  <c r="R335" i="6"/>
  <c r="R424" i="6"/>
  <c r="R464" i="6"/>
  <c r="R452" i="6"/>
  <c r="R416" i="6"/>
  <c r="R257" i="6"/>
  <c r="R52" i="6"/>
  <c r="S52" i="6" s="1"/>
  <c r="R343" i="6"/>
  <c r="S343" i="6" s="1"/>
  <c r="R397" i="6"/>
  <c r="S397" i="6" s="1"/>
  <c r="R25" i="6"/>
  <c r="R442" i="6"/>
  <c r="R459" i="6"/>
  <c r="R305" i="6"/>
  <c r="R302" i="6"/>
  <c r="S302" i="6" s="1"/>
  <c r="R71" i="6"/>
  <c r="R33" i="6"/>
  <c r="S33" i="6" s="1"/>
  <c r="R27" i="6"/>
  <c r="S27" i="6" s="1"/>
  <c r="R42" i="6"/>
  <c r="S42" i="6" s="1"/>
  <c r="R114" i="6"/>
  <c r="S114" i="6" s="1"/>
  <c r="R115" i="6"/>
  <c r="S115" i="6" s="1"/>
  <c r="R116" i="6"/>
  <c r="S116" i="6" s="1"/>
  <c r="R194" i="6"/>
  <c r="S194" i="6" s="1"/>
  <c r="R374" i="6"/>
  <c r="S374" i="6" s="1"/>
  <c r="R377" i="6"/>
  <c r="S377" i="6" s="1"/>
  <c r="R379" i="6"/>
  <c r="S379" i="6" s="1"/>
  <c r="R18" i="6"/>
  <c r="S18" i="6" s="1"/>
  <c r="R263" i="6"/>
  <c r="R118" i="6"/>
  <c r="S118" i="6" s="1"/>
  <c r="R312" i="6"/>
  <c r="S312" i="6" s="1"/>
  <c r="R172" i="6"/>
  <c r="S172" i="6" s="1"/>
  <c r="R371" i="6"/>
  <c r="S371" i="6" s="1"/>
  <c r="R321" i="6"/>
  <c r="S321" i="6" s="1"/>
  <c r="R78" i="6"/>
  <c r="S78" i="6" s="1"/>
  <c r="R249" i="6"/>
  <c r="S249" i="6" s="1"/>
  <c r="R255" i="6"/>
  <c r="S255" i="6" s="1"/>
  <c r="R281" i="6"/>
  <c r="S281" i="6" s="1"/>
  <c r="R151" i="6"/>
  <c r="S151" i="6" s="1"/>
  <c r="R246" i="6"/>
  <c r="S246" i="6" s="1"/>
  <c r="R325" i="6"/>
  <c r="S325" i="6" s="1"/>
  <c r="R348" i="6"/>
  <c r="S348" i="6" s="1"/>
  <c r="R158" i="6"/>
  <c r="S158" i="6" s="1"/>
  <c r="R192" i="6"/>
  <c r="S192" i="6" s="1"/>
  <c r="R428" i="6"/>
  <c r="S428" i="6" s="1"/>
  <c r="R293" i="6"/>
  <c r="R454" i="6"/>
  <c r="R466" i="6"/>
  <c r="R460" i="6"/>
  <c r="R441" i="6"/>
  <c r="R15" i="6"/>
  <c r="S15" i="6" s="1"/>
  <c r="R66" i="6"/>
  <c r="S66" i="6" s="1"/>
  <c r="R76" i="6"/>
  <c r="S76" i="6" s="1"/>
  <c r="R82" i="6"/>
  <c r="S82" i="6" s="1"/>
  <c r="R91" i="6"/>
  <c r="S91" i="6" s="1"/>
  <c r="R250" i="6"/>
  <c r="R248" i="6"/>
  <c r="R355" i="6"/>
  <c r="R45" i="6"/>
  <c r="R61" i="6"/>
  <c r="R438" i="6"/>
  <c r="R259" i="6"/>
  <c r="R245" i="6"/>
  <c r="R240" i="6"/>
  <c r="R75" i="6"/>
  <c r="R40" i="6"/>
  <c r="R74" i="6"/>
  <c r="R102" i="6"/>
  <c r="R73" i="6"/>
  <c r="R203" i="6"/>
  <c r="R455" i="6"/>
  <c r="R63" i="6"/>
  <c r="S63" i="6" s="1"/>
  <c r="R69" i="6"/>
  <c r="S69" i="6" s="1"/>
  <c r="R77" i="6"/>
  <c r="S77" i="6" s="1"/>
  <c r="R17" i="6"/>
  <c r="S17" i="6" s="1"/>
  <c r="R88" i="6"/>
  <c r="S88" i="6" s="1"/>
  <c r="R89" i="6"/>
  <c r="S89" i="6" s="1"/>
  <c r="R87" i="6"/>
  <c r="R70" i="6"/>
  <c r="R85" i="6"/>
  <c r="R132" i="6"/>
  <c r="R84" i="6"/>
  <c r="R159" i="6"/>
  <c r="R120" i="6"/>
  <c r="R129" i="6"/>
  <c r="R327" i="6"/>
  <c r="R267" i="6"/>
  <c r="R207" i="6"/>
  <c r="R323" i="6"/>
  <c r="R303" i="6"/>
  <c r="R47" i="6"/>
  <c r="S47" i="6" s="1"/>
  <c r="R315" i="6"/>
  <c r="S315" i="6" s="1"/>
  <c r="R404" i="6"/>
  <c r="R96" i="6"/>
  <c r="R447" i="6"/>
  <c r="R445" i="6"/>
  <c r="R131" i="6"/>
  <c r="R443" i="6"/>
  <c r="R72" i="6"/>
  <c r="R433" i="6"/>
  <c r="R16" i="6"/>
  <c r="R138" i="6"/>
  <c r="S138" i="6" s="1"/>
  <c r="R231" i="6"/>
  <c r="S231" i="6" s="1"/>
  <c r="R282" i="6"/>
  <c r="S282" i="6" s="1"/>
  <c r="R155" i="6"/>
  <c r="R208" i="6"/>
  <c r="R79" i="6"/>
  <c r="R230" i="6"/>
  <c r="R223" i="6"/>
  <c r="R448" i="6"/>
  <c r="R388" i="6"/>
  <c r="R125" i="6"/>
  <c r="R152" i="6"/>
  <c r="R209" i="6"/>
  <c r="R130" i="6"/>
  <c r="S130" i="6" s="1"/>
  <c r="R19" i="6"/>
  <c r="S19" i="6" s="1"/>
  <c r="R23" i="6"/>
  <c r="S23" i="6" s="1"/>
  <c r="R30" i="6"/>
  <c r="S30" i="6" s="1"/>
  <c r="R137" i="6"/>
  <c r="S137" i="6" s="1"/>
  <c r="R140" i="6"/>
  <c r="S140" i="6" s="1"/>
  <c r="R141" i="6"/>
  <c r="S141" i="6" s="1"/>
  <c r="R181" i="6"/>
  <c r="S181" i="6" s="1"/>
  <c r="R287" i="6"/>
  <c r="S287" i="6" s="1"/>
  <c r="R357" i="6"/>
  <c r="S357" i="6" s="1"/>
  <c r="R365" i="6"/>
  <c r="S365" i="6" s="1"/>
  <c r="R368" i="6"/>
  <c r="S368" i="6" s="1"/>
  <c r="R370" i="6"/>
  <c r="S370" i="6" s="1"/>
  <c r="R363" i="6"/>
  <c r="S363" i="6" s="1"/>
  <c r="R170" i="6"/>
  <c r="R273" i="6"/>
  <c r="S273" i="6" s="1"/>
  <c r="R458" i="6"/>
  <c r="R354" i="6"/>
  <c r="S354" i="6" s="1"/>
  <c r="R392" i="6"/>
  <c r="S392" i="6" s="1"/>
  <c r="R54" i="6"/>
  <c r="R254" i="6"/>
  <c r="R310" i="6"/>
  <c r="S310" i="6" s="1"/>
  <c r="R51" i="6"/>
  <c r="S51" i="6" s="1"/>
  <c r="R92" i="6"/>
  <c r="S92" i="6" s="1"/>
  <c r="R233" i="6"/>
  <c r="S233" i="6" s="1"/>
  <c r="R319" i="6"/>
  <c r="S319" i="6" s="1"/>
  <c r="R360" i="6"/>
  <c r="S360" i="6" s="1"/>
  <c r="R275" i="6"/>
  <c r="R49" i="6"/>
  <c r="R162" i="6"/>
  <c r="R403" i="6"/>
  <c r="R39" i="6"/>
  <c r="R144" i="6"/>
  <c r="R180" i="6"/>
  <c r="R213" i="6"/>
  <c r="S213" i="6" s="1"/>
  <c r="R453" i="6"/>
  <c r="S453" i="6" s="1"/>
  <c r="R13" i="6"/>
  <c r="S13" i="6" s="1"/>
  <c r="R198" i="6"/>
  <c r="S198" i="6" s="1"/>
  <c r="R145" i="6"/>
  <c r="S145" i="6" s="1"/>
  <c r="R199" i="6"/>
  <c r="S199" i="6" s="1"/>
  <c r="R356" i="6"/>
  <c r="R274" i="6"/>
  <c r="R197" i="6"/>
  <c r="R32" i="6"/>
  <c r="R177" i="6"/>
  <c r="R174" i="6"/>
  <c r="R149" i="6"/>
  <c r="S149" i="6" s="1"/>
  <c r="R157" i="6"/>
  <c r="S157" i="6" s="1"/>
  <c r="R186" i="6"/>
  <c r="S186" i="6" s="1"/>
  <c r="R462" i="6"/>
  <c r="R396" i="6"/>
  <c r="R435" i="6"/>
  <c r="R398" i="6"/>
  <c r="R437" i="6"/>
  <c r="R326" i="6"/>
  <c r="S326" i="6" s="1"/>
  <c r="R399" i="6"/>
  <c r="S399" i="6" s="1"/>
  <c r="R134" i="6"/>
  <c r="S134" i="6" s="1"/>
  <c r="R126" i="6"/>
  <c r="S126" i="6" s="1"/>
  <c r="R432" i="6"/>
  <c r="S432" i="6" s="1"/>
  <c r="R34" i="6"/>
  <c r="S34" i="6" s="1"/>
  <c r="R285" i="6"/>
  <c r="R222" i="6"/>
  <c r="R359" i="6"/>
  <c r="R322" i="6"/>
  <c r="R103" i="6"/>
  <c r="S103" i="6" s="1"/>
  <c r="R28" i="6"/>
  <c r="S28" i="6" s="1"/>
  <c r="R289" i="6"/>
  <c r="S289" i="6" s="1"/>
  <c r="R387" i="6"/>
  <c r="R276" i="6"/>
  <c r="R165" i="6"/>
  <c r="R431" i="6"/>
  <c r="R123" i="6"/>
  <c r="R101" i="6"/>
  <c r="S101" i="6" s="1"/>
  <c r="R183" i="6"/>
  <c r="S183" i="6" s="1"/>
  <c r="R229" i="6"/>
  <c r="S229" i="6" s="1"/>
  <c r="R390" i="6"/>
  <c r="S390" i="6" s="1"/>
  <c r="R14" i="6"/>
  <c r="S14" i="6" s="1"/>
  <c r="R266" i="6"/>
  <c r="R35" i="6"/>
  <c r="S35" i="6" s="1"/>
  <c r="R211" i="6"/>
  <c r="S211" i="6" s="1"/>
  <c r="R449" i="6"/>
  <c r="R418" i="6"/>
  <c r="S418" i="6" s="1"/>
  <c r="R314" i="6"/>
  <c r="S314" i="6" s="1"/>
  <c r="R169" i="6"/>
  <c r="R439" i="6"/>
  <c r="R37" i="6"/>
  <c r="R81" i="6"/>
  <c r="R234" i="6"/>
  <c r="S234" i="6" s="1"/>
  <c r="R241" i="6"/>
  <c r="S241" i="6" s="1"/>
  <c r="R401" i="6"/>
  <c r="S401" i="6" s="1"/>
  <c r="R423" i="6"/>
  <c r="S423" i="6" s="1"/>
  <c r="R407" i="6"/>
  <c r="S407" i="6" s="1"/>
  <c r="R394" i="6"/>
  <c r="R171" i="6"/>
  <c r="R408" i="6"/>
  <c r="R216" i="6"/>
  <c r="S216" i="6" s="1"/>
  <c r="R80" i="6"/>
  <c r="S80" i="6" s="1"/>
  <c r="R215" i="6"/>
  <c r="S215" i="6" s="1"/>
  <c r="R219" i="6"/>
  <c r="S219" i="6" s="1"/>
  <c r="R307" i="6"/>
  <c r="S307" i="6" s="1"/>
  <c r="R243" i="6"/>
  <c r="S243" i="6" s="1"/>
  <c r="M26" i="12" l="1"/>
  <c r="N33" i="12"/>
  <c r="M27" i="12"/>
  <c r="M27" i="10"/>
  <c r="M26" i="10"/>
  <c r="M33" i="10"/>
  <c r="N33" i="10" s="1"/>
  <c r="R472" i="6"/>
  <c r="W28" i="6" s="1"/>
  <c r="Q472" i="6"/>
  <c r="P472" i="6"/>
  <c r="O472" i="6"/>
  <c r="N472" i="6"/>
  <c r="M472" i="6"/>
  <c r="L472" i="6"/>
  <c r="K472" i="6"/>
  <c r="J472" i="6"/>
  <c r="I472" i="6"/>
  <c r="H472" i="6"/>
  <c r="G472" i="6"/>
  <c r="F472" i="6"/>
  <c r="D33" i="4" l="1"/>
  <c r="E12" i="4" l="1"/>
  <c r="E13" i="4"/>
  <c r="F13" i="4"/>
  <c r="G13" i="4"/>
  <c r="H13" i="4"/>
  <c r="I13" i="4"/>
  <c r="J13" i="4"/>
  <c r="K13" i="4"/>
  <c r="L13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F12" i="4"/>
  <c r="G12" i="4"/>
  <c r="H12" i="4"/>
  <c r="I12" i="4"/>
  <c r="J12" i="4"/>
  <c r="K12" i="4"/>
  <c r="L12" i="4"/>
  <c r="E11" i="4"/>
  <c r="F11" i="4"/>
  <c r="G11" i="4"/>
  <c r="H11" i="4"/>
  <c r="I11" i="4"/>
  <c r="J11" i="4"/>
  <c r="K11" i="4"/>
  <c r="L11" i="4"/>
  <c r="L26" i="4" l="1"/>
  <c r="L27" i="4" s="1"/>
  <c r="L33" i="4" s="1"/>
  <c r="H26" i="4"/>
  <c r="H27" i="4" s="1"/>
  <c r="H33" i="4" s="1"/>
  <c r="N11" i="4"/>
  <c r="O11" i="4" s="1"/>
  <c r="I26" i="4"/>
  <c r="I27" i="4" s="1"/>
  <c r="I33" i="4" s="1"/>
  <c r="K26" i="4"/>
  <c r="K27" i="4" s="1"/>
  <c r="K33" i="4" s="1"/>
  <c r="J26" i="4"/>
  <c r="J27" i="4" s="1"/>
  <c r="J33" i="4" s="1"/>
  <c r="F26" i="4"/>
  <c r="F27" i="4" s="1"/>
  <c r="F33" i="4" s="1"/>
  <c r="G26" i="4"/>
  <c r="G27" i="4" s="1"/>
  <c r="G33" i="4" s="1"/>
  <c r="E26" i="4"/>
  <c r="E27" i="4" s="1"/>
  <c r="E33" i="4" s="1"/>
  <c r="N33" i="4" s="1"/>
</calcChain>
</file>

<file path=xl/sharedStrings.xml><?xml version="1.0" encoding="utf-8"?>
<sst xmlns="http://schemas.openxmlformats.org/spreadsheetml/2006/main" count="41288" uniqueCount="875">
  <si>
    <t>AÑO</t>
  </si>
  <si>
    <t>MES</t>
  </si>
  <si>
    <t>DEPARTAMENTO</t>
  </si>
  <si>
    <t>MUNICIPIO</t>
  </si>
  <si>
    <t>OPERADOR</t>
  </si>
  <si>
    <t>CAMPO</t>
  </si>
  <si>
    <t>CONTRATO</t>
  </si>
  <si>
    <t>PRODUCCION 
FISCALIZADA</t>
  </si>
  <si>
    <t>GAS
 LIFT</t>
  </si>
  <si>
    <t>GAS 
REINYECTADO</t>
  </si>
  <si>
    <t>GAS 
QUEMADO</t>
  </si>
  <si>
    <t>CONSUMO EN
 CAMPO</t>
  </si>
  <si>
    <t>ENVIADO A 
PLANTA</t>
  </si>
  <si>
    <t>GAS 
TRANSFORMADO</t>
  </si>
  <si>
    <t>ENTREGADO A
 GASEODUCTOS</t>
  </si>
  <si>
    <t>TOLIMA</t>
  </si>
  <si>
    <t>ESPINAL</t>
  </si>
  <si>
    <t>Frontera Energy Colombia Corp Sucursal Colombia</t>
  </si>
  <si>
    <t>ABANICO</t>
  </si>
  <si>
    <t>CASANARE</t>
  </si>
  <si>
    <t>OROCUE</t>
  </si>
  <si>
    <t>COLOMBIA ENERGY DEVELOPMENT CO</t>
  </si>
  <si>
    <t>CANACABARE</t>
  </si>
  <si>
    <t>ALCARAVÁN</t>
  </si>
  <si>
    <t>PIEDRAS</t>
  </si>
  <si>
    <t>INTEROIL COLOMBIA EXPLORATION AND PRODUCTION</t>
  </si>
  <si>
    <t>AMBROSÍA</t>
  </si>
  <si>
    <t>META</t>
  </si>
  <si>
    <t>VILLAVICENCIO</t>
  </si>
  <si>
    <t>ECOPETROL S.A.</t>
  </si>
  <si>
    <t>APIAY</t>
  </si>
  <si>
    <t>APIAY ESTE</t>
  </si>
  <si>
    <t>AUSTRAL</t>
  </si>
  <si>
    <t>GAVAN</t>
  </si>
  <si>
    <t>GUATIQUIA</t>
  </si>
  <si>
    <t>GUAYURIBA</t>
  </si>
  <si>
    <t>LIBERTAD NORTE</t>
  </si>
  <si>
    <t>POMPEYA</t>
  </si>
  <si>
    <t>SAURIO</t>
  </si>
  <si>
    <t>SURIA</t>
  </si>
  <si>
    <t>SURIA SUR</t>
  </si>
  <si>
    <t>TANANE</t>
  </si>
  <si>
    <t>ALVARADO</t>
  </si>
  <si>
    <t>HOCOL S.A.</t>
  </si>
  <si>
    <t>TOTARE</t>
  </si>
  <si>
    <t>ARMERO</t>
  </si>
  <si>
    <t>PAZ DE ARIPORO</t>
  </si>
  <si>
    <t>AZOR</t>
  </si>
  <si>
    <t>ARRENDAJO</t>
  </si>
  <si>
    <t>YAGUAZO</t>
  </si>
  <si>
    <t>MELGAR</t>
  </si>
  <si>
    <t>PERENCO OIL AND GAS COLOMBIA LIMITED.</t>
  </si>
  <si>
    <t>GUANDO</t>
  </si>
  <si>
    <t>BOQUERÓN</t>
  </si>
  <si>
    <t>GUANDO SW</t>
  </si>
  <si>
    <t>BOYACA</t>
  </si>
  <si>
    <t>TOPAGA</t>
  </si>
  <si>
    <t>UNION TEMPORAL OMEGA ENERGY</t>
  </si>
  <si>
    <t>BOLÍVAR</t>
  </si>
  <si>
    <t>BUENAVISTA</t>
  </si>
  <si>
    <t>CORRALES</t>
  </si>
  <si>
    <t>HUILA</t>
  </si>
  <si>
    <t>NEIVA</t>
  </si>
  <si>
    <t>ESPINO</t>
  </si>
  <si>
    <t>CAGUAN</t>
  </si>
  <si>
    <t>RIO CEIBAS</t>
  </si>
  <si>
    <t>MANI</t>
  </si>
  <si>
    <t>EMERALD ENERGY PLC SUCURSAL COLOMBIA</t>
  </si>
  <si>
    <t>CAMPO RICO</t>
  </si>
  <si>
    <t>CENTAURO SUR</t>
  </si>
  <si>
    <t>YOPAL</t>
  </si>
  <si>
    <t>VIGIA</t>
  </si>
  <si>
    <t>VIGIA SUR</t>
  </si>
  <si>
    <t>TELLO</t>
  </si>
  <si>
    <t>CAMPOS TELLO Y LA JAGUA</t>
  </si>
  <si>
    <t>MONTERREY</t>
  </si>
  <si>
    <t>Canaguay</t>
  </si>
  <si>
    <t>CANAGUARO</t>
  </si>
  <si>
    <t>TAURAMENA</t>
  </si>
  <si>
    <t>ARAUCA</t>
  </si>
  <si>
    <t>TAME</t>
  </si>
  <si>
    <t>PAREX RESOURCES COLOMBIA LTD. SUCURSAL</t>
  </si>
  <si>
    <t>ANDINA</t>
  </si>
  <si>
    <t>CAPACHOS</t>
  </si>
  <si>
    <t>PUERTO GAITAN</t>
  </si>
  <si>
    <t>CEPSA COLOMBIA S.A.</t>
  </si>
  <si>
    <t>CARACARA SUR A</t>
  </si>
  <si>
    <t>CARACARA</t>
  </si>
  <si>
    <t>CARACARA SUR B Y C</t>
  </si>
  <si>
    <t>SANTANDER</t>
  </si>
  <si>
    <t>SABANA DE TORRES</t>
  </si>
  <si>
    <t>PETROSANTANDER (COLOMBIA) INC.</t>
  </si>
  <si>
    <t>CORAZÓN</t>
  </si>
  <si>
    <t>CARARE LAS MONAS</t>
  </si>
  <si>
    <t>CORAZÓN WEST</t>
  </si>
  <si>
    <t>PAYOA</t>
  </si>
  <si>
    <t>PAYOA WEST</t>
  </si>
  <si>
    <t>SALINA</t>
  </si>
  <si>
    <t>NORTE DE SANTANDER</t>
  </si>
  <si>
    <t>SARDINATA</t>
  </si>
  <si>
    <t>WATTLE PETROLEUM COMPANY S.A.S</t>
  </si>
  <si>
    <t>CERRO GORDO</t>
  </si>
  <si>
    <t>CARBONERA</t>
  </si>
  <si>
    <t>SAN LUIS DE PALENQUE</t>
  </si>
  <si>
    <t>PERENCO COLOMBIA LIMITED</t>
  </si>
  <si>
    <t>CRAVO ESTE</t>
  </si>
  <si>
    <t>AGUAZUL</t>
  </si>
  <si>
    <t>LA GLORIA</t>
  </si>
  <si>
    <t>LA GLORIA NORTE</t>
  </si>
  <si>
    <t>MORICHAL</t>
  </si>
  <si>
    <t>NUNCHIA</t>
  </si>
  <si>
    <t>TIERRA BLANCA</t>
  </si>
  <si>
    <t>TOCARIA</t>
  </si>
  <si>
    <t>CURITO</t>
  </si>
  <si>
    <t>CASANARE ESTE</t>
  </si>
  <si>
    <t>VETRA EXPLORACION Y PRODUCCION COLOMBIA S.A.S.</t>
  </si>
  <si>
    <t>JUAPE</t>
  </si>
  <si>
    <t>LA PUNTA</t>
  </si>
  <si>
    <t>SANTO DOMINGO</t>
  </si>
  <si>
    <t>SANTO DOMINGO NORTE</t>
  </si>
  <si>
    <t>CUCUTA</t>
  </si>
  <si>
    <t>PETROSOUTH ENERGY CORPORATION SUCURSAL COLOMBIA</t>
  </si>
  <si>
    <t>CERRITO</t>
  </si>
  <si>
    <t>T-BURNS</t>
  </si>
  <si>
    <t>PUTUMAYO</t>
  </si>
  <si>
    <t>VILLAGARZON</t>
  </si>
  <si>
    <t>GRAN TIERRA ENERGY COLOMBIA LTD</t>
  </si>
  <si>
    <t>COSTAYACO</t>
  </si>
  <si>
    <t>CHAZA</t>
  </si>
  <si>
    <t>MOCOA</t>
  </si>
  <si>
    <t>MOQUETA</t>
  </si>
  <si>
    <t>PURIFICACIÓN</t>
  </si>
  <si>
    <t>CHENCHE</t>
  </si>
  <si>
    <t>CESAR</t>
  </si>
  <si>
    <t>ASTREA</t>
  </si>
  <si>
    <t>ARJONA</t>
  </si>
  <si>
    <t>CHIMICHAGUA</t>
  </si>
  <si>
    <t>ARAUQUITA</t>
  </si>
  <si>
    <t>OCCIDENTAL DE COLOMBIA LLC</t>
  </si>
  <si>
    <t>ARAGUATO</t>
  </si>
  <si>
    <t>CHIPIRÓN</t>
  </si>
  <si>
    <t>BAYONERO</t>
  </si>
  <si>
    <t>GALEMBO</t>
  </si>
  <si>
    <t>JIBA UNIFICADO</t>
  </si>
  <si>
    <t>MACANA</t>
  </si>
  <si>
    <t>MATANEGRA OESTE</t>
  </si>
  <si>
    <t>BOLIVAR</t>
  </si>
  <si>
    <t>TALAIGUA NUEVO</t>
  </si>
  <si>
    <t>BOQUETE</t>
  </si>
  <si>
    <t>CICUCO BOQUETE</t>
  </si>
  <si>
    <t>CICUCO</t>
  </si>
  <si>
    <t>SAN LUIS DE GACENO</t>
  </si>
  <si>
    <t>NIKOIL ENERGY CORP</t>
  </si>
  <si>
    <t>MEDINA</t>
  </si>
  <si>
    <t>CÓNDOR</t>
  </si>
  <si>
    <t>VILLA NUEVA</t>
  </si>
  <si>
    <t>CARUTO</t>
  </si>
  <si>
    <t>CORCEL</t>
  </si>
  <si>
    <t>CABUYARO</t>
  </si>
  <si>
    <t>COBRA</t>
  </si>
  <si>
    <t>BARRANCA DE UPIA</t>
  </si>
  <si>
    <t>CORCEL A</t>
  </si>
  <si>
    <t>CORCEL C</t>
  </si>
  <si>
    <t>CORCEL D</t>
  </si>
  <si>
    <t>CORCEL E</t>
  </si>
  <si>
    <t>ESPADARTE</t>
  </si>
  <si>
    <t>TRINIDAD</t>
  </si>
  <si>
    <t>COREN</t>
  </si>
  <si>
    <t>COROCORA</t>
  </si>
  <si>
    <t>REMACHE SUR</t>
  </si>
  <si>
    <t>CANAGUEY</t>
  </si>
  <si>
    <t>COSECHA</t>
  </si>
  <si>
    <t>FINN</t>
  </si>
  <si>
    <t>MORROCOY</t>
  </si>
  <si>
    <t>REX NE</t>
  </si>
  <si>
    <t>TERECAY</t>
  </si>
  <si>
    <t>ONGC VIDESH LIMITED SUCURSAL COLOMBIANA</t>
  </si>
  <si>
    <t>INDICO</t>
  </si>
  <si>
    <t>CPO 5</t>
  </si>
  <si>
    <t>MARIPOSA</t>
  </si>
  <si>
    <t>ACACIAS</t>
  </si>
  <si>
    <t>AKACIAS</t>
  </si>
  <si>
    <t>CPO 9</t>
  </si>
  <si>
    <t>CAÑO LIMÓN</t>
  </si>
  <si>
    <t>CRAVO NORTE</t>
  </si>
  <si>
    <t>CAÑO YARUMAL</t>
  </si>
  <si>
    <t>REDONDO</t>
  </si>
  <si>
    <t>REDONDO ESTE</t>
  </si>
  <si>
    <t>TONINA</t>
  </si>
  <si>
    <t>CHICHIMENE</t>
  </si>
  <si>
    <t>CUBARRAL</t>
  </si>
  <si>
    <t>GUAMAL</t>
  </si>
  <si>
    <t>CHICHIMENE SW</t>
  </si>
  <si>
    <t>CUSIANA NORTE</t>
  </si>
  <si>
    <t>SIMACOTA</t>
  </si>
  <si>
    <t>AGUAS BLANCAS</t>
  </si>
  <si>
    <t>DE MARES</t>
  </si>
  <si>
    <t>SAN VICENTE DE CHUCURI</t>
  </si>
  <si>
    <t>COLORADO</t>
  </si>
  <si>
    <t>LISAMA</t>
  </si>
  <si>
    <t>LISAMA NUTRIA</t>
  </si>
  <si>
    <t>NUTRIA</t>
  </si>
  <si>
    <t>TESORO</t>
  </si>
  <si>
    <t>CUNDINAMARCA</t>
  </si>
  <si>
    <t>GUADUAS</t>
  </si>
  <si>
    <t>DINDAL</t>
  </si>
  <si>
    <t>NEW GRANADA ENERGY CORPORATION SUCURSAL COLOMBIA</t>
  </si>
  <si>
    <t>DOROTEA B</t>
  </si>
  <si>
    <t>DOROTEA</t>
  </si>
  <si>
    <t>MAGDALENA</t>
  </si>
  <si>
    <t>SANTA ANA</t>
  </si>
  <si>
    <t>CAPURE</t>
  </si>
  <si>
    <t>GUAMA</t>
  </si>
  <si>
    <t>COTORRA</t>
  </si>
  <si>
    <t>MANAMO</t>
  </si>
  <si>
    <t>PEDERNALITO</t>
  </si>
  <si>
    <t>CUPIAGUA</t>
  </si>
  <si>
    <t>ECOP-SDLA-OP-DIRECTA</t>
  </si>
  <si>
    <t>CUPIAGUA SUR</t>
  </si>
  <si>
    <t>ARIGUANI</t>
  </si>
  <si>
    <t>PETROLEOS SUD AMERICANOS SUCURSAL COLOMBIA</t>
  </si>
  <si>
    <t>EL DIFÍCIL</t>
  </si>
  <si>
    <t>CORDOBA</t>
  </si>
  <si>
    <t>SAHAGUN</t>
  </si>
  <si>
    <t>GEOPRODUCTION OIL AND GAS COMPANY OF COLOMBIA</t>
  </si>
  <si>
    <t>ARIANNA</t>
  </si>
  <si>
    <t>ESPERANZA</t>
  </si>
  <si>
    <t>CAÑAFLECHA</t>
  </si>
  <si>
    <t>KATANA</t>
  </si>
  <si>
    <t>PUEBLO NUEVO</t>
  </si>
  <si>
    <t>NELSON</t>
  </si>
  <si>
    <t>SUCRE</t>
  </si>
  <si>
    <t>SAN MARCOS</t>
  </si>
  <si>
    <t>NISPERO</t>
  </si>
  <si>
    <t>PALMER</t>
  </si>
  <si>
    <t>MATACHÍN NORTE</t>
  </si>
  <si>
    <t>PRADO</t>
  </si>
  <si>
    <t>MATACHÍN SUR</t>
  </si>
  <si>
    <t>RIO DE ORO</t>
  </si>
  <si>
    <t>PIMIENTO</t>
  </si>
  <si>
    <t>FORTUNA</t>
  </si>
  <si>
    <t>TOTUMAL</t>
  </si>
  <si>
    <t>LEWIS ENERGY COLOMBIA INC</t>
  </si>
  <si>
    <t>LOS ACEITES</t>
  </si>
  <si>
    <t>GUACHIRÍA</t>
  </si>
  <si>
    <t>PRIMAVERA</t>
  </si>
  <si>
    <t>AZAFRÁN</t>
  </si>
  <si>
    <t>GUACHIRIA SUR</t>
  </si>
  <si>
    <t>TULIPÁN</t>
  </si>
  <si>
    <t>PUERTO BOYACA</t>
  </si>
  <si>
    <t>MANSAROVAR ENERGY COLOMBIA LTD</t>
  </si>
  <si>
    <t>VELASQUEZ</t>
  </si>
  <si>
    <t>GUAGUAQUI - TERAN</t>
  </si>
  <si>
    <t>GUAJIRA</t>
  </si>
  <si>
    <t>MANAURE</t>
  </si>
  <si>
    <t>CHEVRON PETROLEUM COMPANY</t>
  </si>
  <si>
    <t>BALLENA</t>
  </si>
  <si>
    <t>CHUCHUPA</t>
  </si>
  <si>
    <t>GUARROJO</t>
  </si>
  <si>
    <t>OCELOTE</t>
  </si>
  <si>
    <t>PINTADO</t>
  </si>
  <si>
    <t>Alligator</t>
  </si>
  <si>
    <t>ARDILLA</t>
  </si>
  <si>
    <t>AVISPA</t>
  </si>
  <si>
    <t>CANDELILLA</t>
  </si>
  <si>
    <t>CEIBO</t>
  </si>
  <si>
    <t>YATAY</t>
  </si>
  <si>
    <t>CAUCA</t>
  </si>
  <si>
    <t>PIAMONTE</t>
  </si>
  <si>
    <t>GUAYUYACO</t>
  </si>
  <si>
    <t>JUANAMBU</t>
  </si>
  <si>
    <t>YAGUARA</t>
  </si>
  <si>
    <t>HOBO</t>
  </si>
  <si>
    <t>BARRANCABERMEJA</t>
  </si>
  <si>
    <t>INFANTAS</t>
  </si>
  <si>
    <t>LA CIRA INFANTAS</t>
  </si>
  <si>
    <t>LA CIRA</t>
  </si>
  <si>
    <t>SAN PEDRO</t>
  </si>
  <si>
    <t>LA CRECIENTE</t>
  </si>
  <si>
    <t>LA CRECIENTE D</t>
  </si>
  <si>
    <t>GEOPARK COLOMBIA S.A.S.</t>
  </si>
  <si>
    <t>CUERVA OESTE</t>
  </si>
  <si>
    <t>LA CUERVA</t>
  </si>
  <si>
    <t>CUERVA SUR</t>
  </si>
  <si>
    <t>LA JAGUA IBIRICO</t>
  </si>
  <si>
    <t>DRUMMOND LTD</t>
  </si>
  <si>
    <t>CAPORO</t>
  </si>
  <si>
    <t>LA LOMA</t>
  </si>
  <si>
    <t>RIONEGRO</t>
  </si>
  <si>
    <t>COLÓN</t>
  </si>
  <si>
    <t>LA PALOMA</t>
  </si>
  <si>
    <t>JUGLAR</t>
  </si>
  <si>
    <t>AGUACHICA</t>
  </si>
  <si>
    <t>DOÑA MARÍA</t>
  </si>
  <si>
    <t>LEBRIJA</t>
  </si>
  <si>
    <t>LEONA B</t>
  </si>
  <si>
    <t>LEONA</t>
  </si>
  <si>
    <t>LEONA B SUR</t>
  </si>
  <si>
    <t>LEONA C</t>
  </si>
  <si>
    <t>PORE</t>
  </si>
  <si>
    <t>KONA</t>
  </si>
  <si>
    <t>LLA 16</t>
  </si>
  <si>
    <t>RAMIRIQUI</t>
  </si>
  <si>
    <t>LLA 22</t>
  </si>
  <si>
    <t>CARRAO ENERGY S.A. SUCURSAL COLOMIBA</t>
  </si>
  <si>
    <t>DANES</t>
  </si>
  <si>
    <t>LLA 23</t>
  </si>
  <si>
    <t>LABRADOR</t>
  </si>
  <si>
    <t>PANTRO</t>
  </si>
  <si>
    <t>RUMBA</t>
  </si>
  <si>
    <t>LLA 26</t>
  </si>
  <si>
    <t>ADALIA</t>
  </si>
  <si>
    <t>LLA 30</t>
  </si>
  <si>
    <t>VERANO ENERGY (BARBADOS) LIMITED</t>
  </si>
  <si>
    <t>CALONA</t>
  </si>
  <si>
    <t>LLA 32</t>
  </si>
  <si>
    <t>CARMENTEA</t>
  </si>
  <si>
    <t>KANANASKIS</t>
  </si>
  <si>
    <t xml:space="preserve">MAX </t>
  </si>
  <si>
    <t>LLA 34</t>
  </si>
  <si>
    <t>TARO TARO</t>
  </si>
  <si>
    <t>TILO</t>
  </si>
  <si>
    <t>TUA</t>
  </si>
  <si>
    <t>BEGONIA</t>
  </si>
  <si>
    <t>LLA 40</t>
  </si>
  <si>
    <t xml:space="preserve">LAS MARACAS </t>
  </si>
  <si>
    <t>LOS OCARROS</t>
  </si>
  <si>
    <t>ANTIOQUIA</t>
  </si>
  <si>
    <t>YONDO</t>
  </si>
  <si>
    <t>CASABE</t>
  </si>
  <si>
    <t>MAGDALENA MEDIO</t>
  </si>
  <si>
    <t>CASABE SUR</t>
  </si>
  <si>
    <t>PUERTO WILCHES</t>
  </si>
  <si>
    <t>GARZAS</t>
  </si>
  <si>
    <t>LLANITO UNIFICADO</t>
  </si>
  <si>
    <t>PEÑAS BLANCAS</t>
  </si>
  <si>
    <t>CANTAGALLO</t>
  </si>
  <si>
    <t>YARIGUÍ-CANTAGALLO</t>
  </si>
  <si>
    <t>MANÁ</t>
  </si>
  <si>
    <t>EL PASO</t>
  </si>
  <si>
    <t>TEXICAN OIL LTD SUCURSAL EN COLOMBIA</t>
  </si>
  <si>
    <t>COMPAE</t>
  </si>
  <si>
    <t>MARACAS</t>
  </si>
  <si>
    <t>AGAPANTO</t>
  </si>
  <si>
    <t>MARANTA</t>
  </si>
  <si>
    <t>MIRTO</t>
  </si>
  <si>
    <t>GARZON</t>
  </si>
  <si>
    <t>GIGANTE</t>
  </si>
  <si>
    <t>MATAMBO</t>
  </si>
  <si>
    <t>SAN MARTÍN</t>
  </si>
  <si>
    <t>ACORDIONERO</t>
  </si>
  <si>
    <t>MIDAS</t>
  </si>
  <si>
    <t>CHUIRA</t>
  </si>
  <si>
    <t>ORITO</t>
  </si>
  <si>
    <t>NANCY</t>
  </si>
  <si>
    <t>NANCY-BURDINE-MAXINE</t>
  </si>
  <si>
    <t>ABARCO</t>
  </si>
  <si>
    <t>NARE</t>
  </si>
  <si>
    <t>GIRASOL</t>
  </si>
  <si>
    <t>JAZMIN</t>
  </si>
  <si>
    <t>MORICHE</t>
  </si>
  <si>
    <t>PUERTO NARE</t>
  </si>
  <si>
    <t>NARE SUR</t>
  </si>
  <si>
    <t>UNDERRIVER</t>
  </si>
  <si>
    <t>EQUION ENERGÍA LIMITED</t>
  </si>
  <si>
    <t>HURÓN</t>
  </si>
  <si>
    <t>NISCOTA</t>
  </si>
  <si>
    <t>AREA TECA-COCORNA</t>
  </si>
  <si>
    <t>TECA COCORNA</t>
  </si>
  <si>
    <t>PUERTO TRIUNFO</t>
  </si>
  <si>
    <t>CIMITARRA</t>
  </si>
  <si>
    <t>COMPAÑIA OPERADORA PETROCOLOMBIA S.A.S - COPP</t>
  </si>
  <si>
    <t>OPÓN</t>
  </si>
  <si>
    <t>SAN MIGUEL</t>
  </si>
  <si>
    <t>ACAE SAN MIGUEL</t>
  </si>
  <si>
    <t>AREA SUR</t>
  </si>
  <si>
    <t>CARIBE</t>
  </si>
  <si>
    <t>AEA OCCIDENTAL</t>
  </si>
  <si>
    <t>CHURUYACO</t>
  </si>
  <si>
    <t>VALLE DEL GUAMUEZ</t>
  </si>
  <si>
    <t>HORMIGA</t>
  </si>
  <si>
    <t>LORO</t>
  </si>
  <si>
    <t>PUERTO CAICEDO</t>
  </si>
  <si>
    <t>MANSOYA</t>
  </si>
  <si>
    <t>NORORIENTE</t>
  </si>
  <si>
    <t>SAN ANTONIO</t>
  </si>
  <si>
    <t>SUCIO</t>
  </si>
  <si>
    <t>NARIÑO</t>
  </si>
  <si>
    <t>IPIALES</t>
  </si>
  <si>
    <t>SUCUMBIOS</t>
  </si>
  <si>
    <t>YURILLA</t>
  </si>
  <si>
    <t>VIREO</t>
  </si>
  <si>
    <t>OROPENDOLA</t>
  </si>
  <si>
    <t>ORTEGA</t>
  </si>
  <si>
    <t>PACANDE</t>
  </si>
  <si>
    <t>TOLDADO</t>
  </si>
  <si>
    <t>TOY</t>
  </si>
  <si>
    <t>CAIPAL</t>
  </si>
  <si>
    <t>PALAGUA</t>
  </si>
  <si>
    <t>AIPE</t>
  </si>
  <si>
    <t>BALCÓN</t>
  </si>
  <si>
    <t>PALERMO</t>
  </si>
  <si>
    <t>SAN FRANCISCO</t>
  </si>
  <si>
    <t>LA ESPERANZA</t>
  </si>
  <si>
    <t>PAVAS CACHIRA</t>
  </si>
  <si>
    <t>PAVAS</t>
  </si>
  <si>
    <t>FLOREÑA</t>
  </si>
  <si>
    <t>PIEDEMONTE</t>
  </si>
  <si>
    <t>FLOREÑA MIRADOR</t>
  </si>
  <si>
    <t>PAUTO SUR</t>
  </si>
  <si>
    <t>ARRAYÁN</t>
  </si>
  <si>
    <t>PIJAO-POTRERILLO</t>
  </si>
  <si>
    <t>BRISAS</t>
  </si>
  <si>
    <t>CEBÚ</t>
  </si>
  <si>
    <t>DINA CRETÁCEOS</t>
  </si>
  <si>
    <t>DINA NORTE</t>
  </si>
  <si>
    <t>DINA TERCIARIOS</t>
  </si>
  <si>
    <t>VILLAVIEJA</t>
  </si>
  <si>
    <t>LOMA LARGA</t>
  </si>
  <si>
    <t>PALOGRANDE</t>
  </si>
  <si>
    <t>PALOGRANDE HONDA</t>
  </si>
  <si>
    <t>PIJAO POTRERILLO</t>
  </si>
  <si>
    <t>TEMPRANILLO</t>
  </si>
  <si>
    <t>TEMPRANILLO NORTE</t>
  </si>
  <si>
    <t>TENAY</t>
  </si>
  <si>
    <t>PUERTO ASIS</t>
  </si>
  <si>
    <t>AMERISUR EXPLORACION COLOMBIA LTD.</t>
  </si>
  <si>
    <t>PLATANILLO</t>
  </si>
  <si>
    <t>AULLADOR</t>
  </si>
  <si>
    <t>PLAYON</t>
  </si>
  <si>
    <t>BONANZA</t>
  </si>
  <si>
    <t>PROVINCIA P NORTE</t>
  </si>
  <si>
    <t>PROVINCIA</t>
  </si>
  <si>
    <t>PROVINCIA P SUR</t>
  </si>
  <si>
    <t>PULI</t>
  </si>
  <si>
    <t>TOQUI TOQUI</t>
  </si>
  <si>
    <t>VONU</t>
  </si>
  <si>
    <t>PUT 1</t>
  </si>
  <si>
    <t>CUMPLIDOR</t>
  </si>
  <si>
    <t>PUT-7</t>
  </si>
  <si>
    <t>POMORROSO</t>
  </si>
  <si>
    <t>CANACOL ENERGY COLOMBIA SAS</t>
  </si>
  <si>
    <t>RANCHO HERMOSO</t>
  </si>
  <si>
    <t>CUPIAGUA LIRIA</t>
  </si>
  <si>
    <t>RECETOR</t>
  </si>
  <si>
    <t>PAUTO SUR RECETOR</t>
  </si>
  <si>
    <t>VOLCANERA</t>
  </si>
  <si>
    <t>CUSIANA</t>
  </si>
  <si>
    <t>RÍO CHITAMENA</t>
  </si>
  <si>
    <t>RÍO OPIA</t>
  </si>
  <si>
    <t>PAICOL</t>
  </si>
  <si>
    <t>LA CAÑADA NORTE</t>
  </si>
  <si>
    <t>RIO PAEZ</t>
  </si>
  <si>
    <t>TESALIA</t>
  </si>
  <si>
    <t>LA HOCHA</t>
  </si>
  <si>
    <t>BORAL</t>
  </si>
  <si>
    <t>RIO VERDE</t>
  </si>
  <si>
    <t>MARSUPIAL</t>
  </si>
  <si>
    <t>TILODIRÁN</t>
  </si>
  <si>
    <t>Iberoamericana de Hidrocarburos CQ Exploración y Producción S.A.S.</t>
  </si>
  <si>
    <t>RIO ZULIA</t>
  </si>
  <si>
    <t>CAÑO RONDÓN</t>
  </si>
  <si>
    <t>RONDÓN</t>
  </si>
  <si>
    <t>CARICARE</t>
  </si>
  <si>
    <t>OVEJAS</t>
  </si>
  <si>
    <t>BONGA</t>
  </si>
  <si>
    <t>SAMAN</t>
  </si>
  <si>
    <t>MAMEY</t>
  </si>
  <si>
    <t>SANTA CLARA</t>
  </si>
  <si>
    <t>OSO PARDO</t>
  </si>
  <si>
    <t>SANTA ISABEL</t>
  </si>
  <si>
    <t>TOLEDO</t>
  </si>
  <si>
    <t>GIBRALTAR</t>
  </si>
  <si>
    <t>SIRIRI</t>
  </si>
  <si>
    <t>ATLANTICO</t>
  </si>
  <si>
    <t>SABANALARGA</t>
  </si>
  <si>
    <t>BULLERENGUE</t>
  </si>
  <si>
    <t>SSJN-1</t>
  </si>
  <si>
    <t>COHEMBI</t>
  </si>
  <si>
    <t>SURORIENTE</t>
  </si>
  <si>
    <t>QUILLACINGA</t>
  </si>
  <si>
    <t>QUINDE</t>
  </si>
  <si>
    <t xml:space="preserve">TAURAMENA </t>
  </si>
  <si>
    <t>TIBU</t>
  </si>
  <si>
    <t>TIBÚ</t>
  </si>
  <si>
    <t>LOS ANGELES</t>
  </si>
  <si>
    <t>TISQUIRAMA B</t>
  </si>
  <si>
    <t>SAN ALBERTO</t>
  </si>
  <si>
    <t>SANTA LUCÍA</t>
  </si>
  <si>
    <t>TISQUIRAMA-A</t>
  </si>
  <si>
    <t>SAN ROQUE</t>
  </si>
  <si>
    <t>TISQUIRAMA</t>
  </si>
  <si>
    <t>CHAPARRAL</t>
  </si>
  <si>
    <t>RÍO SALDAÑA</t>
  </si>
  <si>
    <t>SANTIAGO</t>
  </si>
  <si>
    <t>UPIA</t>
  </si>
  <si>
    <t>ORIPAYA</t>
  </si>
  <si>
    <t>URIBANTE</t>
  </si>
  <si>
    <t>TORONJA</t>
  </si>
  <si>
    <t>VIM 21</t>
  </si>
  <si>
    <t>CNE OIL &amp; GAS S A S</t>
  </si>
  <si>
    <t>CLARINETE</t>
  </si>
  <si>
    <t>VIM 5</t>
  </si>
  <si>
    <t>LA UNION</t>
  </si>
  <si>
    <t>CARAMELO</t>
  </si>
  <si>
    <t>VMM 1</t>
  </si>
  <si>
    <t>GAMARRA</t>
  </si>
  <si>
    <t>La Estancia</t>
  </si>
  <si>
    <t>TOPOSI</t>
  </si>
  <si>
    <t>MONO ARAÑA</t>
  </si>
  <si>
    <t>VMM 2</t>
  </si>
  <si>
    <t>CARUPANA</t>
  </si>
  <si>
    <t>YAMU</t>
  </si>
  <si>
    <t>POTRILLO</t>
  </si>
  <si>
    <t>YAMÚ</t>
  </si>
  <si>
    <t>QURIYANA</t>
  </si>
  <si>
    <t>AREA OCCIDENTAL</t>
  </si>
  <si>
    <t>AGAVE</t>
  </si>
  <si>
    <t>CUERVA NORESTE</t>
  </si>
  <si>
    <t>REMACHE NORTE</t>
  </si>
  <si>
    <t>CAÑAHUATE</t>
  </si>
  <si>
    <t>LOS PALMITOS</t>
  </si>
  <si>
    <t>CAIMITO</t>
  </si>
  <si>
    <t>Pandereta</t>
  </si>
  <si>
    <t>LA REFORMA</t>
  </si>
  <si>
    <t>ACORAZADO</t>
  </si>
  <si>
    <t>LLA 25</t>
  </si>
  <si>
    <t>TAMARINIZA</t>
  </si>
  <si>
    <t>MERECURE</t>
  </si>
  <si>
    <t>OBOE</t>
  </si>
  <si>
    <t>ANDINA NORTE</t>
  </si>
  <si>
    <t>CONVENIO AGUAS BLANCAS</t>
  </si>
  <si>
    <t>PECARI</t>
  </si>
  <si>
    <t>RIO NEGRO</t>
  </si>
  <si>
    <t>BORANDA</t>
  </si>
  <si>
    <t>CRISTALINA</t>
  </si>
  <si>
    <t>SAN LUIS</t>
  </si>
  <si>
    <t>TPL COLOMBIA LTD - SUCURSAL COLOMBIA</t>
  </si>
  <si>
    <t>TURPIAL</t>
  </si>
  <si>
    <t>ACORDEON</t>
  </si>
  <si>
    <t xml:space="preserve">COLOMBIA ENERGY DEVELOPMENT CO ANTES HARKEN DE COLOMBIA II LIMITADA SUCURSAL COLOMBIA </t>
  </si>
  <si>
    <t>INTEROIL COLOMBIA EXPLORATION AND PRODUCTION ANTES MERCANTILE COLOMBIA OIL AND GAS MCOG</t>
  </si>
  <si>
    <t>VETRA EXPLORACION Y PRODUCCION COLOMBIA S.A.S. ANTES PETROTESTING COLOMBIA</t>
  </si>
  <si>
    <t>GRAN TIERRA (PUT-7) LIMITED SUCURSAL COLOMBIA - CANCELADA</t>
  </si>
  <si>
    <t>DRUMMOND ENERGY, INC ANTES DRUMMOND USA. INC. SUCURSAL COLOMBIA</t>
  </si>
  <si>
    <t>AMERISUR EXPLORACION COLOMBIA LTD ANTES CHACO EXPLORACION COLOMBIA</t>
  </si>
  <si>
    <t>PETROLEOS DEL NORTE S.A</t>
  </si>
  <si>
    <t>TPL COLOMBIA LTD - SUCURSAL COLOMBIA ANTES PANATLANTIC COLOMBIA LTD SUCURSAL EN COLOMBIA</t>
  </si>
  <si>
    <t>PACIFIC STRATUS ENERGY COLOMBIA CORP</t>
  </si>
  <si>
    <t>OMNIA.ENERGY INC. SUCURSAL COLOMBIA EN REORGANIZACIÓN  (ANTES SANTA MARIA PETROLEUM INC)</t>
  </si>
  <si>
    <t>FLAMI</t>
  </si>
  <si>
    <t>LLA 27</t>
  </si>
  <si>
    <t>FLAMENCOS</t>
  </si>
  <si>
    <t>LOS POTROS</t>
  </si>
  <si>
    <t>TISQUIRAMA-C</t>
  </si>
  <si>
    <t>OLINI</t>
  </si>
  <si>
    <t>INVEPETROL LIMITED COLOMBIA</t>
  </si>
  <si>
    <t>LA CRECIENTE I</t>
  </si>
  <si>
    <t>OPERACION-DIRECTA ECOPETROL</t>
  </si>
  <si>
    <t>MIRAFLOR</t>
  </si>
  <si>
    <t>SANTANA</t>
  </si>
  <si>
    <t>KAPPA RESOURCES COLOMBIA LTD.</t>
  </si>
  <si>
    <t>JIBA</t>
  </si>
  <si>
    <t>PETROMINERALES COLOMBIA LTD SUCURSAL COLOMBIA</t>
  </si>
  <si>
    <t>JACANA</t>
  </si>
  <si>
    <t>PONEDERA</t>
  </si>
  <si>
    <t>MERECUMBE</t>
  </si>
  <si>
    <t>Mpc/año</t>
  </si>
  <si>
    <t>Mpc/día</t>
  </si>
  <si>
    <t>Total</t>
  </si>
  <si>
    <t>Historial, Mpc/d</t>
  </si>
  <si>
    <t>AGENCIA NACIONAL DE HIDROCARBUROS</t>
  </si>
  <si>
    <t>VICEPRESIDENCIA DE OPERACIONES, REGALIAS Y PARTICIPACIONES</t>
  </si>
  <si>
    <t>PRODUCCION FISCALIZADA DE PETROLEO POR CAMPO (BARRILES POR DIA CALENDARIO - BPDC)</t>
  </si>
  <si>
    <t>enero - agosto de 2019</t>
  </si>
  <si>
    <t>*Cifras de producción declarada por el operador y fiscalizada mediante las formas de producción (Cuadro-4 y Forma 30 del Ministerio de Minas y Energía).</t>
  </si>
  <si>
    <t>*Las cifras corresponden a producción fiscalizada y no descuentan consumos operacionales o quemas, por lo cual no pueden tomarse como base de cálculo para la liquidación de regalías.</t>
  </si>
  <si>
    <t>*Los valores mostrados pueden estar sujetos a correcciones, actualizaciones y/o modificaciones.</t>
  </si>
  <si>
    <t>*Para efectos de este reporte el campo Capella se encuentra asociado al departamento Meta y al municipio La Macarena; el campo Dorotea E se encuentra asociado al departamento Casanare y municipio Paz de Ariporo; el campo Hurón se encuentra asociado  al deparamento Casanare y municipio Nunchia; el campo Alligator se encuentra asociado al departamento Meta y al municipio Cabuyaro; el campo Toca se encuentra asociado al departamento Cesar y municipio San Alberto.</t>
  </si>
  <si>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</si>
  <si>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</si>
  <si>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</si>
  <si>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</si>
  <si>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</si>
  <si>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</si>
  <si>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</si>
  <si>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</si>
  <si>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</si>
  <si>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</si>
  <si>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</si>
  <si>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</si>
  <si>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</si>
  <si>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</si>
  <si>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</si>
  <si>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</si>
  <si>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</si>
  <si>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GOLONDRINA</t>
  </si>
  <si>
    <t>REX</t>
  </si>
  <si>
    <t>PUNTERO</t>
  </si>
  <si>
    <t>MANATUS</t>
  </si>
  <si>
    <t>ONCA</t>
  </si>
  <si>
    <t xml:space="preserve">COLOMBIA ENERGY DEVELOPMENT CO </t>
  </si>
  <si>
    <t>ESTERO</t>
  </si>
  <si>
    <t>LOS HATOS</t>
  </si>
  <si>
    <t>CASIMENA</t>
  </si>
  <si>
    <t>MANTIS</t>
  </si>
  <si>
    <t>PISINGO</t>
  </si>
  <si>
    <t>ENTRERRIOS</t>
  </si>
  <si>
    <t>RIO META</t>
  </si>
  <si>
    <t>GUARIMENA</t>
  </si>
  <si>
    <t>CRAVOVIEJO</t>
  </si>
  <si>
    <t>SAIMIRÍ</t>
  </si>
  <si>
    <t>DOROTEA E</t>
  </si>
  <si>
    <t>CACHICAMO</t>
  </si>
  <si>
    <t>ANDARRIOS</t>
  </si>
  <si>
    <t>CIRIGÜELO</t>
  </si>
  <si>
    <t>GRETA OTO</t>
  </si>
  <si>
    <t>GUACHARACA</t>
  </si>
  <si>
    <t>HOATZIN</t>
  </si>
  <si>
    <t>HOATZIN NORTE</t>
  </si>
  <si>
    <t>BASTIDAS</t>
  </si>
  <si>
    <t>CARRIZALES</t>
  </si>
  <si>
    <t>MATEMARRANO</t>
  </si>
  <si>
    <t>ZOPILOTE</t>
  </si>
  <si>
    <t>MAPACHE</t>
  </si>
  <si>
    <t>TUCUSO</t>
  </si>
  <si>
    <t>LLA 47</t>
  </si>
  <si>
    <t>VIKINGO</t>
  </si>
  <si>
    <t>LAS QUINCHAS RESOURCE CORP SURCURSAL COLOMBIA</t>
  </si>
  <si>
    <t>MAURITÍA ESTE</t>
  </si>
  <si>
    <t>MAURITÍA NORTE</t>
  </si>
  <si>
    <t>OIRU CORPORATION</t>
  </si>
  <si>
    <t>NASHIRA</t>
  </si>
  <si>
    <t>ALEPE</t>
  </si>
  <si>
    <t>ALVA SUR</t>
  </si>
  <si>
    <t>NASHIRA NORTE</t>
  </si>
  <si>
    <t>GUANAPALO</t>
  </si>
  <si>
    <t>GARCERO</t>
  </si>
  <si>
    <t>CANDALAY</t>
  </si>
  <si>
    <t>GUASAR</t>
  </si>
  <si>
    <t>JORCAN</t>
  </si>
  <si>
    <t>JORDÁN</t>
  </si>
  <si>
    <t>PARAVARE</t>
  </si>
  <si>
    <t>PIRITO</t>
  </si>
  <si>
    <t>SARDINAS</t>
  </si>
  <si>
    <t>OROCUÉ</t>
  </si>
  <si>
    <t>GUARILAQUE</t>
  </si>
  <si>
    <t>OROPÉNDOLA</t>
  </si>
  <si>
    <t>CASTAÑA</t>
  </si>
  <si>
    <t>PETROLEOS COLOMBIANOS SA</t>
  </si>
  <si>
    <t>TAPIR</t>
  </si>
  <si>
    <t>RIO CRAVO ESTE</t>
  </si>
  <si>
    <t>CUERVA ESTE</t>
  </si>
  <si>
    <t>LEONA B NORTE</t>
  </si>
  <si>
    <t>SUELOPETROL, C.A. SUCURSAL COLOMBIA</t>
  </si>
  <si>
    <t>LLA 61</t>
  </si>
  <si>
    <t>OMI</t>
  </si>
  <si>
    <t>CAÑO GARZA</t>
  </si>
  <si>
    <t>CAÑO GARZA ESTE</t>
  </si>
  <si>
    <t xml:space="preserve">CAÑO GARZA NORTE </t>
  </si>
  <si>
    <t>ABEJAS</t>
  </si>
  <si>
    <t>CHAPARRITO</t>
  </si>
  <si>
    <t>TABASCO OIL COMPANY LLC</t>
  </si>
  <si>
    <t>JAGUEYES 3432-B</t>
  </si>
  <si>
    <t>ANDALUZ</t>
  </si>
  <si>
    <t>LEONO</t>
  </si>
  <si>
    <t>TIGRO</t>
  </si>
  <si>
    <t>CEDRILLO</t>
  </si>
  <si>
    <t>CUBIRO</t>
  </si>
  <si>
    <t>ARAUCO</t>
  </si>
  <si>
    <t>CARETO</t>
  </si>
  <si>
    <t>COPA</t>
  </si>
  <si>
    <t>COPA A NORTE</t>
  </si>
  <si>
    <t>COPA A SUR</t>
  </si>
  <si>
    <t>COPA B</t>
  </si>
  <si>
    <t>COPA C</t>
  </si>
  <si>
    <t>COPA D</t>
  </si>
  <si>
    <t>PETIRROJO SUR</t>
  </si>
  <si>
    <t>TIJERETO</t>
  </si>
  <si>
    <t>BARQUEREÑA</t>
  </si>
  <si>
    <t>LA FLORA</t>
  </si>
  <si>
    <t>CAÑO GANDUL</t>
  </si>
  <si>
    <t>GARIBAY</t>
  </si>
  <si>
    <t>JILGUERO</t>
  </si>
  <si>
    <t>MELERO</t>
  </si>
  <si>
    <t>TIPLE</t>
  </si>
  <si>
    <t>JILGUERO SUR</t>
  </si>
  <si>
    <t>CHACHALACA</t>
  </si>
  <si>
    <t>CHIRICOCA</t>
  </si>
  <si>
    <t xml:space="preserve">TIGANA </t>
  </si>
  <si>
    <t>TIGANA NORTE</t>
  </si>
  <si>
    <t>TIGANA SUR</t>
  </si>
  <si>
    <t>LLA 31</t>
  </si>
  <si>
    <t>AZOGUE</t>
  </si>
  <si>
    <t>PETIRROJO</t>
  </si>
  <si>
    <t>YOPO</t>
  </si>
  <si>
    <t>CORSUR</t>
  </si>
  <si>
    <t>TOROS</t>
  </si>
  <si>
    <t>PALMARITO</t>
  </si>
  <si>
    <t>SIRENAS</t>
  </si>
  <si>
    <t>YALEA</t>
  </si>
  <si>
    <t>CURUCUCÚ</t>
  </si>
  <si>
    <t>GUACO</t>
  </si>
  <si>
    <t>JACAMAR</t>
  </si>
  <si>
    <t>CABRESTERO</t>
  </si>
  <si>
    <t>AKIRA</t>
  </si>
  <si>
    <t>BACANO</t>
  </si>
  <si>
    <t>MARY</t>
  </si>
  <si>
    <t>SÍLFIDE</t>
  </si>
  <si>
    <t>QUERUBÍN</t>
  </si>
  <si>
    <t>TRONOS</t>
  </si>
  <si>
    <t>HABANERO</t>
  </si>
  <si>
    <t>CARONTE</t>
  </si>
  <si>
    <t>ZOE</t>
  </si>
  <si>
    <t>LA MACARENA</t>
  </si>
  <si>
    <t>OMBU</t>
  </si>
  <si>
    <t>CAPELLA</t>
  </si>
  <si>
    <t>BARAYA</t>
  </si>
  <si>
    <t>ANDALUCIA</t>
  </si>
  <si>
    <t>LA JAGUA</t>
  </si>
  <si>
    <t xml:space="preserve">CASTILLA </t>
  </si>
  <si>
    <t>CASTILLA NORTE</t>
  </si>
  <si>
    <t>SOL</t>
  </si>
  <si>
    <t>Coralillo</t>
  </si>
  <si>
    <t>LOTO</t>
  </si>
  <si>
    <t>CASTILLA NUEVA</t>
  </si>
  <si>
    <t>CASTILLA ESTE</t>
  </si>
  <si>
    <t>ELIZITA</t>
  </si>
  <si>
    <t>PEGUITA</t>
  </si>
  <si>
    <t>PEGUITA II</t>
  </si>
  <si>
    <t>PEGUITA III</t>
  </si>
  <si>
    <t>PEGUITA SW</t>
  </si>
  <si>
    <t>RANCHO QUEMADO</t>
  </si>
  <si>
    <t>TORO SENTADO</t>
  </si>
  <si>
    <t>TORO SENTADO NORTE</t>
  </si>
  <si>
    <t>TORO SENTADO WEST</t>
  </si>
  <si>
    <t>UNUMA</t>
  </si>
  <si>
    <t>CAÑO SUR</t>
  </si>
  <si>
    <t>CAÑO SUR ESTE</t>
  </si>
  <si>
    <t>RUBIALES</t>
  </si>
  <si>
    <t>CPE-5</t>
  </si>
  <si>
    <t>COPLERO</t>
  </si>
  <si>
    <t>CPE-6</t>
  </si>
  <si>
    <t>HAMACA</t>
  </si>
  <si>
    <t>CPE-7</t>
  </si>
  <si>
    <t>GALOPE</t>
  </si>
  <si>
    <t>SABANERO</t>
  </si>
  <si>
    <t>CHAMÁN</t>
  </si>
  <si>
    <t>SEJE</t>
  </si>
  <si>
    <t>QUIFA</t>
  </si>
  <si>
    <t>CAJUA</t>
  </si>
  <si>
    <t>JASPE</t>
  </si>
  <si>
    <t>CABIONA</t>
  </si>
  <si>
    <t>TECPETROL COLOMBIA SAS</t>
  </si>
  <si>
    <t>CPO 13</t>
  </si>
  <si>
    <t>La Pluma</t>
  </si>
  <si>
    <t xml:space="preserve">PENDARE </t>
  </si>
  <si>
    <t>Pendare Norte</t>
  </si>
  <si>
    <t>CPO 7</t>
  </si>
  <si>
    <t>ATARRAYA</t>
  </si>
  <si>
    <t>AMANECER</t>
  </si>
  <si>
    <t>PUERTO LOPEZ</t>
  </si>
  <si>
    <t>HUPECOL OPERATING CO LLC</t>
  </si>
  <si>
    <t>LLA 58</t>
  </si>
  <si>
    <t>FRANKMAVE</t>
  </si>
  <si>
    <t>LLANOS-58-4</t>
  </si>
  <si>
    <t>VALDIVIA ALMAGRO</t>
  </si>
  <si>
    <t>ALMAGRO</t>
  </si>
  <si>
    <t>FONTANA</t>
  </si>
  <si>
    <t>TOROYACO</t>
  </si>
  <si>
    <t>AMERISUR EXPLORACION COLOMBIA LTD</t>
  </si>
  <si>
    <t>LAS QUINCHAS</t>
  </si>
  <si>
    <t>BAÚL</t>
  </si>
  <si>
    <t>ANGIE</t>
  </si>
  <si>
    <t>LILIA</t>
  </si>
  <si>
    <t>ACACIA ESTE</t>
  </si>
  <si>
    <t>EL CARMEN DE CHUCURI</t>
  </si>
  <si>
    <t>TOCA</t>
  </si>
  <si>
    <t>CONVENIO BORANDA</t>
  </si>
  <si>
    <t>GUAMO</t>
  </si>
  <si>
    <t>GUASIMO</t>
  </si>
  <si>
    <t>LISA</t>
  </si>
  <si>
    <t>Fuente: ANH / Sistema Oficial de Liquidación y Administración de Regalías - SOLAR</t>
  </si>
  <si>
    <t>PRODUCCIÓN DE CRUDO (Bl)</t>
  </si>
  <si>
    <t>MPC/d</t>
  </si>
  <si>
    <t>Bl/d</t>
  </si>
  <si>
    <t>GOR</t>
  </si>
  <si>
    <t>Mpc/bl</t>
  </si>
  <si>
    <t>DEPARTAMENTO. G</t>
  </si>
  <si>
    <t>DEPARTAMENTO. O</t>
  </si>
  <si>
    <t>COMPAÑÍA, G</t>
  </si>
  <si>
    <t>COMPAÑÍA, O</t>
  </si>
  <si>
    <t>Listado según O</t>
  </si>
  <si>
    <t>campooo</t>
  </si>
  <si>
    <t>Rubiales</t>
  </si>
  <si>
    <t>Castilla</t>
  </si>
  <si>
    <t>Chichimene</t>
  </si>
  <si>
    <t>Akacias</t>
  </si>
  <si>
    <t>Teca</t>
  </si>
  <si>
    <t>Yarigui-Cantagallo</t>
  </si>
  <si>
    <t>Casabe</t>
  </si>
  <si>
    <t>La Cira</t>
  </si>
  <si>
    <t>GAS 
LIFT</t>
  </si>
  <si>
    <t>CONSUMO EN 
CAMPO</t>
  </si>
  <si>
    <t>ENTREGADO A 
GASEODUCTOS</t>
  </si>
  <si>
    <t>Mpc/mes</t>
  </si>
  <si>
    <t>Mpc/d</t>
  </si>
  <si>
    <t>Barriles</t>
  </si>
  <si>
    <t>Pauto Sur</t>
  </si>
  <si>
    <t>Yarigui-cantagallo</t>
  </si>
  <si>
    <t>Ocelote</t>
  </si>
  <si>
    <t>Palagua</t>
  </si>
  <si>
    <t>Cupiagua</t>
  </si>
  <si>
    <t>Floreña</t>
  </si>
  <si>
    <t>Caño Sur Este</t>
  </si>
  <si>
    <t>ello</t>
  </si>
  <si>
    <t>apiay</t>
  </si>
  <si>
    <t>Dina</t>
  </si>
  <si>
    <t>Suria</t>
  </si>
  <si>
    <t>San francisco</t>
  </si>
  <si>
    <t>CASTILLA</t>
  </si>
  <si>
    <t>DINA</t>
  </si>
  <si>
    <t>SI</t>
  </si>
  <si>
    <t>SOLO ECP</t>
  </si>
  <si>
    <t>CLASIFICADOS POR PETROLO + PUTUMAYO + TECA</t>
  </si>
  <si>
    <t>AGRUPACIÓN</t>
  </si>
  <si>
    <t>PAUTO</t>
  </si>
  <si>
    <t>CAÑO SURESTE</t>
  </si>
  <si>
    <t>AREA TECA-CORCONA</t>
  </si>
  <si>
    <t>total ecp</t>
  </si>
  <si>
    <t>BBL</t>
  </si>
  <si>
    <t>%</t>
  </si>
  <si>
    <t>% agregado</t>
  </si>
  <si>
    <t xml:space="preserve">OTROS </t>
  </si>
  <si>
    <t>COMERCIALIZADO</t>
  </si>
  <si>
    <t>Produccion COM, ECP</t>
  </si>
  <si>
    <t>TOTAL, ECP</t>
  </si>
  <si>
    <t>gas comercial</t>
  </si>
  <si>
    <t>comercializado</t>
  </si>
  <si>
    <t>COMERCIAL</t>
  </si>
  <si>
    <t>% ADD</t>
  </si>
  <si>
    <t>OTROS</t>
  </si>
  <si>
    <t>Consolidado</t>
  </si>
  <si>
    <t>Numero campos</t>
  </si>
  <si>
    <t>PETROLEO</t>
  </si>
  <si>
    <t>GAS</t>
  </si>
  <si>
    <t>TOTAL</t>
  </si>
  <si>
    <t>TOTAL ECP</t>
  </si>
  <si>
    <t>petroleo ponderado</t>
  </si>
  <si>
    <t>gas ponderado</t>
  </si>
  <si>
    <t>Pauto</t>
  </si>
  <si>
    <t>Cusiana</t>
  </si>
  <si>
    <t>Chuchupa</t>
  </si>
  <si>
    <t>Otros</t>
  </si>
  <si>
    <t>Gibraltar</t>
  </si>
  <si>
    <t>Mamey</t>
  </si>
  <si>
    <t>Ballena</t>
  </si>
  <si>
    <t>Bonga</t>
  </si>
  <si>
    <t>Provincia</t>
  </si>
  <si>
    <t>Yariguí-Cantagallo</t>
  </si>
  <si>
    <t>Caño Sureste</t>
  </si>
  <si>
    <t>San Francisco</t>
  </si>
  <si>
    <t>Tello</t>
  </si>
  <si>
    <t>Apiay</t>
  </si>
  <si>
    <t>Orito</t>
  </si>
  <si>
    <t>Area Teca-Corcona</t>
  </si>
  <si>
    <t>COM</t>
  </si>
  <si>
    <t>chichimene</t>
  </si>
  <si>
    <t>Comercial</t>
  </si>
  <si>
    <t>Produccion</t>
  </si>
  <si>
    <t>floreña mirador</t>
  </si>
  <si>
    <t>chuchupa</t>
  </si>
  <si>
    <t>CO</t>
  </si>
  <si>
    <t>VIM</t>
  </si>
  <si>
    <t>TROMBON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</si>
</sst>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1" fillId="0" borderId="0" xfId="2"/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left"/>
    </xf>
    <xf numFmtId="4" fontId="1" fillId="0" borderId="1" xfId="2" applyNumberFormat="1" applyBorder="1"/>
    <xf numFmtId="0" fontId="1" fillId="0" borderId="1" xfId="3" applyBorder="1" applyAlignment="1">
      <alignment horizontal="left"/>
    </xf>
    <xf numFmtId="0" fontId="2" fillId="0" borderId="1" xfId="1" applyBorder="1" applyAlignment="1">
      <alignment horizontal="center"/>
    </xf>
    <xf numFmtId="0" fontId="1" fillId="0" borderId="1" xfId="2" applyBorder="1"/>
    <xf numFmtId="0" fontId="2" fillId="0" borderId="1" xfId="1" applyBorder="1"/>
    <xf numFmtId="0" fontId="1" fillId="0" borderId="2" xfId="2" applyBorder="1"/>
    <xf numFmtId="0" fontId="2" fillId="0" borderId="1" xfId="1" applyBorder="1" applyAlignment="1">
      <alignment horizontal="left"/>
    </xf>
    <xf numFmtId="0" fontId="1" fillId="0" borderId="1" xfId="3" applyBorder="1"/>
    <xf numFmtId="0" fontId="2" fillId="0" borderId="0" xfId="1"/>
    <xf numFmtId="0" fontId="1" fillId="0" borderId="1" xfId="4" applyBorder="1"/>
    <xf numFmtId="0" fontId="1" fillId="0" borderId="1" xfId="4" applyBorder="1" applyAlignment="1">
      <alignment horizontal="left"/>
    </xf>
    <xf numFmtId="0" fontId="1" fillId="0" borderId="0" xfId="4"/>
    <xf numFmtId="0" fontId="1" fillId="0" borderId="0" xfId="3"/>
    <xf numFmtId="0" fontId="1" fillId="0" borderId="1" xfId="5" applyBorder="1"/>
    <xf numFmtId="0" fontId="1" fillId="0" borderId="0" xfId="5"/>
    <xf numFmtId="0" fontId="1" fillId="0" borderId="1" xfId="6" applyBorder="1"/>
    <xf numFmtId="0" fontId="1" fillId="0" borderId="0" xfId="6"/>
    <xf numFmtId="0" fontId="1" fillId="0" borderId="1" xfId="7" applyBorder="1"/>
    <xf numFmtId="0" fontId="1" fillId="0" borderId="0" xfId="7"/>
    <xf numFmtId="0" fontId="2" fillId="3" borderId="0" xfId="1" applyFill="1"/>
    <xf numFmtId="4" fontId="2" fillId="3" borderId="0" xfId="1" applyNumberForma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1" xfId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vertical="center" wrapText="1"/>
    </xf>
    <xf numFmtId="0" fontId="2" fillId="3" borderId="7" xfId="1" applyFill="1" applyBorder="1"/>
    <xf numFmtId="0" fontId="4" fillId="3" borderId="0" xfId="1" applyFont="1" applyFill="1"/>
    <xf numFmtId="0" fontId="4" fillId="3" borderId="8" xfId="1" applyFont="1" applyFill="1" applyBorder="1"/>
    <xf numFmtId="1" fontId="3" fillId="5" borderId="0" xfId="1" applyNumberFormat="1" applyFont="1" applyFill="1" applyAlignment="1">
      <alignment horizontal="center" vertical="center"/>
    </xf>
    <xf numFmtId="1" fontId="3" fillId="5" borderId="11" xfId="1" applyNumberFormat="1" applyFont="1" applyFill="1" applyBorder="1" applyAlignment="1">
      <alignment horizontal="center" vertical="center"/>
    </xf>
    <xf numFmtId="4" fontId="2" fillId="0" borderId="1" xfId="1" applyNumberFormat="1" applyBorder="1" applyAlignment="1">
      <alignment horizontal="right"/>
    </xf>
    <xf numFmtId="4" fontId="2" fillId="0" borderId="12" xfId="1" applyNumberFormat="1" applyBorder="1" applyAlignment="1">
      <alignment horizontal="right"/>
    </xf>
    <xf numFmtId="0" fontId="2" fillId="0" borderId="0" xfId="1" applyAlignment="1">
      <alignment horizontal="center"/>
    </xf>
    <xf numFmtId="4" fontId="2" fillId="0" borderId="13" xfId="1" applyNumberFormat="1" applyBorder="1" applyAlignment="1">
      <alignment horizontal="right"/>
    </xf>
    <xf numFmtId="0" fontId="3" fillId="5" borderId="1" xfId="1" applyFont="1" applyFill="1" applyBorder="1" applyAlignment="1">
      <alignment horizontal="center"/>
    </xf>
    <xf numFmtId="3" fontId="3" fillId="5" borderId="12" xfId="1" applyNumberFormat="1" applyFont="1" applyFill="1" applyBorder="1" applyAlignment="1">
      <alignment horizontal="right" vertical="center"/>
    </xf>
    <xf numFmtId="0" fontId="5" fillId="0" borderId="0" xfId="2" applyFont="1"/>
    <xf numFmtId="3" fontId="2" fillId="0" borderId="0" xfId="1" applyNumberFormat="1"/>
    <xf numFmtId="1" fontId="2" fillId="0" borderId="0" xfId="1" applyNumberFormat="1"/>
    <xf numFmtId="0" fontId="2" fillId="0" borderId="0" xfId="1" applyAlignment="1">
      <alignment horizontal="left" vertical="top" wrapText="1"/>
    </xf>
    <xf numFmtId="0" fontId="2" fillId="4" borderId="0" xfId="1" applyFill="1"/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7" xfId="0" applyFill="1" applyBorder="1"/>
    <xf numFmtId="0" fontId="0" fillId="3" borderId="19" xfId="0" applyFill="1" applyBorder="1"/>
    <xf numFmtId="0" fontId="2" fillId="0" borderId="12" xfId="1" applyBorder="1"/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166" fontId="0" fillId="4" borderId="0" xfId="8" applyNumberFormat="1" applyFont="1" applyFill="1"/>
    <xf numFmtId="4" fontId="2" fillId="0" borderId="0" xfId="1" applyNumberFormat="1" applyAlignment="1">
      <alignment horizontal="right"/>
    </xf>
    <xf numFmtId="166" fontId="0" fillId="3" borderId="0" xfId="0" applyNumberFormat="1" applyFill="1"/>
    <xf numFmtId="9" fontId="0" fillId="3" borderId="0" xfId="9" applyFont="1" applyFill="1"/>
    <xf numFmtId="0" fontId="0" fillId="7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0" fillId="0" borderId="0" xfId="0" applyNumberFormat="1"/>
    <xf numFmtId="2" fontId="0" fillId="7" borderId="0" xfId="0" applyNumberFormat="1" applyFill="1"/>
    <xf numFmtId="2" fontId="0" fillId="7" borderId="0" xfId="9" applyNumberFormat="1" applyFont="1" applyFill="1"/>
    <xf numFmtId="10" fontId="0" fillId="3" borderId="0" xfId="9" applyNumberFormat="1" applyFont="1" applyFill="1"/>
    <xf numFmtId="166" fontId="0" fillId="3" borderId="0" xfId="8" applyNumberFormat="1" applyFont="1" applyFill="1"/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" fontId="0" fillId="3" borderId="0" xfId="0" applyNumberFormat="1" applyFill="1"/>
    <xf numFmtId="1" fontId="4" fillId="3" borderId="0" xfId="0" applyNumberFormat="1" applyFont="1" applyFill="1"/>
    <xf numFmtId="4" fontId="1" fillId="0" borderId="0" xfId="2" applyNumberFormat="1"/>
    <xf numFmtId="0" fontId="6" fillId="0" borderId="0" xfId="2" applyFont="1" applyAlignment="1">
      <alignment wrapText="1"/>
    </xf>
    <xf numFmtId="165" fontId="1" fillId="0" borderId="0" xfId="2" applyNumberFormat="1"/>
    <xf numFmtId="1" fontId="1" fillId="0" borderId="0" xfId="2" applyNumberFormat="1"/>
    <xf numFmtId="0" fontId="4" fillId="3" borderId="0" xfId="0" applyFont="1" applyFill="1" applyAlignment="1">
      <alignment horizontal="center" vertical="center"/>
    </xf>
    <xf numFmtId="9" fontId="0" fillId="3" borderId="0" xfId="9" applyFont="1" applyFill="1" applyAlignment="1">
      <alignment horizontal="center" vertical="center"/>
    </xf>
    <xf numFmtId="0" fontId="8" fillId="3" borderId="0" xfId="0" applyFont="1" applyFill="1"/>
    <xf numFmtId="1" fontId="8" fillId="3" borderId="0" xfId="0" applyNumberFormat="1" applyFont="1" applyFill="1"/>
    <xf numFmtId="0" fontId="1" fillId="0" borderId="2" xfId="6" applyBorder="1"/>
    <xf numFmtId="0" fontId="1" fillId="0" borderId="2" xfId="4" applyBorder="1"/>
    <xf numFmtId="0" fontId="1" fillId="0" borderId="2" xfId="3" applyBorder="1"/>
    <xf numFmtId="0" fontId="1" fillId="0" borderId="2" xfId="5" applyBorder="1"/>
    <xf numFmtId="0" fontId="1" fillId="0" borderId="2" xfId="7" applyBorder="1"/>
    <xf numFmtId="0" fontId="1" fillId="0" borderId="2" xfId="2" applyBorder="1" applyAlignment="1">
      <alignment horizontal="center"/>
    </xf>
    <xf numFmtId="0" fontId="1" fillId="0" borderId="2" xfId="2" applyBorder="1" applyAlignment="1">
      <alignment horizontal="left"/>
    </xf>
    <xf numFmtId="167" fontId="0" fillId="3" borderId="0" xfId="0" applyNumberFormat="1" applyFill="1"/>
    <xf numFmtId="0" fontId="8" fillId="7" borderId="0" xfId="0" applyFont="1" applyFill="1"/>
    <xf numFmtId="2" fontId="0" fillId="3" borderId="0" xfId="0" applyNumberFormat="1" applyFill="1"/>
    <xf numFmtId="0" fontId="2" fillId="3" borderId="4" xfId="1" applyFill="1" applyBorder="1" applyAlignment="1">
      <alignment horizontal="left"/>
    </xf>
    <xf numFmtId="0" fontId="2" fillId="3" borderId="5" xfId="1" applyFill="1" applyBorder="1" applyAlignment="1">
      <alignment horizontal="left"/>
    </xf>
    <xf numFmtId="0" fontId="2" fillId="3" borderId="6" xfId="1" applyFill="1" applyBorder="1" applyAlignment="1">
      <alignment horizontal="left"/>
    </xf>
    <xf numFmtId="0" fontId="2" fillId="3" borderId="7" xfId="1" applyFill="1" applyBorder="1" applyAlignment="1">
      <alignment horizontal="left"/>
    </xf>
    <xf numFmtId="0" fontId="2" fillId="3" borderId="0" xfId="1" applyFill="1" applyAlignment="1">
      <alignment horizontal="left"/>
    </xf>
    <xf numFmtId="0" fontId="2" fillId="3" borderId="8" xfId="1" applyFill="1" applyBorder="1" applyAlignment="1">
      <alignment horizontal="left"/>
    </xf>
    <xf numFmtId="0" fontId="2" fillId="0" borderId="9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2" fillId="0" borderId="10" xfId="1" applyBorder="1" applyAlignment="1">
      <alignment horizontal="left" vertical="top" wrapText="1"/>
    </xf>
    <xf numFmtId="0" fontId="4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4" fillId="3" borderId="0" xfId="1" quotePrefix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0">
    <cellStyle name="Millares" xfId="8" builtinId="3"/>
    <cellStyle name="Normal" xfId="0" builtinId="0"/>
    <cellStyle name="Normal 2" xfId="1" xr:uid="{711041E1-EC36-411E-8777-5FB160C20F73}"/>
    <cellStyle name="Normal 3" xfId="2" xr:uid="{9E832476-DDD8-4ABB-93FD-4745C978CE88}"/>
    <cellStyle name="Normal 5" xfId="4" xr:uid="{B2620154-D8CA-43D0-B0E8-402BA5F4E1AD}"/>
    <cellStyle name="Normal 6" xfId="3" xr:uid="{ADFED4F4-0801-4488-B610-F2BC6963771A}"/>
    <cellStyle name="Normal 7" xfId="5" xr:uid="{265F614E-5E93-49B1-9F4C-67AF47683B89}"/>
    <cellStyle name="Normal 8" xfId="6" xr:uid="{B1153E51-0B77-46DA-B704-6F6D220A7D5A}"/>
    <cellStyle name="Normal 9" xfId="7" xr:uid="{50775B87-CBEA-495E-A7CC-EDD1424091B9}"/>
    <cellStyle name="Porcentaje" xfId="9" builtinId="5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Producción comercializada de gas en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Reporte_ECP_GAS_2019!$D$151:$D$157</c:f>
              <c:strCache>
                <c:ptCount val="7"/>
                <c:pt idx="0">
                  <c:v>Cupiagua</c:v>
                </c:pt>
                <c:pt idx="1">
                  <c:v>Pauto</c:v>
                </c:pt>
                <c:pt idx="2">
                  <c:v>Cusiana</c:v>
                </c:pt>
                <c:pt idx="3">
                  <c:v>Chuchupa</c:v>
                </c:pt>
                <c:pt idx="4">
                  <c:v>Gibraltar</c:v>
                </c:pt>
                <c:pt idx="5">
                  <c:v>Mamey</c:v>
                </c:pt>
                <c:pt idx="6">
                  <c:v>Ballena</c:v>
                </c:pt>
              </c:strCache>
            </c:strRef>
          </c:cat>
          <c:val>
            <c:numRef>
              <c:f>Reporte_ECP_GAS_2019!$P$151:$P$157</c:f>
              <c:numCache>
                <c:formatCode>General</c:formatCode>
                <c:ptCount val="7"/>
                <c:pt idx="0">
                  <c:v>204.32512328767123</c:v>
                </c:pt>
                <c:pt idx="1">
                  <c:v>199.86189041095895</c:v>
                </c:pt>
                <c:pt idx="2">
                  <c:v>165.01969863013699</c:v>
                </c:pt>
                <c:pt idx="3">
                  <c:v>156.19594520547946</c:v>
                </c:pt>
                <c:pt idx="4">
                  <c:v>31.996931506849318</c:v>
                </c:pt>
                <c:pt idx="5">
                  <c:v>27.511232876712334</c:v>
                </c:pt>
                <c:pt idx="6">
                  <c:v>23.030438356164385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8-4B3D-8039-59E697A5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5725711"/>
        <c:axId val="106573028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Reporte_ECP_GAS_2019!$D$151:$D$170</c:f>
              <c:strCache>
                <c:ptCount val="9"/>
                <c:pt idx="0">
                  <c:v>Cupiagua</c:v>
                </c:pt>
                <c:pt idx="1">
                  <c:v>Pauto</c:v>
                </c:pt>
                <c:pt idx="2">
                  <c:v>Cusiana</c:v>
                </c:pt>
                <c:pt idx="3">
                  <c:v>Chuchupa</c:v>
                </c:pt>
                <c:pt idx="4">
                  <c:v>Gibraltar</c:v>
                </c:pt>
                <c:pt idx="5">
                  <c:v>Mamey</c:v>
                </c:pt>
                <c:pt idx="6">
                  <c:v>Ballena</c:v>
                </c:pt>
                <c:pt idx="7">
                  <c:v>Provincia</c:v>
                </c:pt>
                <c:pt idx="8">
                  <c:v>Bonga</c:v>
                </c:pt>
              </c:strCache>
            </c:strRef>
          </c:cat>
          <c:val>
            <c:numRef>
              <c:f>Reporte_ECP_GAS_2019!$R$151:$R$157</c:f>
              <c:numCache>
                <c:formatCode>General</c:formatCode>
                <c:ptCount val="7"/>
                <c:pt idx="0">
                  <c:v>0.23799513636234823</c:v>
                </c:pt>
                <c:pt idx="1">
                  <c:v>0.47079155951694995</c:v>
                </c:pt>
                <c:pt idx="2">
                  <c:v>0.66300426956464675</c:v>
                </c:pt>
                <c:pt idx="3">
                  <c:v>0.84493919112633109</c:v>
                </c:pt>
                <c:pt idx="4">
                  <c:v>0.88220878360041921</c:v>
                </c:pt>
                <c:pt idx="5">
                  <c:v>0.91425349506143283</c:v>
                </c:pt>
                <c:pt idx="6">
                  <c:v>0.94107903774980339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8-4B3D-8039-59E697A5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00207"/>
        <c:axId val="1103093135"/>
      </c:lineChart>
      <c:catAx>
        <c:axId val="10657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30287"/>
        <c:crosses val="autoZero"/>
        <c:auto val="1"/>
        <c:lblAlgn val="ctr"/>
        <c:lblOffset val="100"/>
        <c:noMultiLvlLbl val="0"/>
      </c:catAx>
      <c:valAx>
        <c:axId val="1065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Producción comercializada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25711"/>
        <c:crosses val="autoZero"/>
        <c:crossBetween val="between"/>
      </c:valAx>
      <c:valAx>
        <c:axId val="1103093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100207"/>
        <c:crosses val="max"/>
        <c:crossBetween val="between"/>
      </c:valAx>
      <c:catAx>
        <c:axId val="110310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9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Producción</a:t>
            </a:r>
            <a:r>
              <a:rPr lang="es-CO" baseline="0"/>
              <a:t> de petróleo en 2019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Reporte_ECP_OIL_2019!$C$151:$C$170</c:f>
              <c:strCache>
                <c:ptCount val="20"/>
                <c:pt idx="0">
                  <c:v>Rubiales</c:v>
                </c:pt>
                <c:pt idx="1">
                  <c:v>Castilla</c:v>
                </c:pt>
                <c:pt idx="2">
                  <c:v>Chichimene</c:v>
                </c:pt>
                <c:pt idx="3">
                  <c:v>La Cira</c:v>
                </c:pt>
                <c:pt idx="4">
                  <c:v>Pauto</c:v>
                </c:pt>
                <c:pt idx="5">
                  <c:v>Akacias</c:v>
                </c:pt>
                <c:pt idx="6">
                  <c:v>Yariguí-Cantagallo</c:v>
                </c:pt>
                <c:pt idx="7">
                  <c:v>Casabe</c:v>
                </c:pt>
                <c:pt idx="8">
                  <c:v>Palagua</c:v>
                </c:pt>
                <c:pt idx="9">
                  <c:v>Cupiagua</c:v>
                </c:pt>
                <c:pt idx="10">
                  <c:v>Dina</c:v>
                </c:pt>
                <c:pt idx="11">
                  <c:v>Ocelote</c:v>
                </c:pt>
                <c:pt idx="12">
                  <c:v>Floreña</c:v>
                </c:pt>
                <c:pt idx="13">
                  <c:v>Caño Sureste</c:v>
                </c:pt>
                <c:pt idx="14">
                  <c:v>San Francisco</c:v>
                </c:pt>
                <c:pt idx="15">
                  <c:v>Suria</c:v>
                </c:pt>
                <c:pt idx="16">
                  <c:v>Tello</c:v>
                </c:pt>
                <c:pt idx="17">
                  <c:v>Apiay</c:v>
                </c:pt>
                <c:pt idx="18">
                  <c:v>Orito</c:v>
                </c:pt>
                <c:pt idx="19">
                  <c:v>Area Teca-Corcona</c:v>
                </c:pt>
              </c:strCache>
            </c:strRef>
          </c:cat>
          <c:val>
            <c:numRef>
              <c:f>Reporte_ECP_OIL_2019!$M$151:$M$170</c:f>
              <c:numCache>
                <c:formatCode>General</c:formatCode>
                <c:ptCount val="20"/>
                <c:pt idx="0">
                  <c:v>119308.68268493151</c:v>
                </c:pt>
                <c:pt idx="1">
                  <c:v>114056.06200000001</c:v>
                </c:pt>
                <c:pt idx="2" formatCode="0">
                  <c:v>69090.784575342463</c:v>
                </c:pt>
                <c:pt idx="3">
                  <c:v>42334.39687671233</c:v>
                </c:pt>
                <c:pt idx="4">
                  <c:v>27008.407917808221</c:v>
                </c:pt>
                <c:pt idx="5">
                  <c:v>19756.607616438356</c:v>
                </c:pt>
                <c:pt idx="6">
                  <c:v>17849.99879452055</c:v>
                </c:pt>
                <c:pt idx="7">
                  <c:v>12119.396575342465</c:v>
                </c:pt>
                <c:pt idx="8">
                  <c:v>10231.853999999999</c:v>
                </c:pt>
                <c:pt idx="9">
                  <c:v>9406.232876712329</c:v>
                </c:pt>
                <c:pt idx="10">
                  <c:v>8010.0189863013702</c:v>
                </c:pt>
                <c:pt idx="11">
                  <c:v>6688.0571232876719</c:v>
                </c:pt>
                <c:pt idx="12">
                  <c:v>4459.6295890410956</c:v>
                </c:pt>
                <c:pt idx="13">
                  <c:v>4154.1152328767121</c:v>
                </c:pt>
                <c:pt idx="14">
                  <c:v>3941.1335068493149</c:v>
                </c:pt>
                <c:pt idx="15">
                  <c:v>4684.6815890410962</c:v>
                </c:pt>
                <c:pt idx="16">
                  <c:v>4210.8083835616435</c:v>
                </c:pt>
                <c:pt idx="17">
                  <c:v>4233.3403013698626</c:v>
                </c:pt>
                <c:pt idx="18">
                  <c:v>1962.0646849315069</c:v>
                </c:pt>
                <c:pt idx="19">
                  <c:v>1476.5236986301368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AA9-A716-4AFCE021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5725711"/>
        <c:axId val="1065730287"/>
      </c:barChart>
      <c:lineChart>
        <c:grouping val="standard"/>
        <c:varyColors val="0"/>
        <c:ser>
          <c:idx val="1"/>
          <c:order val="1"/>
          <c:tx>
            <c:v>% ADD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Reporte_ECP_OIL_2019!$D$151:$D$170</c:f>
              <c:strCache>
                <c:ptCount val="20"/>
                <c:pt idx="0">
                  <c:v>RUBIALES</c:v>
                </c:pt>
                <c:pt idx="1">
                  <c:v>CASTILLA</c:v>
                </c:pt>
                <c:pt idx="2">
                  <c:v>CHICHIMENE</c:v>
                </c:pt>
                <c:pt idx="3">
                  <c:v>LA CIRA</c:v>
                </c:pt>
                <c:pt idx="4">
                  <c:v>PAUTO</c:v>
                </c:pt>
                <c:pt idx="5">
                  <c:v>AKACIAS</c:v>
                </c:pt>
                <c:pt idx="6">
                  <c:v>YARIGUÍ-CANTAGALLO</c:v>
                </c:pt>
                <c:pt idx="7">
                  <c:v>CASABE</c:v>
                </c:pt>
                <c:pt idx="8">
                  <c:v>CUPIAGUA</c:v>
                </c:pt>
                <c:pt idx="9">
                  <c:v>OCELOTE</c:v>
                </c:pt>
                <c:pt idx="10">
                  <c:v>FLOREÑA</c:v>
                </c:pt>
                <c:pt idx="11">
                  <c:v>PALAGUA</c:v>
                </c:pt>
                <c:pt idx="12">
                  <c:v>CAÑO SURESTE</c:v>
                </c:pt>
                <c:pt idx="13">
                  <c:v>TELLO</c:v>
                </c:pt>
                <c:pt idx="14">
                  <c:v>APIAY</c:v>
                </c:pt>
                <c:pt idx="15">
                  <c:v>DINA</c:v>
                </c:pt>
                <c:pt idx="16">
                  <c:v>SURIA</c:v>
                </c:pt>
                <c:pt idx="17">
                  <c:v>SAN FRANCISCO</c:v>
                </c:pt>
                <c:pt idx="18">
                  <c:v>ORITO</c:v>
                </c:pt>
                <c:pt idx="19">
                  <c:v>AREA TECA-CORCONA</c:v>
                </c:pt>
              </c:strCache>
            </c:strRef>
          </c:cat>
          <c:val>
            <c:numRef>
              <c:f>Reporte_ECP_OIL_2019!$O$151:$O$170</c:f>
              <c:numCache>
                <c:formatCode>0.000</c:formatCode>
                <c:ptCount val="20"/>
                <c:pt idx="0">
                  <c:v>0.22403654906646361</c:v>
                </c:pt>
                <c:pt idx="1">
                  <c:v>0.43820978403604127</c:v>
                </c:pt>
                <c:pt idx="2">
                  <c:v>0.56794770922486015</c:v>
                </c:pt>
                <c:pt idx="3">
                  <c:v>0.64744278007494316</c:v>
                </c:pt>
                <c:pt idx="4">
                  <c:v>0.6981588752451845</c:v>
                </c:pt>
                <c:pt idx="5">
                  <c:v>0.73525761853896221</c:v>
                </c:pt>
                <c:pt idx="6">
                  <c:v>0.76877615248611464</c:v>
                </c:pt>
                <c:pt idx="7">
                  <c:v>0.79153382380059778</c:v>
                </c:pt>
                <c:pt idx="8">
                  <c:v>0.84096877119300328</c:v>
                </c:pt>
                <c:pt idx="9">
                  <c:v>0.80919674577735934</c:v>
                </c:pt>
                <c:pt idx="10">
                  <c:v>0.85600989788440085</c:v>
                </c:pt>
                <c:pt idx="11">
                  <c:v>0.82175550683431964</c:v>
                </c:pt>
                <c:pt idx="12">
                  <c:v>0.86438414191056212</c:v>
                </c:pt>
                <c:pt idx="13">
                  <c:v>0.87218469439554625</c:v>
                </c:pt>
                <c:pt idx="14">
                  <c:v>0.87958531210764046</c:v>
                </c:pt>
                <c:pt idx="15">
                  <c:v>0.88838215633611606</c:v>
                </c:pt>
                <c:pt idx="16">
                  <c:v>0.89628916660396496</c:v>
                </c:pt>
                <c:pt idx="17">
                  <c:v>0.90423848706245558</c:v>
                </c:pt>
                <c:pt idx="18">
                  <c:v>0.90792283082658931</c:v>
                </c:pt>
                <c:pt idx="19">
                  <c:v>0.9106954309979407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4-4AA9-A716-4AFCE021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00207"/>
        <c:axId val="1103093135"/>
      </c:lineChart>
      <c:catAx>
        <c:axId val="10657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30287"/>
        <c:crosses val="autoZero"/>
        <c:auto val="1"/>
        <c:lblAlgn val="ctr"/>
        <c:lblOffset val="100"/>
        <c:noMultiLvlLbl val="0"/>
      </c:catAx>
      <c:valAx>
        <c:axId val="10657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Producción</a:t>
                </a:r>
                <a:r>
                  <a:rPr lang="es-CO" baseline="0"/>
                  <a:t> (bpd)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725711"/>
        <c:crosses val="autoZero"/>
        <c:crossBetween val="between"/>
      </c:valAx>
      <c:valAx>
        <c:axId val="1103093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acumulado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3100207"/>
        <c:crosses val="max"/>
        <c:crossBetween val="between"/>
      </c:valAx>
      <c:catAx>
        <c:axId val="110310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9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100353</xdr:colOff>
      <xdr:row>0</xdr:row>
      <xdr:rowOff>107155</xdr:rowOff>
    </xdr:from>
    <xdr:to>
      <xdr:col>2</xdr:col>
      <xdr:colOff>1333500</xdr:colOff>
      <xdr:row>4</xdr:row>
      <xdr:rowOff>113245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922FE9-CD67-4449-BB53-E2BE4C2E3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78" y="107155"/>
          <a:ext cx="2519022" cy="1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100353</xdr:colOff>
      <xdr:row>0</xdr:row>
      <xdr:rowOff>107155</xdr:rowOff>
    </xdr:from>
    <xdr:to>
      <xdr:col>2</xdr:col>
      <xdr:colOff>1333500</xdr:colOff>
      <xdr:row>4</xdr:row>
      <xdr:rowOff>113245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1E0F2C-0BC5-4699-A676-50D4E653F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78" y="107155"/>
          <a:ext cx="2519022" cy="1006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259897</xdr:colOff>
      <xdr:row>163</xdr:row>
      <xdr:rowOff>31297</xdr:rowOff>
    </xdr:from>
    <xdr:to>
      <xdr:col>12</xdr:col>
      <xdr:colOff>1138920</xdr:colOff>
      <xdr:row>186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1B9158-9639-4789-9484-F037709AC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457198</xdr:colOff>
      <xdr:row>150</xdr:row>
      <xdr:rowOff>121104</xdr:rowOff>
    </xdr:from>
    <xdr:to>
      <xdr:col>24</xdr:col>
      <xdr:colOff>213632</xdr:colOff>
      <xdr:row>173</xdr:row>
      <xdr:rowOff>127908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4239DF-C3C8-7E83-C95C-3FEB4C8E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A737-7878-40B7-A977-DA16480DB466}">
  <sheetPr filterMode="1">
    <tabColor theme="9" tint="0.79998168889431442"/>
  </sheetPr>
  <dimension ref="A2:BE3525"/>
  <sheetViews>
    <sheetView workbookViewId="0">
      <selection activeCell="F28" sqref="F28"/>
    </sheetView>
  </sheetViews>
  <sheetFormatPr baseColWidth="10" defaultRowHeight="15" x14ac:dyDescent="0.25"/>
  <cols>
    <col min="1" max="3" width="11.42578125" style="25"/>
    <col min="4" max="4" width="24.5703125" style="25" customWidth="1"/>
    <col min="5" max="5" width="22.140625" style="25" customWidth="1"/>
    <col min="6" max="6" width="22.42578125" style="25" customWidth="1"/>
    <col min="7" max="57" width="11.42578125" style="25"/>
    <col min="58" max="16384" width="11.42578125" style="14"/>
  </cols>
  <sheetData>
    <row r="2" spans="1:57" s="3" customFormat="1" ht="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57" s="3" customFormat="1" hidden="1" x14ac:dyDescent="0.25">
      <c r="A3" s="9">
        <v>2019</v>
      </c>
      <c r="B3" s="9">
        <v>4</v>
      </c>
      <c r="C3" s="9" t="s">
        <v>133</v>
      </c>
      <c r="D3" s="9" t="s">
        <v>349</v>
      </c>
      <c r="E3" s="9" t="s">
        <v>126</v>
      </c>
      <c r="F3" s="9" t="s">
        <v>350</v>
      </c>
      <c r="G3" s="5" t="s">
        <v>351</v>
      </c>
      <c r="H3" s="6">
        <v>531.52</v>
      </c>
      <c r="I3" s="6">
        <v>0</v>
      </c>
      <c r="J3" s="6">
        <v>0</v>
      </c>
      <c r="K3" s="6">
        <v>516.26</v>
      </c>
      <c r="L3" s="6">
        <v>15.26</v>
      </c>
      <c r="M3" s="6">
        <v>0</v>
      </c>
      <c r="N3" s="6">
        <v>0</v>
      </c>
      <c r="O3" s="6">
        <v>0</v>
      </c>
    </row>
    <row r="4" spans="1:57" s="3" customFormat="1" hidden="1" x14ac:dyDescent="0.25">
      <c r="A4" s="9">
        <v>2019</v>
      </c>
      <c r="B4" s="9">
        <v>3</v>
      </c>
      <c r="C4" s="9" t="s">
        <v>133</v>
      </c>
      <c r="D4" s="9" t="s">
        <v>349</v>
      </c>
      <c r="E4" s="9" t="s">
        <v>126</v>
      </c>
      <c r="F4" s="9" t="s">
        <v>350</v>
      </c>
      <c r="G4" s="5" t="s">
        <v>351</v>
      </c>
      <c r="H4" s="6">
        <v>486.22</v>
      </c>
      <c r="I4" s="6">
        <v>0</v>
      </c>
      <c r="J4" s="6">
        <v>0</v>
      </c>
      <c r="K4" s="6">
        <v>471.85</v>
      </c>
      <c r="L4" s="6">
        <v>14.38</v>
      </c>
      <c r="M4" s="6">
        <v>0</v>
      </c>
      <c r="N4" s="6">
        <v>0</v>
      </c>
      <c r="O4" s="6">
        <v>0</v>
      </c>
    </row>
    <row r="5" spans="1:57" s="3" customFormat="1" hidden="1" x14ac:dyDescent="0.25">
      <c r="A5" s="9">
        <v>2019</v>
      </c>
      <c r="B5" s="9">
        <v>5</v>
      </c>
      <c r="C5" s="9" t="s">
        <v>133</v>
      </c>
      <c r="D5" s="9" t="s">
        <v>349</v>
      </c>
      <c r="E5" s="9" t="s">
        <v>126</v>
      </c>
      <c r="F5" s="9" t="s">
        <v>350</v>
      </c>
      <c r="G5" s="5" t="s">
        <v>351</v>
      </c>
      <c r="H5" s="6">
        <v>511.08</v>
      </c>
      <c r="I5" s="6">
        <v>0</v>
      </c>
      <c r="J5" s="6">
        <v>0</v>
      </c>
      <c r="K5" s="6">
        <v>441.9</v>
      </c>
      <c r="L5" s="6">
        <v>69.180000000000007</v>
      </c>
      <c r="M5" s="6">
        <v>0</v>
      </c>
      <c r="N5" s="6">
        <v>0</v>
      </c>
      <c r="O5" s="6">
        <v>0</v>
      </c>
    </row>
    <row r="6" spans="1:57" s="3" customFormat="1" hidden="1" x14ac:dyDescent="0.25">
      <c r="A6" s="4">
        <v>2019</v>
      </c>
      <c r="B6" s="4">
        <v>1</v>
      </c>
      <c r="C6" s="4" t="s">
        <v>133</v>
      </c>
      <c r="D6" s="4" t="s">
        <v>349</v>
      </c>
      <c r="E6" s="4" t="s">
        <v>126</v>
      </c>
      <c r="F6" s="4" t="s">
        <v>350</v>
      </c>
      <c r="G6" s="5" t="s">
        <v>351</v>
      </c>
      <c r="H6" s="6">
        <v>443.37</v>
      </c>
      <c r="I6" s="6">
        <v>0</v>
      </c>
      <c r="J6" s="6">
        <v>0</v>
      </c>
      <c r="K6" s="6">
        <v>437.92</v>
      </c>
      <c r="L6" s="6">
        <v>5.45</v>
      </c>
      <c r="M6" s="6">
        <v>0</v>
      </c>
      <c r="N6" s="6">
        <v>0</v>
      </c>
      <c r="O6" s="6">
        <v>0</v>
      </c>
    </row>
    <row r="7" spans="1:57" s="3" customFormat="1" hidden="1" x14ac:dyDescent="0.25">
      <c r="A7" s="9">
        <v>2019</v>
      </c>
      <c r="B7" s="9">
        <v>2</v>
      </c>
      <c r="C7" s="9" t="s">
        <v>133</v>
      </c>
      <c r="D7" s="9" t="s">
        <v>349</v>
      </c>
      <c r="E7" s="9" t="s">
        <v>126</v>
      </c>
      <c r="F7" s="9" t="s">
        <v>350</v>
      </c>
      <c r="G7" s="5" t="s">
        <v>351</v>
      </c>
      <c r="H7" s="6">
        <v>376.45</v>
      </c>
      <c r="I7" s="6">
        <v>0</v>
      </c>
      <c r="J7" s="6">
        <v>0</v>
      </c>
      <c r="K7" s="6">
        <v>365.44</v>
      </c>
      <c r="L7" s="6">
        <v>11.01</v>
      </c>
      <c r="M7" s="6">
        <v>0</v>
      </c>
      <c r="N7" s="6">
        <v>0</v>
      </c>
      <c r="O7" s="6">
        <v>0</v>
      </c>
    </row>
    <row r="8" spans="1:57" s="3" customFormat="1" hidden="1" x14ac:dyDescent="0.25">
      <c r="A8" s="9">
        <v>2019</v>
      </c>
      <c r="B8" s="9">
        <v>6</v>
      </c>
      <c r="C8" s="10" t="s">
        <v>133</v>
      </c>
      <c r="D8" s="10" t="s">
        <v>349</v>
      </c>
      <c r="E8" s="9" t="s">
        <v>126</v>
      </c>
      <c r="F8" s="10" t="s">
        <v>350</v>
      </c>
      <c r="G8" s="12" t="s">
        <v>351</v>
      </c>
      <c r="H8" s="6">
        <v>291.83999999999997</v>
      </c>
      <c r="I8" s="6">
        <v>0</v>
      </c>
      <c r="J8" s="6">
        <v>0</v>
      </c>
      <c r="K8" s="6">
        <v>273.68</v>
      </c>
      <c r="L8" s="6">
        <v>18.16</v>
      </c>
      <c r="M8" s="6">
        <v>0</v>
      </c>
      <c r="N8" s="6">
        <v>0</v>
      </c>
      <c r="O8" s="6">
        <v>0</v>
      </c>
    </row>
    <row r="9" spans="1:57" s="3" customFormat="1" hidden="1" x14ac:dyDescent="0.25">
      <c r="A9" s="5">
        <v>2019</v>
      </c>
      <c r="B9" s="5">
        <v>7</v>
      </c>
      <c r="C9" s="12" t="s">
        <v>133</v>
      </c>
      <c r="D9" s="12" t="s">
        <v>349</v>
      </c>
      <c r="E9" s="5" t="s">
        <v>126</v>
      </c>
      <c r="F9" s="12" t="s">
        <v>350</v>
      </c>
      <c r="G9" s="10" t="s">
        <v>351</v>
      </c>
      <c r="H9" s="6">
        <v>188.92</v>
      </c>
      <c r="I9" s="6">
        <v>0</v>
      </c>
      <c r="J9" s="6">
        <v>0</v>
      </c>
      <c r="K9" s="6">
        <v>164.64</v>
      </c>
      <c r="L9" s="6">
        <v>24.29</v>
      </c>
      <c r="M9" s="6">
        <v>0</v>
      </c>
      <c r="N9" s="6">
        <v>0</v>
      </c>
      <c r="O9" s="6">
        <v>0</v>
      </c>
    </row>
    <row r="10" spans="1:57" s="3" customFormat="1" x14ac:dyDescent="0.25">
      <c r="A10" s="9">
        <v>2019</v>
      </c>
      <c r="B10" s="9">
        <v>5</v>
      </c>
      <c r="C10" s="9" t="s">
        <v>124</v>
      </c>
      <c r="D10" s="9" t="s">
        <v>353</v>
      </c>
      <c r="E10" s="9" t="s">
        <v>29</v>
      </c>
      <c r="F10" s="9" t="s">
        <v>353</v>
      </c>
      <c r="G10" s="5" t="s">
        <v>353</v>
      </c>
      <c r="H10" s="6">
        <v>126.12</v>
      </c>
      <c r="I10" s="6">
        <v>0</v>
      </c>
      <c r="J10" s="6">
        <v>0</v>
      </c>
      <c r="K10" s="6">
        <v>126.12</v>
      </c>
      <c r="L10" s="6">
        <v>0</v>
      </c>
      <c r="M10" s="6">
        <v>0</v>
      </c>
      <c r="N10" s="6">
        <v>0</v>
      </c>
      <c r="O10" s="6">
        <v>0</v>
      </c>
    </row>
    <row r="11" spans="1:57" s="3" customFormat="1" x14ac:dyDescent="0.25">
      <c r="A11" s="19">
        <v>2019</v>
      </c>
      <c r="B11" s="19">
        <v>10</v>
      </c>
      <c r="C11" s="19" t="s">
        <v>124</v>
      </c>
      <c r="D11" s="19" t="s">
        <v>353</v>
      </c>
      <c r="E11" s="19" t="s">
        <v>29</v>
      </c>
      <c r="F11" s="19" t="s">
        <v>353</v>
      </c>
      <c r="G11" s="19" t="s">
        <v>353</v>
      </c>
      <c r="H11" s="19">
        <v>123.15</v>
      </c>
      <c r="I11" s="19">
        <v>0</v>
      </c>
      <c r="J11" s="19">
        <v>0</v>
      </c>
      <c r="K11" s="19">
        <v>123.15</v>
      </c>
      <c r="L11" s="19">
        <v>0</v>
      </c>
      <c r="M11" s="19">
        <v>0</v>
      </c>
      <c r="N11" s="19">
        <v>0</v>
      </c>
      <c r="O11" s="19">
        <v>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s="3" customFormat="1" x14ac:dyDescent="0.25">
      <c r="A12" s="9">
        <v>2019</v>
      </c>
      <c r="B12" s="9">
        <v>6</v>
      </c>
      <c r="C12" s="10" t="s">
        <v>124</v>
      </c>
      <c r="D12" s="10" t="s">
        <v>353</v>
      </c>
      <c r="E12" s="9" t="s">
        <v>29</v>
      </c>
      <c r="F12" s="10" t="s">
        <v>353</v>
      </c>
      <c r="G12" s="12" t="s">
        <v>353</v>
      </c>
      <c r="H12" s="6">
        <v>119.46</v>
      </c>
      <c r="I12" s="6">
        <v>0</v>
      </c>
      <c r="J12" s="6">
        <v>0</v>
      </c>
      <c r="K12" s="6">
        <v>119.46</v>
      </c>
      <c r="L12" s="6">
        <v>0</v>
      </c>
      <c r="M12" s="6">
        <v>0</v>
      </c>
      <c r="N12" s="6">
        <v>0</v>
      </c>
      <c r="O12" s="6">
        <v>0</v>
      </c>
    </row>
    <row r="13" spans="1:57" s="3" customFormat="1" x14ac:dyDescent="0.25">
      <c r="A13" s="21">
        <v>2019</v>
      </c>
      <c r="B13" s="21">
        <v>11</v>
      </c>
      <c r="C13" s="21" t="s">
        <v>124</v>
      </c>
      <c r="D13" s="21" t="s">
        <v>353</v>
      </c>
      <c r="E13" s="21" t="s">
        <v>29</v>
      </c>
      <c r="F13" s="21" t="s">
        <v>353</v>
      </c>
      <c r="G13" s="21" t="s">
        <v>353</v>
      </c>
      <c r="H13" s="21">
        <v>114.66</v>
      </c>
      <c r="I13" s="21">
        <v>0</v>
      </c>
      <c r="J13" s="21">
        <v>0</v>
      </c>
      <c r="K13" s="21">
        <v>114.66</v>
      </c>
      <c r="L13" s="21">
        <v>0</v>
      </c>
      <c r="M13" s="21">
        <v>0</v>
      </c>
      <c r="N13" s="21">
        <v>0</v>
      </c>
      <c r="O13" s="21">
        <v>0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</row>
    <row r="14" spans="1:57" s="3" customFormat="1" x14ac:dyDescent="0.25">
      <c r="A14" s="9">
        <v>2019</v>
      </c>
      <c r="B14" s="9">
        <v>4</v>
      </c>
      <c r="C14" s="9" t="s">
        <v>124</v>
      </c>
      <c r="D14" s="9" t="s">
        <v>353</v>
      </c>
      <c r="E14" s="9" t="s">
        <v>29</v>
      </c>
      <c r="F14" s="9" t="s">
        <v>353</v>
      </c>
      <c r="G14" s="5" t="s">
        <v>353</v>
      </c>
      <c r="H14" s="6">
        <v>112.65</v>
      </c>
      <c r="I14" s="6">
        <v>0</v>
      </c>
      <c r="J14" s="6">
        <v>0</v>
      </c>
      <c r="K14" s="6">
        <v>112.65</v>
      </c>
      <c r="L14" s="6">
        <v>0</v>
      </c>
      <c r="M14" s="6">
        <v>0</v>
      </c>
      <c r="N14" s="6">
        <v>0</v>
      </c>
      <c r="O14" s="6">
        <v>0</v>
      </c>
    </row>
    <row r="15" spans="1:57" s="3" customFormat="1" hidden="1" x14ac:dyDescent="0.25">
      <c r="A15" s="15">
        <v>2019</v>
      </c>
      <c r="B15" s="15">
        <v>8</v>
      </c>
      <c r="C15" s="15" t="s">
        <v>133</v>
      </c>
      <c r="D15" s="15" t="s">
        <v>349</v>
      </c>
      <c r="E15" s="15" t="s">
        <v>543</v>
      </c>
      <c r="F15" s="15" t="s">
        <v>350</v>
      </c>
      <c r="G15" s="16" t="s">
        <v>351</v>
      </c>
      <c r="H15" s="15">
        <v>169.48</v>
      </c>
      <c r="I15" s="15">
        <v>0</v>
      </c>
      <c r="J15" s="15">
        <v>0</v>
      </c>
      <c r="K15" s="15">
        <v>108.96</v>
      </c>
      <c r="L15" s="15">
        <v>60.52</v>
      </c>
      <c r="M15" s="15">
        <v>0</v>
      </c>
      <c r="N15" s="15">
        <v>0</v>
      </c>
      <c r="O15" s="15">
        <v>0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 s="3" customFormat="1" hidden="1" x14ac:dyDescent="0.25">
      <c r="A16" s="19">
        <v>2019</v>
      </c>
      <c r="B16" s="19">
        <v>10</v>
      </c>
      <c r="C16" s="19" t="s">
        <v>79</v>
      </c>
      <c r="D16" s="19" t="s">
        <v>80</v>
      </c>
      <c r="E16" s="19" t="s">
        <v>81</v>
      </c>
      <c r="F16" s="19" t="s">
        <v>530</v>
      </c>
      <c r="G16" s="19" t="s">
        <v>83</v>
      </c>
      <c r="H16" s="19">
        <v>106.53</v>
      </c>
      <c r="I16" s="19">
        <v>0</v>
      </c>
      <c r="J16" s="19">
        <v>0</v>
      </c>
      <c r="K16" s="19">
        <v>106.53</v>
      </c>
      <c r="L16" s="19">
        <v>0</v>
      </c>
      <c r="M16" s="19">
        <v>0</v>
      </c>
      <c r="N16" s="19">
        <v>0</v>
      </c>
      <c r="O16" s="19">
        <v>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s="3" customFormat="1" x14ac:dyDescent="0.25">
      <c r="A17" s="5">
        <v>2019</v>
      </c>
      <c r="B17" s="5">
        <v>7</v>
      </c>
      <c r="C17" s="12" t="s">
        <v>124</v>
      </c>
      <c r="D17" s="12" t="s">
        <v>353</v>
      </c>
      <c r="E17" s="5" t="s">
        <v>29</v>
      </c>
      <c r="F17" s="12" t="s">
        <v>353</v>
      </c>
      <c r="G17" s="10" t="s">
        <v>353</v>
      </c>
      <c r="H17" s="6">
        <v>105.3</v>
      </c>
      <c r="I17" s="6">
        <v>0</v>
      </c>
      <c r="J17" s="6">
        <v>0</v>
      </c>
      <c r="K17" s="6">
        <v>105.3</v>
      </c>
      <c r="L17" s="6">
        <v>0</v>
      </c>
      <c r="M17" s="6">
        <v>0</v>
      </c>
      <c r="N17" s="6">
        <v>0</v>
      </c>
      <c r="O17" s="6">
        <v>0</v>
      </c>
    </row>
    <row r="18" spans="1:57" s="3" customFormat="1" x14ac:dyDescent="0.25">
      <c r="A18" s="15">
        <v>2019</v>
      </c>
      <c r="B18" s="15">
        <v>8</v>
      </c>
      <c r="C18" s="15" t="s">
        <v>124</v>
      </c>
      <c r="D18" s="15" t="s">
        <v>353</v>
      </c>
      <c r="E18" s="15" t="s">
        <v>29</v>
      </c>
      <c r="F18" s="15" t="s">
        <v>353</v>
      </c>
      <c r="G18" s="16" t="s">
        <v>353</v>
      </c>
      <c r="H18" s="15">
        <v>104.46</v>
      </c>
      <c r="I18" s="15">
        <v>0</v>
      </c>
      <c r="J18" s="15">
        <v>0</v>
      </c>
      <c r="K18" s="15">
        <v>104.46</v>
      </c>
      <c r="L18" s="15">
        <v>0</v>
      </c>
      <c r="M18" s="15">
        <v>0</v>
      </c>
      <c r="N18" s="15">
        <v>0</v>
      </c>
      <c r="O18" s="15">
        <v>0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 s="3" customFormat="1" x14ac:dyDescent="0.25">
      <c r="A19" s="13">
        <v>2019</v>
      </c>
      <c r="B19" s="13">
        <v>9</v>
      </c>
      <c r="C19" s="13" t="s">
        <v>124</v>
      </c>
      <c r="D19" s="13" t="s">
        <v>353</v>
      </c>
      <c r="E19" s="13" t="s">
        <v>29</v>
      </c>
      <c r="F19" s="13" t="s">
        <v>353</v>
      </c>
      <c r="G19" s="7" t="s">
        <v>353</v>
      </c>
      <c r="H19" s="13">
        <v>103.25</v>
      </c>
      <c r="I19" s="13">
        <v>0</v>
      </c>
      <c r="J19" s="13">
        <v>0</v>
      </c>
      <c r="K19" s="13">
        <v>103.25</v>
      </c>
      <c r="L19" s="13">
        <v>0</v>
      </c>
      <c r="M19" s="13">
        <v>0</v>
      </c>
      <c r="N19" s="13">
        <v>0</v>
      </c>
      <c r="O19" s="13">
        <v>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3" customFormat="1" x14ac:dyDescent="0.25">
      <c r="A20" s="9">
        <v>2019</v>
      </c>
      <c r="B20" s="9">
        <v>3</v>
      </c>
      <c r="C20" s="9" t="s">
        <v>124</v>
      </c>
      <c r="D20" s="9" t="s">
        <v>353</v>
      </c>
      <c r="E20" s="9" t="s">
        <v>29</v>
      </c>
      <c r="F20" s="9" t="s">
        <v>353</v>
      </c>
      <c r="G20" s="5" t="s">
        <v>353</v>
      </c>
      <c r="H20" s="6">
        <v>102.25</v>
      </c>
      <c r="I20" s="6">
        <v>0</v>
      </c>
      <c r="J20" s="6">
        <v>0</v>
      </c>
      <c r="K20" s="6">
        <v>102.25</v>
      </c>
      <c r="L20" s="6">
        <v>0</v>
      </c>
      <c r="M20" s="6">
        <v>0</v>
      </c>
      <c r="N20" s="6">
        <v>0</v>
      </c>
      <c r="O20" s="6">
        <v>0</v>
      </c>
    </row>
    <row r="21" spans="1:57" s="3" customFormat="1" hidden="1" x14ac:dyDescent="0.25">
      <c r="A21" s="21">
        <v>2019</v>
      </c>
      <c r="B21" s="21">
        <v>11</v>
      </c>
      <c r="C21" s="21" t="s">
        <v>133</v>
      </c>
      <c r="D21" s="21" t="s">
        <v>349</v>
      </c>
      <c r="E21" s="21" t="s">
        <v>543</v>
      </c>
      <c r="F21" s="21" t="s">
        <v>350</v>
      </c>
      <c r="G21" s="21" t="s">
        <v>351</v>
      </c>
      <c r="H21" s="21">
        <v>202.76</v>
      </c>
      <c r="I21" s="21">
        <v>0</v>
      </c>
      <c r="J21" s="21">
        <v>0</v>
      </c>
      <c r="K21" s="21">
        <v>102.11</v>
      </c>
      <c r="L21" s="21">
        <v>100.65</v>
      </c>
      <c r="M21" s="21">
        <v>0</v>
      </c>
      <c r="N21" s="21">
        <v>0</v>
      </c>
      <c r="O21" s="21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57" s="3" customFormat="1" x14ac:dyDescent="0.25">
      <c r="A22" s="23">
        <v>2019</v>
      </c>
      <c r="B22" s="23">
        <v>12</v>
      </c>
      <c r="C22" s="23" t="s">
        <v>19</v>
      </c>
      <c r="D22" s="23" t="s">
        <v>106</v>
      </c>
      <c r="E22" s="23" t="s">
        <v>29</v>
      </c>
      <c r="F22" s="23" t="s">
        <v>216</v>
      </c>
      <c r="G22" s="23" t="s">
        <v>217</v>
      </c>
      <c r="H22" s="23">
        <v>9817.0500000000011</v>
      </c>
      <c r="I22" s="23">
        <v>0</v>
      </c>
      <c r="J22" s="23">
        <v>2319.63</v>
      </c>
      <c r="K22" s="23">
        <v>92.97999999999999</v>
      </c>
      <c r="L22" s="23">
        <v>1032.1199999999999</v>
      </c>
      <c r="M22" s="23">
        <v>854.07999999999993</v>
      </c>
      <c r="N22" s="23">
        <v>854.07999999999993</v>
      </c>
      <c r="O22" s="23">
        <v>5518.2399999999989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</row>
    <row r="23" spans="1:57" s="3" customFormat="1" x14ac:dyDescent="0.25">
      <c r="A23" s="4">
        <v>2019</v>
      </c>
      <c r="B23" s="4">
        <v>1</v>
      </c>
      <c r="C23" s="4" t="s">
        <v>124</v>
      </c>
      <c r="D23" s="4" t="s">
        <v>353</v>
      </c>
      <c r="E23" s="4" t="s">
        <v>29</v>
      </c>
      <c r="F23" s="4" t="s">
        <v>353</v>
      </c>
      <c r="G23" s="5" t="s">
        <v>353</v>
      </c>
      <c r="H23" s="6">
        <v>92.49</v>
      </c>
      <c r="I23" s="6">
        <v>0</v>
      </c>
      <c r="J23" s="6">
        <v>0</v>
      </c>
      <c r="K23" s="6">
        <v>92.49</v>
      </c>
      <c r="L23" s="6">
        <v>0</v>
      </c>
      <c r="M23" s="6">
        <v>0</v>
      </c>
      <c r="N23" s="6">
        <v>0</v>
      </c>
      <c r="O23" s="6">
        <v>0</v>
      </c>
    </row>
    <row r="24" spans="1:57" s="3" customFormat="1" x14ac:dyDescent="0.25">
      <c r="A24" s="23">
        <v>2019</v>
      </c>
      <c r="B24" s="23">
        <v>12</v>
      </c>
      <c r="C24" s="23" t="s">
        <v>27</v>
      </c>
      <c r="D24" s="23" t="s">
        <v>180</v>
      </c>
      <c r="E24" s="23" t="s">
        <v>29</v>
      </c>
      <c r="F24" s="23" t="s">
        <v>189</v>
      </c>
      <c r="G24" s="23" t="s">
        <v>190</v>
      </c>
      <c r="H24" s="23">
        <v>117.42</v>
      </c>
      <c r="I24" s="23">
        <v>0</v>
      </c>
      <c r="J24" s="23">
        <v>0</v>
      </c>
      <c r="K24" s="23">
        <v>91.82</v>
      </c>
      <c r="L24" s="23">
        <v>25.61</v>
      </c>
      <c r="M24" s="23">
        <v>0</v>
      </c>
      <c r="N24" s="23">
        <v>0</v>
      </c>
      <c r="O24" s="23">
        <v>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</row>
    <row r="25" spans="1:57" s="3" customFormat="1" x14ac:dyDescent="0.25">
      <c r="A25" s="21">
        <v>2019</v>
      </c>
      <c r="B25" s="21">
        <v>11</v>
      </c>
      <c r="C25" s="21" t="s">
        <v>27</v>
      </c>
      <c r="D25" s="21" t="s">
        <v>180</v>
      </c>
      <c r="E25" s="21" t="s">
        <v>29</v>
      </c>
      <c r="F25" s="21" t="s">
        <v>189</v>
      </c>
      <c r="G25" s="21" t="s">
        <v>190</v>
      </c>
      <c r="H25" s="21">
        <v>118.57000000000001</v>
      </c>
      <c r="I25" s="21">
        <v>0</v>
      </c>
      <c r="J25" s="21">
        <v>0</v>
      </c>
      <c r="K25" s="21">
        <v>90.34</v>
      </c>
      <c r="L25" s="21">
        <v>28.22</v>
      </c>
      <c r="M25" s="21">
        <v>0</v>
      </c>
      <c r="N25" s="21">
        <v>0</v>
      </c>
      <c r="O25" s="21">
        <v>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 s="3" customFormat="1" x14ac:dyDescent="0.25">
      <c r="A26" s="13">
        <v>2019</v>
      </c>
      <c r="B26" s="13">
        <v>9</v>
      </c>
      <c r="C26" s="13" t="s">
        <v>27</v>
      </c>
      <c r="D26" s="13" t="s">
        <v>180</v>
      </c>
      <c r="E26" s="13" t="s">
        <v>29</v>
      </c>
      <c r="F26" s="13" t="s">
        <v>189</v>
      </c>
      <c r="G26" s="7" t="s">
        <v>190</v>
      </c>
      <c r="H26" s="13">
        <v>112.98</v>
      </c>
      <c r="I26" s="13">
        <v>0</v>
      </c>
      <c r="J26" s="13">
        <v>0</v>
      </c>
      <c r="K26" s="13">
        <v>89.81</v>
      </c>
      <c r="L26" s="13">
        <v>23.169999999999998</v>
      </c>
      <c r="M26" s="13">
        <v>0</v>
      </c>
      <c r="N26" s="13">
        <v>0</v>
      </c>
      <c r="O26" s="13">
        <v>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3" customFormat="1" x14ac:dyDescent="0.25">
      <c r="A27" s="19">
        <v>2019</v>
      </c>
      <c r="B27" s="19">
        <v>10</v>
      </c>
      <c r="C27" s="19" t="s">
        <v>27</v>
      </c>
      <c r="D27" s="19" t="s">
        <v>180</v>
      </c>
      <c r="E27" s="19" t="s">
        <v>29</v>
      </c>
      <c r="F27" s="19" t="s">
        <v>189</v>
      </c>
      <c r="G27" s="19" t="s">
        <v>190</v>
      </c>
      <c r="H27" s="19">
        <v>112.27</v>
      </c>
      <c r="I27" s="19">
        <v>0</v>
      </c>
      <c r="J27" s="19">
        <v>0</v>
      </c>
      <c r="K27" s="19">
        <v>87.36</v>
      </c>
      <c r="L27" s="19">
        <v>24.91</v>
      </c>
      <c r="M27" s="19">
        <v>0</v>
      </c>
      <c r="N27" s="19">
        <v>0</v>
      </c>
      <c r="O27" s="19">
        <v>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s="3" customFormat="1" x14ac:dyDescent="0.25">
      <c r="A28" s="9">
        <v>2019</v>
      </c>
      <c r="B28" s="9">
        <v>2</v>
      </c>
      <c r="C28" s="9" t="s">
        <v>124</v>
      </c>
      <c r="D28" s="9" t="s">
        <v>353</v>
      </c>
      <c r="E28" s="9" t="s">
        <v>29</v>
      </c>
      <c r="F28" s="9" t="s">
        <v>353</v>
      </c>
      <c r="G28" s="5" t="s">
        <v>353</v>
      </c>
      <c r="H28" s="6">
        <v>85.64</v>
      </c>
      <c r="I28" s="6">
        <v>0</v>
      </c>
      <c r="J28" s="6">
        <v>0</v>
      </c>
      <c r="K28" s="6">
        <v>85.64</v>
      </c>
      <c r="L28" s="6">
        <v>0</v>
      </c>
      <c r="M28" s="6">
        <v>0</v>
      </c>
      <c r="N28" s="6">
        <v>0</v>
      </c>
      <c r="O28" s="6">
        <v>0</v>
      </c>
    </row>
    <row r="29" spans="1:57" s="3" customFormat="1" hidden="1" x14ac:dyDescent="0.25">
      <c r="A29" s="15">
        <v>2019</v>
      </c>
      <c r="B29" s="15">
        <v>8</v>
      </c>
      <c r="C29" s="15" t="s">
        <v>19</v>
      </c>
      <c r="D29" s="15" t="s">
        <v>70</v>
      </c>
      <c r="E29" s="15" t="s">
        <v>364</v>
      </c>
      <c r="F29" s="15" t="s">
        <v>409</v>
      </c>
      <c r="G29" s="16" t="s">
        <v>407</v>
      </c>
      <c r="H29" s="15">
        <v>13404.61</v>
      </c>
      <c r="I29" s="15">
        <v>0</v>
      </c>
      <c r="J29" s="15">
        <v>6721.9</v>
      </c>
      <c r="K29" s="15">
        <v>84.3</v>
      </c>
      <c r="L29" s="15">
        <v>282.87</v>
      </c>
      <c r="M29" s="15">
        <v>4556.05</v>
      </c>
      <c r="N29" s="15">
        <v>0</v>
      </c>
      <c r="O29" s="15">
        <v>1759.52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 s="3" customFormat="1" hidden="1" x14ac:dyDescent="0.25">
      <c r="A30" s="13">
        <v>2019</v>
      </c>
      <c r="B30" s="13">
        <v>9</v>
      </c>
      <c r="C30" s="13" t="s">
        <v>79</v>
      </c>
      <c r="D30" s="13" t="s">
        <v>80</v>
      </c>
      <c r="E30" s="13" t="s">
        <v>81</v>
      </c>
      <c r="F30" s="13" t="s">
        <v>530</v>
      </c>
      <c r="G30" s="7" t="s">
        <v>83</v>
      </c>
      <c r="H30" s="13">
        <v>83.54</v>
      </c>
      <c r="I30" s="13">
        <v>0</v>
      </c>
      <c r="J30" s="13">
        <v>0</v>
      </c>
      <c r="K30" s="13">
        <v>83.54</v>
      </c>
      <c r="L30" s="13">
        <v>0</v>
      </c>
      <c r="M30" s="13">
        <v>0</v>
      </c>
      <c r="N30" s="13">
        <v>0</v>
      </c>
      <c r="O30" s="13">
        <v>0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3" customFormat="1" x14ac:dyDescent="0.25">
      <c r="A31" s="4">
        <v>2019</v>
      </c>
      <c r="B31" s="4">
        <v>1</v>
      </c>
      <c r="C31" s="4" t="s">
        <v>27</v>
      </c>
      <c r="D31" s="4" t="s">
        <v>180</v>
      </c>
      <c r="E31" s="4" t="s">
        <v>29</v>
      </c>
      <c r="F31" s="4" t="s">
        <v>189</v>
      </c>
      <c r="G31" s="5" t="s">
        <v>190</v>
      </c>
      <c r="H31" s="6">
        <v>91.63</v>
      </c>
      <c r="I31" s="6">
        <v>0</v>
      </c>
      <c r="J31" s="6">
        <v>0</v>
      </c>
      <c r="K31" s="6">
        <v>83.45</v>
      </c>
      <c r="L31" s="6">
        <v>8.18</v>
      </c>
      <c r="M31" s="6">
        <v>0</v>
      </c>
      <c r="N31" s="6">
        <v>0</v>
      </c>
      <c r="O31" s="6">
        <v>0</v>
      </c>
    </row>
    <row r="32" spans="1:57" s="3" customFormat="1" x14ac:dyDescent="0.25">
      <c r="A32" s="9">
        <v>2019</v>
      </c>
      <c r="B32" s="9">
        <v>5</v>
      </c>
      <c r="C32" s="9" t="s">
        <v>19</v>
      </c>
      <c r="D32" s="9" t="s">
        <v>106</v>
      </c>
      <c r="E32" s="9" t="s">
        <v>29</v>
      </c>
      <c r="F32" s="9" t="s">
        <v>216</v>
      </c>
      <c r="G32" s="5" t="s">
        <v>217</v>
      </c>
      <c r="H32" s="6">
        <v>10871.949999999999</v>
      </c>
      <c r="I32" s="6">
        <v>0</v>
      </c>
      <c r="J32" s="6">
        <v>5321.44</v>
      </c>
      <c r="K32" s="6">
        <v>79.48</v>
      </c>
      <c r="L32" s="6">
        <v>946.56000000000017</v>
      </c>
      <c r="M32" s="6">
        <v>0</v>
      </c>
      <c r="N32" s="6">
        <v>0</v>
      </c>
      <c r="O32" s="6">
        <v>4524.4399999999996</v>
      </c>
    </row>
    <row r="33" spans="1:57" s="3" customFormat="1" x14ac:dyDescent="0.25">
      <c r="A33" s="15">
        <v>2019</v>
      </c>
      <c r="B33" s="15">
        <v>8</v>
      </c>
      <c r="C33" s="15" t="s">
        <v>27</v>
      </c>
      <c r="D33" s="15" t="s">
        <v>180</v>
      </c>
      <c r="E33" s="15" t="s">
        <v>29</v>
      </c>
      <c r="F33" s="15" t="s">
        <v>189</v>
      </c>
      <c r="G33" s="16" t="s">
        <v>190</v>
      </c>
      <c r="H33" s="15">
        <v>102.42</v>
      </c>
      <c r="I33" s="15">
        <v>0</v>
      </c>
      <c r="J33" s="15">
        <v>0</v>
      </c>
      <c r="K33" s="15">
        <v>77.56</v>
      </c>
      <c r="L33" s="15">
        <v>24.86</v>
      </c>
      <c r="M33" s="15">
        <v>0</v>
      </c>
      <c r="N33" s="15">
        <v>0</v>
      </c>
      <c r="O33" s="15"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 s="3" customFormat="1" x14ac:dyDescent="0.25">
      <c r="A34" s="9">
        <v>2019</v>
      </c>
      <c r="B34" s="9">
        <v>5</v>
      </c>
      <c r="C34" s="9" t="s">
        <v>55</v>
      </c>
      <c r="D34" s="9" t="s">
        <v>249</v>
      </c>
      <c r="E34" s="9" t="s">
        <v>29</v>
      </c>
      <c r="F34" s="9" t="s">
        <v>398</v>
      </c>
      <c r="G34" s="5" t="s">
        <v>398</v>
      </c>
      <c r="H34" s="6">
        <v>102.36</v>
      </c>
      <c r="I34" s="6">
        <v>0</v>
      </c>
      <c r="J34" s="6">
        <v>0</v>
      </c>
      <c r="K34" s="6">
        <v>74.78</v>
      </c>
      <c r="L34" s="6">
        <v>27.59</v>
      </c>
      <c r="M34" s="6">
        <v>0</v>
      </c>
      <c r="N34" s="6">
        <v>0</v>
      </c>
      <c r="O34" s="6">
        <v>0</v>
      </c>
    </row>
    <row r="35" spans="1:57" s="3" customFormat="1" x14ac:dyDescent="0.25">
      <c r="A35" s="23">
        <v>2019</v>
      </c>
      <c r="B35" s="23">
        <v>12</v>
      </c>
      <c r="C35" s="23" t="s">
        <v>124</v>
      </c>
      <c r="D35" s="23" t="s">
        <v>353</v>
      </c>
      <c r="E35" s="23" t="s">
        <v>29</v>
      </c>
      <c r="F35" s="23" t="s">
        <v>353</v>
      </c>
      <c r="G35" s="23" t="s">
        <v>353</v>
      </c>
      <c r="H35" s="23">
        <v>74.430000000000007</v>
      </c>
      <c r="I35" s="23">
        <v>0</v>
      </c>
      <c r="J35" s="23">
        <v>0</v>
      </c>
      <c r="K35" s="23">
        <v>74.430000000000007</v>
      </c>
      <c r="L35" s="23">
        <v>0</v>
      </c>
      <c r="M35" s="23">
        <v>0</v>
      </c>
      <c r="N35" s="23">
        <v>0</v>
      </c>
      <c r="O35" s="23">
        <v>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 spans="1:57" s="3" customFormat="1" x14ac:dyDescent="0.25">
      <c r="A36" s="15">
        <v>2019</v>
      </c>
      <c r="B36" s="15">
        <v>8</v>
      </c>
      <c r="C36" s="15" t="s">
        <v>89</v>
      </c>
      <c r="D36" s="15" t="s">
        <v>273</v>
      </c>
      <c r="E36" s="15" t="s">
        <v>29</v>
      </c>
      <c r="F36" s="15" t="s">
        <v>276</v>
      </c>
      <c r="G36" s="16" t="s">
        <v>275</v>
      </c>
      <c r="H36" s="15">
        <v>163.44999999999999</v>
      </c>
      <c r="I36" s="15">
        <v>0</v>
      </c>
      <c r="J36" s="15">
        <v>0</v>
      </c>
      <c r="K36" s="15">
        <v>72.790000000000006</v>
      </c>
      <c r="L36" s="15">
        <v>30.69</v>
      </c>
      <c r="M36" s="15">
        <v>59.97</v>
      </c>
      <c r="N36" s="15">
        <v>0</v>
      </c>
      <c r="O36" s="15">
        <v>0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 s="3" customFormat="1" hidden="1" x14ac:dyDescent="0.25">
      <c r="A37" s="9">
        <v>2019</v>
      </c>
      <c r="B37" s="9">
        <v>5</v>
      </c>
      <c r="C37" s="9" t="s">
        <v>79</v>
      </c>
      <c r="D37" s="9" t="s">
        <v>80</v>
      </c>
      <c r="E37" s="9" t="s">
        <v>81</v>
      </c>
      <c r="F37" s="9" t="s">
        <v>83</v>
      </c>
      <c r="G37" s="5" t="s">
        <v>83</v>
      </c>
      <c r="H37" s="6">
        <v>73.3</v>
      </c>
      <c r="I37" s="6">
        <v>0</v>
      </c>
      <c r="J37" s="6">
        <v>0</v>
      </c>
      <c r="K37" s="6">
        <v>72.319999999999993</v>
      </c>
      <c r="L37" s="6">
        <v>0.98</v>
      </c>
      <c r="M37" s="6">
        <v>0</v>
      </c>
      <c r="N37" s="6">
        <v>0</v>
      </c>
      <c r="O37" s="6">
        <v>0</v>
      </c>
    </row>
    <row r="38" spans="1:57" s="3" customFormat="1" x14ac:dyDescent="0.25">
      <c r="A38" s="19">
        <v>2019</v>
      </c>
      <c r="B38" s="19">
        <v>10</v>
      </c>
      <c r="C38" s="19" t="s">
        <v>19</v>
      </c>
      <c r="D38" s="19" t="s">
        <v>106</v>
      </c>
      <c r="E38" s="19" t="s">
        <v>29</v>
      </c>
      <c r="F38" s="19" t="s">
        <v>216</v>
      </c>
      <c r="G38" s="19" t="s">
        <v>217</v>
      </c>
      <c r="H38" s="19">
        <v>10096.349999999999</v>
      </c>
      <c r="I38" s="19">
        <v>0</v>
      </c>
      <c r="J38" s="19">
        <v>2319.14</v>
      </c>
      <c r="K38" s="19">
        <v>70.109999999999985</v>
      </c>
      <c r="L38" s="19">
        <v>965.16</v>
      </c>
      <c r="M38" s="19">
        <v>866.23</v>
      </c>
      <c r="N38" s="19">
        <v>866.23</v>
      </c>
      <c r="O38" s="19">
        <v>5875.76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s="3" customFormat="1" x14ac:dyDescent="0.25">
      <c r="A39" s="9">
        <v>2019</v>
      </c>
      <c r="B39" s="9">
        <v>6</v>
      </c>
      <c r="C39" s="10" t="s">
        <v>55</v>
      </c>
      <c r="D39" s="10" t="s">
        <v>249</v>
      </c>
      <c r="E39" s="9" t="s">
        <v>29</v>
      </c>
      <c r="F39" s="10" t="s">
        <v>398</v>
      </c>
      <c r="G39" s="12" t="s">
        <v>398</v>
      </c>
      <c r="H39" s="6">
        <v>95.57</v>
      </c>
      <c r="I39" s="6">
        <v>0</v>
      </c>
      <c r="J39" s="6">
        <v>0</v>
      </c>
      <c r="K39" s="6">
        <v>68.790000000000006</v>
      </c>
      <c r="L39" s="6">
        <v>26.78</v>
      </c>
      <c r="M39" s="6">
        <v>0</v>
      </c>
      <c r="N39" s="6">
        <v>0</v>
      </c>
      <c r="O39" s="6">
        <v>0</v>
      </c>
    </row>
    <row r="40" spans="1:57" s="3" customFormat="1" hidden="1" x14ac:dyDescent="0.25">
      <c r="A40" s="23">
        <v>2019</v>
      </c>
      <c r="B40" s="23">
        <v>12</v>
      </c>
      <c r="C40" s="23" t="s">
        <v>133</v>
      </c>
      <c r="D40" s="23" t="s">
        <v>349</v>
      </c>
      <c r="E40" s="23" t="s">
        <v>543</v>
      </c>
      <c r="F40" s="23" t="s">
        <v>350</v>
      </c>
      <c r="G40" s="23" t="s">
        <v>351</v>
      </c>
      <c r="H40" s="23">
        <v>254.53</v>
      </c>
      <c r="I40" s="23">
        <v>0</v>
      </c>
      <c r="J40" s="23">
        <v>0</v>
      </c>
      <c r="K40" s="23">
        <v>67.72</v>
      </c>
      <c r="L40" s="23">
        <v>186.81</v>
      </c>
      <c r="M40" s="23">
        <v>0</v>
      </c>
      <c r="N40" s="23">
        <v>0</v>
      </c>
      <c r="O40" s="23">
        <v>0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 spans="1:57" s="3" customFormat="1" hidden="1" x14ac:dyDescent="0.25">
      <c r="A41" s="19">
        <v>2019</v>
      </c>
      <c r="B41" s="19">
        <v>10</v>
      </c>
      <c r="C41" s="19" t="s">
        <v>79</v>
      </c>
      <c r="D41" s="19" t="s">
        <v>80</v>
      </c>
      <c r="E41" s="19" t="s">
        <v>81</v>
      </c>
      <c r="F41" s="19" t="s">
        <v>82</v>
      </c>
      <c r="G41" s="19" t="s">
        <v>83</v>
      </c>
      <c r="H41" s="19">
        <v>67.41</v>
      </c>
      <c r="I41" s="19">
        <v>0</v>
      </c>
      <c r="J41" s="19">
        <v>0</v>
      </c>
      <c r="K41" s="19">
        <v>67.41</v>
      </c>
      <c r="L41" s="19">
        <v>0</v>
      </c>
      <c r="M41" s="19">
        <v>0</v>
      </c>
      <c r="N41" s="19">
        <v>0</v>
      </c>
      <c r="O41" s="19">
        <v>0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s="3" customFormat="1" hidden="1" x14ac:dyDescent="0.25">
      <c r="A42" s="13">
        <v>2019</v>
      </c>
      <c r="B42" s="13">
        <v>9</v>
      </c>
      <c r="C42" s="13" t="s">
        <v>79</v>
      </c>
      <c r="D42" s="13" t="s">
        <v>80</v>
      </c>
      <c r="E42" s="13" t="s">
        <v>81</v>
      </c>
      <c r="F42" s="13" t="s">
        <v>82</v>
      </c>
      <c r="G42" s="7" t="s">
        <v>83</v>
      </c>
      <c r="H42" s="13">
        <v>67.37</v>
      </c>
      <c r="I42" s="13">
        <v>0</v>
      </c>
      <c r="J42" s="13">
        <v>0</v>
      </c>
      <c r="K42" s="13">
        <v>67.37</v>
      </c>
      <c r="L42" s="13">
        <v>0</v>
      </c>
      <c r="M42" s="13">
        <v>0</v>
      </c>
      <c r="N42" s="13">
        <v>0</v>
      </c>
      <c r="O42" s="13">
        <v>0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3" customFormat="1" x14ac:dyDescent="0.25">
      <c r="A43" s="9">
        <v>2019</v>
      </c>
      <c r="B43" s="9">
        <v>4</v>
      </c>
      <c r="C43" s="9" t="s">
        <v>55</v>
      </c>
      <c r="D43" s="9" t="s">
        <v>249</v>
      </c>
      <c r="E43" s="9" t="s">
        <v>29</v>
      </c>
      <c r="F43" s="9" t="s">
        <v>398</v>
      </c>
      <c r="G43" s="5" t="s">
        <v>398</v>
      </c>
      <c r="H43" s="6">
        <v>98.03</v>
      </c>
      <c r="I43" s="6">
        <v>0</v>
      </c>
      <c r="J43" s="6">
        <v>0</v>
      </c>
      <c r="K43" s="6">
        <v>67.13</v>
      </c>
      <c r="L43" s="6">
        <v>30.9</v>
      </c>
      <c r="M43" s="6">
        <v>0</v>
      </c>
      <c r="N43" s="6">
        <v>0</v>
      </c>
      <c r="O43" s="6">
        <v>0</v>
      </c>
    </row>
    <row r="44" spans="1:57" s="3" customFormat="1" hidden="1" x14ac:dyDescent="0.25">
      <c r="A44" s="9">
        <v>2019</v>
      </c>
      <c r="B44" s="9">
        <v>4</v>
      </c>
      <c r="C44" s="9" t="s">
        <v>79</v>
      </c>
      <c r="D44" s="9" t="s">
        <v>79</v>
      </c>
      <c r="E44" s="9" t="s">
        <v>138</v>
      </c>
      <c r="F44" s="9" t="s">
        <v>183</v>
      </c>
      <c r="G44" s="5" t="s">
        <v>184</v>
      </c>
      <c r="H44" s="6">
        <v>65.760000000000005</v>
      </c>
      <c r="I44" s="6">
        <v>0</v>
      </c>
      <c r="J44" s="6">
        <v>0</v>
      </c>
      <c r="K44" s="6">
        <v>65.760000000000005</v>
      </c>
      <c r="L44" s="6">
        <v>0</v>
      </c>
      <c r="M44" s="6">
        <v>0</v>
      </c>
      <c r="N44" s="6">
        <v>0</v>
      </c>
      <c r="O44" s="6">
        <v>0</v>
      </c>
    </row>
    <row r="45" spans="1:57" s="3" customFormat="1" hidden="1" x14ac:dyDescent="0.25">
      <c r="A45" s="9">
        <v>2019</v>
      </c>
      <c r="B45" s="9">
        <v>3</v>
      </c>
      <c r="C45" s="9" t="s">
        <v>79</v>
      </c>
      <c r="D45" s="9" t="s">
        <v>79</v>
      </c>
      <c r="E45" s="9" t="s">
        <v>138</v>
      </c>
      <c r="F45" s="9" t="s">
        <v>183</v>
      </c>
      <c r="G45" s="5" t="s">
        <v>184</v>
      </c>
      <c r="H45" s="6">
        <v>65.69</v>
      </c>
      <c r="I45" s="6">
        <v>0</v>
      </c>
      <c r="J45" s="6">
        <v>0</v>
      </c>
      <c r="K45" s="6">
        <v>65.69</v>
      </c>
      <c r="L45" s="6">
        <v>0</v>
      </c>
      <c r="M45" s="6">
        <v>0</v>
      </c>
      <c r="N45" s="6">
        <v>0</v>
      </c>
      <c r="O45" s="6">
        <v>0</v>
      </c>
    </row>
    <row r="46" spans="1:57" s="3" customFormat="1" x14ac:dyDescent="0.25">
      <c r="A46" s="9">
        <v>2019</v>
      </c>
      <c r="B46" s="9">
        <v>3</v>
      </c>
      <c r="C46" s="9" t="s">
        <v>27</v>
      </c>
      <c r="D46" s="9" t="s">
        <v>180</v>
      </c>
      <c r="E46" s="9" t="s">
        <v>29</v>
      </c>
      <c r="F46" s="9" t="s">
        <v>189</v>
      </c>
      <c r="G46" s="5" t="s">
        <v>190</v>
      </c>
      <c r="H46" s="6">
        <v>80.790000000000006</v>
      </c>
      <c r="I46" s="6">
        <v>0</v>
      </c>
      <c r="J46" s="6">
        <v>0</v>
      </c>
      <c r="K46" s="6">
        <v>65.12</v>
      </c>
      <c r="L46" s="6">
        <v>15.670000000000002</v>
      </c>
      <c r="M46" s="6">
        <v>0</v>
      </c>
      <c r="N46" s="6">
        <v>0</v>
      </c>
      <c r="O46" s="6">
        <v>0</v>
      </c>
    </row>
    <row r="47" spans="1:57" s="3" customFormat="1" x14ac:dyDescent="0.25">
      <c r="A47" s="4">
        <v>2019</v>
      </c>
      <c r="B47" s="4">
        <v>1</v>
      </c>
      <c r="C47" s="4" t="s">
        <v>55</v>
      </c>
      <c r="D47" s="4" t="s">
        <v>249</v>
      </c>
      <c r="E47" s="4" t="s">
        <v>29</v>
      </c>
      <c r="F47" s="4" t="s">
        <v>398</v>
      </c>
      <c r="G47" s="5" t="s">
        <v>398</v>
      </c>
      <c r="H47" s="6">
        <v>95.87</v>
      </c>
      <c r="I47" s="6">
        <v>0</v>
      </c>
      <c r="J47" s="6">
        <v>0</v>
      </c>
      <c r="K47" s="6">
        <v>64.98</v>
      </c>
      <c r="L47" s="6">
        <v>30.89</v>
      </c>
      <c r="M47" s="6">
        <v>0</v>
      </c>
      <c r="N47" s="6">
        <v>0</v>
      </c>
      <c r="O47" s="6">
        <v>0</v>
      </c>
    </row>
    <row r="48" spans="1:57" s="3" customFormat="1" x14ac:dyDescent="0.25">
      <c r="A48" s="5">
        <v>2019</v>
      </c>
      <c r="B48" s="5">
        <v>7</v>
      </c>
      <c r="C48" s="12" t="s">
        <v>27</v>
      </c>
      <c r="D48" s="12" t="s">
        <v>180</v>
      </c>
      <c r="E48" s="5" t="s">
        <v>29</v>
      </c>
      <c r="F48" s="12" t="s">
        <v>189</v>
      </c>
      <c r="G48" s="10" t="s">
        <v>190</v>
      </c>
      <c r="H48" s="6">
        <v>87.39</v>
      </c>
      <c r="I48" s="6">
        <v>0</v>
      </c>
      <c r="J48" s="6">
        <v>0</v>
      </c>
      <c r="K48" s="6">
        <v>64.38</v>
      </c>
      <c r="L48" s="6">
        <v>23.020000000000003</v>
      </c>
      <c r="M48" s="6">
        <v>0</v>
      </c>
      <c r="N48" s="6">
        <v>0</v>
      </c>
      <c r="O48" s="6">
        <v>0</v>
      </c>
    </row>
    <row r="49" spans="1:57" s="3" customFormat="1" x14ac:dyDescent="0.25">
      <c r="A49" s="4">
        <v>2019</v>
      </c>
      <c r="B49" s="4">
        <v>1</v>
      </c>
      <c r="C49" s="4" t="s">
        <v>387</v>
      </c>
      <c r="D49" s="4" t="s">
        <v>388</v>
      </c>
      <c r="E49" s="4" t="s">
        <v>29</v>
      </c>
      <c r="F49" s="4" t="s">
        <v>389</v>
      </c>
      <c r="G49" s="5" t="s">
        <v>377</v>
      </c>
      <c r="H49" s="6">
        <v>64.3</v>
      </c>
      <c r="I49" s="6">
        <v>0</v>
      </c>
      <c r="J49" s="6">
        <v>0</v>
      </c>
      <c r="K49" s="6">
        <v>64.3</v>
      </c>
      <c r="L49" s="6">
        <v>0</v>
      </c>
      <c r="M49" s="6">
        <v>0</v>
      </c>
      <c r="N49" s="6">
        <v>0</v>
      </c>
      <c r="O49" s="6">
        <v>0</v>
      </c>
    </row>
    <row r="50" spans="1:57" s="3" customFormat="1" x14ac:dyDescent="0.25">
      <c r="A50" s="5">
        <v>2019</v>
      </c>
      <c r="B50" s="5">
        <v>7</v>
      </c>
      <c r="C50" s="12" t="s">
        <v>55</v>
      </c>
      <c r="D50" s="12" t="s">
        <v>249</v>
      </c>
      <c r="E50" s="5" t="s">
        <v>29</v>
      </c>
      <c r="F50" s="12" t="s">
        <v>398</v>
      </c>
      <c r="G50" s="10" t="s">
        <v>398</v>
      </c>
      <c r="H50" s="6">
        <v>91.53</v>
      </c>
      <c r="I50" s="6">
        <v>0</v>
      </c>
      <c r="J50" s="6">
        <v>0</v>
      </c>
      <c r="K50" s="6">
        <v>64.23</v>
      </c>
      <c r="L50" s="6">
        <v>27.3</v>
      </c>
      <c r="M50" s="6">
        <v>0</v>
      </c>
      <c r="N50" s="6">
        <v>0</v>
      </c>
      <c r="O50" s="6">
        <v>0</v>
      </c>
    </row>
    <row r="51" spans="1:57" s="3" customFormat="1" x14ac:dyDescent="0.25">
      <c r="A51" s="9">
        <v>2019</v>
      </c>
      <c r="B51" s="9">
        <v>3</v>
      </c>
      <c r="C51" s="9" t="s">
        <v>55</v>
      </c>
      <c r="D51" s="9" t="s">
        <v>249</v>
      </c>
      <c r="E51" s="9" t="s">
        <v>29</v>
      </c>
      <c r="F51" s="9" t="s">
        <v>398</v>
      </c>
      <c r="G51" s="5" t="s">
        <v>398</v>
      </c>
      <c r="H51" s="6">
        <v>96.45</v>
      </c>
      <c r="I51" s="6">
        <v>0</v>
      </c>
      <c r="J51" s="6">
        <v>0</v>
      </c>
      <c r="K51" s="6">
        <v>64.069999999999993</v>
      </c>
      <c r="L51" s="6">
        <v>32.380000000000003</v>
      </c>
      <c r="M51" s="6">
        <v>0</v>
      </c>
      <c r="N51" s="6">
        <v>0</v>
      </c>
      <c r="O51" s="6">
        <v>0</v>
      </c>
    </row>
    <row r="52" spans="1:57" s="3" customFormat="1" x14ac:dyDescent="0.25">
      <c r="A52" s="5">
        <v>2019</v>
      </c>
      <c r="B52" s="5">
        <v>7</v>
      </c>
      <c r="C52" s="12" t="s">
        <v>387</v>
      </c>
      <c r="D52" s="12" t="s">
        <v>388</v>
      </c>
      <c r="E52" s="5" t="s">
        <v>29</v>
      </c>
      <c r="F52" s="12" t="s">
        <v>389</v>
      </c>
      <c r="G52" s="9" t="s">
        <v>377</v>
      </c>
      <c r="H52" s="6">
        <v>61.97</v>
      </c>
      <c r="I52" s="6">
        <v>0</v>
      </c>
      <c r="J52" s="6">
        <v>0</v>
      </c>
      <c r="K52" s="6">
        <v>61.97</v>
      </c>
      <c r="L52" s="6">
        <v>0</v>
      </c>
      <c r="M52" s="6">
        <v>0</v>
      </c>
      <c r="N52" s="6">
        <v>0</v>
      </c>
      <c r="O52" s="6">
        <v>0</v>
      </c>
    </row>
    <row r="53" spans="1:57" s="3" customFormat="1" hidden="1" x14ac:dyDescent="0.25">
      <c r="A53" s="9">
        <v>2019</v>
      </c>
      <c r="B53" s="9">
        <v>5</v>
      </c>
      <c r="C53" s="9" t="s">
        <v>79</v>
      </c>
      <c r="D53" s="9" t="s">
        <v>79</v>
      </c>
      <c r="E53" s="9" t="s">
        <v>138</v>
      </c>
      <c r="F53" s="9" t="s">
        <v>183</v>
      </c>
      <c r="G53" s="5" t="s">
        <v>184</v>
      </c>
      <c r="H53" s="6">
        <v>61.88</v>
      </c>
      <c r="I53" s="6">
        <v>0</v>
      </c>
      <c r="J53" s="6">
        <v>0</v>
      </c>
      <c r="K53" s="6">
        <v>61.88</v>
      </c>
      <c r="L53" s="6">
        <v>0</v>
      </c>
      <c r="M53" s="6">
        <v>0</v>
      </c>
      <c r="N53" s="6">
        <v>0</v>
      </c>
      <c r="O53" s="6">
        <v>0</v>
      </c>
    </row>
    <row r="54" spans="1:57" s="3" customFormat="1" x14ac:dyDescent="0.25">
      <c r="A54" s="23">
        <v>2019</v>
      </c>
      <c r="B54" s="23">
        <v>12</v>
      </c>
      <c r="C54" s="23" t="s">
        <v>387</v>
      </c>
      <c r="D54" s="23" t="s">
        <v>388</v>
      </c>
      <c r="E54" s="23" t="s">
        <v>29</v>
      </c>
      <c r="F54" s="23" t="s">
        <v>389</v>
      </c>
      <c r="G54" s="23" t="s">
        <v>516</v>
      </c>
      <c r="H54" s="23">
        <v>61.69</v>
      </c>
      <c r="I54" s="23">
        <v>0</v>
      </c>
      <c r="J54" s="23">
        <v>0</v>
      </c>
      <c r="K54" s="23">
        <v>61.69</v>
      </c>
      <c r="L54" s="23">
        <v>0</v>
      </c>
      <c r="M54" s="23">
        <v>0</v>
      </c>
      <c r="N54" s="23">
        <v>0</v>
      </c>
      <c r="O54" s="23"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</row>
    <row r="55" spans="1:57" s="3" customFormat="1" x14ac:dyDescent="0.25">
      <c r="A55" s="13">
        <v>2019</v>
      </c>
      <c r="B55" s="13">
        <v>9</v>
      </c>
      <c r="C55" s="13" t="s">
        <v>89</v>
      </c>
      <c r="D55" s="13" t="s">
        <v>273</v>
      </c>
      <c r="E55" s="13" t="s">
        <v>29</v>
      </c>
      <c r="F55" s="13" t="s">
        <v>276</v>
      </c>
      <c r="G55" s="7" t="s">
        <v>275</v>
      </c>
      <c r="H55" s="13">
        <v>151.32999999999998</v>
      </c>
      <c r="I55" s="13">
        <v>0</v>
      </c>
      <c r="J55" s="13">
        <v>0</v>
      </c>
      <c r="K55" s="13">
        <v>61.47</v>
      </c>
      <c r="L55" s="13">
        <v>29.09</v>
      </c>
      <c r="M55" s="13">
        <v>60.769999999999996</v>
      </c>
      <c r="N55" s="13">
        <v>0</v>
      </c>
      <c r="O55" s="13">
        <v>0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3" customFormat="1" x14ac:dyDescent="0.25">
      <c r="A56" s="9">
        <v>2019</v>
      </c>
      <c r="B56" s="9">
        <v>2</v>
      </c>
      <c r="C56" s="9" t="s">
        <v>55</v>
      </c>
      <c r="D56" s="9" t="s">
        <v>249</v>
      </c>
      <c r="E56" s="9" t="s">
        <v>29</v>
      </c>
      <c r="F56" s="9" t="s">
        <v>398</v>
      </c>
      <c r="G56" s="5" t="s">
        <v>398</v>
      </c>
      <c r="H56" s="6">
        <v>86.2</v>
      </c>
      <c r="I56" s="6">
        <v>0</v>
      </c>
      <c r="J56" s="6">
        <v>0</v>
      </c>
      <c r="K56" s="6">
        <v>61.16</v>
      </c>
      <c r="L56" s="6">
        <v>25.04</v>
      </c>
      <c r="M56" s="6">
        <v>0</v>
      </c>
      <c r="N56" s="6">
        <v>0</v>
      </c>
      <c r="O56" s="6">
        <v>0</v>
      </c>
    </row>
    <row r="57" spans="1:57" s="3" customFormat="1" hidden="1" x14ac:dyDescent="0.25">
      <c r="A57" s="15">
        <v>2019</v>
      </c>
      <c r="B57" s="15">
        <v>8</v>
      </c>
      <c r="C57" s="15" t="s">
        <v>79</v>
      </c>
      <c r="D57" s="15" t="s">
        <v>80</v>
      </c>
      <c r="E57" s="15" t="s">
        <v>81</v>
      </c>
      <c r="F57" s="15" t="s">
        <v>82</v>
      </c>
      <c r="G57" s="16" t="s">
        <v>83</v>
      </c>
      <c r="H57" s="15">
        <v>60.97</v>
      </c>
      <c r="I57" s="15">
        <v>0</v>
      </c>
      <c r="J57" s="15">
        <v>0</v>
      </c>
      <c r="K57" s="15">
        <v>60.97</v>
      </c>
      <c r="L57" s="15">
        <v>0</v>
      </c>
      <c r="M57" s="15">
        <v>0</v>
      </c>
      <c r="N57" s="15">
        <v>0</v>
      </c>
      <c r="O57" s="15">
        <v>0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s="3" customFormat="1" hidden="1" x14ac:dyDescent="0.25">
      <c r="A58" s="21">
        <v>2019</v>
      </c>
      <c r="B58" s="21">
        <v>11</v>
      </c>
      <c r="C58" s="21" t="s">
        <v>79</v>
      </c>
      <c r="D58" s="21" t="s">
        <v>80</v>
      </c>
      <c r="E58" s="21" t="s">
        <v>81</v>
      </c>
      <c r="F58" s="21" t="s">
        <v>530</v>
      </c>
      <c r="G58" s="21" t="s">
        <v>83</v>
      </c>
      <c r="H58" s="21">
        <v>60.97</v>
      </c>
      <c r="I58" s="21">
        <v>0</v>
      </c>
      <c r="J58" s="21">
        <v>0</v>
      </c>
      <c r="K58" s="21">
        <v>60.97</v>
      </c>
      <c r="L58" s="21">
        <v>0</v>
      </c>
      <c r="M58" s="21">
        <v>0</v>
      </c>
      <c r="N58" s="21">
        <v>0</v>
      </c>
      <c r="O58" s="21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</row>
    <row r="59" spans="1:57" s="3" customFormat="1" hidden="1" x14ac:dyDescent="0.25">
      <c r="A59" s="21">
        <v>2019</v>
      </c>
      <c r="B59" s="21">
        <v>11</v>
      </c>
      <c r="C59" s="21" t="s">
        <v>79</v>
      </c>
      <c r="D59" s="21" t="s">
        <v>80</v>
      </c>
      <c r="E59" s="21" t="s">
        <v>81</v>
      </c>
      <c r="F59" s="21" t="s">
        <v>82</v>
      </c>
      <c r="G59" s="21" t="s">
        <v>83</v>
      </c>
      <c r="H59" s="21">
        <v>60.69</v>
      </c>
      <c r="I59" s="21">
        <v>0</v>
      </c>
      <c r="J59" s="21">
        <v>0</v>
      </c>
      <c r="K59" s="21">
        <v>60.69</v>
      </c>
      <c r="L59" s="21">
        <v>0</v>
      </c>
      <c r="M59" s="21">
        <v>0</v>
      </c>
      <c r="N59" s="21">
        <v>0</v>
      </c>
      <c r="O59" s="21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s="3" customFormat="1" hidden="1" x14ac:dyDescent="0.25">
      <c r="A60" s="9">
        <v>2019</v>
      </c>
      <c r="B60" s="9">
        <v>6</v>
      </c>
      <c r="C60" s="10" t="s">
        <v>79</v>
      </c>
      <c r="D60" s="10" t="s">
        <v>80</v>
      </c>
      <c r="E60" s="9" t="s">
        <v>81</v>
      </c>
      <c r="F60" s="10" t="s">
        <v>83</v>
      </c>
      <c r="G60" s="12" t="s">
        <v>83</v>
      </c>
      <c r="H60" s="6">
        <v>64.41</v>
      </c>
      <c r="I60" s="6">
        <v>0</v>
      </c>
      <c r="J60" s="6">
        <v>0</v>
      </c>
      <c r="K60" s="6">
        <v>60.41</v>
      </c>
      <c r="L60" s="6">
        <v>0.87</v>
      </c>
      <c r="M60" s="6">
        <v>0</v>
      </c>
      <c r="N60" s="6">
        <v>0</v>
      </c>
      <c r="O60" s="6">
        <v>3.13</v>
      </c>
    </row>
    <row r="61" spans="1:57" s="3" customFormat="1" hidden="1" x14ac:dyDescent="0.25">
      <c r="A61" s="9">
        <v>2019</v>
      </c>
      <c r="B61" s="9">
        <v>4</v>
      </c>
      <c r="C61" s="9" t="s">
        <v>79</v>
      </c>
      <c r="D61" s="9" t="s">
        <v>80</v>
      </c>
      <c r="E61" s="9" t="s">
        <v>81</v>
      </c>
      <c r="F61" s="9" t="s">
        <v>83</v>
      </c>
      <c r="G61" s="5" t="s">
        <v>83</v>
      </c>
      <c r="H61" s="6">
        <v>61.02</v>
      </c>
      <c r="I61" s="6">
        <v>0</v>
      </c>
      <c r="J61" s="6">
        <v>0</v>
      </c>
      <c r="K61" s="6">
        <v>60.19</v>
      </c>
      <c r="L61" s="6">
        <v>0.83</v>
      </c>
      <c r="M61" s="6">
        <v>0</v>
      </c>
      <c r="N61" s="6">
        <v>0</v>
      </c>
      <c r="O61" s="6">
        <v>0</v>
      </c>
    </row>
    <row r="62" spans="1:57" s="3" customFormat="1" x14ac:dyDescent="0.25">
      <c r="A62" s="9">
        <v>2019</v>
      </c>
      <c r="B62" s="9">
        <v>3</v>
      </c>
      <c r="C62" s="9" t="s">
        <v>387</v>
      </c>
      <c r="D62" s="9" t="s">
        <v>388</v>
      </c>
      <c r="E62" s="9" t="s">
        <v>29</v>
      </c>
      <c r="F62" s="9" t="s">
        <v>389</v>
      </c>
      <c r="G62" s="5" t="s">
        <v>377</v>
      </c>
      <c r="H62" s="6">
        <v>60</v>
      </c>
      <c r="I62" s="6">
        <v>0</v>
      </c>
      <c r="J62" s="6">
        <v>0</v>
      </c>
      <c r="K62" s="6">
        <v>60</v>
      </c>
      <c r="L62" s="6">
        <v>0</v>
      </c>
      <c r="M62" s="6">
        <v>0</v>
      </c>
      <c r="N62" s="6">
        <v>0</v>
      </c>
      <c r="O62" s="6">
        <v>0</v>
      </c>
    </row>
    <row r="63" spans="1:57" s="3" customFormat="1" x14ac:dyDescent="0.25">
      <c r="A63" s="19">
        <v>2019</v>
      </c>
      <c r="B63" s="19">
        <v>10</v>
      </c>
      <c r="C63" s="19" t="s">
        <v>387</v>
      </c>
      <c r="D63" s="19" t="s">
        <v>388</v>
      </c>
      <c r="E63" s="19" t="s">
        <v>29</v>
      </c>
      <c r="F63" s="19" t="s">
        <v>389</v>
      </c>
      <c r="G63" s="19" t="s">
        <v>516</v>
      </c>
      <c r="H63" s="19">
        <v>59.49</v>
      </c>
      <c r="I63" s="19">
        <v>0</v>
      </c>
      <c r="J63" s="19">
        <v>0</v>
      </c>
      <c r="K63" s="19">
        <v>59.49</v>
      </c>
      <c r="L63" s="19">
        <v>0</v>
      </c>
      <c r="M63" s="19">
        <v>0</v>
      </c>
      <c r="N63" s="19">
        <v>0</v>
      </c>
      <c r="O63" s="19">
        <v>0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</row>
    <row r="64" spans="1:57" s="3" customFormat="1" x14ac:dyDescent="0.25">
      <c r="A64" s="21">
        <v>2019</v>
      </c>
      <c r="B64" s="21">
        <v>11</v>
      </c>
      <c r="C64" s="21" t="s">
        <v>387</v>
      </c>
      <c r="D64" s="21" t="s">
        <v>388</v>
      </c>
      <c r="E64" s="21" t="s">
        <v>29</v>
      </c>
      <c r="F64" s="21" t="s">
        <v>389</v>
      </c>
      <c r="G64" s="21" t="s">
        <v>516</v>
      </c>
      <c r="H64" s="21">
        <v>58.75</v>
      </c>
      <c r="I64" s="21">
        <v>0</v>
      </c>
      <c r="J64" s="21">
        <v>0</v>
      </c>
      <c r="K64" s="21">
        <v>58.75</v>
      </c>
      <c r="L64" s="21">
        <v>0</v>
      </c>
      <c r="M64" s="21">
        <v>0</v>
      </c>
      <c r="N64" s="21">
        <v>0</v>
      </c>
      <c r="O64" s="21">
        <v>0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s="3" customFormat="1" x14ac:dyDescent="0.25">
      <c r="A65" s="9">
        <v>2019</v>
      </c>
      <c r="B65" s="9">
        <v>4</v>
      </c>
      <c r="C65" s="9" t="s">
        <v>387</v>
      </c>
      <c r="D65" s="9" t="s">
        <v>388</v>
      </c>
      <c r="E65" s="9" t="s">
        <v>29</v>
      </c>
      <c r="F65" s="9" t="s">
        <v>389</v>
      </c>
      <c r="G65" s="5" t="s">
        <v>377</v>
      </c>
      <c r="H65" s="6">
        <v>58.34</v>
      </c>
      <c r="I65" s="6">
        <v>0</v>
      </c>
      <c r="J65" s="6">
        <v>0</v>
      </c>
      <c r="K65" s="6">
        <v>58.34</v>
      </c>
      <c r="L65" s="6">
        <v>0</v>
      </c>
      <c r="M65" s="6">
        <v>0</v>
      </c>
      <c r="N65" s="6">
        <v>0</v>
      </c>
      <c r="O65" s="6">
        <v>0</v>
      </c>
    </row>
    <row r="66" spans="1:57" s="3" customFormat="1" x14ac:dyDescent="0.25">
      <c r="A66" s="9">
        <v>2019</v>
      </c>
      <c r="B66" s="9">
        <v>6</v>
      </c>
      <c r="C66" s="10" t="s">
        <v>27</v>
      </c>
      <c r="D66" s="10" t="s">
        <v>180</v>
      </c>
      <c r="E66" s="9" t="s">
        <v>29</v>
      </c>
      <c r="F66" s="10" t="s">
        <v>189</v>
      </c>
      <c r="G66" s="12" t="s">
        <v>190</v>
      </c>
      <c r="H66" s="6">
        <v>82.23</v>
      </c>
      <c r="I66" s="6">
        <v>0</v>
      </c>
      <c r="J66" s="6">
        <v>0</v>
      </c>
      <c r="K66" s="6">
        <v>57.980000000000004</v>
      </c>
      <c r="L66" s="6">
        <v>24.25</v>
      </c>
      <c r="M66" s="6">
        <v>0</v>
      </c>
      <c r="N66" s="6">
        <v>0</v>
      </c>
      <c r="O66" s="6">
        <v>0</v>
      </c>
    </row>
    <row r="67" spans="1:57" s="3" customFormat="1" hidden="1" x14ac:dyDescent="0.25">
      <c r="A67" s="9">
        <v>2019</v>
      </c>
      <c r="B67" s="9">
        <v>2</v>
      </c>
      <c r="C67" s="9" t="s">
        <v>79</v>
      </c>
      <c r="D67" s="9" t="s">
        <v>79</v>
      </c>
      <c r="E67" s="9" t="s">
        <v>138</v>
      </c>
      <c r="F67" s="9" t="s">
        <v>183</v>
      </c>
      <c r="G67" s="5" t="s">
        <v>184</v>
      </c>
      <c r="H67" s="6">
        <v>57.2</v>
      </c>
      <c r="I67" s="6">
        <v>0</v>
      </c>
      <c r="J67" s="6">
        <v>0</v>
      </c>
      <c r="K67" s="6">
        <v>57.2</v>
      </c>
      <c r="L67" s="6">
        <v>0</v>
      </c>
      <c r="M67" s="6">
        <v>0</v>
      </c>
      <c r="N67" s="6">
        <v>0</v>
      </c>
      <c r="O67" s="6">
        <v>0</v>
      </c>
    </row>
    <row r="68" spans="1:57" s="3" customFormat="1" hidden="1" x14ac:dyDescent="0.25">
      <c r="A68" s="19">
        <v>2019</v>
      </c>
      <c r="B68" s="19">
        <v>10</v>
      </c>
      <c r="C68" s="19" t="s">
        <v>133</v>
      </c>
      <c r="D68" s="19" t="s">
        <v>349</v>
      </c>
      <c r="E68" s="19" t="s">
        <v>543</v>
      </c>
      <c r="F68" s="19" t="s">
        <v>350</v>
      </c>
      <c r="G68" s="19" t="s">
        <v>351</v>
      </c>
      <c r="H68" s="19">
        <v>141.59</v>
      </c>
      <c r="I68" s="19">
        <v>0</v>
      </c>
      <c r="J68" s="19">
        <v>0</v>
      </c>
      <c r="K68" s="19">
        <v>56.85</v>
      </c>
      <c r="L68" s="19">
        <v>84.74</v>
      </c>
      <c r="M68" s="19">
        <v>0</v>
      </c>
      <c r="N68" s="19">
        <v>0</v>
      </c>
      <c r="O68" s="19">
        <v>0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57" s="3" customFormat="1" hidden="1" x14ac:dyDescent="0.25">
      <c r="A69" s="9">
        <v>2019</v>
      </c>
      <c r="B69" s="9">
        <v>6</v>
      </c>
      <c r="C69" s="10" t="s">
        <v>79</v>
      </c>
      <c r="D69" s="10" t="s">
        <v>79</v>
      </c>
      <c r="E69" s="9" t="s">
        <v>138</v>
      </c>
      <c r="F69" s="10" t="s">
        <v>183</v>
      </c>
      <c r="G69" s="12" t="s">
        <v>184</v>
      </c>
      <c r="H69" s="6">
        <v>56.72</v>
      </c>
      <c r="I69" s="6">
        <v>0</v>
      </c>
      <c r="J69" s="6">
        <v>0</v>
      </c>
      <c r="K69" s="6">
        <v>56.72</v>
      </c>
      <c r="L69" s="6">
        <v>0</v>
      </c>
      <c r="M69" s="6">
        <v>0</v>
      </c>
      <c r="N69" s="6">
        <v>0</v>
      </c>
      <c r="O69" s="6">
        <v>0</v>
      </c>
    </row>
    <row r="70" spans="1:57" s="3" customFormat="1" x14ac:dyDescent="0.25">
      <c r="A70" s="13">
        <v>2019</v>
      </c>
      <c r="B70" s="13">
        <v>9</v>
      </c>
      <c r="C70" s="13" t="s">
        <v>19</v>
      </c>
      <c r="D70" s="13" t="s">
        <v>106</v>
      </c>
      <c r="E70" s="13" t="s">
        <v>29</v>
      </c>
      <c r="F70" s="13" t="s">
        <v>216</v>
      </c>
      <c r="G70" s="7" t="s">
        <v>217</v>
      </c>
      <c r="H70" s="13">
        <v>10255.18</v>
      </c>
      <c r="I70" s="13">
        <v>0</v>
      </c>
      <c r="J70" s="13">
        <v>3171.95</v>
      </c>
      <c r="K70" s="13">
        <v>56.46</v>
      </c>
      <c r="L70" s="13">
        <v>1073.6500000000001</v>
      </c>
      <c r="M70" s="13">
        <v>190.53</v>
      </c>
      <c r="N70" s="13">
        <v>0</v>
      </c>
      <c r="O70" s="13">
        <v>5762.6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3" customFormat="1" x14ac:dyDescent="0.25">
      <c r="A71" s="9">
        <v>2019</v>
      </c>
      <c r="B71" s="9">
        <v>2</v>
      </c>
      <c r="C71" s="9" t="s">
        <v>387</v>
      </c>
      <c r="D71" s="9" t="s">
        <v>388</v>
      </c>
      <c r="E71" s="9" t="s">
        <v>29</v>
      </c>
      <c r="F71" s="9" t="s">
        <v>389</v>
      </c>
      <c r="G71" s="5" t="s">
        <v>377</v>
      </c>
      <c r="H71" s="6">
        <v>56.06</v>
      </c>
      <c r="I71" s="6">
        <v>0</v>
      </c>
      <c r="J71" s="6">
        <v>0</v>
      </c>
      <c r="K71" s="6">
        <v>56.06</v>
      </c>
      <c r="L71" s="6">
        <v>0</v>
      </c>
      <c r="M71" s="6">
        <v>0</v>
      </c>
      <c r="N71" s="6">
        <v>0</v>
      </c>
      <c r="O71" s="6">
        <v>0</v>
      </c>
    </row>
    <row r="72" spans="1:57" s="3" customFormat="1" hidden="1" x14ac:dyDescent="0.25">
      <c r="A72" s="4">
        <v>2019</v>
      </c>
      <c r="B72" s="4">
        <v>1</v>
      </c>
      <c r="C72" s="4" t="s">
        <v>79</v>
      </c>
      <c r="D72" s="4" t="s">
        <v>79</v>
      </c>
      <c r="E72" s="4" t="s">
        <v>138</v>
      </c>
      <c r="F72" s="4" t="s">
        <v>183</v>
      </c>
      <c r="G72" s="5" t="s">
        <v>184</v>
      </c>
      <c r="H72" s="6">
        <v>55.97</v>
      </c>
      <c r="I72" s="6">
        <v>0</v>
      </c>
      <c r="J72" s="6">
        <v>0</v>
      </c>
      <c r="K72" s="6">
        <v>55.97</v>
      </c>
      <c r="L72" s="6">
        <v>0</v>
      </c>
      <c r="M72" s="6">
        <v>0</v>
      </c>
      <c r="N72" s="6">
        <v>0</v>
      </c>
      <c r="O72" s="6">
        <v>0</v>
      </c>
    </row>
    <row r="73" spans="1:57" s="3" customFormat="1" x14ac:dyDescent="0.25">
      <c r="A73" s="13">
        <v>2019</v>
      </c>
      <c r="B73" s="13">
        <v>9</v>
      </c>
      <c r="C73" s="13" t="s">
        <v>387</v>
      </c>
      <c r="D73" s="13" t="s">
        <v>388</v>
      </c>
      <c r="E73" s="13" t="s">
        <v>29</v>
      </c>
      <c r="F73" s="13" t="s">
        <v>389</v>
      </c>
      <c r="G73" s="5" t="s">
        <v>377</v>
      </c>
      <c r="H73" s="13">
        <v>54.87</v>
      </c>
      <c r="I73" s="13">
        <v>0</v>
      </c>
      <c r="J73" s="13">
        <v>0</v>
      </c>
      <c r="K73" s="13">
        <v>54.87</v>
      </c>
      <c r="L73" s="13">
        <v>0</v>
      </c>
      <c r="M73" s="13">
        <v>0</v>
      </c>
      <c r="N73" s="13">
        <v>0</v>
      </c>
      <c r="O73" s="13">
        <v>0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3" customFormat="1" x14ac:dyDescent="0.25">
      <c r="A74" s="15">
        <v>2019</v>
      </c>
      <c r="B74" s="15">
        <v>8</v>
      </c>
      <c r="C74" s="15" t="s">
        <v>387</v>
      </c>
      <c r="D74" s="15" t="s">
        <v>388</v>
      </c>
      <c r="E74" s="15" t="s">
        <v>29</v>
      </c>
      <c r="F74" s="15" t="s">
        <v>389</v>
      </c>
      <c r="G74" s="5" t="s">
        <v>377</v>
      </c>
      <c r="H74" s="15">
        <v>54.22</v>
      </c>
      <c r="I74" s="15">
        <v>0</v>
      </c>
      <c r="J74" s="15">
        <v>0</v>
      </c>
      <c r="K74" s="15">
        <v>54.22</v>
      </c>
      <c r="L74" s="15">
        <v>0</v>
      </c>
      <c r="M74" s="15">
        <v>0</v>
      </c>
      <c r="N74" s="15">
        <v>0</v>
      </c>
      <c r="O74" s="15">
        <v>0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 s="3" customFormat="1" x14ac:dyDescent="0.25">
      <c r="A75" s="9">
        <v>2019</v>
      </c>
      <c r="B75" s="9">
        <v>2</v>
      </c>
      <c r="C75" s="9" t="s">
        <v>27</v>
      </c>
      <c r="D75" s="9" t="s">
        <v>180</v>
      </c>
      <c r="E75" s="9" t="s">
        <v>29</v>
      </c>
      <c r="F75" s="9" t="s">
        <v>189</v>
      </c>
      <c r="G75" s="5" t="s">
        <v>190</v>
      </c>
      <c r="H75" s="6">
        <v>66.179999999999993</v>
      </c>
      <c r="I75" s="6">
        <v>0</v>
      </c>
      <c r="J75" s="6">
        <v>0</v>
      </c>
      <c r="K75" s="6">
        <v>53.839999999999996</v>
      </c>
      <c r="L75" s="6">
        <v>12.34</v>
      </c>
      <c r="M75" s="6">
        <v>0</v>
      </c>
      <c r="N75" s="6">
        <v>0</v>
      </c>
      <c r="O75" s="6">
        <v>0</v>
      </c>
    </row>
    <row r="76" spans="1:57" s="3" customFormat="1" x14ac:dyDescent="0.25">
      <c r="A76" s="9">
        <v>2019</v>
      </c>
      <c r="B76" s="9">
        <v>4</v>
      </c>
      <c r="C76" s="9" t="s">
        <v>27</v>
      </c>
      <c r="D76" s="9" t="s">
        <v>180</v>
      </c>
      <c r="E76" s="9" t="s">
        <v>29</v>
      </c>
      <c r="F76" s="9" t="s">
        <v>189</v>
      </c>
      <c r="G76" s="5" t="s">
        <v>190</v>
      </c>
      <c r="H76" s="6">
        <v>78.3</v>
      </c>
      <c r="I76" s="6">
        <v>0</v>
      </c>
      <c r="J76" s="6">
        <v>0</v>
      </c>
      <c r="K76" s="6">
        <v>53.35</v>
      </c>
      <c r="L76" s="6">
        <v>24.950000000000003</v>
      </c>
      <c r="M76" s="6">
        <v>0</v>
      </c>
      <c r="N76" s="6">
        <v>0</v>
      </c>
      <c r="O76" s="6">
        <v>0</v>
      </c>
    </row>
    <row r="77" spans="1:57" s="3" customFormat="1" hidden="1" x14ac:dyDescent="0.25">
      <c r="A77" s="23">
        <v>2019</v>
      </c>
      <c r="B77" s="23">
        <v>12</v>
      </c>
      <c r="C77" s="23" t="s">
        <v>79</v>
      </c>
      <c r="D77" s="23" t="s">
        <v>79</v>
      </c>
      <c r="E77" s="23" t="s">
        <v>138</v>
      </c>
      <c r="F77" s="23" t="s">
        <v>183</v>
      </c>
      <c r="G77" s="23" t="s">
        <v>184</v>
      </c>
      <c r="H77" s="23">
        <v>51.91</v>
      </c>
      <c r="I77" s="23">
        <v>0</v>
      </c>
      <c r="J77" s="23">
        <v>0</v>
      </c>
      <c r="K77" s="23">
        <v>51.91</v>
      </c>
      <c r="L77" s="23">
        <v>0</v>
      </c>
      <c r="M77" s="23">
        <v>0</v>
      </c>
      <c r="N77" s="23">
        <v>0</v>
      </c>
      <c r="O77" s="23">
        <v>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</row>
    <row r="78" spans="1:57" s="3" customFormat="1" hidden="1" x14ac:dyDescent="0.25">
      <c r="A78" s="23">
        <v>2019</v>
      </c>
      <c r="B78" s="23">
        <v>12</v>
      </c>
      <c r="C78" s="23" t="s">
        <v>79</v>
      </c>
      <c r="D78" s="23" t="s">
        <v>80</v>
      </c>
      <c r="E78" s="23" t="s">
        <v>81</v>
      </c>
      <c r="F78" s="23" t="s">
        <v>82</v>
      </c>
      <c r="G78" s="23" t="s">
        <v>83</v>
      </c>
      <c r="H78" s="23">
        <v>52.19</v>
      </c>
      <c r="I78" s="23">
        <v>0</v>
      </c>
      <c r="J78" s="23">
        <v>0</v>
      </c>
      <c r="K78" s="23">
        <v>50.93</v>
      </c>
      <c r="L78" s="23">
        <v>1.26</v>
      </c>
      <c r="M78" s="23">
        <v>0</v>
      </c>
      <c r="N78" s="23">
        <v>0</v>
      </c>
      <c r="O78" s="23">
        <v>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</row>
    <row r="79" spans="1:57" s="3" customFormat="1" hidden="1" x14ac:dyDescent="0.25">
      <c r="A79" s="15">
        <v>2019</v>
      </c>
      <c r="B79" s="15">
        <v>8</v>
      </c>
      <c r="C79" s="15" t="s">
        <v>79</v>
      </c>
      <c r="D79" s="15" t="s">
        <v>79</v>
      </c>
      <c r="E79" s="15" t="s">
        <v>138</v>
      </c>
      <c r="F79" s="15" t="s">
        <v>183</v>
      </c>
      <c r="G79" s="16" t="s">
        <v>184</v>
      </c>
      <c r="H79" s="15">
        <v>49.21</v>
      </c>
      <c r="I79" s="15">
        <v>0</v>
      </c>
      <c r="J79" s="15">
        <v>0</v>
      </c>
      <c r="K79" s="15">
        <v>49.21</v>
      </c>
      <c r="L79" s="15">
        <v>0</v>
      </c>
      <c r="M79" s="15">
        <v>0</v>
      </c>
      <c r="N79" s="15">
        <v>0</v>
      </c>
      <c r="O79" s="15">
        <v>0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 s="3" customFormat="1" x14ac:dyDescent="0.25">
      <c r="A80" s="9">
        <v>2019</v>
      </c>
      <c r="B80" s="9">
        <v>4</v>
      </c>
      <c r="C80" s="9" t="s">
        <v>19</v>
      </c>
      <c r="D80" s="9" t="s">
        <v>106</v>
      </c>
      <c r="E80" s="9" t="s">
        <v>29</v>
      </c>
      <c r="F80" s="9" t="s">
        <v>193</v>
      </c>
      <c r="G80" s="5" t="s">
        <v>193</v>
      </c>
      <c r="H80" s="6">
        <v>3719.19</v>
      </c>
      <c r="I80" s="6">
        <v>0</v>
      </c>
      <c r="J80" s="6">
        <v>1374.51</v>
      </c>
      <c r="K80" s="6">
        <v>48.830000000000005</v>
      </c>
      <c r="L80" s="6">
        <v>363.77</v>
      </c>
      <c r="M80" s="6">
        <v>309.17</v>
      </c>
      <c r="N80" s="6">
        <v>308.86</v>
      </c>
      <c r="O80" s="6">
        <v>1622.9</v>
      </c>
    </row>
    <row r="81" spans="1:57" s="3" customFormat="1" x14ac:dyDescent="0.25">
      <c r="A81" s="9">
        <v>2019</v>
      </c>
      <c r="B81" s="9">
        <v>2</v>
      </c>
      <c r="C81" s="9" t="s">
        <v>89</v>
      </c>
      <c r="D81" s="9" t="s">
        <v>194</v>
      </c>
      <c r="E81" s="9" t="s">
        <v>29</v>
      </c>
      <c r="F81" s="9" t="s">
        <v>195</v>
      </c>
      <c r="G81" s="5" t="s">
        <v>196</v>
      </c>
      <c r="H81" s="6">
        <v>50.480000000000004</v>
      </c>
      <c r="I81" s="6">
        <v>0</v>
      </c>
      <c r="J81" s="6">
        <v>0</v>
      </c>
      <c r="K81" s="6">
        <v>48.76</v>
      </c>
      <c r="L81" s="6">
        <v>1.7199999999999998</v>
      </c>
      <c r="M81" s="6">
        <v>0</v>
      </c>
      <c r="N81" s="6">
        <v>0</v>
      </c>
      <c r="O81" s="6">
        <v>0</v>
      </c>
    </row>
    <row r="82" spans="1:57" s="3" customFormat="1" hidden="1" x14ac:dyDescent="0.25">
      <c r="A82" s="19">
        <v>2019</v>
      </c>
      <c r="B82" s="19">
        <v>10</v>
      </c>
      <c r="C82" s="19" t="s">
        <v>79</v>
      </c>
      <c r="D82" s="19" t="s">
        <v>79</v>
      </c>
      <c r="E82" s="19" t="s">
        <v>138</v>
      </c>
      <c r="F82" s="19" t="s">
        <v>183</v>
      </c>
      <c r="G82" s="19" t="s">
        <v>184</v>
      </c>
      <c r="H82" s="19">
        <v>48.03</v>
      </c>
      <c r="I82" s="19">
        <v>0</v>
      </c>
      <c r="J82" s="19">
        <v>0</v>
      </c>
      <c r="K82" s="19">
        <v>48.03</v>
      </c>
      <c r="L82" s="19">
        <v>0</v>
      </c>
      <c r="M82" s="19">
        <v>0</v>
      </c>
      <c r="N82" s="19">
        <v>0</v>
      </c>
      <c r="O82" s="19">
        <v>0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</row>
    <row r="83" spans="1:57" s="3" customFormat="1" x14ac:dyDescent="0.25">
      <c r="A83" s="9">
        <v>2019</v>
      </c>
      <c r="B83" s="9">
        <v>5</v>
      </c>
      <c r="C83" s="9" t="s">
        <v>27</v>
      </c>
      <c r="D83" s="9" t="s">
        <v>180</v>
      </c>
      <c r="E83" s="9" t="s">
        <v>29</v>
      </c>
      <c r="F83" s="9" t="s">
        <v>189</v>
      </c>
      <c r="G83" s="5" t="s">
        <v>190</v>
      </c>
      <c r="H83" s="6">
        <v>76.69</v>
      </c>
      <c r="I83" s="6">
        <v>0</v>
      </c>
      <c r="J83" s="6">
        <v>0</v>
      </c>
      <c r="K83" s="6">
        <v>47.64</v>
      </c>
      <c r="L83" s="6">
        <v>29.040000000000003</v>
      </c>
      <c r="M83" s="6">
        <v>0</v>
      </c>
      <c r="N83" s="6">
        <v>0</v>
      </c>
      <c r="O83" s="6">
        <v>0</v>
      </c>
    </row>
    <row r="84" spans="1:57" s="3" customFormat="1" x14ac:dyDescent="0.25">
      <c r="A84" s="5">
        <v>2019</v>
      </c>
      <c r="B84" s="5">
        <v>7</v>
      </c>
      <c r="C84" s="12" t="s">
        <v>19</v>
      </c>
      <c r="D84" s="12" t="s">
        <v>106</v>
      </c>
      <c r="E84" s="5" t="s">
        <v>29</v>
      </c>
      <c r="F84" s="12" t="s">
        <v>216</v>
      </c>
      <c r="G84" s="10" t="s">
        <v>217</v>
      </c>
      <c r="H84" s="6">
        <v>10210.349999999999</v>
      </c>
      <c r="I84" s="6">
        <v>0</v>
      </c>
      <c r="J84" s="6">
        <v>3546.6400000000003</v>
      </c>
      <c r="K84" s="6">
        <v>47.139999999999993</v>
      </c>
      <c r="L84" s="6">
        <v>988.61999999999989</v>
      </c>
      <c r="M84" s="6">
        <v>0</v>
      </c>
      <c r="N84" s="6">
        <v>0</v>
      </c>
      <c r="O84" s="6">
        <v>5627.97</v>
      </c>
    </row>
    <row r="85" spans="1:57" s="3" customFormat="1" x14ac:dyDescent="0.25">
      <c r="A85" s="4">
        <v>2019</v>
      </c>
      <c r="B85" s="4">
        <v>1</v>
      </c>
      <c r="C85" s="4" t="s">
        <v>89</v>
      </c>
      <c r="D85" s="4" t="s">
        <v>194</v>
      </c>
      <c r="E85" s="4" t="s">
        <v>29</v>
      </c>
      <c r="F85" s="4" t="s">
        <v>195</v>
      </c>
      <c r="G85" s="5" t="s">
        <v>196</v>
      </c>
      <c r="H85" s="6">
        <v>48.65</v>
      </c>
      <c r="I85" s="6">
        <v>0</v>
      </c>
      <c r="J85" s="6">
        <v>0</v>
      </c>
      <c r="K85" s="6">
        <v>46.95</v>
      </c>
      <c r="L85" s="6">
        <v>1.7000000000000002</v>
      </c>
      <c r="M85" s="6">
        <v>0</v>
      </c>
      <c r="N85" s="6">
        <v>0</v>
      </c>
      <c r="O85" s="6">
        <v>0</v>
      </c>
    </row>
    <row r="86" spans="1:57" s="3" customFormat="1" hidden="1" x14ac:dyDescent="0.25">
      <c r="A86" s="13">
        <v>2019</v>
      </c>
      <c r="B86" s="13">
        <v>9</v>
      </c>
      <c r="C86" s="13" t="s">
        <v>79</v>
      </c>
      <c r="D86" s="13" t="s">
        <v>79</v>
      </c>
      <c r="E86" s="13" t="s">
        <v>138</v>
      </c>
      <c r="F86" s="13" t="s">
        <v>183</v>
      </c>
      <c r="G86" s="7" t="s">
        <v>184</v>
      </c>
      <c r="H86" s="13">
        <v>46.41</v>
      </c>
      <c r="I86" s="13">
        <v>0</v>
      </c>
      <c r="J86" s="13">
        <v>0</v>
      </c>
      <c r="K86" s="13">
        <v>46.41</v>
      </c>
      <c r="L86" s="13">
        <v>0</v>
      </c>
      <c r="M86" s="13">
        <v>0</v>
      </c>
      <c r="N86" s="13">
        <v>0</v>
      </c>
      <c r="O86" s="13">
        <v>0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</row>
    <row r="87" spans="1:57" s="3" customFormat="1" hidden="1" x14ac:dyDescent="0.25">
      <c r="A87" s="5">
        <v>2019</v>
      </c>
      <c r="B87" s="5">
        <v>7</v>
      </c>
      <c r="C87" s="12" t="s">
        <v>79</v>
      </c>
      <c r="D87" s="12" t="s">
        <v>80</v>
      </c>
      <c r="E87" s="5" t="s">
        <v>81</v>
      </c>
      <c r="F87" s="12" t="s">
        <v>82</v>
      </c>
      <c r="G87" s="10" t="s">
        <v>83</v>
      </c>
      <c r="H87" s="6">
        <v>46.34</v>
      </c>
      <c r="I87" s="6">
        <v>0</v>
      </c>
      <c r="J87" s="6">
        <v>0</v>
      </c>
      <c r="K87" s="6">
        <v>46.34</v>
      </c>
      <c r="L87" s="6">
        <v>0</v>
      </c>
      <c r="M87" s="6">
        <v>0</v>
      </c>
      <c r="N87" s="6">
        <v>0</v>
      </c>
      <c r="O87" s="6">
        <v>0</v>
      </c>
    </row>
    <row r="88" spans="1:57" s="3" customFormat="1" hidden="1" x14ac:dyDescent="0.25">
      <c r="A88" s="21">
        <v>2019</v>
      </c>
      <c r="B88" s="21">
        <v>11</v>
      </c>
      <c r="C88" s="21" t="s">
        <v>79</v>
      </c>
      <c r="D88" s="21" t="s">
        <v>79</v>
      </c>
      <c r="E88" s="21" t="s">
        <v>138</v>
      </c>
      <c r="F88" s="21" t="s">
        <v>183</v>
      </c>
      <c r="G88" s="21" t="s">
        <v>184</v>
      </c>
      <c r="H88" s="21">
        <v>45.48</v>
      </c>
      <c r="I88" s="21">
        <v>0</v>
      </c>
      <c r="J88" s="21">
        <v>0</v>
      </c>
      <c r="K88" s="21">
        <v>45.48</v>
      </c>
      <c r="L88" s="21">
        <v>0</v>
      </c>
      <c r="M88" s="21">
        <v>0</v>
      </c>
      <c r="N88" s="21">
        <v>0</v>
      </c>
      <c r="O88" s="21">
        <v>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</row>
    <row r="89" spans="1:57" s="3" customFormat="1" x14ac:dyDescent="0.25">
      <c r="A89" s="23">
        <v>2019</v>
      </c>
      <c r="B89" s="23">
        <v>12</v>
      </c>
      <c r="C89" s="23" t="s">
        <v>27</v>
      </c>
      <c r="D89" s="23" t="s">
        <v>28</v>
      </c>
      <c r="E89" s="23" t="s">
        <v>29</v>
      </c>
      <c r="F89" s="23" t="s">
        <v>39</v>
      </c>
      <c r="G89" s="23" t="s">
        <v>30</v>
      </c>
      <c r="H89" s="23">
        <v>153.67000000000002</v>
      </c>
      <c r="I89" s="23">
        <v>0</v>
      </c>
      <c r="J89" s="23">
        <v>0</v>
      </c>
      <c r="K89" s="23">
        <v>45.14</v>
      </c>
      <c r="L89" s="23">
        <v>0</v>
      </c>
      <c r="M89" s="23">
        <v>108.54</v>
      </c>
      <c r="N89" s="23">
        <v>56.75</v>
      </c>
      <c r="O89" s="23">
        <v>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</row>
    <row r="90" spans="1:57" s="3" customFormat="1" hidden="1" x14ac:dyDescent="0.25">
      <c r="A90" s="9">
        <v>2019</v>
      </c>
      <c r="B90" s="9">
        <v>5</v>
      </c>
      <c r="C90" s="9" t="s">
        <v>15</v>
      </c>
      <c r="D90" s="9" t="s">
        <v>24</v>
      </c>
      <c r="E90" s="9" t="s">
        <v>25</v>
      </c>
      <c r="F90" s="9" t="s">
        <v>338</v>
      </c>
      <c r="G90" s="5" t="s">
        <v>338</v>
      </c>
      <c r="H90" s="6">
        <v>149.12</v>
      </c>
      <c r="I90" s="6">
        <v>0</v>
      </c>
      <c r="J90" s="6">
        <v>0</v>
      </c>
      <c r="K90" s="6">
        <v>44.91</v>
      </c>
      <c r="L90" s="6">
        <v>4.6100000000000003</v>
      </c>
      <c r="M90" s="6">
        <v>0</v>
      </c>
      <c r="N90" s="6">
        <v>0</v>
      </c>
      <c r="O90" s="6">
        <v>99.6</v>
      </c>
    </row>
    <row r="91" spans="1:57" s="3" customFormat="1" x14ac:dyDescent="0.25">
      <c r="A91" s="21">
        <v>2019</v>
      </c>
      <c r="B91" s="21">
        <v>11</v>
      </c>
      <c r="C91" s="21" t="s">
        <v>89</v>
      </c>
      <c r="D91" s="21" t="s">
        <v>273</v>
      </c>
      <c r="E91" s="21" t="s">
        <v>29</v>
      </c>
      <c r="F91" s="21" t="s">
        <v>276</v>
      </c>
      <c r="G91" s="21" t="s">
        <v>275</v>
      </c>
      <c r="H91" s="21">
        <v>161.80000000000001</v>
      </c>
      <c r="I91" s="21">
        <v>0</v>
      </c>
      <c r="J91" s="21">
        <v>0</v>
      </c>
      <c r="K91" s="21">
        <v>44.9</v>
      </c>
      <c r="L91" s="21">
        <v>32.11</v>
      </c>
      <c r="M91" s="21">
        <v>84.8</v>
      </c>
      <c r="N91" s="21">
        <v>0</v>
      </c>
      <c r="O91" s="21">
        <v>0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</row>
    <row r="92" spans="1:57" s="3" customFormat="1" x14ac:dyDescent="0.25">
      <c r="A92" s="9">
        <v>2019</v>
      </c>
      <c r="B92" s="9">
        <v>6</v>
      </c>
      <c r="C92" s="10" t="s">
        <v>387</v>
      </c>
      <c r="D92" s="10" t="s">
        <v>388</v>
      </c>
      <c r="E92" s="9" t="s">
        <v>29</v>
      </c>
      <c r="F92" s="10" t="s">
        <v>389</v>
      </c>
      <c r="G92" s="5" t="s">
        <v>377</v>
      </c>
      <c r="H92" s="6">
        <v>44.01</v>
      </c>
      <c r="I92" s="6">
        <v>0</v>
      </c>
      <c r="J92" s="6">
        <v>0</v>
      </c>
      <c r="K92" s="6">
        <v>44.01</v>
      </c>
      <c r="L92" s="6">
        <v>0</v>
      </c>
      <c r="M92" s="6">
        <v>0</v>
      </c>
      <c r="N92" s="6">
        <v>0</v>
      </c>
      <c r="O92" s="6">
        <v>0</v>
      </c>
    </row>
    <row r="93" spans="1:57" s="3" customFormat="1" x14ac:dyDescent="0.25">
      <c r="A93" s="23">
        <v>2019</v>
      </c>
      <c r="B93" s="23">
        <v>12</v>
      </c>
      <c r="C93" s="23" t="s">
        <v>19</v>
      </c>
      <c r="D93" s="23" t="s">
        <v>106</v>
      </c>
      <c r="E93" s="23" t="s">
        <v>29</v>
      </c>
      <c r="F93" s="23" t="s">
        <v>193</v>
      </c>
      <c r="G93" s="23" t="s">
        <v>193</v>
      </c>
      <c r="H93" s="23">
        <v>3123.5000000000005</v>
      </c>
      <c r="I93" s="23">
        <v>0</v>
      </c>
      <c r="J93" s="23">
        <v>54.89</v>
      </c>
      <c r="K93" s="23">
        <v>43.809999999999995</v>
      </c>
      <c r="L93" s="23">
        <v>377.81</v>
      </c>
      <c r="M93" s="23">
        <v>381.49</v>
      </c>
      <c r="N93" s="23">
        <v>381.17</v>
      </c>
      <c r="O93" s="23">
        <v>2265.5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</row>
    <row r="94" spans="1:57" s="3" customFormat="1" x14ac:dyDescent="0.25">
      <c r="A94" s="9">
        <v>2019</v>
      </c>
      <c r="B94" s="9">
        <v>6</v>
      </c>
      <c r="C94" s="10" t="s">
        <v>19</v>
      </c>
      <c r="D94" s="10" t="s">
        <v>106</v>
      </c>
      <c r="E94" s="9" t="s">
        <v>29</v>
      </c>
      <c r="F94" s="10" t="s">
        <v>216</v>
      </c>
      <c r="G94" s="12" t="s">
        <v>217</v>
      </c>
      <c r="H94" s="6">
        <v>10258.56</v>
      </c>
      <c r="I94" s="6">
        <v>0</v>
      </c>
      <c r="J94" s="6">
        <v>4165.42</v>
      </c>
      <c r="K94" s="6">
        <v>43.67</v>
      </c>
      <c r="L94" s="6">
        <v>953.73</v>
      </c>
      <c r="M94" s="6">
        <v>0</v>
      </c>
      <c r="N94" s="6">
        <v>0</v>
      </c>
      <c r="O94" s="6">
        <v>5095.7299999999996</v>
      </c>
    </row>
    <row r="95" spans="1:57" s="3" customFormat="1" x14ac:dyDescent="0.25">
      <c r="A95" s="9">
        <v>2019</v>
      </c>
      <c r="B95" s="9">
        <v>6</v>
      </c>
      <c r="C95" s="10" t="s">
        <v>89</v>
      </c>
      <c r="D95" s="10" t="s">
        <v>273</v>
      </c>
      <c r="E95" s="9" t="s">
        <v>29</v>
      </c>
      <c r="F95" s="10" t="s">
        <v>276</v>
      </c>
      <c r="G95" s="12" t="s">
        <v>275</v>
      </c>
      <c r="H95" s="6">
        <v>140.06</v>
      </c>
      <c r="I95" s="6">
        <v>0</v>
      </c>
      <c r="J95" s="6">
        <v>0</v>
      </c>
      <c r="K95" s="6">
        <v>43.03</v>
      </c>
      <c r="L95" s="6">
        <v>28.2</v>
      </c>
      <c r="M95" s="6">
        <v>68.819999999999993</v>
      </c>
      <c r="N95" s="6">
        <v>0</v>
      </c>
      <c r="O95" s="6">
        <v>0</v>
      </c>
    </row>
    <row r="96" spans="1:57" s="3" customFormat="1" hidden="1" x14ac:dyDescent="0.25">
      <c r="A96" s="13">
        <v>2019</v>
      </c>
      <c r="B96" s="13">
        <v>9</v>
      </c>
      <c r="C96" s="13" t="s">
        <v>133</v>
      </c>
      <c r="D96" s="13" t="s">
        <v>349</v>
      </c>
      <c r="E96" s="13" t="s">
        <v>543</v>
      </c>
      <c r="F96" s="13" t="s">
        <v>350</v>
      </c>
      <c r="G96" s="7" t="s">
        <v>351</v>
      </c>
      <c r="H96" s="13">
        <v>121.95</v>
      </c>
      <c r="I96" s="13">
        <v>0</v>
      </c>
      <c r="J96" s="13">
        <v>0</v>
      </c>
      <c r="K96" s="13">
        <v>41.73</v>
      </c>
      <c r="L96" s="13">
        <v>80.209999999999994</v>
      </c>
      <c r="M96" s="13">
        <v>0</v>
      </c>
      <c r="N96" s="13">
        <v>0</v>
      </c>
      <c r="O96" s="13">
        <v>0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</row>
    <row r="97" spans="1:57" s="3" customFormat="1" x14ac:dyDescent="0.25">
      <c r="A97" s="19">
        <v>2019</v>
      </c>
      <c r="B97" s="19">
        <v>10</v>
      </c>
      <c r="C97" s="19" t="s">
        <v>133</v>
      </c>
      <c r="D97" s="19" t="s">
        <v>349</v>
      </c>
      <c r="E97" s="19" t="s">
        <v>29</v>
      </c>
      <c r="F97" s="19" t="s">
        <v>491</v>
      </c>
      <c r="G97" s="19" t="s">
        <v>554</v>
      </c>
      <c r="H97" s="19">
        <v>43.83</v>
      </c>
      <c r="I97" s="19">
        <v>0</v>
      </c>
      <c r="J97" s="19">
        <v>0</v>
      </c>
      <c r="K97" s="19">
        <v>40.51</v>
      </c>
      <c r="L97" s="19">
        <v>3.33</v>
      </c>
      <c r="M97" s="19">
        <v>0</v>
      </c>
      <c r="N97" s="19">
        <v>0</v>
      </c>
      <c r="O97" s="19">
        <v>0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</row>
    <row r="98" spans="1:57" s="3" customFormat="1" hidden="1" x14ac:dyDescent="0.25">
      <c r="A98" s="19">
        <v>2019</v>
      </c>
      <c r="B98" s="19">
        <v>10</v>
      </c>
      <c r="C98" s="19" t="s">
        <v>19</v>
      </c>
      <c r="D98" s="19" t="s">
        <v>70</v>
      </c>
      <c r="E98" s="19" t="s">
        <v>364</v>
      </c>
      <c r="F98" s="19" t="s">
        <v>409</v>
      </c>
      <c r="G98" s="19" t="s">
        <v>407</v>
      </c>
      <c r="H98" s="19">
        <v>13154.53</v>
      </c>
      <c r="I98" s="19">
        <v>0</v>
      </c>
      <c r="J98" s="19">
        <v>6818.62</v>
      </c>
      <c r="K98" s="19">
        <v>40.49</v>
      </c>
      <c r="L98" s="19">
        <v>280.40999999999997</v>
      </c>
      <c r="M98" s="19">
        <v>4213.8500000000004</v>
      </c>
      <c r="N98" s="19">
        <v>0</v>
      </c>
      <c r="O98" s="19">
        <v>1801.17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</row>
    <row r="99" spans="1:57" s="3" customFormat="1" x14ac:dyDescent="0.25">
      <c r="A99" s="23">
        <v>2019</v>
      </c>
      <c r="B99" s="23">
        <v>12</v>
      </c>
      <c r="C99" s="23" t="s">
        <v>133</v>
      </c>
      <c r="D99" s="23" t="s">
        <v>349</v>
      </c>
      <c r="E99" s="23" t="s">
        <v>29</v>
      </c>
      <c r="F99" s="23" t="s">
        <v>491</v>
      </c>
      <c r="G99" s="23" t="s">
        <v>491</v>
      </c>
      <c r="H99" s="23">
        <v>43.47</v>
      </c>
      <c r="I99" s="23">
        <v>0</v>
      </c>
      <c r="J99" s="23">
        <v>0</v>
      </c>
      <c r="K99" s="23">
        <v>40.21</v>
      </c>
      <c r="L99" s="23">
        <v>3.25</v>
      </c>
      <c r="M99" s="23">
        <v>0</v>
      </c>
      <c r="N99" s="23">
        <v>0</v>
      </c>
      <c r="O99" s="23">
        <v>0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</row>
    <row r="100" spans="1:57" s="3" customFormat="1" hidden="1" x14ac:dyDescent="0.25">
      <c r="A100" s="9">
        <v>2019</v>
      </c>
      <c r="B100" s="9">
        <v>6</v>
      </c>
      <c r="C100" s="10" t="s">
        <v>79</v>
      </c>
      <c r="D100" s="10" t="s">
        <v>80</v>
      </c>
      <c r="E100" s="9" t="s">
        <v>81</v>
      </c>
      <c r="F100" s="10" t="s">
        <v>82</v>
      </c>
      <c r="G100" s="12" t="s">
        <v>83</v>
      </c>
      <c r="H100" s="6">
        <v>40.159999999999997</v>
      </c>
      <c r="I100" s="6">
        <v>0</v>
      </c>
      <c r="J100" s="6">
        <v>0</v>
      </c>
      <c r="K100" s="6">
        <v>40.159999999999997</v>
      </c>
      <c r="L100" s="6">
        <v>0</v>
      </c>
      <c r="M100" s="6">
        <v>0</v>
      </c>
      <c r="N100" s="6">
        <v>0</v>
      </c>
      <c r="O100" s="6">
        <v>0</v>
      </c>
    </row>
    <row r="101" spans="1:57" s="3" customFormat="1" hidden="1" x14ac:dyDescent="0.25">
      <c r="A101" s="9">
        <v>2019</v>
      </c>
      <c r="B101" s="9">
        <v>5</v>
      </c>
      <c r="C101" s="9" t="s">
        <v>79</v>
      </c>
      <c r="D101" s="9" t="s">
        <v>80</v>
      </c>
      <c r="E101" s="9" t="s">
        <v>81</v>
      </c>
      <c r="F101" s="9" t="s">
        <v>82</v>
      </c>
      <c r="G101" s="5" t="s">
        <v>83</v>
      </c>
      <c r="H101" s="6">
        <v>39.72</v>
      </c>
      <c r="I101" s="6">
        <v>0</v>
      </c>
      <c r="J101" s="6">
        <v>0</v>
      </c>
      <c r="K101" s="6">
        <v>39.72</v>
      </c>
      <c r="L101" s="6">
        <v>0</v>
      </c>
      <c r="M101" s="6">
        <v>0</v>
      </c>
      <c r="N101" s="6">
        <v>0</v>
      </c>
      <c r="O101" s="6">
        <v>0</v>
      </c>
    </row>
    <row r="102" spans="1:57" s="3" customFormat="1" x14ac:dyDescent="0.25">
      <c r="A102" s="21">
        <v>2019</v>
      </c>
      <c r="B102" s="21">
        <v>11</v>
      </c>
      <c r="C102" s="21" t="s">
        <v>133</v>
      </c>
      <c r="D102" s="21" t="s">
        <v>349</v>
      </c>
      <c r="E102" s="21" t="s">
        <v>29</v>
      </c>
      <c r="F102" s="21" t="s">
        <v>491</v>
      </c>
      <c r="G102" s="21" t="s">
        <v>491</v>
      </c>
      <c r="H102" s="21">
        <v>40.880000000000003</v>
      </c>
      <c r="I102" s="21">
        <v>0</v>
      </c>
      <c r="J102" s="21">
        <v>0</v>
      </c>
      <c r="K102" s="21">
        <v>37.85</v>
      </c>
      <c r="L102" s="21">
        <v>3.03</v>
      </c>
      <c r="M102" s="21">
        <v>0</v>
      </c>
      <c r="N102" s="21">
        <v>0</v>
      </c>
      <c r="O102" s="21">
        <v>0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</row>
    <row r="103" spans="1:57" s="3" customFormat="1" x14ac:dyDescent="0.25">
      <c r="A103" s="19">
        <v>2019</v>
      </c>
      <c r="B103" s="19">
        <v>10</v>
      </c>
      <c r="C103" s="19" t="s">
        <v>89</v>
      </c>
      <c r="D103" s="19" t="s">
        <v>273</v>
      </c>
      <c r="E103" s="19" t="s">
        <v>29</v>
      </c>
      <c r="F103" s="19" t="s">
        <v>276</v>
      </c>
      <c r="G103" s="19" t="s">
        <v>275</v>
      </c>
      <c r="H103" s="19">
        <v>144.41</v>
      </c>
      <c r="I103" s="19">
        <v>0</v>
      </c>
      <c r="J103" s="19">
        <v>0</v>
      </c>
      <c r="K103" s="19">
        <v>37.409999999999997</v>
      </c>
      <c r="L103" s="19">
        <v>33</v>
      </c>
      <c r="M103" s="19">
        <v>74</v>
      </c>
      <c r="N103" s="19">
        <v>0</v>
      </c>
      <c r="O103" s="19">
        <v>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</row>
    <row r="104" spans="1:57" s="3" customFormat="1" x14ac:dyDescent="0.25">
      <c r="A104" s="9">
        <v>2019</v>
      </c>
      <c r="B104" s="9">
        <v>4</v>
      </c>
      <c r="C104" s="9" t="s">
        <v>146</v>
      </c>
      <c r="D104" s="9" t="s">
        <v>336</v>
      </c>
      <c r="E104" s="9" t="s">
        <v>29</v>
      </c>
      <c r="F104" s="9" t="s">
        <v>337</v>
      </c>
      <c r="G104" s="5" t="s">
        <v>330</v>
      </c>
      <c r="H104" s="6">
        <v>104.68</v>
      </c>
      <c r="I104" s="6">
        <v>0</v>
      </c>
      <c r="J104" s="6">
        <v>0</v>
      </c>
      <c r="K104" s="6">
        <v>37.39</v>
      </c>
      <c r="L104" s="6">
        <v>36.36</v>
      </c>
      <c r="M104" s="6">
        <v>0</v>
      </c>
      <c r="N104" s="6">
        <v>0</v>
      </c>
      <c r="O104" s="6">
        <v>30.94</v>
      </c>
    </row>
    <row r="105" spans="1:57" s="3" customFormat="1" hidden="1" x14ac:dyDescent="0.25">
      <c r="A105" s="5">
        <v>2019</v>
      </c>
      <c r="B105" s="5">
        <v>7</v>
      </c>
      <c r="C105" s="12" t="s">
        <v>79</v>
      </c>
      <c r="D105" s="12" t="s">
        <v>80</v>
      </c>
      <c r="E105" s="5" t="s">
        <v>81</v>
      </c>
      <c r="F105" s="12" t="s">
        <v>83</v>
      </c>
      <c r="G105" s="10" t="s">
        <v>83</v>
      </c>
      <c r="H105" s="6">
        <v>55.57</v>
      </c>
      <c r="I105" s="6">
        <v>0</v>
      </c>
      <c r="J105" s="6">
        <v>0</v>
      </c>
      <c r="K105" s="6">
        <v>37</v>
      </c>
      <c r="L105" s="6">
        <v>0.86</v>
      </c>
      <c r="M105" s="6">
        <v>6.75</v>
      </c>
      <c r="N105" s="6">
        <v>0</v>
      </c>
      <c r="O105" s="6">
        <v>10.96</v>
      </c>
    </row>
    <row r="106" spans="1:57" s="3" customFormat="1" hidden="1" x14ac:dyDescent="0.25">
      <c r="A106" s="9">
        <v>2019</v>
      </c>
      <c r="B106" s="9">
        <v>2</v>
      </c>
      <c r="C106" s="9" t="s">
        <v>19</v>
      </c>
      <c r="D106" s="9" t="s">
        <v>70</v>
      </c>
      <c r="E106" s="9" t="s">
        <v>364</v>
      </c>
      <c r="F106" s="9" t="s">
        <v>409</v>
      </c>
      <c r="G106" s="5" t="s">
        <v>407</v>
      </c>
      <c r="H106" s="6">
        <v>11850.62</v>
      </c>
      <c r="I106" s="6">
        <v>0</v>
      </c>
      <c r="J106" s="6">
        <v>5638.6600000000008</v>
      </c>
      <c r="K106" s="6">
        <v>36.85</v>
      </c>
      <c r="L106" s="6">
        <v>248.41</v>
      </c>
      <c r="M106" s="6">
        <v>4334.07</v>
      </c>
      <c r="N106" s="6">
        <v>0</v>
      </c>
      <c r="O106" s="6">
        <v>1592.63</v>
      </c>
    </row>
    <row r="107" spans="1:57" s="3" customFormat="1" hidden="1" x14ac:dyDescent="0.25">
      <c r="A107" s="5">
        <v>2019</v>
      </c>
      <c r="B107" s="5">
        <v>7</v>
      </c>
      <c r="C107" s="12" t="s">
        <v>19</v>
      </c>
      <c r="D107" s="12" t="s">
        <v>70</v>
      </c>
      <c r="E107" s="5" t="s">
        <v>364</v>
      </c>
      <c r="F107" s="12" t="s">
        <v>409</v>
      </c>
      <c r="G107" s="10" t="s">
        <v>407</v>
      </c>
      <c r="H107" s="6">
        <v>13084.21</v>
      </c>
      <c r="I107" s="6">
        <v>0</v>
      </c>
      <c r="J107" s="6">
        <v>6706.7399999999989</v>
      </c>
      <c r="K107" s="6">
        <v>36.800000000000004</v>
      </c>
      <c r="L107" s="6">
        <v>270.94</v>
      </c>
      <c r="M107" s="6">
        <v>4235.43</v>
      </c>
      <c r="N107" s="6">
        <v>0</v>
      </c>
      <c r="O107" s="6">
        <v>1834.2700000000002</v>
      </c>
    </row>
    <row r="108" spans="1:57" s="3" customFormat="1" x14ac:dyDescent="0.25">
      <c r="A108" s="5">
        <v>2019</v>
      </c>
      <c r="B108" s="5">
        <v>7</v>
      </c>
      <c r="C108" s="12" t="s">
        <v>89</v>
      </c>
      <c r="D108" s="12" t="s">
        <v>273</v>
      </c>
      <c r="E108" s="5" t="s">
        <v>29</v>
      </c>
      <c r="F108" s="12" t="s">
        <v>276</v>
      </c>
      <c r="G108" s="10" t="s">
        <v>275</v>
      </c>
      <c r="H108" s="6">
        <v>140.81</v>
      </c>
      <c r="I108" s="6">
        <v>0</v>
      </c>
      <c r="J108" s="6">
        <v>0</v>
      </c>
      <c r="K108" s="6">
        <v>36.71</v>
      </c>
      <c r="L108" s="6">
        <v>27.029999999999998</v>
      </c>
      <c r="M108" s="6">
        <v>77.08</v>
      </c>
      <c r="N108" s="6">
        <v>0</v>
      </c>
      <c r="O108" s="6">
        <v>0</v>
      </c>
    </row>
    <row r="109" spans="1:57" s="3" customFormat="1" x14ac:dyDescent="0.25">
      <c r="A109" s="4">
        <v>2019</v>
      </c>
      <c r="B109" s="4">
        <v>1</v>
      </c>
      <c r="C109" s="4" t="s">
        <v>27</v>
      </c>
      <c r="D109" s="4" t="s">
        <v>191</v>
      </c>
      <c r="E109" s="4" t="s">
        <v>29</v>
      </c>
      <c r="F109" s="4" t="s">
        <v>192</v>
      </c>
      <c r="G109" s="5" t="s">
        <v>190</v>
      </c>
      <c r="H109" s="6">
        <v>39.36</v>
      </c>
      <c r="I109" s="6">
        <v>0</v>
      </c>
      <c r="J109" s="6">
        <v>0</v>
      </c>
      <c r="K109" s="6">
        <v>35.82</v>
      </c>
      <c r="L109" s="6">
        <v>3.54</v>
      </c>
      <c r="M109" s="6">
        <v>0</v>
      </c>
      <c r="N109" s="6">
        <v>0</v>
      </c>
      <c r="O109" s="6">
        <v>0</v>
      </c>
    </row>
    <row r="110" spans="1:57" s="3" customFormat="1" hidden="1" x14ac:dyDescent="0.25">
      <c r="A110" s="9">
        <v>2019</v>
      </c>
      <c r="B110" s="9">
        <v>3</v>
      </c>
      <c r="C110" s="9" t="s">
        <v>19</v>
      </c>
      <c r="D110" s="9" t="s">
        <v>70</v>
      </c>
      <c r="E110" s="9" t="s">
        <v>364</v>
      </c>
      <c r="F110" s="9" t="s">
        <v>409</v>
      </c>
      <c r="G110" s="5" t="s">
        <v>407</v>
      </c>
      <c r="H110" s="6">
        <v>12721.749999999998</v>
      </c>
      <c r="I110" s="6">
        <v>0</v>
      </c>
      <c r="J110" s="6">
        <v>6127.9999999999991</v>
      </c>
      <c r="K110" s="6">
        <v>35.529999999999994</v>
      </c>
      <c r="L110" s="6">
        <v>265.58999999999997</v>
      </c>
      <c r="M110" s="6">
        <v>4535.7100000000009</v>
      </c>
      <c r="N110" s="6">
        <v>0</v>
      </c>
      <c r="O110" s="6">
        <v>1756.9400000000003</v>
      </c>
    </row>
    <row r="111" spans="1:57" s="3" customFormat="1" hidden="1" x14ac:dyDescent="0.25">
      <c r="A111" s="9">
        <v>2019</v>
      </c>
      <c r="B111" s="9">
        <v>4</v>
      </c>
      <c r="C111" s="9" t="s">
        <v>19</v>
      </c>
      <c r="D111" s="9" t="s">
        <v>70</v>
      </c>
      <c r="E111" s="9" t="s">
        <v>364</v>
      </c>
      <c r="F111" s="9" t="s">
        <v>409</v>
      </c>
      <c r="G111" s="5" t="s">
        <v>407</v>
      </c>
      <c r="H111" s="6">
        <v>12626.789999999999</v>
      </c>
      <c r="I111" s="6">
        <v>0</v>
      </c>
      <c r="J111" s="6">
        <v>6300.9000000000005</v>
      </c>
      <c r="K111" s="6">
        <v>35.51</v>
      </c>
      <c r="L111" s="6">
        <v>261.83</v>
      </c>
      <c r="M111" s="6">
        <v>4259.4400000000005</v>
      </c>
      <c r="N111" s="6">
        <v>0</v>
      </c>
      <c r="O111" s="6">
        <v>1769.1100000000001</v>
      </c>
    </row>
    <row r="112" spans="1:57" s="3" customFormat="1" hidden="1" x14ac:dyDescent="0.25">
      <c r="A112" s="9">
        <v>2019</v>
      </c>
      <c r="B112" s="9">
        <v>4</v>
      </c>
      <c r="C112" s="9" t="s">
        <v>15</v>
      </c>
      <c r="D112" s="9" t="s">
        <v>24</v>
      </c>
      <c r="E112" s="9" t="s">
        <v>25</v>
      </c>
      <c r="F112" s="9" t="s">
        <v>338</v>
      </c>
      <c r="G112" s="5" t="s">
        <v>338</v>
      </c>
      <c r="H112" s="6">
        <v>123.04</v>
      </c>
      <c r="I112" s="6">
        <v>0</v>
      </c>
      <c r="J112" s="6">
        <v>0</v>
      </c>
      <c r="K112" s="6">
        <v>35.01</v>
      </c>
      <c r="L112" s="6">
        <v>4.4000000000000004</v>
      </c>
      <c r="M112" s="6">
        <v>0</v>
      </c>
      <c r="N112" s="6">
        <v>0</v>
      </c>
      <c r="O112" s="6">
        <v>83.62</v>
      </c>
    </row>
    <row r="113" spans="1:57" s="3" customFormat="1" hidden="1" x14ac:dyDescent="0.25">
      <c r="A113" s="9">
        <v>2019</v>
      </c>
      <c r="B113" s="9">
        <v>4</v>
      </c>
      <c r="C113" s="9" t="s">
        <v>79</v>
      </c>
      <c r="D113" s="9" t="s">
        <v>80</v>
      </c>
      <c r="E113" s="9" t="s">
        <v>81</v>
      </c>
      <c r="F113" s="9" t="s">
        <v>82</v>
      </c>
      <c r="G113" s="5" t="s">
        <v>83</v>
      </c>
      <c r="H113" s="6">
        <v>34.31</v>
      </c>
      <c r="I113" s="6">
        <v>0</v>
      </c>
      <c r="J113" s="6">
        <v>0</v>
      </c>
      <c r="K113" s="6">
        <v>34.31</v>
      </c>
      <c r="L113" s="6">
        <v>0</v>
      </c>
      <c r="M113" s="6">
        <v>0</v>
      </c>
      <c r="N113" s="6">
        <v>0</v>
      </c>
      <c r="O113" s="6">
        <v>0</v>
      </c>
    </row>
    <row r="114" spans="1:57" s="3" customFormat="1" hidden="1" x14ac:dyDescent="0.25">
      <c r="A114" s="9">
        <v>2019</v>
      </c>
      <c r="B114" s="9">
        <v>3</v>
      </c>
      <c r="C114" s="9" t="s">
        <v>79</v>
      </c>
      <c r="D114" s="9" t="s">
        <v>80</v>
      </c>
      <c r="E114" s="9" t="s">
        <v>81</v>
      </c>
      <c r="F114" s="9" t="s">
        <v>83</v>
      </c>
      <c r="G114" s="5" t="s">
        <v>83</v>
      </c>
      <c r="H114" s="6">
        <v>34.92</v>
      </c>
      <c r="I114" s="6">
        <v>0</v>
      </c>
      <c r="J114" s="6">
        <v>0</v>
      </c>
      <c r="K114" s="6">
        <v>34.04</v>
      </c>
      <c r="L114" s="6">
        <v>0.87</v>
      </c>
      <c r="M114" s="6">
        <v>0</v>
      </c>
      <c r="N114" s="6">
        <v>0</v>
      </c>
      <c r="O114" s="6">
        <v>0</v>
      </c>
    </row>
    <row r="115" spans="1:57" s="3" customFormat="1" x14ac:dyDescent="0.25">
      <c r="A115" s="23">
        <v>2019</v>
      </c>
      <c r="B115" s="23">
        <v>12</v>
      </c>
      <c r="C115" s="23" t="s">
        <v>89</v>
      </c>
      <c r="D115" s="23" t="s">
        <v>273</v>
      </c>
      <c r="E115" s="23" t="s">
        <v>29</v>
      </c>
      <c r="F115" s="23" t="s">
        <v>276</v>
      </c>
      <c r="G115" s="23" t="s">
        <v>275</v>
      </c>
      <c r="H115" s="23">
        <v>170.95999999999998</v>
      </c>
      <c r="I115" s="23">
        <v>0</v>
      </c>
      <c r="J115" s="23">
        <v>0</v>
      </c>
      <c r="K115" s="23">
        <v>33.799999999999997</v>
      </c>
      <c r="L115" s="23">
        <v>33.65</v>
      </c>
      <c r="M115" s="23">
        <v>103.5</v>
      </c>
      <c r="N115" s="23">
        <v>0</v>
      </c>
      <c r="O115" s="23">
        <v>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</row>
    <row r="116" spans="1:57" s="3" customFormat="1" hidden="1" x14ac:dyDescent="0.25">
      <c r="A116" s="13">
        <v>2019</v>
      </c>
      <c r="B116" s="13">
        <v>9</v>
      </c>
      <c r="C116" s="13" t="s">
        <v>19</v>
      </c>
      <c r="D116" s="13" t="s">
        <v>70</v>
      </c>
      <c r="E116" s="13" t="s">
        <v>364</v>
      </c>
      <c r="F116" s="13" t="s">
        <v>409</v>
      </c>
      <c r="G116" s="7" t="s">
        <v>407</v>
      </c>
      <c r="H116" s="13">
        <v>12592.94</v>
      </c>
      <c r="I116" s="13">
        <v>0</v>
      </c>
      <c r="J116" s="13">
        <v>6241.5599999999995</v>
      </c>
      <c r="K116" s="13">
        <v>33.039999999999992</v>
      </c>
      <c r="L116" s="13">
        <v>267.62</v>
      </c>
      <c r="M116" s="13">
        <v>4335.8999999999996</v>
      </c>
      <c r="N116" s="13">
        <v>0</v>
      </c>
      <c r="O116" s="13">
        <v>1714.8600000000001</v>
      </c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</row>
    <row r="117" spans="1:57" s="3" customFormat="1" hidden="1" x14ac:dyDescent="0.25">
      <c r="A117" s="5">
        <v>2019</v>
      </c>
      <c r="B117" s="5">
        <v>7</v>
      </c>
      <c r="C117" s="12" t="s">
        <v>79</v>
      </c>
      <c r="D117" s="12" t="s">
        <v>79</v>
      </c>
      <c r="E117" s="5" t="s">
        <v>138</v>
      </c>
      <c r="F117" s="12" t="s">
        <v>183</v>
      </c>
      <c r="G117" s="10" t="s">
        <v>184</v>
      </c>
      <c r="H117" s="6">
        <v>32.89</v>
      </c>
      <c r="I117" s="6">
        <v>0</v>
      </c>
      <c r="J117" s="6">
        <v>0</v>
      </c>
      <c r="K117" s="6">
        <v>32.89</v>
      </c>
      <c r="L117" s="6">
        <v>0</v>
      </c>
      <c r="M117" s="6">
        <v>0</v>
      </c>
      <c r="N117" s="6">
        <v>0</v>
      </c>
      <c r="O117" s="6">
        <v>0</v>
      </c>
    </row>
    <row r="118" spans="1:57" s="3" customFormat="1" x14ac:dyDescent="0.25">
      <c r="A118" s="13">
        <v>2019</v>
      </c>
      <c r="B118" s="13">
        <v>9</v>
      </c>
      <c r="C118" s="13" t="s">
        <v>133</v>
      </c>
      <c r="D118" s="13" t="s">
        <v>349</v>
      </c>
      <c r="E118" s="13" t="s">
        <v>29</v>
      </c>
      <c r="F118" s="13" t="s">
        <v>491</v>
      </c>
      <c r="G118" s="7" t="s">
        <v>491</v>
      </c>
      <c r="H118" s="13">
        <v>36.81</v>
      </c>
      <c r="I118" s="13">
        <v>0</v>
      </c>
      <c r="J118" s="13">
        <v>0</v>
      </c>
      <c r="K118" s="13">
        <v>32.840000000000003</v>
      </c>
      <c r="L118" s="13">
        <v>3.98</v>
      </c>
      <c r="M118" s="13">
        <v>0</v>
      </c>
      <c r="N118" s="13">
        <v>0</v>
      </c>
      <c r="O118" s="13">
        <v>0</v>
      </c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</row>
    <row r="119" spans="1:57" s="3" customFormat="1" hidden="1" x14ac:dyDescent="0.25">
      <c r="A119" s="9">
        <v>2019</v>
      </c>
      <c r="B119" s="9">
        <v>2</v>
      </c>
      <c r="C119" s="9" t="s">
        <v>79</v>
      </c>
      <c r="D119" s="9" t="s">
        <v>80</v>
      </c>
      <c r="E119" s="9" t="s">
        <v>81</v>
      </c>
      <c r="F119" s="9" t="s">
        <v>83</v>
      </c>
      <c r="G119" s="5" t="s">
        <v>83</v>
      </c>
      <c r="H119" s="6">
        <v>33.39</v>
      </c>
      <c r="I119" s="6">
        <v>0</v>
      </c>
      <c r="J119" s="6">
        <v>0</v>
      </c>
      <c r="K119" s="6">
        <v>32.67</v>
      </c>
      <c r="L119" s="6">
        <v>0.72</v>
      </c>
      <c r="M119" s="6">
        <v>0</v>
      </c>
      <c r="N119" s="6">
        <v>0</v>
      </c>
      <c r="O119" s="6">
        <v>0</v>
      </c>
    </row>
    <row r="120" spans="1:57" s="3" customFormat="1" x14ac:dyDescent="0.25">
      <c r="A120" s="5">
        <v>2019</v>
      </c>
      <c r="B120" s="5">
        <v>7</v>
      </c>
      <c r="C120" s="12" t="s">
        <v>19</v>
      </c>
      <c r="D120" s="12" t="s">
        <v>106</v>
      </c>
      <c r="E120" s="5" t="s">
        <v>29</v>
      </c>
      <c r="F120" s="12" t="s">
        <v>443</v>
      </c>
      <c r="G120" s="10" t="s">
        <v>444</v>
      </c>
      <c r="H120" s="6">
        <v>4931.8500000000004</v>
      </c>
      <c r="I120" s="6">
        <v>0</v>
      </c>
      <c r="J120" s="6">
        <v>4797.71</v>
      </c>
      <c r="K120" s="6">
        <v>31.76</v>
      </c>
      <c r="L120" s="6">
        <v>102.38</v>
      </c>
      <c r="M120" s="6">
        <v>0</v>
      </c>
      <c r="N120" s="6">
        <v>0</v>
      </c>
      <c r="O120" s="6">
        <v>0</v>
      </c>
    </row>
    <row r="121" spans="1:57" s="3" customFormat="1" hidden="1" x14ac:dyDescent="0.25">
      <c r="A121" s="23">
        <v>2019</v>
      </c>
      <c r="B121" s="23">
        <v>12</v>
      </c>
      <c r="C121" s="23" t="s">
        <v>19</v>
      </c>
      <c r="D121" s="23" t="s">
        <v>70</v>
      </c>
      <c r="E121" s="23" t="s">
        <v>364</v>
      </c>
      <c r="F121" s="23" t="s">
        <v>409</v>
      </c>
      <c r="G121" s="23" t="s">
        <v>407</v>
      </c>
      <c r="H121" s="23">
        <v>13190.1</v>
      </c>
      <c r="I121" s="23">
        <v>0</v>
      </c>
      <c r="J121" s="23">
        <v>6782.4999999999991</v>
      </c>
      <c r="K121" s="23">
        <v>31.509999999999998</v>
      </c>
      <c r="L121" s="23">
        <v>273.72000000000003</v>
      </c>
      <c r="M121" s="23">
        <v>4343.0499999999993</v>
      </c>
      <c r="N121" s="23">
        <v>0</v>
      </c>
      <c r="O121" s="23">
        <v>1759.33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s="3" customFormat="1" hidden="1" x14ac:dyDescent="0.25">
      <c r="A122" s="23">
        <v>2019</v>
      </c>
      <c r="B122" s="23">
        <v>12</v>
      </c>
      <c r="C122" s="23" t="s">
        <v>124</v>
      </c>
      <c r="D122" s="23" t="s">
        <v>425</v>
      </c>
      <c r="E122" s="23" t="s">
        <v>542</v>
      </c>
      <c r="F122" s="23" t="s">
        <v>480</v>
      </c>
      <c r="G122" s="23" t="s">
        <v>479</v>
      </c>
      <c r="H122" s="23">
        <v>30.69</v>
      </c>
      <c r="I122" s="23">
        <v>0</v>
      </c>
      <c r="J122" s="23">
        <v>0</v>
      </c>
      <c r="K122" s="23">
        <v>30.69</v>
      </c>
      <c r="L122" s="23">
        <v>0</v>
      </c>
      <c r="M122" s="23">
        <v>0</v>
      </c>
      <c r="N122" s="23">
        <v>0</v>
      </c>
      <c r="O122" s="23">
        <v>0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</row>
    <row r="123" spans="1:57" s="3" customFormat="1" hidden="1" x14ac:dyDescent="0.25">
      <c r="A123" s="9">
        <v>2019</v>
      </c>
      <c r="B123" s="9">
        <v>3</v>
      </c>
      <c r="C123" s="9" t="s">
        <v>79</v>
      </c>
      <c r="D123" s="9" t="s">
        <v>80</v>
      </c>
      <c r="E123" s="9" t="s">
        <v>81</v>
      </c>
      <c r="F123" s="9" t="s">
        <v>82</v>
      </c>
      <c r="G123" s="5" t="s">
        <v>83</v>
      </c>
      <c r="H123" s="6">
        <v>30.19</v>
      </c>
      <c r="I123" s="6">
        <v>0</v>
      </c>
      <c r="J123" s="6">
        <v>0</v>
      </c>
      <c r="K123" s="6">
        <v>30.19</v>
      </c>
      <c r="L123" s="6">
        <v>0</v>
      </c>
      <c r="M123" s="6">
        <v>0</v>
      </c>
      <c r="N123" s="6">
        <v>0</v>
      </c>
      <c r="O123" s="6">
        <v>0</v>
      </c>
    </row>
    <row r="124" spans="1:57" s="3" customFormat="1" x14ac:dyDescent="0.25">
      <c r="A124" s="15">
        <v>2019</v>
      </c>
      <c r="B124" s="15">
        <v>8</v>
      </c>
      <c r="C124" s="15" t="s">
        <v>133</v>
      </c>
      <c r="D124" s="15" t="s">
        <v>349</v>
      </c>
      <c r="E124" s="15" t="s">
        <v>29</v>
      </c>
      <c r="F124" s="15" t="s">
        <v>491</v>
      </c>
      <c r="G124" s="16" t="s">
        <v>491</v>
      </c>
      <c r="H124" s="15">
        <v>32.799999999999997</v>
      </c>
      <c r="I124" s="15">
        <v>0</v>
      </c>
      <c r="J124" s="15">
        <v>0</v>
      </c>
      <c r="K124" s="15">
        <v>30.01</v>
      </c>
      <c r="L124" s="15">
        <v>2.79</v>
      </c>
      <c r="M124" s="15">
        <v>0</v>
      </c>
      <c r="N124" s="15">
        <v>0</v>
      </c>
      <c r="O124" s="15">
        <v>0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 s="3" customFormat="1" x14ac:dyDescent="0.25">
      <c r="A125" s="9">
        <v>2019</v>
      </c>
      <c r="B125" s="9">
        <v>3</v>
      </c>
      <c r="C125" s="9" t="s">
        <v>27</v>
      </c>
      <c r="D125" s="9" t="s">
        <v>191</v>
      </c>
      <c r="E125" s="9" t="s">
        <v>29</v>
      </c>
      <c r="F125" s="9" t="s">
        <v>192</v>
      </c>
      <c r="G125" s="5" t="s">
        <v>190</v>
      </c>
      <c r="H125" s="6">
        <v>36.799999999999997</v>
      </c>
      <c r="I125" s="6">
        <v>0</v>
      </c>
      <c r="J125" s="6">
        <v>0</v>
      </c>
      <c r="K125" s="6">
        <v>29.92</v>
      </c>
      <c r="L125" s="6">
        <v>6.88</v>
      </c>
      <c r="M125" s="6">
        <v>0</v>
      </c>
      <c r="N125" s="6">
        <v>0</v>
      </c>
      <c r="O125" s="6">
        <v>0</v>
      </c>
    </row>
    <row r="126" spans="1:57" s="3" customFormat="1" x14ac:dyDescent="0.25">
      <c r="A126" s="15">
        <v>2019</v>
      </c>
      <c r="B126" s="15">
        <v>8</v>
      </c>
      <c r="C126" s="15" t="s">
        <v>89</v>
      </c>
      <c r="D126" s="15" t="s">
        <v>197</v>
      </c>
      <c r="E126" s="15" t="s">
        <v>29</v>
      </c>
      <c r="F126" s="15" t="s">
        <v>201</v>
      </c>
      <c r="G126" s="5" t="s">
        <v>200</v>
      </c>
      <c r="H126" s="15">
        <v>99.14</v>
      </c>
      <c r="I126" s="15">
        <v>0</v>
      </c>
      <c r="J126" s="15">
        <v>0</v>
      </c>
      <c r="K126" s="15">
        <v>29.52</v>
      </c>
      <c r="L126" s="15">
        <v>4.45</v>
      </c>
      <c r="M126" s="15">
        <v>64.08</v>
      </c>
      <c r="N126" s="15">
        <v>3.41</v>
      </c>
      <c r="O126" s="15">
        <v>1.0900000000000001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 s="3" customFormat="1" hidden="1" x14ac:dyDescent="0.25">
      <c r="A127" s="21">
        <v>2019</v>
      </c>
      <c r="B127" s="21">
        <v>11</v>
      </c>
      <c r="C127" s="21" t="s">
        <v>124</v>
      </c>
      <c r="D127" s="21" t="s">
        <v>425</v>
      </c>
      <c r="E127" s="21" t="s">
        <v>542</v>
      </c>
      <c r="F127" s="21" t="s">
        <v>480</v>
      </c>
      <c r="G127" s="21" t="s">
        <v>479</v>
      </c>
      <c r="H127" s="21">
        <v>29.17</v>
      </c>
      <c r="I127" s="21">
        <v>0</v>
      </c>
      <c r="J127" s="21">
        <v>0</v>
      </c>
      <c r="K127" s="21">
        <v>29.17</v>
      </c>
      <c r="L127" s="21">
        <v>0</v>
      </c>
      <c r="M127" s="21">
        <v>0</v>
      </c>
      <c r="N127" s="21">
        <v>0</v>
      </c>
      <c r="O127" s="21">
        <v>0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</row>
    <row r="128" spans="1:57" s="3" customFormat="1" hidden="1" x14ac:dyDescent="0.25">
      <c r="A128" s="19">
        <v>2019</v>
      </c>
      <c r="B128" s="19">
        <v>10</v>
      </c>
      <c r="C128" s="19" t="s">
        <v>124</v>
      </c>
      <c r="D128" s="19" t="s">
        <v>425</v>
      </c>
      <c r="E128" s="19" t="s">
        <v>542</v>
      </c>
      <c r="F128" s="19" t="s">
        <v>480</v>
      </c>
      <c r="G128" s="19" t="s">
        <v>479</v>
      </c>
      <c r="H128" s="19">
        <v>28.35</v>
      </c>
      <c r="I128" s="19">
        <v>0</v>
      </c>
      <c r="J128" s="19">
        <v>0</v>
      </c>
      <c r="K128" s="19">
        <v>28.35</v>
      </c>
      <c r="L128" s="19">
        <v>0</v>
      </c>
      <c r="M128" s="19">
        <v>0</v>
      </c>
      <c r="N128" s="19">
        <v>0</v>
      </c>
      <c r="O128" s="19">
        <v>0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</row>
    <row r="129" spans="1:57" s="3" customFormat="1" hidden="1" x14ac:dyDescent="0.25">
      <c r="A129" s="4">
        <v>2019</v>
      </c>
      <c r="B129" s="4">
        <v>1</v>
      </c>
      <c r="C129" s="4" t="s">
        <v>79</v>
      </c>
      <c r="D129" s="4" t="s">
        <v>80</v>
      </c>
      <c r="E129" s="4" t="s">
        <v>81</v>
      </c>
      <c r="F129" s="4" t="s">
        <v>83</v>
      </c>
      <c r="G129" s="5" t="s">
        <v>83</v>
      </c>
      <c r="H129" s="6">
        <v>28.52</v>
      </c>
      <c r="I129" s="6">
        <v>0</v>
      </c>
      <c r="J129" s="6">
        <v>0</v>
      </c>
      <c r="K129" s="6">
        <v>27.87</v>
      </c>
      <c r="L129" s="6">
        <v>0.65</v>
      </c>
      <c r="M129" s="6">
        <v>0</v>
      </c>
      <c r="N129" s="6">
        <v>0</v>
      </c>
      <c r="O129" s="6">
        <v>0</v>
      </c>
    </row>
    <row r="130" spans="1:57" s="3" customFormat="1" hidden="1" x14ac:dyDescent="0.25">
      <c r="A130" s="4">
        <v>2019</v>
      </c>
      <c r="B130" s="4">
        <v>1</v>
      </c>
      <c r="C130" s="4" t="s">
        <v>19</v>
      </c>
      <c r="D130" s="4" t="s">
        <v>70</v>
      </c>
      <c r="E130" s="4" t="s">
        <v>364</v>
      </c>
      <c r="F130" s="4" t="s">
        <v>409</v>
      </c>
      <c r="G130" s="5" t="s">
        <v>407</v>
      </c>
      <c r="H130" s="6">
        <v>13455.050000000001</v>
      </c>
      <c r="I130" s="6">
        <v>0</v>
      </c>
      <c r="J130" s="6">
        <v>6757.9600000000009</v>
      </c>
      <c r="K130" s="6">
        <v>27.76</v>
      </c>
      <c r="L130" s="6">
        <v>282.79999999999995</v>
      </c>
      <c r="M130" s="6">
        <v>4584.24</v>
      </c>
      <c r="N130" s="6">
        <v>0</v>
      </c>
      <c r="O130" s="6">
        <v>1802.29</v>
      </c>
    </row>
    <row r="131" spans="1:57" s="3" customFormat="1" x14ac:dyDescent="0.25">
      <c r="A131" s="9">
        <v>2019</v>
      </c>
      <c r="B131" s="9">
        <v>2</v>
      </c>
      <c r="C131" s="9" t="s">
        <v>19</v>
      </c>
      <c r="D131" s="9" t="s">
        <v>106</v>
      </c>
      <c r="E131" s="9" t="s">
        <v>29</v>
      </c>
      <c r="F131" s="9" t="s">
        <v>216</v>
      </c>
      <c r="G131" s="5" t="s">
        <v>217</v>
      </c>
      <c r="H131" s="6">
        <v>10113.240000000002</v>
      </c>
      <c r="I131" s="6">
        <v>0</v>
      </c>
      <c r="J131" s="6">
        <v>4504.6900000000005</v>
      </c>
      <c r="K131" s="6">
        <v>27.47</v>
      </c>
      <c r="L131" s="6">
        <v>824.99</v>
      </c>
      <c r="M131" s="6">
        <v>0</v>
      </c>
      <c r="N131" s="6">
        <v>0</v>
      </c>
      <c r="O131" s="6">
        <v>4756.05</v>
      </c>
    </row>
    <row r="132" spans="1:57" s="3" customFormat="1" x14ac:dyDescent="0.25">
      <c r="A132" s="5">
        <v>2019</v>
      </c>
      <c r="B132" s="5">
        <v>7</v>
      </c>
      <c r="C132" s="12" t="s">
        <v>133</v>
      </c>
      <c r="D132" s="12" t="s">
        <v>349</v>
      </c>
      <c r="E132" s="5" t="s">
        <v>29</v>
      </c>
      <c r="F132" s="12" t="s">
        <v>490</v>
      </c>
      <c r="G132" s="10" t="s">
        <v>491</v>
      </c>
      <c r="H132" s="6">
        <v>27.68</v>
      </c>
      <c r="I132" s="6">
        <v>0</v>
      </c>
      <c r="J132" s="6">
        <v>0</v>
      </c>
      <c r="K132" s="6">
        <v>27.36</v>
      </c>
      <c r="L132" s="6">
        <v>0.31</v>
      </c>
      <c r="M132" s="6">
        <v>0</v>
      </c>
      <c r="N132" s="6">
        <v>0</v>
      </c>
      <c r="O132" s="6">
        <v>0</v>
      </c>
    </row>
    <row r="133" spans="1:57" s="3" customFormat="1" hidden="1" x14ac:dyDescent="0.25">
      <c r="A133" s="5">
        <v>2019</v>
      </c>
      <c r="B133" s="5">
        <v>7</v>
      </c>
      <c r="C133" s="12" t="s">
        <v>146</v>
      </c>
      <c r="D133" s="12" t="s">
        <v>150</v>
      </c>
      <c r="E133" s="5" t="s">
        <v>43</v>
      </c>
      <c r="F133" s="12" t="s">
        <v>150</v>
      </c>
      <c r="G133" s="10" t="s">
        <v>149</v>
      </c>
      <c r="H133" s="6">
        <v>47.89</v>
      </c>
      <c r="I133" s="6">
        <v>0</v>
      </c>
      <c r="J133" s="6">
        <v>0</v>
      </c>
      <c r="K133" s="6">
        <v>27.29</v>
      </c>
      <c r="L133" s="6">
        <v>20.6</v>
      </c>
      <c r="M133" s="6">
        <v>0</v>
      </c>
      <c r="N133" s="6">
        <v>0</v>
      </c>
      <c r="O133" s="6">
        <v>0</v>
      </c>
    </row>
    <row r="134" spans="1:57" s="3" customFormat="1" x14ac:dyDescent="0.25">
      <c r="A134" s="4">
        <v>2019</v>
      </c>
      <c r="B134" s="4">
        <v>1</v>
      </c>
      <c r="C134" s="4" t="s">
        <v>19</v>
      </c>
      <c r="D134" s="4" t="s">
        <v>106</v>
      </c>
      <c r="E134" s="4" t="s">
        <v>29</v>
      </c>
      <c r="F134" s="4" t="s">
        <v>216</v>
      </c>
      <c r="G134" s="5" t="s">
        <v>217</v>
      </c>
      <c r="H134" s="6">
        <v>11277.029999999997</v>
      </c>
      <c r="I134" s="6">
        <v>0</v>
      </c>
      <c r="J134" s="6">
        <v>5146.26</v>
      </c>
      <c r="K134" s="6">
        <v>27.21</v>
      </c>
      <c r="L134" s="6">
        <v>918.98</v>
      </c>
      <c r="M134" s="6">
        <v>0</v>
      </c>
      <c r="N134" s="6">
        <v>0</v>
      </c>
      <c r="O134" s="6">
        <v>5184.5600000000004</v>
      </c>
    </row>
    <row r="135" spans="1:57" s="3" customFormat="1" hidden="1" x14ac:dyDescent="0.25">
      <c r="A135" s="9">
        <v>2019</v>
      </c>
      <c r="B135" s="9">
        <v>6</v>
      </c>
      <c r="C135" s="10" t="s">
        <v>15</v>
      </c>
      <c r="D135" s="10" t="s">
        <v>24</v>
      </c>
      <c r="E135" s="9" t="s">
        <v>25</v>
      </c>
      <c r="F135" s="10" t="s">
        <v>338</v>
      </c>
      <c r="G135" s="12" t="s">
        <v>338</v>
      </c>
      <c r="H135" s="6">
        <v>121.12</v>
      </c>
      <c r="I135" s="6">
        <v>0</v>
      </c>
      <c r="J135" s="6">
        <v>0</v>
      </c>
      <c r="K135" s="6">
        <v>27.18</v>
      </c>
      <c r="L135" s="6">
        <v>4.3600000000000003</v>
      </c>
      <c r="M135" s="6">
        <v>0</v>
      </c>
      <c r="N135" s="6">
        <v>0</v>
      </c>
      <c r="O135" s="6">
        <v>89.57</v>
      </c>
    </row>
    <row r="136" spans="1:57" s="3" customFormat="1" hidden="1" x14ac:dyDescent="0.25">
      <c r="A136" s="15">
        <v>2019</v>
      </c>
      <c r="B136" s="15">
        <v>8</v>
      </c>
      <c r="C136" s="15" t="s">
        <v>19</v>
      </c>
      <c r="D136" s="15" t="s">
        <v>70</v>
      </c>
      <c r="E136" s="15" t="s">
        <v>364</v>
      </c>
      <c r="F136" s="15" t="s">
        <v>406</v>
      </c>
      <c r="G136" s="16" t="s">
        <v>407</v>
      </c>
      <c r="H136" s="15">
        <v>3536.8599999999997</v>
      </c>
      <c r="I136" s="15">
        <v>0</v>
      </c>
      <c r="J136" s="15">
        <v>3419.0000000000005</v>
      </c>
      <c r="K136" s="15">
        <v>27.049999999999997</v>
      </c>
      <c r="L136" s="15">
        <v>90.800000000000011</v>
      </c>
      <c r="M136" s="15">
        <v>0</v>
      </c>
      <c r="N136" s="15">
        <v>0</v>
      </c>
      <c r="O136" s="15">
        <v>0</v>
      </c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s="3" customFormat="1" hidden="1" x14ac:dyDescent="0.25">
      <c r="A137" s="13">
        <v>2019</v>
      </c>
      <c r="B137" s="13">
        <v>9</v>
      </c>
      <c r="C137" s="13" t="s">
        <v>124</v>
      </c>
      <c r="D137" s="13" t="s">
        <v>425</v>
      </c>
      <c r="E137" s="13" t="s">
        <v>542</v>
      </c>
      <c r="F137" s="13" t="s">
        <v>480</v>
      </c>
      <c r="G137" s="7" t="s">
        <v>479</v>
      </c>
      <c r="H137" s="13">
        <v>26.99</v>
      </c>
      <c r="I137" s="13">
        <v>0</v>
      </c>
      <c r="J137" s="13">
        <v>0</v>
      </c>
      <c r="K137" s="13">
        <v>26.99</v>
      </c>
      <c r="L137" s="13">
        <v>0</v>
      </c>
      <c r="M137" s="13">
        <v>0</v>
      </c>
      <c r="N137" s="13">
        <v>0</v>
      </c>
      <c r="O137" s="13">
        <v>0</v>
      </c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</row>
    <row r="138" spans="1:57" s="3" customFormat="1" x14ac:dyDescent="0.25">
      <c r="A138" s="9">
        <v>2019</v>
      </c>
      <c r="B138" s="9">
        <v>6</v>
      </c>
      <c r="C138" s="10" t="s">
        <v>133</v>
      </c>
      <c r="D138" s="10" t="s">
        <v>349</v>
      </c>
      <c r="E138" s="9" t="s">
        <v>29</v>
      </c>
      <c r="F138" s="10" t="s">
        <v>490</v>
      </c>
      <c r="G138" s="12" t="s">
        <v>491</v>
      </c>
      <c r="H138" s="6">
        <v>26.53</v>
      </c>
      <c r="I138" s="6">
        <v>0</v>
      </c>
      <c r="J138" s="6">
        <v>0</v>
      </c>
      <c r="K138" s="6">
        <v>26.23</v>
      </c>
      <c r="L138" s="6">
        <v>0.3</v>
      </c>
      <c r="M138" s="6">
        <v>0</v>
      </c>
      <c r="N138" s="6">
        <v>0</v>
      </c>
      <c r="O138" s="6">
        <v>0</v>
      </c>
    </row>
    <row r="139" spans="1:57" s="3" customFormat="1" x14ac:dyDescent="0.25">
      <c r="A139" s="4">
        <v>2019</v>
      </c>
      <c r="B139" s="4">
        <v>1</v>
      </c>
      <c r="C139" s="4" t="s">
        <v>19</v>
      </c>
      <c r="D139" s="4" t="s">
        <v>106</v>
      </c>
      <c r="E139" s="4" t="s">
        <v>29</v>
      </c>
      <c r="F139" s="4" t="s">
        <v>193</v>
      </c>
      <c r="G139" s="5" t="s">
        <v>193</v>
      </c>
      <c r="H139" s="6">
        <v>4491.09</v>
      </c>
      <c r="I139" s="6">
        <v>0</v>
      </c>
      <c r="J139" s="6">
        <v>1363.47</v>
      </c>
      <c r="K139" s="6">
        <v>26.209999999999997</v>
      </c>
      <c r="L139" s="6">
        <v>432.2</v>
      </c>
      <c r="M139" s="6">
        <v>448.27</v>
      </c>
      <c r="N139" s="6">
        <v>447.85999999999996</v>
      </c>
      <c r="O139" s="6">
        <v>2220.9</v>
      </c>
    </row>
    <row r="140" spans="1:57" s="3" customFormat="1" x14ac:dyDescent="0.25">
      <c r="A140" s="5">
        <v>2019</v>
      </c>
      <c r="B140" s="5">
        <v>7</v>
      </c>
      <c r="C140" s="12" t="s">
        <v>133</v>
      </c>
      <c r="D140" s="12" t="s">
        <v>349</v>
      </c>
      <c r="E140" s="5" t="s">
        <v>29</v>
      </c>
      <c r="F140" s="12" t="s">
        <v>491</v>
      </c>
      <c r="G140" s="10" t="s">
        <v>491</v>
      </c>
      <c r="H140" s="6">
        <v>29.91</v>
      </c>
      <c r="I140" s="6">
        <v>0</v>
      </c>
      <c r="J140" s="6">
        <v>0</v>
      </c>
      <c r="K140" s="6">
        <v>26</v>
      </c>
      <c r="L140" s="6">
        <v>3.91</v>
      </c>
      <c r="M140" s="6">
        <v>0</v>
      </c>
      <c r="N140" s="6">
        <v>0</v>
      </c>
      <c r="O140" s="6">
        <v>0</v>
      </c>
    </row>
    <row r="141" spans="1:57" s="3" customFormat="1" x14ac:dyDescent="0.25">
      <c r="A141" s="19">
        <v>2019</v>
      </c>
      <c r="B141" s="19">
        <v>10</v>
      </c>
      <c r="C141" s="19" t="s">
        <v>133</v>
      </c>
      <c r="D141" s="19" t="s">
        <v>349</v>
      </c>
      <c r="E141" s="19" t="s">
        <v>29</v>
      </c>
      <c r="F141" s="19" t="s">
        <v>490</v>
      </c>
      <c r="G141" s="19" t="s">
        <v>554</v>
      </c>
      <c r="H141" s="19">
        <v>26.3</v>
      </c>
      <c r="I141" s="19">
        <v>0</v>
      </c>
      <c r="J141" s="19">
        <v>0</v>
      </c>
      <c r="K141" s="19">
        <v>25.99</v>
      </c>
      <c r="L141" s="19">
        <v>0.31</v>
      </c>
      <c r="M141" s="19">
        <v>0</v>
      </c>
      <c r="N141" s="19">
        <v>0</v>
      </c>
      <c r="O141" s="19">
        <v>0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</row>
    <row r="142" spans="1:57" s="3" customFormat="1" hidden="1" x14ac:dyDescent="0.25">
      <c r="A142" s="9">
        <v>2019</v>
      </c>
      <c r="B142" s="9">
        <v>3</v>
      </c>
      <c r="C142" s="9" t="s">
        <v>79</v>
      </c>
      <c r="D142" s="9" t="s">
        <v>137</v>
      </c>
      <c r="E142" s="9" t="s">
        <v>138</v>
      </c>
      <c r="F142" s="9" t="s">
        <v>463</v>
      </c>
      <c r="G142" s="5" t="s">
        <v>462</v>
      </c>
      <c r="H142" s="6">
        <v>54.01</v>
      </c>
      <c r="I142" s="6">
        <v>0</v>
      </c>
      <c r="J142" s="6">
        <v>0</v>
      </c>
      <c r="K142" s="6">
        <v>25.879999999999995</v>
      </c>
      <c r="L142" s="6">
        <v>28.140000000000004</v>
      </c>
      <c r="M142" s="6">
        <v>0</v>
      </c>
      <c r="N142" s="6">
        <v>0</v>
      </c>
      <c r="O142" s="6">
        <v>0</v>
      </c>
    </row>
    <row r="143" spans="1:57" s="3" customFormat="1" hidden="1" x14ac:dyDescent="0.25">
      <c r="A143" s="21">
        <v>2019</v>
      </c>
      <c r="B143" s="21">
        <v>11</v>
      </c>
      <c r="C143" s="21" t="s">
        <v>19</v>
      </c>
      <c r="D143" s="21" t="s">
        <v>70</v>
      </c>
      <c r="E143" s="21" t="s">
        <v>364</v>
      </c>
      <c r="F143" s="21" t="s">
        <v>409</v>
      </c>
      <c r="G143" s="21" t="s">
        <v>407</v>
      </c>
      <c r="H143" s="21">
        <v>12832.109999999999</v>
      </c>
      <c r="I143" s="21">
        <v>0</v>
      </c>
      <c r="J143" s="21">
        <v>6704.9000000000005</v>
      </c>
      <c r="K143" s="21">
        <v>25.77</v>
      </c>
      <c r="L143" s="21">
        <v>265.08</v>
      </c>
      <c r="M143" s="21">
        <v>4131.4400000000005</v>
      </c>
      <c r="N143" s="21">
        <v>0</v>
      </c>
      <c r="O143" s="21">
        <v>1704.94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spans="1:57" s="3" customFormat="1" x14ac:dyDescent="0.25">
      <c r="A144" s="9">
        <v>2019</v>
      </c>
      <c r="B144" s="9">
        <v>5</v>
      </c>
      <c r="C144" s="9" t="s">
        <v>89</v>
      </c>
      <c r="D144" s="9" t="s">
        <v>273</v>
      </c>
      <c r="E144" s="9" t="s">
        <v>29</v>
      </c>
      <c r="F144" s="9" t="s">
        <v>276</v>
      </c>
      <c r="G144" s="5" t="s">
        <v>275</v>
      </c>
      <c r="H144" s="6">
        <v>151.82999999999998</v>
      </c>
      <c r="I144" s="6">
        <v>0</v>
      </c>
      <c r="J144" s="6">
        <v>0</v>
      </c>
      <c r="K144" s="6">
        <v>25.34</v>
      </c>
      <c r="L144" s="6">
        <v>29.17</v>
      </c>
      <c r="M144" s="6">
        <v>97.33</v>
      </c>
      <c r="N144" s="6">
        <v>0</v>
      </c>
      <c r="O144" s="6">
        <v>0</v>
      </c>
    </row>
    <row r="145" spans="1:57" s="3" customFormat="1" hidden="1" x14ac:dyDescent="0.25">
      <c r="A145" s="15">
        <v>2019</v>
      </c>
      <c r="B145" s="15">
        <v>8</v>
      </c>
      <c r="C145" s="15" t="s">
        <v>124</v>
      </c>
      <c r="D145" s="15" t="s">
        <v>425</v>
      </c>
      <c r="E145" s="15" t="s">
        <v>542</v>
      </c>
      <c r="F145" s="15" t="s">
        <v>480</v>
      </c>
      <c r="G145" s="16" t="s">
        <v>479</v>
      </c>
      <c r="H145" s="15">
        <v>25.23</v>
      </c>
      <c r="I145" s="15">
        <v>0</v>
      </c>
      <c r="J145" s="15">
        <v>0</v>
      </c>
      <c r="K145" s="15">
        <v>25.23</v>
      </c>
      <c r="L145" s="15">
        <v>0</v>
      </c>
      <c r="M145" s="15">
        <v>0</v>
      </c>
      <c r="N145" s="15">
        <v>0</v>
      </c>
      <c r="O145" s="15">
        <v>0</v>
      </c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s="3" customFormat="1" x14ac:dyDescent="0.25">
      <c r="A146" s="9">
        <v>2019</v>
      </c>
      <c r="B146" s="9">
        <v>2</v>
      </c>
      <c r="C146" s="9" t="s">
        <v>27</v>
      </c>
      <c r="D146" s="9" t="s">
        <v>191</v>
      </c>
      <c r="E146" s="9" t="s">
        <v>29</v>
      </c>
      <c r="F146" s="9" t="s">
        <v>192</v>
      </c>
      <c r="G146" s="5" t="s">
        <v>190</v>
      </c>
      <c r="H146" s="6">
        <v>30.7</v>
      </c>
      <c r="I146" s="6">
        <v>0</v>
      </c>
      <c r="J146" s="6">
        <v>0</v>
      </c>
      <c r="K146" s="6">
        <v>24.94</v>
      </c>
      <c r="L146" s="6">
        <v>5.77</v>
      </c>
      <c r="M146" s="6">
        <v>0</v>
      </c>
      <c r="N146" s="6">
        <v>0</v>
      </c>
      <c r="O146" s="6">
        <v>0</v>
      </c>
    </row>
    <row r="147" spans="1:57" s="3" customFormat="1" hidden="1" x14ac:dyDescent="0.25">
      <c r="A147" s="15">
        <v>2019</v>
      </c>
      <c r="B147" s="15">
        <v>8</v>
      </c>
      <c r="C147" s="15" t="s">
        <v>146</v>
      </c>
      <c r="D147" s="15" t="s">
        <v>150</v>
      </c>
      <c r="E147" s="15" t="s">
        <v>43</v>
      </c>
      <c r="F147" s="15" t="s">
        <v>150</v>
      </c>
      <c r="G147" s="16" t="s">
        <v>149</v>
      </c>
      <c r="H147" s="15">
        <v>41.32</v>
      </c>
      <c r="I147" s="15">
        <v>0</v>
      </c>
      <c r="J147" s="15">
        <v>0</v>
      </c>
      <c r="K147" s="15">
        <v>24.35</v>
      </c>
      <c r="L147" s="15">
        <v>16.98</v>
      </c>
      <c r="M147" s="15">
        <v>0</v>
      </c>
      <c r="N147" s="15">
        <v>0</v>
      </c>
      <c r="O147" s="15">
        <v>0</v>
      </c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s="3" customFormat="1" hidden="1" x14ac:dyDescent="0.25">
      <c r="A148" s="9">
        <v>2019</v>
      </c>
      <c r="B148" s="9">
        <v>3</v>
      </c>
      <c r="C148" s="9" t="s">
        <v>124</v>
      </c>
      <c r="D148" s="9" t="s">
        <v>129</v>
      </c>
      <c r="E148" s="9" t="s">
        <v>126</v>
      </c>
      <c r="F148" s="9" t="s">
        <v>130</v>
      </c>
      <c r="G148" s="5" t="s">
        <v>128</v>
      </c>
      <c r="H148" s="6">
        <v>62.46</v>
      </c>
      <c r="I148" s="6">
        <v>0</v>
      </c>
      <c r="J148" s="6">
        <v>0</v>
      </c>
      <c r="K148" s="6">
        <v>24.26</v>
      </c>
      <c r="L148" s="6">
        <v>5.35</v>
      </c>
      <c r="M148" s="6">
        <v>0</v>
      </c>
      <c r="N148" s="6">
        <v>0</v>
      </c>
      <c r="O148" s="6">
        <v>32.85</v>
      </c>
    </row>
    <row r="149" spans="1:57" s="3" customFormat="1" x14ac:dyDescent="0.25">
      <c r="A149" s="4">
        <v>2019</v>
      </c>
      <c r="B149" s="4">
        <v>1</v>
      </c>
      <c r="C149" s="4" t="s">
        <v>89</v>
      </c>
      <c r="D149" s="4" t="s">
        <v>273</v>
      </c>
      <c r="E149" s="4" t="s">
        <v>29</v>
      </c>
      <c r="F149" s="4" t="s">
        <v>276</v>
      </c>
      <c r="G149" s="5" t="s">
        <v>275</v>
      </c>
      <c r="H149" s="6">
        <v>151.85999999999999</v>
      </c>
      <c r="I149" s="6">
        <v>0</v>
      </c>
      <c r="J149" s="6">
        <v>0</v>
      </c>
      <c r="K149" s="6">
        <v>24.24</v>
      </c>
      <c r="L149" s="6">
        <v>37.680000000000007</v>
      </c>
      <c r="M149" s="6">
        <v>89.94</v>
      </c>
      <c r="N149" s="6">
        <v>0</v>
      </c>
      <c r="O149" s="6">
        <v>0</v>
      </c>
    </row>
    <row r="150" spans="1:57" s="3" customFormat="1" x14ac:dyDescent="0.25">
      <c r="A150" s="9">
        <v>2019</v>
      </c>
      <c r="B150" s="9">
        <v>5</v>
      </c>
      <c r="C150" s="9" t="s">
        <v>133</v>
      </c>
      <c r="D150" s="9" t="s">
        <v>349</v>
      </c>
      <c r="E150" s="9" t="s">
        <v>29</v>
      </c>
      <c r="F150" s="9" t="s">
        <v>490</v>
      </c>
      <c r="G150" s="5" t="s">
        <v>491</v>
      </c>
      <c r="H150" s="6">
        <v>24.52</v>
      </c>
      <c r="I150" s="6">
        <v>0</v>
      </c>
      <c r="J150" s="6">
        <v>0</v>
      </c>
      <c r="K150" s="6">
        <v>24.21</v>
      </c>
      <c r="L150" s="6">
        <v>0.31</v>
      </c>
      <c r="M150" s="6">
        <v>0</v>
      </c>
      <c r="N150" s="6">
        <v>0</v>
      </c>
      <c r="O150" s="6">
        <v>0</v>
      </c>
    </row>
    <row r="151" spans="1:57" s="3" customFormat="1" hidden="1" x14ac:dyDescent="0.25">
      <c r="A151" s="9">
        <v>2019</v>
      </c>
      <c r="B151" s="9">
        <v>2</v>
      </c>
      <c r="C151" s="9" t="s">
        <v>124</v>
      </c>
      <c r="D151" s="9" t="s">
        <v>129</v>
      </c>
      <c r="E151" s="9" t="s">
        <v>126</v>
      </c>
      <c r="F151" s="9" t="s">
        <v>130</v>
      </c>
      <c r="G151" s="5" t="s">
        <v>128</v>
      </c>
      <c r="H151" s="6">
        <v>60.17</v>
      </c>
      <c r="I151" s="6">
        <v>0</v>
      </c>
      <c r="J151" s="6">
        <v>0</v>
      </c>
      <c r="K151" s="6">
        <v>24.19</v>
      </c>
      <c r="L151" s="6">
        <v>35.979999999999997</v>
      </c>
      <c r="M151" s="6">
        <v>0</v>
      </c>
      <c r="N151" s="6">
        <v>0</v>
      </c>
      <c r="O151" s="6">
        <v>0</v>
      </c>
    </row>
    <row r="152" spans="1:57" s="3" customFormat="1" x14ac:dyDescent="0.25">
      <c r="A152" s="21">
        <v>2019</v>
      </c>
      <c r="B152" s="21">
        <v>11</v>
      </c>
      <c r="C152" s="21" t="s">
        <v>19</v>
      </c>
      <c r="D152" s="21" t="s">
        <v>106</v>
      </c>
      <c r="E152" s="21" t="s">
        <v>29</v>
      </c>
      <c r="F152" s="21" t="s">
        <v>216</v>
      </c>
      <c r="G152" s="21" t="s">
        <v>217</v>
      </c>
      <c r="H152" s="21">
        <v>9849.739999999998</v>
      </c>
      <c r="I152" s="21">
        <v>0</v>
      </c>
      <c r="J152" s="21">
        <v>2066.5499999999997</v>
      </c>
      <c r="K152" s="21">
        <v>23.859999999999996</v>
      </c>
      <c r="L152" s="21">
        <v>1021.52</v>
      </c>
      <c r="M152" s="21">
        <v>1005.23</v>
      </c>
      <c r="N152" s="21">
        <v>1005.23</v>
      </c>
      <c r="O152" s="21">
        <v>5732.5900000000011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</row>
    <row r="153" spans="1:57" s="3" customFormat="1" hidden="1" x14ac:dyDescent="0.25">
      <c r="A153" s="5">
        <v>2019</v>
      </c>
      <c r="B153" s="5">
        <v>7</v>
      </c>
      <c r="C153" s="12" t="s">
        <v>124</v>
      </c>
      <c r="D153" s="12" t="s">
        <v>425</v>
      </c>
      <c r="E153" s="12" t="s">
        <v>115</v>
      </c>
      <c r="F153" s="12" t="s">
        <v>480</v>
      </c>
      <c r="G153" s="10" t="s">
        <v>479</v>
      </c>
      <c r="H153" s="6">
        <v>23.81</v>
      </c>
      <c r="I153" s="6">
        <v>0</v>
      </c>
      <c r="J153" s="6">
        <v>0</v>
      </c>
      <c r="K153" s="6">
        <v>23.81</v>
      </c>
      <c r="L153" s="6">
        <v>0</v>
      </c>
      <c r="M153" s="6">
        <v>0</v>
      </c>
      <c r="N153" s="6">
        <v>0</v>
      </c>
      <c r="O153" s="6">
        <v>0</v>
      </c>
    </row>
    <row r="154" spans="1:57" s="3" customFormat="1" hidden="1" x14ac:dyDescent="0.25">
      <c r="A154" s="9">
        <v>2019</v>
      </c>
      <c r="B154" s="9">
        <v>6</v>
      </c>
      <c r="C154" s="10" t="s">
        <v>19</v>
      </c>
      <c r="D154" s="10" t="s">
        <v>70</v>
      </c>
      <c r="E154" s="9" t="s">
        <v>364</v>
      </c>
      <c r="F154" s="10" t="s">
        <v>409</v>
      </c>
      <c r="G154" s="12" t="s">
        <v>407</v>
      </c>
      <c r="H154" s="6">
        <v>12584.140000000001</v>
      </c>
      <c r="I154" s="6">
        <v>0</v>
      </c>
      <c r="J154" s="6">
        <v>6414.579999999999</v>
      </c>
      <c r="K154" s="6">
        <v>23.740000000000002</v>
      </c>
      <c r="L154" s="6">
        <v>262.93</v>
      </c>
      <c r="M154" s="6">
        <v>4097.42</v>
      </c>
      <c r="N154" s="6">
        <v>0</v>
      </c>
      <c r="O154" s="6">
        <v>1785.47</v>
      </c>
    </row>
    <row r="155" spans="1:57" s="3" customFormat="1" hidden="1" x14ac:dyDescent="0.25">
      <c r="A155" s="9">
        <v>2019</v>
      </c>
      <c r="B155" s="9">
        <v>2</v>
      </c>
      <c r="C155" s="9" t="s">
        <v>79</v>
      </c>
      <c r="D155" s="9" t="s">
        <v>80</v>
      </c>
      <c r="E155" s="9" t="s">
        <v>81</v>
      </c>
      <c r="F155" s="9" t="s">
        <v>82</v>
      </c>
      <c r="G155" s="5" t="s">
        <v>83</v>
      </c>
      <c r="H155" s="6">
        <v>23.5</v>
      </c>
      <c r="I155" s="6">
        <v>0</v>
      </c>
      <c r="J155" s="6">
        <v>0</v>
      </c>
      <c r="K155" s="6">
        <v>23.5</v>
      </c>
      <c r="L155" s="6">
        <v>0</v>
      </c>
      <c r="M155" s="6">
        <v>0</v>
      </c>
      <c r="N155" s="6">
        <v>0</v>
      </c>
      <c r="O155" s="6">
        <v>0</v>
      </c>
    </row>
    <row r="156" spans="1:57" s="3" customFormat="1" x14ac:dyDescent="0.25">
      <c r="A156" s="9">
        <v>2019</v>
      </c>
      <c r="B156" s="9">
        <v>3</v>
      </c>
      <c r="C156" s="9" t="s">
        <v>19</v>
      </c>
      <c r="D156" s="9" t="s">
        <v>106</v>
      </c>
      <c r="E156" s="9" t="s">
        <v>29</v>
      </c>
      <c r="F156" s="9" t="s">
        <v>216</v>
      </c>
      <c r="G156" s="5" t="s">
        <v>217</v>
      </c>
      <c r="H156" s="6">
        <v>10066.710000000001</v>
      </c>
      <c r="I156" s="6">
        <v>0</v>
      </c>
      <c r="J156" s="6">
        <v>3541.83</v>
      </c>
      <c r="K156" s="6">
        <v>23.099999999999998</v>
      </c>
      <c r="L156" s="6">
        <v>951.22</v>
      </c>
      <c r="M156" s="6">
        <v>0</v>
      </c>
      <c r="N156" s="6">
        <v>0</v>
      </c>
      <c r="O156" s="6">
        <v>5550.55</v>
      </c>
    </row>
    <row r="157" spans="1:57" s="3" customFormat="1" x14ac:dyDescent="0.25">
      <c r="A157" s="9">
        <v>2019</v>
      </c>
      <c r="B157" s="9">
        <v>6</v>
      </c>
      <c r="C157" s="10" t="s">
        <v>89</v>
      </c>
      <c r="D157" s="10" t="s">
        <v>273</v>
      </c>
      <c r="E157" s="9" t="s">
        <v>29</v>
      </c>
      <c r="F157" s="10" t="s">
        <v>274</v>
      </c>
      <c r="G157" s="12" t="s">
        <v>275</v>
      </c>
      <c r="H157" s="6">
        <v>66.489999999999995</v>
      </c>
      <c r="I157" s="6">
        <v>0</v>
      </c>
      <c r="J157" s="6">
        <v>0</v>
      </c>
      <c r="K157" s="6">
        <v>22.419999999999998</v>
      </c>
      <c r="L157" s="6">
        <v>13.39</v>
      </c>
      <c r="M157" s="6">
        <v>30.68</v>
      </c>
      <c r="N157" s="6">
        <v>0</v>
      </c>
      <c r="O157" s="6">
        <v>0</v>
      </c>
    </row>
    <row r="158" spans="1:57" s="3" customFormat="1" x14ac:dyDescent="0.25">
      <c r="A158" s="15">
        <v>2019</v>
      </c>
      <c r="B158" s="15">
        <v>8</v>
      </c>
      <c r="C158" s="15" t="s">
        <v>19</v>
      </c>
      <c r="D158" s="15" t="s">
        <v>106</v>
      </c>
      <c r="E158" s="15" t="s">
        <v>29</v>
      </c>
      <c r="F158" s="15" t="s">
        <v>216</v>
      </c>
      <c r="G158" s="16" t="s">
        <v>217</v>
      </c>
      <c r="H158" s="15">
        <v>10348.330000000004</v>
      </c>
      <c r="I158" s="15">
        <v>0</v>
      </c>
      <c r="J158" s="15">
        <v>3284.1</v>
      </c>
      <c r="K158" s="15">
        <v>22.349999999999998</v>
      </c>
      <c r="L158" s="15">
        <v>1055.3399999999997</v>
      </c>
      <c r="M158" s="15">
        <v>0</v>
      </c>
      <c r="N158" s="15">
        <v>0</v>
      </c>
      <c r="O158" s="15">
        <v>5986.55</v>
      </c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s="3" customFormat="1" x14ac:dyDescent="0.25">
      <c r="A159" s="15">
        <v>2019</v>
      </c>
      <c r="B159" s="15">
        <v>8</v>
      </c>
      <c r="C159" s="15" t="s">
        <v>124</v>
      </c>
      <c r="D159" s="15" t="s">
        <v>373</v>
      </c>
      <c r="E159" s="15" t="s">
        <v>29</v>
      </c>
      <c r="F159" s="15" t="s">
        <v>374</v>
      </c>
      <c r="G159" s="5" t="s">
        <v>375</v>
      </c>
      <c r="H159" s="15">
        <v>22.25</v>
      </c>
      <c r="I159" s="15">
        <v>0</v>
      </c>
      <c r="J159" s="15">
        <v>0</v>
      </c>
      <c r="K159" s="15">
        <v>22.25</v>
      </c>
      <c r="L159" s="15">
        <v>0</v>
      </c>
      <c r="M159" s="15">
        <v>0</v>
      </c>
      <c r="N159" s="15">
        <v>0</v>
      </c>
      <c r="O159" s="15">
        <v>0</v>
      </c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s="3" customFormat="1" hidden="1" x14ac:dyDescent="0.25">
      <c r="A160" s="9">
        <v>2019</v>
      </c>
      <c r="B160" s="9">
        <v>5</v>
      </c>
      <c r="C160" s="9" t="s">
        <v>19</v>
      </c>
      <c r="D160" s="9" t="s">
        <v>70</v>
      </c>
      <c r="E160" s="9" t="s">
        <v>364</v>
      </c>
      <c r="F160" s="9" t="s">
        <v>409</v>
      </c>
      <c r="G160" s="5" t="s">
        <v>407</v>
      </c>
      <c r="H160" s="6">
        <v>13172.18</v>
      </c>
      <c r="I160" s="6">
        <v>0</v>
      </c>
      <c r="J160" s="6">
        <v>6830.89</v>
      </c>
      <c r="K160" s="6">
        <v>22.17</v>
      </c>
      <c r="L160" s="6">
        <v>276.66000000000003</v>
      </c>
      <c r="M160" s="6">
        <v>4237.88</v>
      </c>
      <c r="N160" s="6">
        <v>0</v>
      </c>
      <c r="O160" s="6">
        <v>1804.58</v>
      </c>
    </row>
    <row r="161" spans="1:57" s="3" customFormat="1" hidden="1" x14ac:dyDescent="0.25">
      <c r="A161" s="9">
        <v>2019</v>
      </c>
      <c r="B161" s="9">
        <v>5</v>
      </c>
      <c r="C161" s="9" t="s">
        <v>124</v>
      </c>
      <c r="D161" s="9" t="s">
        <v>425</v>
      </c>
      <c r="E161" s="8" t="s">
        <v>115</v>
      </c>
      <c r="F161" s="9" t="s">
        <v>480</v>
      </c>
      <c r="G161" s="5" t="s">
        <v>479</v>
      </c>
      <c r="H161" s="6">
        <v>22.03</v>
      </c>
      <c r="I161" s="6">
        <v>0</v>
      </c>
      <c r="J161" s="6">
        <v>0</v>
      </c>
      <c r="K161" s="6">
        <v>22.03</v>
      </c>
      <c r="L161" s="6">
        <v>0</v>
      </c>
      <c r="M161" s="6">
        <v>0</v>
      </c>
      <c r="N161" s="6">
        <v>0</v>
      </c>
      <c r="O161" s="6">
        <v>0</v>
      </c>
    </row>
    <row r="162" spans="1:57" s="3" customFormat="1" x14ac:dyDescent="0.25">
      <c r="A162" s="23">
        <v>2019</v>
      </c>
      <c r="B162" s="23">
        <v>12</v>
      </c>
      <c r="C162" s="23" t="s">
        <v>27</v>
      </c>
      <c r="D162" s="23" t="s">
        <v>180</v>
      </c>
      <c r="E162" s="23" t="s">
        <v>29</v>
      </c>
      <c r="F162" s="23" t="s">
        <v>181</v>
      </c>
      <c r="G162" s="23" t="s">
        <v>182</v>
      </c>
      <c r="H162" s="23">
        <v>21.9</v>
      </c>
      <c r="I162" s="23">
        <v>0</v>
      </c>
      <c r="J162" s="23">
        <v>0</v>
      </c>
      <c r="K162" s="23">
        <v>21.9</v>
      </c>
      <c r="L162" s="23">
        <v>0</v>
      </c>
      <c r="M162" s="23">
        <v>0</v>
      </c>
      <c r="N162" s="23">
        <v>0</v>
      </c>
      <c r="O162" s="23">
        <v>0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</row>
    <row r="163" spans="1:57" s="3" customFormat="1" hidden="1" x14ac:dyDescent="0.25">
      <c r="A163" s="15">
        <v>2019</v>
      </c>
      <c r="B163" s="15">
        <v>8</v>
      </c>
      <c r="C163" s="15" t="s">
        <v>146</v>
      </c>
      <c r="D163" s="15" t="s">
        <v>147</v>
      </c>
      <c r="E163" s="15" t="s">
        <v>43</v>
      </c>
      <c r="F163" s="15" t="s">
        <v>150</v>
      </c>
      <c r="G163" s="16" t="s">
        <v>149</v>
      </c>
      <c r="H163" s="15">
        <v>36.869999999999997</v>
      </c>
      <c r="I163" s="15">
        <v>0</v>
      </c>
      <c r="J163" s="15">
        <v>0</v>
      </c>
      <c r="K163" s="15">
        <v>21.72</v>
      </c>
      <c r="L163" s="15">
        <v>15.15</v>
      </c>
      <c r="M163" s="15">
        <v>0</v>
      </c>
      <c r="N163" s="15">
        <v>0</v>
      </c>
      <c r="O163" s="15">
        <v>0</v>
      </c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s="3" customFormat="1" x14ac:dyDescent="0.25">
      <c r="A164" s="19">
        <v>2019</v>
      </c>
      <c r="B164" s="19">
        <v>10</v>
      </c>
      <c r="C164" s="19" t="s">
        <v>27</v>
      </c>
      <c r="D164" s="19" t="s">
        <v>180</v>
      </c>
      <c r="E164" s="19" t="s">
        <v>29</v>
      </c>
      <c r="F164" s="19" t="s">
        <v>181</v>
      </c>
      <c r="G164" s="19" t="s">
        <v>182</v>
      </c>
      <c r="H164" s="19">
        <v>21.69</v>
      </c>
      <c r="I164" s="19">
        <v>0</v>
      </c>
      <c r="J164" s="19">
        <v>0</v>
      </c>
      <c r="K164" s="19">
        <v>21.69</v>
      </c>
      <c r="L164" s="19">
        <v>0</v>
      </c>
      <c r="M164" s="19">
        <v>0</v>
      </c>
      <c r="N164" s="19">
        <v>0</v>
      </c>
      <c r="O164" s="19">
        <v>0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</row>
    <row r="165" spans="1:57" s="3" customFormat="1" hidden="1" x14ac:dyDescent="0.25">
      <c r="A165" s="9">
        <v>2019</v>
      </c>
      <c r="B165" s="9">
        <v>5</v>
      </c>
      <c r="C165" s="9" t="s">
        <v>146</v>
      </c>
      <c r="D165" s="9" t="s">
        <v>150</v>
      </c>
      <c r="E165" s="9" t="s">
        <v>43</v>
      </c>
      <c r="F165" s="9" t="s">
        <v>150</v>
      </c>
      <c r="G165" s="5" t="s">
        <v>149</v>
      </c>
      <c r="H165" s="6">
        <v>42.24</v>
      </c>
      <c r="I165" s="6">
        <v>0</v>
      </c>
      <c r="J165" s="6">
        <v>0</v>
      </c>
      <c r="K165" s="6">
        <v>21.54</v>
      </c>
      <c r="L165" s="6">
        <v>20.7</v>
      </c>
      <c r="M165" s="6">
        <v>0</v>
      </c>
      <c r="N165" s="6">
        <v>0</v>
      </c>
      <c r="O165" s="6">
        <v>0</v>
      </c>
    </row>
    <row r="166" spans="1:57" s="3" customFormat="1" x14ac:dyDescent="0.25">
      <c r="A166" s="13">
        <v>2019</v>
      </c>
      <c r="B166" s="13">
        <v>9</v>
      </c>
      <c r="C166" s="13" t="s">
        <v>124</v>
      </c>
      <c r="D166" s="13" t="s">
        <v>373</v>
      </c>
      <c r="E166" s="13" t="s">
        <v>29</v>
      </c>
      <c r="F166" s="13" t="s">
        <v>374</v>
      </c>
      <c r="G166" s="5" t="s">
        <v>375</v>
      </c>
      <c r="H166" s="13">
        <v>21.49</v>
      </c>
      <c r="I166" s="13">
        <v>0</v>
      </c>
      <c r="J166" s="13">
        <v>0</v>
      </c>
      <c r="K166" s="13">
        <v>21.49</v>
      </c>
      <c r="L166" s="13">
        <v>0</v>
      </c>
      <c r="M166" s="13">
        <v>0</v>
      </c>
      <c r="N166" s="13">
        <v>0</v>
      </c>
      <c r="O166" s="13">
        <v>0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</row>
    <row r="167" spans="1:57" s="3" customFormat="1" x14ac:dyDescent="0.25">
      <c r="A167" s="9">
        <v>2019</v>
      </c>
      <c r="B167" s="9">
        <v>4</v>
      </c>
      <c r="C167" s="9" t="s">
        <v>19</v>
      </c>
      <c r="D167" s="9" t="s">
        <v>78</v>
      </c>
      <c r="E167" s="9" t="s">
        <v>29</v>
      </c>
      <c r="F167" s="9" t="s">
        <v>447</v>
      </c>
      <c r="G167" s="5" t="s">
        <v>482</v>
      </c>
      <c r="H167" s="6">
        <v>4060.21</v>
      </c>
      <c r="I167" s="6">
        <v>0</v>
      </c>
      <c r="J167" s="6">
        <v>1655.59</v>
      </c>
      <c r="K167" s="6">
        <v>21.39</v>
      </c>
      <c r="L167" s="6">
        <v>399.93</v>
      </c>
      <c r="M167" s="6">
        <v>315.89</v>
      </c>
      <c r="N167" s="6">
        <v>315.57</v>
      </c>
      <c r="O167" s="6">
        <v>1667.3999999999999</v>
      </c>
    </row>
    <row r="168" spans="1:57" s="3" customFormat="1" x14ac:dyDescent="0.25">
      <c r="A168" s="13">
        <v>2019</v>
      </c>
      <c r="B168" s="13">
        <v>9</v>
      </c>
      <c r="C168" s="13" t="s">
        <v>133</v>
      </c>
      <c r="D168" s="13" t="s">
        <v>349</v>
      </c>
      <c r="E168" s="13" t="s">
        <v>29</v>
      </c>
      <c r="F168" s="13" t="s">
        <v>490</v>
      </c>
      <c r="G168" s="7" t="s">
        <v>491</v>
      </c>
      <c r="H168" s="13">
        <v>21.56</v>
      </c>
      <c r="I168" s="13">
        <v>0</v>
      </c>
      <c r="J168" s="13">
        <v>0</v>
      </c>
      <c r="K168" s="13">
        <v>21.26</v>
      </c>
      <c r="L168" s="13">
        <v>0.3</v>
      </c>
      <c r="M168" s="13">
        <v>0</v>
      </c>
      <c r="N168" s="13">
        <v>0</v>
      </c>
      <c r="O168" s="13">
        <v>0</v>
      </c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</row>
    <row r="169" spans="1:57" s="3" customFormat="1" hidden="1" x14ac:dyDescent="0.25">
      <c r="A169" s="19">
        <v>2019</v>
      </c>
      <c r="B169" s="19">
        <v>10</v>
      </c>
      <c r="C169" s="19" t="s">
        <v>79</v>
      </c>
      <c r="D169" s="19" t="s">
        <v>137</v>
      </c>
      <c r="E169" s="19" t="s">
        <v>138</v>
      </c>
      <c r="F169" s="19" t="s">
        <v>172</v>
      </c>
      <c r="G169" s="19" t="s">
        <v>171</v>
      </c>
      <c r="H169" s="19">
        <v>21.22</v>
      </c>
      <c r="I169" s="19">
        <v>0</v>
      </c>
      <c r="J169" s="19">
        <v>0</v>
      </c>
      <c r="K169" s="19">
        <v>21.22</v>
      </c>
      <c r="L169" s="19">
        <v>0</v>
      </c>
      <c r="M169" s="19">
        <v>0</v>
      </c>
      <c r="N169" s="19">
        <v>0</v>
      </c>
      <c r="O169" s="19">
        <v>0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</row>
    <row r="170" spans="1:57" s="3" customFormat="1" x14ac:dyDescent="0.25">
      <c r="A170" s="15">
        <v>2019</v>
      </c>
      <c r="B170" s="15">
        <v>8</v>
      </c>
      <c r="C170" s="15" t="s">
        <v>89</v>
      </c>
      <c r="D170" s="15" t="s">
        <v>197</v>
      </c>
      <c r="E170" s="15" t="s">
        <v>29</v>
      </c>
      <c r="F170" s="15" t="s">
        <v>199</v>
      </c>
      <c r="G170" s="5" t="s">
        <v>200</v>
      </c>
      <c r="H170" s="15">
        <v>71.180000000000007</v>
      </c>
      <c r="I170" s="15">
        <v>0</v>
      </c>
      <c r="J170" s="15">
        <v>0</v>
      </c>
      <c r="K170" s="15">
        <v>21.2</v>
      </c>
      <c r="L170" s="15">
        <v>3.19</v>
      </c>
      <c r="M170" s="15">
        <v>46.01</v>
      </c>
      <c r="N170" s="15">
        <v>2.4500000000000002</v>
      </c>
      <c r="O170" s="15">
        <v>0.78</v>
      </c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s="3" customFormat="1" hidden="1" x14ac:dyDescent="0.25">
      <c r="A171" s="13">
        <v>2019</v>
      </c>
      <c r="B171" s="13">
        <v>9</v>
      </c>
      <c r="C171" s="13" t="s">
        <v>79</v>
      </c>
      <c r="D171" s="13" t="s">
        <v>137</v>
      </c>
      <c r="E171" s="13" t="s">
        <v>138</v>
      </c>
      <c r="F171" s="13" t="s">
        <v>172</v>
      </c>
      <c r="G171" s="7" t="s">
        <v>171</v>
      </c>
      <c r="H171" s="13">
        <v>21.15</v>
      </c>
      <c r="I171" s="13">
        <v>0</v>
      </c>
      <c r="J171" s="13">
        <v>0</v>
      </c>
      <c r="K171" s="13">
        <v>21.15</v>
      </c>
      <c r="L171" s="13">
        <v>0</v>
      </c>
      <c r="M171" s="13">
        <v>0</v>
      </c>
      <c r="N171" s="13">
        <v>0</v>
      </c>
      <c r="O171" s="13">
        <v>0</v>
      </c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</row>
    <row r="172" spans="1:57" s="3" customFormat="1" x14ac:dyDescent="0.25">
      <c r="A172" s="21">
        <v>2019</v>
      </c>
      <c r="B172" s="21">
        <v>11</v>
      </c>
      <c r="C172" s="21" t="s">
        <v>27</v>
      </c>
      <c r="D172" s="21" t="s">
        <v>180</v>
      </c>
      <c r="E172" s="21" t="s">
        <v>29</v>
      </c>
      <c r="F172" s="21" t="s">
        <v>181</v>
      </c>
      <c r="G172" s="21" t="s">
        <v>182</v>
      </c>
      <c r="H172" s="21">
        <v>20.89</v>
      </c>
      <c r="I172" s="21">
        <v>0</v>
      </c>
      <c r="J172" s="21">
        <v>0</v>
      </c>
      <c r="K172" s="21">
        <v>20.89</v>
      </c>
      <c r="L172" s="21">
        <v>0</v>
      </c>
      <c r="M172" s="21">
        <v>0</v>
      </c>
      <c r="N172" s="21">
        <v>0</v>
      </c>
      <c r="O172" s="21">
        <v>0</v>
      </c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</row>
    <row r="173" spans="1:57" s="3" customFormat="1" x14ac:dyDescent="0.25">
      <c r="A173" s="9">
        <v>2019</v>
      </c>
      <c r="B173" s="9">
        <v>6</v>
      </c>
      <c r="C173" s="10" t="s">
        <v>133</v>
      </c>
      <c r="D173" s="10" t="s">
        <v>349</v>
      </c>
      <c r="E173" s="9" t="s">
        <v>29</v>
      </c>
      <c r="F173" s="10" t="s">
        <v>491</v>
      </c>
      <c r="G173" s="12" t="s">
        <v>491</v>
      </c>
      <c r="H173" s="6">
        <v>25.99</v>
      </c>
      <c r="I173" s="6">
        <v>0</v>
      </c>
      <c r="J173" s="6">
        <v>0</v>
      </c>
      <c r="K173" s="6">
        <v>20.86</v>
      </c>
      <c r="L173" s="6">
        <v>5.12</v>
      </c>
      <c r="M173" s="6">
        <v>0</v>
      </c>
      <c r="N173" s="6">
        <v>0</v>
      </c>
      <c r="O173" s="6">
        <v>0</v>
      </c>
    </row>
    <row r="174" spans="1:57" s="3" customFormat="1" x14ac:dyDescent="0.25">
      <c r="A174" s="9">
        <v>2019</v>
      </c>
      <c r="B174" s="9">
        <v>2</v>
      </c>
      <c r="C174" s="9" t="s">
        <v>19</v>
      </c>
      <c r="D174" s="9" t="s">
        <v>106</v>
      </c>
      <c r="E174" s="9" t="s">
        <v>29</v>
      </c>
      <c r="F174" s="9" t="s">
        <v>443</v>
      </c>
      <c r="G174" s="5" t="s">
        <v>444</v>
      </c>
      <c r="H174" s="6">
        <v>4915.12</v>
      </c>
      <c r="I174" s="6">
        <v>0</v>
      </c>
      <c r="J174" s="6">
        <v>4856.51</v>
      </c>
      <c r="K174" s="6">
        <v>20.84</v>
      </c>
      <c r="L174" s="6">
        <v>37.770000000000003</v>
      </c>
      <c r="M174" s="6">
        <v>0</v>
      </c>
      <c r="N174" s="6">
        <v>0</v>
      </c>
      <c r="O174" s="6">
        <v>0</v>
      </c>
    </row>
    <row r="175" spans="1:57" s="3" customFormat="1" hidden="1" x14ac:dyDescent="0.25">
      <c r="A175" s="13">
        <v>2019</v>
      </c>
      <c r="B175" s="13">
        <v>9</v>
      </c>
      <c r="C175" s="13" t="s">
        <v>146</v>
      </c>
      <c r="D175" s="13" t="s">
        <v>150</v>
      </c>
      <c r="E175" s="13" t="s">
        <v>43</v>
      </c>
      <c r="F175" s="13" t="s">
        <v>150</v>
      </c>
      <c r="G175" s="7" t="s">
        <v>149</v>
      </c>
      <c r="H175" s="13">
        <v>45.39</v>
      </c>
      <c r="I175" s="13">
        <v>0</v>
      </c>
      <c r="J175" s="13">
        <v>0</v>
      </c>
      <c r="K175" s="13">
        <v>20.83</v>
      </c>
      <c r="L175" s="13">
        <v>24.55</v>
      </c>
      <c r="M175" s="13">
        <v>0</v>
      </c>
      <c r="N175" s="13">
        <v>0</v>
      </c>
      <c r="O175" s="13">
        <v>0</v>
      </c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</row>
    <row r="176" spans="1:57" s="3" customFormat="1" hidden="1" x14ac:dyDescent="0.25">
      <c r="A176" s="9">
        <v>2019</v>
      </c>
      <c r="B176" s="9">
        <v>4</v>
      </c>
      <c r="C176" s="9" t="s">
        <v>124</v>
      </c>
      <c r="D176" s="9" t="s">
        <v>425</v>
      </c>
      <c r="E176" s="8" t="s">
        <v>115</v>
      </c>
      <c r="F176" s="9" t="s">
        <v>480</v>
      </c>
      <c r="G176" s="5" t="s">
        <v>479</v>
      </c>
      <c r="H176" s="6">
        <v>20.74</v>
      </c>
      <c r="I176" s="6">
        <v>0</v>
      </c>
      <c r="J176" s="6">
        <v>0</v>
      </c>
      <c r="K176" s="6">
        <v>20.74</v>
      </c>
      <c r="L176" s="6">
        <v>0</v>
      </c>
      <c r="M176" s="6">
        <v>0</v>
      </c>
      <c r="N176" s="6">
        <v>0</v>
      </c>
      <c r="O176" s="6">
        <v>0</v>
      </c>
    </row>
    <row r="177" spans="1:57" s="3" customFormat="1" hidden="1" x14ac:dyDescent="0.25">
      <c r="A177" s="9">
        <v>2019</v>
      </c>
      <c r="B177" s="9">
        <v>3</v>
      </c>
      <c r="C177" s="9" t="s">
        <v>124</v>
      </c>
      <c r="D177" s="9" t="s">
        <v>425</v>
      </c>
      <c r="E177" s="8" t="s">
        <v>115</v>
      </c>
      <c r="F177" s="9" t="s">
        <v>480</v>
      </c>
      <c r="G177" s="5" t="s">
        <v>479</v>
      </c>
      <c r="H177" s="6">
        <v>20.67</v>
      </c>
      <c r="I177" s="6">
        <v>0</v>
      </c>
      <c r="J177" s="6">
        <v>0</v>
      </c>
      <c r="K177" s="6">
        <v>20.67</v>
      </c>
      <c r="L177" s="6">
        <v>0</v>
      </c>
      <c r="M177" s="6">
        <v>0</v>
      </c>
      <c r="N177" s="6">
        <v>0</v>
      </c>
      <c r="O177" s="6">
        <v>0</v>
      </c>
    </row>
    <row r="178" spans="1:57" s="3" customFormat="1" x14ac:dyDescent="0.25">
      <c r="A178" s="19">
        <v>2019</v>
      </c>
      <c r="B178" s="19">
        <v>10</v>
      </c>
      <c r="C178" s="19" t="s">
        <v>19</v>
      </c>
      <c r="D178" s="19" t="s">
        <v>106</v>
      </c>
      <c r="E178" s="19" t="s">
        <v>29</v>
      </c>
      <c r="F178" s="19" t="s">
        <v>443</v>
      </c>
      <c r="G178" s="19" t="s">
        <v>444</v>
      </c>
      <c r="H178" s="19">
        <v>3767.81</v>
      </c>
      <c r="I178" s="19">
        <v>0</v>
      </c>
      <c r="J178" s="19">
        <v>3680.56</v>
      </c>
      <c r="K178" s="19">
        <v>20.67</v>
      </c>
      <c r="L178" s="19">
        <v>66.569999999999993</v>
      </c>
      <c r="M178" s="19">
        <v>0</v>
      </c>
      <c r="N178" s="19">
        <v>0</v>
      </c>
      <c r="O178" s="19">
        <v>0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</row>
    <row r="179" spans="1:57" s="3" customFormat="1" x14ac:dyDescent="0.25">
      <c r="A179" s="9">
        <v>2019</v>
      </c>
      <c r="B179" s="9">
        <v>5</v>
      </c>
      <c r="C179" s="9" t="s">
        <v>133</v>
      </c>
      <c r="D179" s="9" t="s">
        <v>349</v>
      </c>
      <c r="E179" s="9" t="s">
        <v>29</v>
      </c>
      <c r="F179" s="9" t="s">
        <v>491</v>
      </c>
      <c r="G179" s="5" t="s">
        <v>491</v>
      </c>
      <c r="H179" s="6">
        <v>25.77</v>
      </c>
      <c r="I179" s="6">
        <v>0</v>
      </c>
      <c r="J179" s="6">
        <v>0</v>
      </c>
      <c r="K179" s="6">
        <v>20.53</v>
      </c>
      <c r="L179" s="6">
        <v>5.24</v>
      </c>
      <c r="M179" s="6">
        <v>0</v>
      </c>
      <c r="N179" s="6">
        <v>0</v>
      </c>
      <c r="O179" s="6">
        <v>0</v>
      </c>
    </row>
    <row r="180" spans="1:57" s="3" customFormat="1" x14ac:dyDescent="0.25">
      <c r="A180" s="5">
        <v>2019</v>
      </c>
      <c r="B180" s="5">
        <v>7</v>
      </c>
      <c r="C180" s="12" t="s">
        <v>89</v>
      </c>
      <c r="D180" s="12" t="s">
        <v>273</v>
      </c>
      <c r="E180" s="5" t="s">
        <v>29</v>
      </c>
      <c r="F180" s="12" t="s">
        <v>274</v>
      </c>
      <c r="G180" s="10" t="s">
        <v>275</v>
      </c>
      <c r="H180" s="6">
        <v>71.66</v>
      </c>
      <c r="I180" s="6">
        <v>0</v>
      </c>
      <c r="J180" s="6">
        <v>0</v>
      </c>
      <c r="K180" s="6">
        <v>20.490000000000002</v>
      </c>
      <c r="L180" s="6">
        <v>13.75</v>
      </c>
      <c r="M180" s="6">
        <v>37.409999999999997</v>
      </c>
      <c r="N180" s="6">
        <v>0</v>
      </c>
      <c r="O180" s="6">
        <v>0</v>
      </c>
    </row>
    <row r="181" spans="1:57" s="3" customFormat="1" hidden="1" x14ac:dyDescent="0.25">
      <c r="A181" s="9">
        <v>2019</v>
      </c>
      <c r="B181" s="9">
        <v>4</v>
      </c>
      <c r="C181" s="9" t="s">
        <v>124</v>
      </c>
      <c r="D181" s="9" t="s">
        <v>129</v>
      </c>
      <c r="E181" s="9" t="s">
        <v>126</v>
      </c>
      <c r="F181" s="9" t="s">
        <v>130</v>
      </c>
      <c r="G181" s="5" t="s">
        <v>128</v>
      </c>
      <c r="H181" s="6">
        <v>54.13</v>
      </c>
      <c r="I181" s="6">
        <v>0</v>
      </c>
      <c r="J181" s="6">
        <v>0</v>
      </c>
      <c r="K181" s="6">
        <v>20.079999999999998</v>
      </c>
      <c r="L181" s="6">
        <v>4.9399999999999995</v>
      </c>
      <c r="M181" s="6">
        <v>0</v>
      </c>
      <c r="N181" s="6">
        <v>0</v>
      </c>
      <c r="O181" s="6">
        <v>29.11</v>
      </c>
    </row>
    <row r="182" spans="1:57" s="3" customFormat="1" x14ac:dyDescent="0.25">
      <c r="A182" s="5">
        <v>2019</v>
      </c>
      <c r="B182" s="5">
        <v>7</v>
      </c>
      <c r="C182" s="12" t="s">
        <v>124</v>
      </c>
      <c r="D182" s="12" t="s">
        <v>373</v>
      </c>
      <c r="E182" s="5" t="s">
        <v>29</v>
      </c>
      <c r="F182" s="12" t="s">
        <v>374</v>
      </c>
      <c r="G182" s="9" t="s">
        <v>375</v>
      </c>
      <c r="H182" s="6">
        <v>20.02</v>
      </c>
      <c r="I182" s="6">
        <v>0</v>
      </c>
      <c r="J182" s="6">
        <v>0</v>
      </c>
      <c r="K182" s="6">
        <v>20.02</v>
      </c>
      <c r="L182" s="6">
        <v>0</v>
      </c>
      <c r="M182" s="6">
        <v>0</v>
      </c>
      <c r="N182" s="6">
        <v>0</v>
      </c>
      <c r="O182" s="6">
        <v>0</v>
      </c>
    </row>
    <row r="183" spans="1:57" s="3" customFormat="1" x14ac:dyDescent="0.25">
      <c r="A183" s="4">
        <v>2019</v>
      </c>
      <c r="B183" s="4">
        <v>1</v>
      </c>
      <c r="C183" s="4" t="s">
        <v>124</v>
      </c>
      <c r="D183" s="4" t="s">
        <v>373</v>
      </c>
      <c r="E183" s="4" t="s">
        <v>29</v>
      </c>
      <c r="F183" s="4" t="s">
        <v>374</v>
      </c>
      <c r="G183" s="5" t="s">
        <v>375</v>
      </c>
      <c r="H183" s="6">
        <v>19.940000000000001</v>
      </c>
      <c r="I183" s="6">
        <v>0</v>
      </c>
      <c r="J183" s="6">
        <v>0</v>
      </c>
      <c r="K183" s="6">
        <v>19.940000000000001</v>
      </c>
      <c r="L183" s="6">
        <v>0</v>
      </c>
      <c r="M183" s="6">
        <v>0</v>
      </c>
      <c r="N183" s="6">
        <v>0</v>
      </c>
      <c r="O183" s="6">
        <v>0</v>
      </c>
    </row>
    <row r="184" spans="1:57" s="3" customFormat="1" x14ac:dyDescent="0.25">
      <c r="A184" s="15">
        <v>2019</v>
      </c>
      <c r="B184" s="15">
        <v>8</v>
      </c>
      <c r="C184" s="15" t="s">
        <v>27</v>
      </c>
      <c r="D184" s="15" t="s">
        <v>180</v>
      </c>
      <c r="E184" s="15" t="s">
        <v>29</v>
      </c>
      <c r="F184" s="15" t="s">
        <v>181</v>
      </c>
      <c r="G184" s="16" t="s">
        <v>182</v>
      </c>
      <c r="H184" s="15">
        <v>19.899999999999999</v>
      </c>
      <c r="I184" s="15">
        <v>0</v>
      </c>
      <c r="J184" s="15">
        <v>0</v>
      </c>
      <c r="K184" s="15">
        <v>19.899999999999999</v>
      </c>
      <c r="L184" s="15">
        <v>0</v>
      </c>
      <c r="M184" s="15">
        <v>0</v>
      </c>
      <c r="N184" s="15">
        <v>0</v>
      </c>
      <c r="O184" s="15">
        <v>0</v>
      </c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 s="3" customFormat="1" hidden="1" x14ac:dyDescent="0.25">
      <c r="A185" s="9">
        <v>2019</v>
      </c>
      <c r="B185" s="9">
        <v>4</v>
      </c>
      <c r="C185" s="9" t="s">
        <v>146</v>
      </c>
      <c r="D185" s="9" t="s">
        <v>150</v>
      </c>
      <c r="E185" s="9" t="s">
        <v>43</v>
      </c>
      <c r="F185" s="9" t="s">
        <v>150</v>
      </c>
      <c r="G185" s="5" t="s">
        <v>149</v>
      </c>
      <c r="H185" s="6">
        <v>38.03</v>
      </c>
      <c r="I185" s="6">
        <v>0</v>
      </c>
      <c r="J185" s="6">
        <v>0</v>
      </c>
      <c r="K185" s="6">
        <v>19.89</v>
      </c>
      <c r="L185" s="6">
        <v>18.14</v>
      </c>
      <c r="M185" s="6">
        <v>0</v>
      </c>
      <c r="N185" s="6">
        <v>0</v>
      </c>
      <c r="O185" s="6">
        <v>0</v>
      </c>
    </row>
    <row r="186" spans="1:57" s="3" customFormat="1" hidden="1" x14ac:dyDescent="0.25">
      <c r="A186" s="23">
        <v>2019</v>
      </c>
      <c r="B186" s="23">
        <v>12</v>
      </c>
      <c r="C186" s="23" t="s">
        <v>124</v>
      </c>
      <c r="D186" s="23" t="s">
        <v>425</v>
      </c>
      <c r="E186" s="23" t="s">
        <v>542</v>
      </c>
      <c r="F186" s="23" t="s">
        <v>478</v>
      </c>
      <c r="G186" s="23" t="s">
        <v>479</v>
      </c>
      <c r="H186" s="23">
        <v>25.86</v>
      </c>
      <c r="I186" s="23">
        <v>0</v>
      </c>
      <c r="J186" s="23">
        <v>0</v>
      </c>
      <c r="K186" s="23">
        <v>19.82</v>
      </c>
      <c r="L186" s="23">
        <v>6.05</v>
      </c>
      <c r="M186" s="23">
        <v>0</v>
      </c>
      <c r="N186" s="23">
        <v>0</v>
      </c>
      <c r="O186" s="23">
        <v>0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s="3" customFormat="1" x14ac:dyDescent="0.25">
      <c r="A187" s="9">
        <v>2019</v>
      </c>
      <c r="B187" s="9">
        <v>4</v>
      </c>
      <c r="C187" s="9" t="s">
        <v>89</v>
      </c>
      <c r="D187" s="9" t="s">
        <v>273</v>
      </c>
      <c r="E187" s="9" t="s">
        <v>29</v>
      </c>
      <c r="F187" s="9" t="s">
        <v>276</v>
      </c>
      <c r="G187" s="5" t="s">
        <v>275</v>
      </c>
      <c r="H187" s="6">
        <v>144.54999999999998</v>
      </c>
      <c r="I187" s="6">
        <v>0</v>
      </c>
      <c r="J187" s="6">
        <v>0</v>
      </c>
      <c r="K187" s="6">
        <v>19.79</v>
      </c>
      <c r="L187" s="6">
        <v>29.43</v>
      </c>
      <c r="M187" s="6">
        <v>95.34</v>
      </c>
      <c r="N187" s="6">
        <v>0</v>
      </c>
      <c r="O187" s="6">
        <v>0</v>
      </c>
    </row>
    <row r="188" spans="1:57" s="3" customFormat="1" x14ac:dyDescent="0.25">
      <c r="A188" s="9">
        <v>2019</v>
      </c>
      <c r="B188" s="9">
        <v>2</v>
      </c>
      <c r="C188" s="9" t="s">
        <v>89</v>
      </c>
      <c r="D188" s="9" t="s">
        <v>273</v>
      </c>
      <c r="E188" s="9" t="s">
        <v>29</v>
      </c>
      <c r="F188" s="9" t="s">
        <v>276</v>
      </c>
      <c r="G188" s="5" t="s">
        <v>275</v>
      </c>
      <c r="H188" s="6">
        <v>158.16</v>
      </c>
      <c r="I188" s="6">
        <v>0</v>
      </c>
      <c r="J188" s="6">
        <v>0</v>
      </c>
      <c r="K188" s="6">
        <v>19.649999999999999</v>
      </c>
      <c r="L188" s="6">
        <v>34</v>
      </c>
      <c r="M188" s="6">
        <v>104.52000000000001</v>
      </c>
      <c r="N188" s="6">
        <v>0</v>
      </c>
      <c r="O188" s="6">
        <v>0</v>
      </c>
    </row>
    <row r="189" spans="1:57" s="3" customFormat="1" x14ac:dyDescent="0.25">
      <c r="A189" s="15">
        <v>2019</v>
      </c>
      <c r="B189" s="15">
        <v>8</v>
      </c>
      <c r="C189" s="15" t="s">
        <v>89</v>
      </c>
      <c r="D189" s="15" t="s">
        <v>273</v>
      </c>
      <c r="E189" s="15" t="s">
        <v>29</v>
      </c>
      <c r="F189" s="15" t="s">
        <v>274</v>
      </c>
      <c r="G189" s="16" t="s">
        <v>275</v>
      </c>
      <c r="H189" s="15">
        <v>57.68</v>
      </c>
      <c r="I189" s="15">
        <v>0</v>
      </c>
      <c r="J189" s="15">
        <v>0</v>
      </c>
      <c r="K189" s="15">
        <v>19.61</v>
      </c>
      <c r="L189" s="15">
        <v>10.83</v>
      </c>
      <c r="M189" s="15">
        <v>27.240000000000002</v>
      </c>
      <c r="N189" s="15">
        <v>0</v>
      </c>
      <c r="O189" s="15">
        <v>0</v>
      </c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 s="3" customFormat="1" x14ac:dyDescent="0.25">
      <c r="A190" s="9">
        <v>2019</v>
      </c>
      <c r="B190" s="9">
        <v>6</v>
      </c>
      <c r="C190" s="10" t="s">
        <v>124</v>
      </c>
      <c r="D190" s="10" t="s">
        <v>373</v>
      </c>
      <c r="E190" s="9" t="s">
        <v>29</v>
      </c>
      <c r="F190" s="10" t="s">
        <v>374</v>
      </c>
      <c r="G190" s="5" t="s">
        <v>375</v>
      </c>
      <c r="H190" s="6">
        <v>19.5</v>
      </c>
      <c r="I190" s="6">
        <v>0</v>
      </c>
      <c r="J190" s="6">
        <v>0</v>
      </c>
      <c r="K190" s="6">
        <v>19.5</v>
      </c>
      <c r="L190" s="6">
        <v>0</v>
      </c>
      <c r="M190" s="6">
        <v>0</v>
      </c>
      <c r="N190" s="6">
        <v>0</v>
      </c>
      <c r="O190" s="6">
        <v>0</v>
      </c>
    </row>
    <row r="191" spans="1:57" s="3" customFormat="1" x14ac:dyDescent="0.25">
      <c r="A191" s="4">
        <v>2019</v>
      </c>
      <c r="B191" s="4">
        <v>1</v>
      </c>
      <c r="C191" s="4" t="s">
        <v>61</v>
      </c>
      <c r="D191" s="4" t="s">
        <v>62</v>
      </c>
      <c r="E191" s="4" t="s">
        <v>29</v>
      </c>
      <c r="F191" s="4" t="s">
        <v>73</v>
      </c>
      <c r="G191" s="5" t="s">
        <v>74</v>
      </c>
      <c r="H191" s="6">
        <v>19.45</v>
      </c>
      <c r="I191" s="6">
        <v>0</v>
      </c>
      <c r="J191" s="6">
        <v>0</v>
      </c>
      <c r="K191" s="6">
        <v>19.45</v>
      </c>
      <c r="L191" s="6">
        <v>0</v>
      </c>
      <c r="M191" s="6">
        <v>0</v>
      </c>
      <c r="N191" s="6">
        <v>0</v>
      </c>
      <c r="O191" s="6">
        <v>0</v>
      </c>
    </row>
    <row r="192" spans="1:57" s="3" customFormat="1" x14ac:dyDescent="0.25">
      <c r="A192" s="23">
        <v>2019</v>
      </c>
      <c r="B192" s="23">
        <v>12</v>
      </c>
      <c r="C192" s="23" t="s">
        <v>19</v>
      </c>
      <c r="D192" s="23" t="s">
        <v>106</v>
      </c>
      <c r="E192" s="23" t="s">
        <v>29</v>
      </c>
      <c r="F192" s="23" t="s">
        <v>443</v>
      </c>
      <c r="G192" s="23" t="s">
        <v>444</v>
      </c>
      <c r="H192" s="23">
        <v>3149.42</v>
      </c>
      <c r="I192" s="23">
        <v>0</v>
      </c>
      <c r="J192" s="23">
        <v>3058.36</v>
      </c>
      <c r="K192" s="23">
        <v>19.440000000000001</v>
      </c>
      <c r="L192" s="23">
        <v>71.62</v>
      </c>
      <c r="M192" s="23">
        <v>0</v>
      </c>
      <c r="N192" s="23">
        <v>0</v>
      </c>
      <c r="O192" s="23">
        <v>0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</row>
    <row r="193" spans="1:57" s="3" customFormat="1" x14ac:dyDescent="0.25">
      <c r="A193" s="9">
        <v>2019</v>
      </c>
      <c r="B193" s="9">
        <v>4</v>
      </c>
      <c r="C193" s="9" t="s">
        <v>19</v>
      </c>
      <c r="D193" s="9" t="s">
        <v>106</v>
      </c>
      <c r="E193" s="9" t="s">
        <v>29</v>
      </c>
      <c r="F193" s="9" t="s">
        <v>216</v>
      </c>
      <c r="G193" s="5" t="s">
        <v>217</v>
      </c>
      <c r="H193" s="6">
        <v>10421.710000000001</v>
      </c>
      <c r="I193" s="6">
        <v>0</v>
      </c>
      <c r="J193" s="6">
        <v>3718.27</v>
      </c>
      <c r="K193" s="6">
        <v>19.370000000000005</v>
      </c>
      <c r="L193" s="6">
        <v>995.31999999999994</v>
      </c>
      <c r="M193" s="6">
        <v>0</v>
      </c>
      <c r="N193" s="6">
        <v>0</v>
      </c>
      <c r="O193" s="6">
        <v>5688.7700000000013</v>
      </c>
    </row>
    <row r="194" spans="1:57" s="3" customFormat="1" hidden="1" x14ac:dyDescent="0.25">
      <c r="A194" s="19">
        <v>2019</v>
      </c>
      <c r="B194" s="19">
        <v>10</v>
      </c>
      <c r="C194" s="19" t="s">
        <v>146</v>
      </c>
      <c r="D194" s="19" t="s">
        <v>150</v>
      </c>
      <c r="E194" s="19" t="s">
        <v>43</v>
      </c>
      <c r="F194" s="19" t="s">
        <v>150</v>
      </c>
      <c r="G194" s="19" t="s">
        <v>149</v>
      </c>
      <c r="H194" s="19">
        <v>47.28</v>
      </c>
      <c r="I194" s="19">
        <v>0</v>
      </c>
      <c r="J194" s="19">
        <v>0</v>
      </c>
      <c r="K194" s="19">
        <v>19.09</v>
      </c>
      <c r="L194" s="19">
        <v>28.19</v>
      </c>
      <c r="M194" s="19">
        <v>0</v>
      </c>
      <c r="N194" s="19">
        <v>0</v>
      </c>
      <c r="O194" s="19">
        <v>0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</row>
    <row r="195" spans="1:57" s="3" customFormat="1" hidden="1" x14ac:dyDescent="0.25">
      <c r="A195" s="9">
        <v>2019</v>
      </c>
      <c r="B195" s="9">
        <v>6</v>
      </c>
      <c r="C195" s="10" t="s">
        <v>146</v>
      </c>
      <c r="D195" s="10" t="s">
        <v>150</v>
      </c>
      <c r="E195" s="9" t="s">
        <v>43</v>
      </c>
      <c r="F195" s="10" t="s">
        <v>150</v>
      </c>
      <c r="G195" s="12" t="s">
        <v>149</v>
      </c>
      <c r="H195" s="6">
        <v>37.25</v>
      </c>
      <c r="I195" s="6">
        <v>0</v>
      </c>
      <c r="J195" s="6">
        <v>0</v>
      </c>
      <c r="K195" s="6">
        <v>18.93</v>
      </c>
      <c r="L195" s="6">
        <v>18.32</v>
      </c>
      <c r="M195" s="6">
        <v>0</v>
      </c>
      <c r="N195" s="6">
        <v>0</v>
      </c>
      <c r="O195" s="6">
        <v>0</v>
      </c>
    </row>
    <row r="196" spans="1:57" s="3" customFormat="1" hidden="1" x14ac:dyDescent="0.25">
      <c r="A196" s="15">
        <v>2019</v>
      </c>
      <c r="B196" s="15">
        <v>8</v>
      </c>
      <c r="C196" s="15" t="s">
        <v>79</v>
      </c>
      <c r="D196" s="15" t="s">
        <v>137</v>
      </c>
      <c r="E196" s="15" t="s">
        <v>138</v>
      </c>
      <c r="F196" s="15" t="s">
        <v>172</v>
      </c>
      <c r="G196" s="16" t="s">
        <v>171</v>
      </c>
      <c r="H196" s="15">
        <v>18.91</v>
      </c>
      <c r="I196" s="15">
        <v>0</v>
      </c>
      <c r="J196" s="15">
        <v>0</v>
      </c>
      <c r="K196" s="15">
        <v>18.91</v>
      </c>
      <c r="L196" s="15">
        <v>0</v>
      </c>
      <c r="M196" s="15">
        <v>0</v>
      </c>
      <c r="N196" s="15">
        <v>0</v>
      </c>
      <c r="O196" s="15">
        <v>0</v>
      </c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 s="3" customFormat="1" hidden="1" x14ac:dyDescent="0.25">
      <c r="A197" s="23">
        <v>2019</v>
      </c>
      <c r="B197" s="23">
        <v>12</v>
      </c>
      <c r="C197" s="23" t="s">
        <v>146</v>
      </c>
      <c r="D197" s="23" t="s">
        <v>150</v>
      </c>
      <c r="E197" s="23" t="s">
        <v>43</v>
      </c>
      <c r="F197" s="23" t="s">
        <v>150</v>
      </c>
      <c r="G197" s="23" t="s">
        <v>149</v>
      </c>
      <c r="H197" s="23">
        <v>43.85</v>
      </c>
      <c r="I197" s="23">
        <v>0</v>
      </c>
      <c r="J197" s="23">
        <v>0</v>
      </c>
      <c r="K197" s="23">
        <v>18.88</v>
      </c>
      <c r="L197" s="23">
        <v>24.97</v>
      </c>
      <c r="M197" s="23">
        <v>0</v>
      </c>
      <c r="N197" s="23">
        <v>0</v>
      </c>
      <c r="O197" s="23">
        <v>0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</row>
    <row r="198" spans="1:57" s="3" customFormat="1" hidden="1" x14ac:dyDescent="0.25">
      <c r="A198" s="21">
        <v>2019</v>
      </c>
      <c r="B198" s="21">
        <v>11</v>
      </c>
      <c r="C198" s="21" t="s">
        <v>79</v>
      </c>
      <c r="D198" s="21" t="s">
        <v>137</v>
      </c>
      <c r="E198" s="21" t="s">
        <v>138</v>
      </c>
      <c r="F198" s="21" t="s">
        <v>172</v>
      </c>
      <c r="G198" s="21" t="s">
        <v>171</v>
      </c>
      <c r="H198" s="21">
        <v>18.82</v>
      </c>
      <c r="I198" s="21">
        <v>0</v>
      </c>
      <c r="J198" s="21">
        <v>0</v>
      </c>
      <c r="K198" s="21">
        <v>18.82</v>
      </c>
      <c r="L198" s="21">
        <v>0</v>
      </c>
      <c r="M198" s="21">
        <v>0</v>
      </c>
      <c r="N198" s="21">
        <v>0</v>
      </c>
      <c r="O198" s="21">
        <v>0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</row>
    <row r="199" spans="1:57" s="3" customFormat="1" x14ac:dyDescent="0.25">
      <c r="A199" s="9">
        <v>2019</v>
      </c>
      <c r="B199" s="9">
        <v>4</v>
      </c>
      <c r="C199" s="9" t="s">
        <v>133</v>
      </c>
      <c r="D199" s="9" t="s">
        <v>349</v>
      </c>
      <c r="E199" s="9" t="s">
        <v>29</v>
      </c>
      <c r="F199" s="9" t="s">
        <v>490</v>
      </c>
      <c r="G199" s="5" t="s">
        <v>491</v>
      </c>
      <c r="H199" s="6">
        <v>19.02</v>
      </c>
      <c r="I199" s="6">
        <v>0</v>
      </c>
      <c r="J199" s="6">
        <v>0</v>
      </c>
      <c r="K199" s="6">
        <v>18.72</v>
      </c>
      <c r="L199" s="6">
        <v>0.3</v>
      </c>
      <c r="M199" s="6">
        <v>0</v>
      </c>
      <c r="N199" s="6">
        <v>0</v>
      </c>
      <c r="O199" s="6">
        <v>0</v>
      </c>
    </row>
    <row r="200" spans="1:57" s="3" customFormat="1" x14ac:dyDescent="0.25">
      <c r="A200" s="9">
        <v>2019</v>
      </c>
      <c r="B200" s="9">
        <v>4</v>
      </c>
      <c r="C200" s="9" t="s">
        <v>124</v>
      </c>
      <c r="D200" s="9" t="s">
        <v>373</v>
      </c>
      <c r="E200" s="9" t="s">
        <v>29</v>
      </c>
      <c r="F200" s="9" t="s">
        <v>374</v>
      </c>
      <c r="G200" s="5" t="s">
        <v>375</v>
      </c>
      <c r="H200" s="6">
        <v>18.600000000000001</v>
      </c>
      <c r="I200" s="6">
        <v>0</v>
      </c>
      <c r="J200" s="6">
        <v>0</v>
      </c>
      <c r="K200" s="6">
        <v>18.600000000000001</v>
      </c>
      <c r="L200" s="6">
        <v>0</v>
      </c>
      <c r="M200" s="6">
        <v>0</v>
      </c>
      <c r="N200" s="6">
        <v>0</v>
      </c>
      <c r="O200" s="6">
        <v>0</v>
      </c>
    </row>
    <row r="201" spans="1:57" s="3" customFormat="1" hidden="1" x14ac:dyDescent="0.25">
      <c r="A201" s="5">
        <v>2019</v>
      </c>
      <c r="B201" s="5">
        <v>7</v>
      </c>
      <c r="C201" s="12" t="s">
        <v>146</v>
      </c>
      <c r="D201" s="12" t="s">
        <v>147</v>
      </c>
      <c r="E201" s="5" t="s">
        <v>43</v>
      </c>
      <c r="F201" s="12" t="s">
        <v>150</v>
      </c>
      <c r="G201" s="10" t="s">
        <v>149</v>
      </c>
      <c r="H201" s="6">
        <v>32.65</v>
      </c>
      <c r="I201" s="6">
        <v>0</v>
      </c>
      <c r="J201" s="6">
        <v>0</v>
      </c>
      <c r="K201" s="6">
        <v>18.600000000000001</v>
      </c>
      <c r="L201" s="6">
        <v>14.04</v>
      </c>
      <c r="M201" s="6">
        <v>0</v>
      </c>
      <c r="N201" s="6">
        <v>0</v>
      </c>
      <c r="O201" s="6">
        <v>0</v>
      </c>
    </row>
    <row r="202" spans="1:57" s="3" customFormat="1" x14ac:dyDescent="0.25">
      <c r="A202" s="4">
        <v>2019</v>
      </c>
      <c r="B202" s="4">
        <v>1</v>
      </c>
      <c r="C202" s="4" t="s">
        <v>133</v>
      </c>
      <c r="D202" s="4" t="s">
        <v>349</v>
      </c>
      <c r="E202" s="4" t="s">
        <v>29</v>
      </c>
      <c r="F202" s="4" t="s">
        <v>490</v>
      </c>
      <c r="G202" s="5" t="s">
        <v>491</v>
      </c>
      <c r="H202" s="6">
        <v>18.89</v>
      </c>
      <c r="I202" s="6">
        <v>0</v>
      </c>
      <c r="J202" s="6">
        <v>0</v>
      </c>
      <c r="K202" s="6">
        <v>18.579999999999998</v>
      </c>
      <c r="L202" s="6">
        <v>0.31</v>
      </c>
      <c r="M202" s="6">
        <v>0</v>
      </c>
      <c r="N202" s="6">
        <v>0</v>
      </c>
      <c r="O202" s="6">
        <v>0</v>
      </c>
    </row>
    <row r="203" spans="1:57" s="3" customFormat="1" hidden="1" x14ac:dyDescent="0.25">
      <c r="A203" s="9">
        <v>2019</v>
      </c>
      <c r="B203" s="9">
        <v>5</v>
      </c>
      <c r="C203" s="9" t="s">
        <v>61</v>
      </c>
      <c r="D203" s="9" t="s">
        <v>450</v>
      </c>
      <c r="E203" s="9" t="s">
        <v>43</v>
      </c>
      <c r="F203" s="9" t="s">
        <v>451</v>
      </c>
      <c r="G203" s="5" t="s">
        <v>452</v>
      </c>
      <c r="H203" s="6">
        <v>45.879999999999995</v>
      </c>
      <c r="I203" s="6">
        <v>0</v>
      </c>
      <c r="J203" s="6">
        <v>5.04</v>
      </c>
      <c r="K203" s="6">
        <v>18.53</v>
      </c>
      <c r="L203" s="6">
        <v>2.75</v>
      </c>
      <c r="M203" s="6">
        <v>0</v>
      </c>
      <c r="N203" s="6">
        <v>0</v>
      </c>
      <c r="O203" s="6">
        <v>19.559999999999999</v>
      </c>
    </row>
    <row r="204" spans="1:57" s="3" customFormat="1" hidden="1" x14ac:dyDescent="0.25">
      <c r="A204" s="15">
        <v>2019</v>
      </c>
      <c r="B204" s="15">
        <v>8</v>
      </c>
      <c r="C204" s="15" t="s">
        <v>124</v>
      </c>
      <c r="D204" s="15" t="s">
        <v>125</v>
      </c>
      <c r="E204" s="15" t="s">
        <v>543</v>
      </c>
      <c r="F204" s="15" t="s">
        <v>436</v>
      </c>
      <c r="G204" s="16" t="s">
        <v>437</v>
      </c>
      <c r="H204" s="15">
        <v>18.399999999999999</v>
      </c>
      <c r="I204" s="15">
        <v>0</v>
      </c>
      <c r="J204" s="15">
        <v>0</v>
      </c>
      <c r="K204" s="15">
        <v>18.399999999999999</v>
      </c>
      <c r="L204" s="15">
        <v>0</v>
      </c>
      <c r="M204" s="15">
        <v>0</v>
      </c>
      <c r="N204" s="15">
        <v>0</v>
      </c>
      <c r="O204" s="15">
        <v>0</v>
      </c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 s="3" customFormat="1" x14ac:dyDescent="0.25">
      <c r="A205" s="9">
        <v>2019</v>
      </c>
      <c r="B205" s="9">
        <v>3</v>
      </c>
      <c r="C205" s="9" t="s">
        <v>27</v>
      </c>
      <c r="D205" s="9" t="s">
        <v>180</v>
      </c>
      <c r="E205" s="9" t="s">
        <v>29</v>
      </c>
      <c r="F205" s="9" t="s">
        <v>181</v>
      </c>
      <c r="G205" s="5" t="s">
        <v>182</v>
      </c>
      <c r="H205" s="6">
        <v>18.32</v>
      </c>
      <c r="I205" s="6">
        <v>0</v>
      </c>
      <c r="J205" s="6">
        <v>0</v>
      </c>
      <c r="K205" s="6">
        <v>18.32</v>
      </c>
      <c r="L205" s="6">
        <v>0</v>
      </c>
      <c r="M205" s="6">
        <v>0</v>
      </c>
      <c r="N205" s="6">
        <v>0</v>
      </c>
      <c r="O205" s="6">
        <v>0</v>
      </c>
    </row>
    <row r="206" spans="1:57" s="3" customFormat="1" hidden="1" x14ac:dyDescent="0.25">
      <c r="A206" s="5">
        <v>2019</v>
      </c>
      <c r="B206" s="5">
        <v>7</v>
      </c>
      <c r="C206" s="12" t="s">
        <v>124</v>
      </c>
      <c r="D206" s="12" t="s">
        <v>125</v>
      </c>
      <c r="E206" s="5" t="s">
        <v>126</v>
      </c>
      <c r="F206" s="12" t="s">
        <v>436</v>
      </c>
      <c r="G206" s="10" t="s">
        <v>437</v>
      </c>
      <c r="H206" s="6">
        <v>18.09</v>
      </c>
      <c r="I206" s="6">
        <v>0</v>
      </c>
      <c r="J206" s="6">
        <v>0</v>
      </c>
      <c r="K206" s="6">
        <v>18.09</v>
      </c>
      <c r="L206" s="6">
        <v>0</v>
      </c>
      <c r="M206" s="6">
        <v>0</v>
      </c>
      <c r="N206" s="6">
        <v>0</v>
      </c>
      <c r="O206" s="6">
        <v>0</v>
      </c>
    </row>
    <row r="207" spans="1:57" s="3" customFormat="1" hidden="1" x14ac:dyDescent="0.25">
      <c r="A207" s="21">
        <v>2019</v>
      </c>
      <c r="B207" s="21">
        <v>11</v>
      </c>
      <c r="C207" s="21" t="s">
        <v>146</v>
      </c>
      <c r="D207" s="21" t="s">
        <v>150</v>
      </c>
      <c r="E207" s="21" t="s">
        <v>43</v>
      </c>
      <c r="F207" s="21" t="s">
        <v>150</v>
      </c>
      <c r="G207" s="21" t="s">
        <v>149</v>
      </c>
      <c r="H207" s="21">
        <v>47.46</v>
      </c>
      <c r="I207" s="21">
        <v>0</v>
      </c>
      <c r="J207" s="21">
        <v>0</v>
      </c>
      <c r="K207" s="21">
        <v>18.079999999999998</v>
      </c>
      <c r="L207" s="21">
        <v>29.38</v>
      </c>
      <c r="M207" s="21">
        <v>0</v>
      </c>
      <c r="N207" s="21">
        <v>0</v>
      </c>
      <c r="O207" s="21">
        <v>0</v>
      </c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</row>
    <row r="208" spans="1:57" s="3" customFormat="1" hidden="1" x14ac:dyDescent="0.25">
      <c r="A208" s="9">
        <v>2019</v>
      </c>
      <c r="B208" s="9">
        <v>6</v>
      </c>
      <c r="C208" s="10" t="s">
        <v>124</v>
      </c>
      <c r="D208" s="10" t="s">
        <v>125</v>
      </c>
      <c r="E208" s="9" t="s">
        <v>126</v>
      </c>
      <c r="F208" s="10" t="s">
        <v>436</v>
      </c>
      <c r="G208" s="12" t="s">
        <v>437</v>
      </c>
      <c r="H208" s="6">
        <v>18</v>
      </c>
      <c r="I208" s="6">
        <v>0</v>
      </c>
      <c r="J208" s="6">
        <v>0</v>
      </c>
      <c r="K208" s="6">
        <v>18</v>
      </c>
      <c r="L208" s="6">
        <v>0</v>
      </c>
      <c r="M208" s="6">
        <v>0</v>
      </c>
      <c r="N208" s="6">
        <v>0</v>
      </c>
      <c r="O208" s="6">
        <v>0</v>
      </c>
    </row>
    <row r="209" spans="1:57" s="3" customFormat="1" x14ac:dyDescent="0.25">
      <c r="A209" s="9">
        <v>2019</v>
      </c>
      <c r="B209" s="9">
        <v>4</v>
      </c>
      <c r="C209" s="9" t="s">
        <v>19</v>
      </c>
      <c r="D209" s="9" t="s">
        <v>106</v>
      </c>
      <c r="E209" s="9" t="s">
        <v>29</v>
      </c>
      <c r="F209" s="9" t="s">
        <v>443</v>
      </c>
      <c r="G209" s="5" t="s">
        <v>444</v>
      </c>
      <c r="H209" s="6">
        <v>5039.87</v>
      </c>
      <c r="I209" s="6">
        <v>0</v>
      </c>
      <c r="J209" s="6">
        <v>4984.18</v>
      </c>
      <c r="K209" s="6">
        <v>17.920000000000002</v>
      </c>
      <c r="L209" s="6">
        <v>37.78</v>
      </c>
      <c r="M209" s="6">
        <v>0</v>
      </c>
      <c r="N209" s="6">
        <v>0</v>
      </c>
      <c r="O209" s="6">
        <v>0</v>
      </c>
    </row>
    <row r="210" spans="1:57" s="3" customFormat="1" x14ac:dyDescent="0.25">
      <c r="A210" s="9">
        <v>2019</v>
      </c>
      <c r="B210" s="9">
        <v>3</v>
      </c>
      <c r="C210" s="9" t="s">
        <v>89</v>
      </c>
      <c r="D210" s="9" t="s">
        <v>273</v>
      </c>
      <c r="E210" s="9" t="s">
        <v>29</v>
      </c>
      <c r="F210" s="9" t="s">
        <v>276</v>
      </c>
      <c r="G210" s="5" t="s">
        <v>275</v>
      </c>
      <c r="H210" s="6">
        <v>163.13</v>
      </c>
      <c r="I210" s="6">
        <v>0</v>
      </c>
      <c r="J210" s="6">
        <v>0</v>
      </c>
      <c r="K210" s="6">
        <v>17.829999999999998</v>
      </c>
      <c r="L210" s="6">
        <v>36.620000000000005</v>
      </c>
      <c r="M210" s="6">
        <v>108.66</v>
      </c>
      <c r="N210" s="6">
        <v>0</v>
      </c>
      <c r="O210" s="6">
        <v>0</v>
      </c>
    </row>
    <row r="211" spans="1:57" s="3" customFormat="1" hidden="1" x14ac:dyDescent="0.25">
      <c r="A211" s="23">
        <v>2019</v>
      </c>
      <c r="B211" s="23">
        <v>12</v>
      </c>
      <c r="C211" s="23" t="s">
        <v>79</v>
      </c>
      <c r="D211" s="23" t="s">
        <v>137</v>
      </c>
      <c r="E211" s="23" t="s">
        <v>138</v>
      </c>
      <c r="F211" s="23" t="s">
        <v>172</v>
      </c>
      <c r="G211" s="23" t="s">
        <v>171</v>
      </c>
      <c r="H211" s="23">
        <v>17.809999999999999</v>
      </c>
      <c r="I211" s="23">
        <v>0</v>
      </c>
      <c r="J211" s="23">
        <v>0</v>
      </c>
      <c r="K211" s="23">
        <v>17.809999999999999</v>
      </c>
      <c r="L211" s="23">
        <v>0</v>
      </c>
      <c r="M211" s="23">
        <v>0</v>
      </c>
      <c r="N211" s="23">
        <v>0</v>
      </c>
      <c r="O211" s="23">
        <v>0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s="3" customFormat="1" x14ac:dyDescent="0.25">
      <c r="A212" s="9">
        <v>2019</v>
      </c>
      <c r="B212" s="9">
        <v>4</v>
      </c>
      <c r="C212" s="9" t="s">
        <v>133</v>
      </c>
      <c r="D212" s="9" t="s">
        <v>349</v>
      </c>
      <c r="E212" s="9" t="s">
        <v>29</v>
      </c>
      <c r="F212" s="9" t="s">
        <v>491</v>
      </c>
      <c r="G212" s="5" t="s">
        <v>491</v>
      </c>
      <c r="H212" s="6">
        <v>22.86</v>
      </c>
      <c r="I212" s="6">
        <v>0</v>
      </c>
      <c r="J212" s="6">
        <v>0</v>
      </c>
      <c r="K212" s="6">
        <v>17.78</v>
      </c>
      <c r="L212" s="6">
        <v>5.08</v>
      </c>
      <c r="M212" s="6">
        <v>0</v>
      </c>
      <c r="N212" s="6">
        <v>0</v>
      </c>
      <c r="O212" s="6">
        <v>0</v>
      </c>
    </row>
    <row r="213" spans="1:57" s="3" customFormat="1" x14ac:dyDescent="0.25">
      <c r="A213" s="13">
        <v>2019</v>
      </c>
      <c r="B213" s="13">
        <v>9</v>
      </c>
      <c r="C213" s="13" t="s">
        <v>27</v>
      </c>
      <c r="D213" s="13" t="s">
        <v>180</v>
      </c>
      <c r="E213" s="13" t="s">
        <v>29</v>
      </c>
      <c r="F213" s="13" t="s">
        <v>181</v>
      </c>
      <c r="G213" s="7" t="s">
        <v>182</v>
      </c>
      <c r="H213" s="13">
        <v>17.66</v>
      </c>
      <c r="I213" s="13">
        <v>0</v>
      </c>
      <c r="J213" s="13">
        <v>0</v>
      </c>
      <c r="K213" s="13">
        <v>17.66</v>
      </c>
      <c r="L213" s="13">
        <v>0</v>
      </c>
      <c r="M213" s="13">
        <v>0</v>
      </c>
      <c r="N213" s="13">
        <v>0</v>
      </c>
      <c r="O213" s="13">
        <v>0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</row>
    <row r="214" spans="1:57" s="3" customFormat="1" hidden="1" x14ac:dyDescent="0.25">
      <c r="A214" s="19">
        <v>2019</v>
      </c>
      <c r="B214" s="19">
        <v>10</v>
      </c>
      <c r="C214" s="19" t="s">
        <v>124</v>
      </c>
      <c r="D214" s="19" t="s">
        <v>125</v>
      </c>
      <c r="E214" s="19" t="s">
        <v>543</v>
      </c>
      <c r="F214" s="19" t="s">
        <v>436</v>
      </c>
      <c r="G214" s="19" t="s">
        <v>437</v>
      </c>
      <c r="H214" s="19">
        <v>17.63</v>
      </c>
      <c r="I214" s="19">
        <v>0</v>
      </c>
      <c r="J214" s="19">
        <v>0</v>
      </c>
      <c r="K214" s="19">
        <v>17.63</v>
      </c>
      <c r="L214" s="19">
        <v>0</v>
      </c>
      <c r="M214" s="19">
        <v>0</v>
      </c>
      <c r="N214" s="19">
        <v>0</v>
      </c>
      <c r="O214" s="19">
        <v>0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s="3" customFormat="1" x14ac:dyDescent="0.25">
      <c r="A215" s="9">
        <v>2019</v>
      </c>
      <c r="B215" s="9">
        <v>5</v>
      </c>
      <c r="C215" s="9" t="s">
        <v>124</v>
      </c>
      <c r="D215" s="9" t="s">
        <v>373</v>
      </c>
      <c r="E215" s="9" t="s">
        <v>29</v>
      </c>
      <c r="F215" s="9" t="s">
        <v>374</v>
      </c>
      <c r="G215" s="5" t="s">
        <v>375</v>
      </c>
      <c r="H215" s="6">
        <v>17.61</v>
      </c>
      <c r="I215" s="6">
        <v>0</v>
      </c>
      <c r="J215" s="6">
        <v>0</v>
      </c>
      <c r="K215" s="6">
        <v>17.61</v>
      </c>
      <c r="L215" s="6">
        <v>0</v>
      </c>
      <c r="M215" s="6">
        <v>0</v>
      </c>
      <c r="N215" s="6">
        <v>0</v>
      </c>
      <c r="O215" s="6">
        <v>0</v>
      </c>
    </row>
    <row r="216" spans="1:57" s="3" customFormat="1" x14ac:dyDescent="0.25">
      <c r="A216" s="9">
        <v>2019</v>
      </c>
      <c r="B216" s="9">
        <v>2</v>
      </c>
      <c r="C216" s="9" t="s">
        <v>124</v>
      </c>
      <c r="D216" s="9" t="s">
        <v>373</v>
      </c>
      <c r="E216" s="9" t="s">
        <v>29</v>
      </c>
      <c r="F216" s="9" t="s">
        <v>374</v>
      </c>
      <c r="G216" s="5" t="s">
        <v>375</v>
      </c>
      <c r="H216" s="6">
        <v>17.59</v>
      </c>
      <c r="I216" s="6">
        <v>0</v>
      </c>
      <c r="J216" s="6">
        <v>0</v>
      </c>
      <c r="K216" s="6">
        <v>17.59</v>
      </c>
      <c r="L216" s="6">
        <v>0</v>
      </c>
      <c r="M216" s="6">
        <v>0</v>
      </c>
      <c r="N216" s="6">
        <v>0</v>
      </c>
      <c r="O216" s="6">
        <v>0</v>
      </c>
    </row>
    <row r="217" spans="1:57" s="3" customFormat="1" x14ac:dyDescent="0.25">
      <c r="A217" s="9">
        <v>2019</v>
      </c>
      <c r="B217" s="9">
        <v>5</v>
      </c>
      <c r="C217" s="9" t="s">
        <v>27</v>
      </c>
      <c r="D217" s="9" t="s">
        <v>180</v>
      </c>
      <c r="E217" s="9" t="s">
        <v>29</v>
      </c>
      <c r="F217" s="9" t="s">
        <v>181</v>
      </c>
      <c r="G217" s="5" t="s">
        <v>182</v>
      </c>
      <c r="H217" s="6">
        <v>17.52</v>
      </c>
      <c r="I217" s="6">
        <v>0</v>
      </c>
      <c r="J217" s="6">
        <v>0</v>
      </c>
      <c r="K217" s="6">
        <v>17.52</v>
      </c>
      <c r="L217" s="6">
        <v>0</v>
      </c>
      <c r="M217" s="6">
        <v>0</v>
      </c>
      <c r="N217" s="6">
        <v>0</v>
      </c>
      <c r="O217" s="6">
        <v>0</v>
      </c>
    </row>
    <row r="218" spans="1:57" s="3" customFormat="1" hidden="1" x14ac:dyDescent="0.25">
      <c r="A218" s="9">
        <v>2019</v>
      </c>
      <c r="B218" s="9">
        <v>3</v>
      </c>
      <c r="C218" s="9" t="s">
        <v>146</v>
      </c>
      <c r="D218" s="9" t="s">
        <v>150</v>
      </c>
      <c r="E218" s="9" t="s">
        <v>43</v>
      </c>
      <c r="F218" s="9" t="s">
        <v>150</v>
      </c>
      <c r="G218" s="5" t="s">
        <v>149</v>
      </c>
      <c r="H218" s="6">
        <v>36.130000000000003</v>
      </c>
      <c r="I218" s="6">
        <v>0</v>
      </c>
      <c r="J218" s="6">
        <v>0</v>
      </c>
      <c r="K218" s="6">
        <v>17.510000000000002</v>
      </c>
      <c r="L218" s="6">
        <v>18.62</v>
      </c>
      <c r="M218" s="6">
        <v>0</v>
      </c>
      <c r="N218" s="6">
        <v>0</v>
      </c>
      <c r="O218" s="6">
        <v>0</v>
      </c>
    </row>
    <row r="219" spans="1:57" s="3" customFormat="1" hidden="1" x14ac:dyDescent="0.25">
      <c r="A219" s="23">
        <v>2019</v>
      </c>
      <c r="B219" s="23">
        <v>12</v>
      </c>
      <c r="C219" s="23" t="s">
        <v>61</v>
      </c>
      <c r="D219" s="23" t="s">
        <v>346</v>
      </c>
      <c r="E219" s="23" t="s">
        <v>67</v>
      </c>
      <c r="F219" s="23" t="s">
        <v>347</v>
      </c>
      <c r="G219" s="23" t="s">
        <v>348</v>
      </c>
      <c r="H219" s="23">
        <v>17.43</v>
      </c>
      <c r="I219" s="23">
        <v>0</v>
      </c>
      <c r="J219" s="23">
        <v>0</v>
      </c>
      <c r="K219" s="23">
        <v>17.43</v>
      </c>
      <c r="L219" s="23">
        <v>0</v>
      </c>
      <c r="M219" s="23">
        <v>0</v>
      </c>
      <c r="N219" s="23">
        <v>0</v>
      </c>
      <c r="O219" s="23">
        <v>0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</row>
    <row r="220" spans="1:57" s="3" customFormat="1" hidden="1" x14ac:dyDescent="0.25">
      <c r="A220" s="4">
        <v>2019</v>
      </c>
      <c r="B220" s="4">
        <v>1</v>
      </c>
      <c r="C220" s="4" t="s">
        <v>124</v>
      </c>
      <c r="D220" s="4" t="s">
        <v>129</v>
      </c>
      <c r="E220" s="4" t="s">
        <v>126</v>
      </c>
      <c r="F220" s="4" t="s">
        <v>130</v>
      </c>
      <c r="G220" s="5" t="s">
        <v>128</v>
      </c>
      <c r="H220" s="6">
        <v>54.52</v>
      </c>
      <c r="I220" s="6">
        <v>0</v>
      </c>
      <c r="J220" s="6">
        <v>0</v>
      </c>
      <c r="K220" s="6">
        <v>17.39</v>
      </c>
      <c r="L220" s="6">
        <v>37.130000000000003</v>
      </c>
      <c r="M220" s="6">
        <v>0</v>
      </c>
      <c r="N220" s="6">
        <v>0</v>
      </c>
      <c r="O220" s="6">
        <v>0</v>
      </c>
    </row>
    <row r="221" spans="1:57" s="3" customFormat="1" hidden="1" x14ac:dyDescent="0.25">
      <c r="A221" s="13">
        <v>2019</v>
      </c>
      <c r="B221" s="13">
        <v>9</v>
      </c>
      <c r="C221" s="13" t="s">
        <v>124</v>
      </c>
      <c r="D221" s="13" t="s">
        <v>125</v>
      </c>
      <c r="E221" s="13" t="s">
        <v>543</v>
      </c>
      <c r="F221" s="13" t="s">
        <v>436</v>
      </c>
      <c r="G221" s="7" t="s">
        <v>437</v>
      </c>
      <c r="H221" s="13">
        <v>17.39</v>
      </c>
      <c r="I221" s="13">
        <v>0</v>
      </c>
      <c r="J221" s="13">
        <v>0</v>
      </c>
      <c r="K221" s="13">
        <v>17.39</v>
      </c>
      <c r="L221" s="13">
        <v>0</v>
      </c>
      <c r="M221" s="13">
        <v>0</v>
      </c>
      <c r="N221" s="13">
        <v>0</v>
      </c>
      <c r="O221" s="13">
        <v>0</v>
      </c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</row>
    <row r="222" spans="1:57" s="3" customFormat="1" hidden="1" x14ac:dyDescent="0.25">
      <c r="A222" s="9">
        <v>2019</v>
      </c>
      <c r="B222" s="9">
        <v>5</v>
      </c>
      <c r="C222" s="9" t="s">
        <v>124</v>
      </c>
      <c r="D222" s="9" t="s">
        <v>129</v>
      </c>
      <c r="E222" s="9" t="s">
        <v>126</v>
      </c>
      <c r="F222" s="9" t="s">
        <v>130</v>
      </c>
      <c r="G222" s="5" t="s">
        <v>128</v>
      </c>
      <c r="H222" s="6">
        <v>42.92</v>
      </c>
      <c r="I222" s="6">
        <v>0</v>
      </c>
      <c r="J222" s="6">
        <v>0</v>
      </c>
      <c r="K222" s="6">
        <v>17.309999999999999</v>
      </c>
      <c r="L222" s="6">
        <v>4.71</v>
      </c>
      <c r="M222" s="6">
        <v>0</v>
      </c>
      <c r="N222" s="6">
        <v>0</v>
      </c>
      <c r="O222" s="6">
        <v>20.9</v>
      </c>
    </row>
    <row r="223" spans="1:57" s="3" customFormat="1" x14ac:dyDescent="0.25">
      <c r="A223" s="9">
        <v>2019</v>
      </c>
      <c r="B223" s="9">
        <v>2</v>
      </c>
      <c r="C223" s="9" t="s">
        <v>61</v>
      </c>
      <c r="D223" s="9" t="s">
        <v>62</v>
      </c>
      <c r="E223" s="9" t="s">
        <v>29</v>
      </c>
      <c r="F223" s="9" t="s">
        <v>73</v>
      </c>
      <c r="G223" s="5" t="s">
        <v>74</v>
      </c>
      <c r="H223" s="6">
        <v>17.23</v>
      </c>
      <c r="I223" s="6">
        <v>0</v>
      </c>
      <c r="J223" s="6">
        <v>0</v>
      </c>
      <c r="K223" s="6">
        <v>17.23</v>
      </c>
      <c r="L223" s="6">
        <v>0</v>
      </c>
      <c r="M223" s="6">
        <v>0</v>
      </c>
      <c r="N223" s="6">
        <v>0</v>
      </c>
      <c r="O223" s="6">
        <v>0</v>
      </c>
    </row>
    <row r="224" spans="1:57" s="3" customFormat="1" hidden="1" x14ac:dyDescent="0.25">
      <c r="A224" s="9">
        <v>2019</v>
      </c>
      <c r="B224" s="9">
        <v>3</v>
      </c>
      <c r="C224" s="9" t="s">
        <v>222</v>
      </c>
      <c r="D224" s="9" t="s">
        <v>229</v>
      </c>
      <c r="E224" s="9" t="s">
        <v>224</v>
      </c>
      <c r="F224" s="9" t="s">
        <v>230</v>
      </c>
      <c r="G224" s="5" t="s">
        <v>226</v>
      </c>
      <c r="H224" s="6">
        <v>2073.52</v>
      </c>
      <c r="I224" s="6">
        <v>0</v>
      </c>
      <c r="J224" s="6">
        <v>0</v>
      </c>
      <c r="K224" s="6">
        <v>17.18</v>
      </c>
      <c r="L224" s="6">
        <v>10.42</v>
      </c>
      <c r="M224" s="6">
        <v>2045.92</v>
      </c>
      <c r="N224" s="6">
        <v>1.45</v>
      </c>
      <c r="O224" s="6">
        <v>0</v>
      </c>
    </row>
    <row r="225" spans="1:57" s="3" customFormat="1" x14ac:dyDescent="0.25">
      <c r="A225" s="5">
        <v>2019</v>
      </c>
      <c r="B225" s="5">
        <v>7</v>
      </c>
      <c r="C225" s="12" t="s">
        <v>27</v>
      </c>
      <c r="D225" s="12" t="s">
        <v>180</v>
      </c>
      <c r="E225" s="5" t="s">
        <v>29</v>
      </c>
      <c r="F225" s="12" t="s">
        <v>181</v>
      </c>
      <c r="G225" s="10" t="s">
        <v>182</v>
      </c>
      <c r="H225" s="6">
        <v>17.059999999999999</v>
      </c>
      <c r="I225" s="6">
        <v>0</v>
      </c>
      <c r="J225" s="6">
        <v>0</v>
      </c>
      <c r="K225" s="6">
        <v>17.059999999999999</v>
      </c>
      <c r="L225" s="6">
        <v>0</v>
      </c>
      <c r="M225" s="6">
        <v>0</v>
      </c>
      <c r="N225" s="6">
        <v>0</v>
      </c>
      <c r="O225" s="6">
        <v>0</v>
      </c>
    </row>
    <row r="226" spans="1:57" s="3" customFormat="1" hidden="1" x14ac:dyDescent="0.25">
      <c r="A226" s="19">
        <v>2019</v>
      </c>
      <c r="B226" s="19">
        <v>10</v>
      </c>
      <c r="C226" s="19" t="s">
        <v>124</v>
      </c>
      <c r="D226" s="19" t="s">
        <v>425</v>
      </c>
      <c r="E226" s="19" t="s">
        <v>542</v>
      </c>
      <c r="F226" s="19" t="s">
        <v>478</v>
      </c>
      <c r="G226" s="19" t="s">
        <v>479</v>
      </c>
      <c r="H226" s="19">
        <v>17.66</v>
      </c>
      <c r="I226" s="19">
        <v>0</v>
      </c>
      <c r="J226" s="19">
        <v>0</v>
      </c>
      <c r="K226" s="19">
        <v>16.739999999999998</v>
      </c>
      <c r="L226" s="19">
        <v>0.92</v>
      </c>
      <c r="M226" s="19">
        <v>0</v>
      </c>
      <c r="N226" s="19">
        <v>0</v>
      </c>
      <c r="O226" s="19">
        <v>0</v>
      </c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s="3" customFormat="1" x14ac:dyDescent="0.25">
      <c r="A227" s="9">
        <v>2019</v>
      </c>
      <c r="B227" s="9">
        <v>4</v>
      </c>
      <c r="C227" s="9" t="s">
        <v>27</v>
      </c>
      <c r="D227" s="9" t="s">
        <v>180</v>
      </c>
      <c r="E227" s="9" t="s">
        <v>29</v>
      </c>
      <c r="F227" s="9" t="s">
        <v>181</v>
      </c>
      <c r="G227" s="5" t="s">
        <v>182</v>
      </c>
      <c r="H227" s="6">
        <v>16.71</v>
      </c>
      <c r="I227" s="6">
        <v>0</v>
      </c>
      <c r="J227" s="6">
        <v>0</v>
      </c>
      <c r="K227" s="6">
        <v>16.71</v>
      </c>
      <c r="L227" s="6">
        <v>0</v>
      </c>
      <c r="M227" s="6">
        <v>0</v>
      </c>
      <c r="N227" s="6">
        <v>0</v>
      </c>
      <c r="O227" s="6">
        <v>0</v>
      </c>
    </row>
    <row r="228" spans="1:57" s="3" customFormat="1" x14ac:dyDescent="0.25">
      <c r="A228" s="9">
        <v>2019</v>
      </c>
      <c r="B228" s="9">
        <v>6</v>
      </c>
      <c r="C228" s="10" t="s">
        <v>27</v>
      </c>
      <c r="D228" s="10" t="s">
        <v>180</v>
      </c>
      <c r="E228" s="9" t="s">
        <v>29</v>
      </c>
      <c r="F228" s="10" t="s">
        <v>181</v>
      </c>
      <c r="G228" s="12" t="s">
        <v>182</v>
      </c>
      <c r="H228" s="6">
        <v>16.7</v>
      </c>
      <c r="I228" s="6">
        <v>0</v>
      </c>
      <c r="J228" s="6">
        <v>0</v>
      </c>
      <c r="K228" s="6">
        <v>16.7</v>
      </c>
      <c r="L228" s="6">
        <v>0</v>
      </c>
      <c r="M228" s="6">
        <v>0</v>
      </c>
      <c r="N228" s="6">
        <v>0</v>
      </c>
      <c r="O228" s="6">
        <v>0</v>
      </c>
    </row>
    <row r="229" spans="1:57" s="3" customFormat="1" x14ac:dyDescent="0.25">
      <c r="A229" s="9">
        <v>2019</v>
      </c>
      <c r="B229" s="9">
        <v>5</v>
      </c>
      <c r="C229" s="9" t="s">
        <v>19</v>
      </c>
      <c r="D229" s="9" t="s">
        <v>106</v>
      </c>
      <c r="E229" s="9" t="s">
        <v>29</v>
      </c>
      <c r="F229" s="9" t="s">
        <v>443</v>
      </c>
      <c r="G229" s="5" t="s">
        <v>444</v>
      </c>
      <c r="H229" s="6">
        <v>5161.28</v>
      </c>
      <c r="I229" s="6">
        <v>0</v>
      </c>
      <c r="J229" s="6">
        <v>5017.79</v>
      </c>
      <c r="K229" s="6">
        <v>16.62</v>
      </c>
      <c r="L229" s="6">
        <v>126.88</v>
      </c>
      <c r="M229" s="6">
        <v>0</v>
      </c>
      <c r="N229" s="6">
        <v>0</v>
      </c>
      <c r="O229" s="6">
        <v>0</v>
      </c>
    </row>
    <row r="230" spans="1:57" s="3" customFormat="1" x14ac:dyDescent="0.25">
      <c r="A230" s="21">
        <v>2019</v>
      </c>
      <c r="B230" s="21">
        <v>11</v>
      </c>
      <c r="C230" s="21" t="s">
        <v>124</v>
      </c>
      <c r="D230" s="21" t="s">
        <v>373</v>
      </c>
      <c r="E230" s="21" t="s">
        <v>29</v>
      </c>
      <c r="F230" s="21" t="s">
        <v>374</v>
      </c>
      <c r="G230" s="21" t="s">
        <v>375</v>
      </c>
      <c r="H230" s="21">
        <v>16.62</v>
      </c>
      <c r="I230" s="21">
        <v>0</v>
      </c>
      <c r="J230" s="21">
        <v>0</v>
      </c>
      <c r="K230" s="21">
        <v>16.62</v>
      </c>
      <c r="L230" s="21">
        <v>0</v>
      </c>
      <c r="M230" s="21">
        <v>0</v>
      </c>
      <c r="N230" s="21">
        <v>0</v>
      </c>
      <c r="O230" s="21">
        <v>0</v>
      </c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</row>
    <row r="231" spans="1:57" s="3" customFormat="1" x14ac:dyDescent="0.25">
      <c r="A231" s="9">
        <v>2019</v>
      </c>
      <c r="B231" s="9">
        <v>3</v>
      </c>
      <c r="C231" s="9" t="s">
        <v>61</v>
      </c>
      <c r="D231" s="9" t="s">
        <v>62</v>
      </c>
      <c r="E231" s="9" t="s">
        <v>29</v>
      </c>
      <c r="F231" s="9" t="s">
        <v>73</v>
      </c>
      <c r="G231" s="5" t="s">
        <v>74</v>
      </c>
      <c r="H231" s="6">
        <v>19.55</v>
      </c>
      <c r="I231" s="6">
        <v>0</v>
      </c>
      <c r="J231" s="6">
        <v>0</v>
      </c>
      <c r="K231" s="6">
        <v>16.46</v>
      </c>
      <c r="L231" s="6">
        <v>3.08</v>
      </c>
      <c r="M231" s="6">
        <v>0</v>
      </c>
      <c r="N231" s="6">
        <v>0</v>
      </c>
      <c r="O231" s="6">
        <v>0</v>
      </c>
    </row>
    <row r="232" spans="1:57" s="3" customFormat="1" hidden="1" x14ac:dyDescent="0.25">
      <c r="A232" s="21">
        <v>2019</v>
      </c>
      <c r="B232" s="21">
        <v>11</v>
      </c>
      <c r="C232" s="21" t="s">
        <v>124</v>
      </c>
      <c r="D232" s="21" t="s">
        <v>125</v>
      </c>
      <c r="E232" s="21" t="s">
        <v>543</v>
      </c>
      <c r="F232" s="21" t="s">
        <v>436</v>
      </c>
      <c r="G232" s="21" t="s">
        <v>437</v>
      </c>
      <c r="H232" s="21">
        <v>16.37</v>
      </c>
      <c r="I232" s="21">
        <v>0</v>
      </c>
      <c r="J232" s="21">
        <v>0</v>
      </c>
      <c r="K232" s="21">
        <v>16.37</v>
      </c>
      <c r="L232" s="21">
        <v>0</v>
      </c>
      <c r="M232" s="21">
        <v>0</v>
      </c>
      <c r="N232" s="21">
        <v>0</v>
      </c>
      <c r="O232" s="21">
        <v>0</v>
      </c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</row>
    <row r="233" spans="1:57" s="3" customFormat="1" x14ac:dyDescent="0.25">
      <c r="A233" s="9">
        <v>2019</v>
      </c>
      <c r="B233" s="9">
        <v>3</v>
      </c>
      <c r="C233" s="9" t="s">
        <v>133</v>
      </c>
      <c r="D233" s="9" t="s">
        <v>349</v>
      </c>
      <c r="E233" s="9" t="s">
        <v>29</v>
      </c>
      <c r="F233" s="9" t="s">
        <v>491</v>
      </c>
      <c r="G233" s="5" t="s">
        <v>491</v>
      </c>
      <c r="H233" s="6">
        <v>21.71</v>
      </c>
      <c r="I233" s="6">
        <v>0</v>
      </c>
      <c r="J233" s="6">
        <v>0</v>
      </c>
      <c r="K233" s="6">
        <v>16.3</v>
      </c>
      <c r="L233" s="6">
        <v>5.42</v>
      </c>
      <c r="M233" s="6">
        <v>0</v>
      </c>
      <c r="N233" s="6">
        <v>0</v>
      </c>
      <c r="O233" s="6">
        <v>0</v>
      </c>
    </row>
    <row r="234" spans="1:57" s="3" customFormat="1" x14ac:dyDescent="0.25">
      <c r="A234" s="4">
        <v>2019</v>
      </c>
      <c r="B234" s="4">
        <v>1</v>
      </c>
      <c r="C234" s="4" t="s">
        <v>133</v>
      </c>
      <c r="D234" s="4" t="s">
        <v>349</v>
      </c>
      <c r="E234" s="4" t="s">
        <v>29</v>
      </c>
      <c r="F234" s="4" t="s">
        <v>491</v>
      </c>
      <c r="G234" s="5" t="s">
        <v>491</v>
      </c>
      <c r="H234" s="6">
        <v>18.72</v>
      </c>
      <c r="I234" s="6">
        <v>0</v>
      </c>
      <c r="J234" s="6">
        <v>0</v>
      </c>
      <c r="K234" s="6">
        <v>16.22</v>
      </c>
      <c r="L234" s="6">
        <v>2.5</v>
      </c>
      <c r="M234" s="6">
        <v>0</v>
      </c>
      <c r="N234" s="6">
        <v>0</v>
      </c>
      <c r="O234" s="6">
        <v>0</v>
      </c>
    </row>
    <row r="235" spans="1:57" s="3" customFormat="1" hidden="1" x14ac:dyDescent="0.25">
      <c r="A235" s="9">
        <v>2019</v>
      </c>
      <c r="B235" s="9">
        <v>5</v>
      </c>
      <c r="C235" s="9" t="s">
        <v>124</v>
      </c>
      <c r="D235" s="9" t="s">
        <v>125</v>
      </c>
      <c r="E235" s="9" t="s">
        <v>126</v>
      </c>
      <c r="F235" s="9" t="s">
        <v>436</v>
      </c>
      <c r="G235" s="5" t="s">
        <v>437</v>
      </c>
      <c r="H235" s="6">
        <v>16.2</v>
      </c>
      <c r="I235" s="6">
        <v>0</v>
      </c>
      <c r="J235" s="6">
        <v>0</v>
      </c>
      <c r="K235" s="6">
        <v>16.2</v>
      </c>
      <c r="L235" s="6">
        <v>0</v>
      </c>
      <c r="M235" s="6">
        <v>0</v>
      </c>
      <c r="N235" s="6">
        <v>0</v>
      </c>
      <c r="O235" s="6">
        <v>0</v>
      </c>
    </row>
    <row r="236" spans="1:57" s="3" customFormat="1" hidden="1" x14ac:dyDescent="0.25">
      <c r="A236" s="9">
        <v>2019</v>
      </c>
      <c r="B236" s="9">
        <v>6</v>
      </c>
      <c r="C236" s="10" t="s">
        <v>61</v>
      </c>
      <c r="D236" s="10" t="s">
        <v>450</v>
      </c>
      <c r="E236" s="9" t="s">
        <v>43</v>
      </c>
      <c r="F236" s="10" t="s">
        <v>451</v>
      </c>
      <c r="G236" s="12" t="s">
        <v>452</v>
      </c>
      <c r="H236" s="6">
        <v>45.620000000000005</v>
      </c>
      <c r="I236" s="6">
        <v>0</v>
      </c>
      <c r="J236" s="6">
        <v>6.74</v>
      </c>
      <c r="K236" s="6">
        <v>16.189999999999998</v>
      </c>
      <c r="L236" s="6">
        <v>2.5300000000000002</v>
      </c>
      <c r="M236" s="6">
        <v>0</v>
      </c>
      <c r="N236" s="6">
        <v>0</v>
      </c>
      <c r="O236" s="6">
        <v>20.170000000000002</v>
      </c>
    </row>
    <row r="237" spans="1:57" s="3" customFormat="1" hidden="1" x14ac:dyDescent="0.25">
      <c r="A237" s="21">
        <v>2019</v>
      </c>
      <c r="B237" s="21">
        <v>11</v>
      </c>
      <c r="C237" s="21" t="s">
        <v>124</v>
      </c>
      <c r="D237" s="21" t="s">
        <v>425</v>
      </c>
      <c r="E237" s="21" t="s">
        <v>542</v>
      </c>
      <c r="F237" s="21" t="s">
        <v>478</v>
      </c>
      <c r="G237" s="21" t="s">
        <v>479</v>
      </c>
      <c r="H237" s="21">
        <v>17.010000000000002</v>
      </c>
      <c r="I237" s="21">
        <v>0</v>
      </c>
      <c r="J237" s="21">
        <v>0</v>
      </c>
      <c r="K237" s="21">
        <v>16.13</v>
      </c>
      <c r="L237" s="21">
        <v>0.89</v>
      </c>
      <c r="M237" s="21">
        <v>0</v>
      </c>
      <c r="N237" s="21">
        <v>0</v>
      </c>
      <c r="O237" s="21">
        <v>0</v>
      </c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</row>
    <row r="238" spans="1:57" s="3" customFormat="1" hidden="1" x14ac:dyDescent="0.25">
      <c r="A238" s="9">
        <v>2019</v>
      </c>
      <c r="B238" s="9">
        <v>4</v>
      </c>
      <c r="C238" s="9" t="s">
        <v>61</v>
      </c>
      <c r="D238" s="9" t="s">
        <v>450</v>
      </c>
      <c r="E238" s="9" t="s">
        <v>43</v>
      </c>
      <c r="F238" s="9" t="s">
        <v>451</v>
      </c>
      <c r="G238" s="5" t="s">
        <v>452</v>
      </c>
      <c r="H238" s="6">
        <v>45.15</v>
      </c>
      <c r="I238" s="6">
        <v>0</v>
      </c>
      <c r="J238" s="6">
        <v>6.0500000000000007</v>
      </c>
      <c r="K238" s="6">
        <v>16.119999999999997</v>
      </c>
      <c r="L238" s="6">
        <v>4.54</v>
      </c>
      <c r="M238" s="6">
        <v>0</v>
      </c>
      <c r="N238" s="6">
        <v>0</v>
      </c>
      <c r="O238" s="6">
        <v>18.45</v>
      </c>
    </row>
    <row r="239" spans="1:57" s="3" customFormat="1" x14ac:dyDescent="0.25">
      <c r="A239" s="19">
        <v>2019</v>
      </c>
      <c r="B239" s="19">
        <v>10</v>
      </c>
      <c r="C239" s="19" t="s">
        <v>124</v>
      </c>
      <c r="D239" s="19" t="s">
        <v>373</v>
      </c>
      <c r="E239" s="19" t="s">
        <v>29</v>
      </c>
      <c r="F239" s="19" t="s">
        <v>374</v>
      </c>
      <c r="G239" s="19" t="s">
        <v>375</v>
      </c>
      <c r="H239" s="19">
        <v>15.95</v>
      </c>
      <c r="I239" s="19">
        <v>0</v>
      </c>
      <c r="J239" s="19">
        <v>0</v>
      </c>
      <c r="K239" s="19">
        <v>15.95</v>
      </c>
      <c r="L239" s="19">
        <v>0</v>
      </c>
      <c r="M239" s="19">
        <v>0</v>
      </c>
      <c r="N239" s="19">
        <v>0</v>
      </c>
      <c r="O239" s="19">
        <v>0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s="3" customFormat="1" x14ac:dyDescent="0.25">
      <c r="A240" s="9">
        <v>2019</v>
      </c>
      <c r="B240" s="9">
        <v>2</v>
      </c>
      <c r="C240" s="9" t="s">
        <v>19</v>
      </c>
      <c r="D240" s="9" t="s">
        <v>78</v>
      </c>
      <c r="E240" s="9" t="s">
        <v>29</v>
      </c>
      <c r="F240" s="9" t="s">
        <v>447</v>
      </c>
      <c r="G240" s="5" t="s">
        <v>482</v>
      </c>
      <c r="H240" s="6">
        <v>3768.4800000000005</v>
      </c>
      <c r="I240" s="6">
        <v>0</v>
      </c>
      <c r="J240" s="6">
        <v>1030.93</v>
      </c>
      <c r="K240" s="6">
        <v>15.830000000000002</v>
      </c>
      <c r="L240" s="6">
        <v>339.81</v>
      </c>
      <c r="M240" s="6">
        <v>371.15999999999997</v>
      </c>
      <c r="N240" s="6">
        <v>370.78</v>
      </c>
      <c r="O240" s="6">
        <v>2010.75</v>
      </c>
    </row>
    <row r="241" spans="1:57" s="3" customFormat="1" hidden="1" x14ac:dyDescent="0.25">
      <c r="A241" s="9">
        <v>2019</v>
      </c>
      <c r="B241" s="9">
        <v>2</v>
      </c>
      <c r="C241" s="9" t="s">
        <v>79</v>
      </c>
      <c r="D241" s="9" t="s">
        <v>137</v>
      </c>
      <c r="E241" s="9" t="s">
        <v>138</v>
      </c>
      <c r="F241" s="9" t="s">
        <v>463</v>
      </c>
      <c r="G241" s="5" t="s">
        <v>462</v>
      </c>
      <c r="H241" s="6">
        <v>41.000000000000007</v>
      </c>
      <c r="I241" s="6">
        <v>0</v>
      </c>
      <c r="J241" s="6">
        <v>0</v>
      </c>
      <c r="K241" s="6">
        <v>15.83</v>
      </c>
      <c r="L241" s="6">
        <v>25.17</v>
      </c>
      <c r="M241" s="6">
        <v>0</v>
      </c>
      <c r="N241" s="6">
        <v>0</v>
      </c>
      <c r="O241" s="6">
        <v>0</v>
      </c>
    </row>
    <row r="242" spans="1:57" s="3" customFormat="1" hidden="1" x14ac:dyDescent="0.25">
      <c r="A242" s="4">
        <v>2019</v>
      </c>
      <c r="B242" s="4">
        <v>1</v>
      </c>
      <c r="C242" s="4" t="s">
        <v>146</v>
      </c>
      <c r="D242" s="4" t="s">
        <v>150</v>
      </c>
      <c r="E242" s="4" t="s">
        <v>43</v>
      </c>
      <c r="F242" s="4" t="s">
        <v>150</v>
      </c>
      <c r="G242" s="5" t="s">
        <v>149</v>
      </c>
      <c r="H242" s="6">
        <v>34.92</v>
      </c>
      <c r="I242" s="6">
        <v>0</v>
      </c>
      <c r="J242" s="6">
        <v>0</v>
      </c>
      <c r="K242" s="6">
        <v>15.65</v>
      </c>
      <c r="L242" s="6">
        <v>19.260000000000002</v>
      </c>
      <c r="M242" s="6">
        <v>0</v>
      </c>
      <c r="N242" s="6">
        <v>0</v>
      </c>
      <c r="O242" s="6">
        <v>0</v>
      </c>
    </row>
    <row r="243" spans="1:57" s="3" customFormat="1" x14ac:dyDescent="0.25">
      <c r="A243" s="23">
        <v>2019</v>
      </c>
      <c r="B243" s="23">
        <v>12</v>
      </c>
      <c r="C243" s="23" t="s">
        <v>124</v>
      </c>
      <c r="D243" s="23" t="s">
        <v>373</v>
      </c>
      <c r="E243" s="23" t="s">
        <v>29</v>
      </c>
      <c r="F243" s="23" t="s">
        <v>374</v>
      </c>
      <c r="G243" s="23" t="s">
        <v>375</v>
      </c>
      <c r="H243" s="23">
        <v>15.62</v>
      </c>
      <c r="I243" s="23">
        <v>0</v>
      </c>
      <c r="J243" s="23">
        <v>0</v>
      </c>
      <c r="K243" s="23">
        <v>15.62</v>
      </c>
      <c r="L243" s="23">
        <v>0</v>
      </c>
      <c r="M243" s="23">
        <v>0</v>
      </c>
      <c r="N243" s="23">
        <v>0</v>
      </c>
      <c r="O243" s="23">
        <v>0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</row>
    <row r="244" spans="1:57" s="3" customFormat="1" hidden="1" x14ac:dyDescent="0.25">
      <c r="A244" s="23">
        <v>2019</v>
      </c>
      <c r="B244" s="23">
        <v>12</v>
      </c>
      <c r="C244" s="23" t="s">
        <v>124</v>
      </c>
      <c r="D244" s="23" t="s">
        <v>125</v>
      </c>
      <c r="E244" s="23" t="s">
        <v>543</v>
      </c>
      <c r="F244" s="23" t="s">
        <v>436</v>
      </c>
      <c r="G244" s="23" t="s">
        <v>437</v>
      </c>
      <c r="H244" s="23">
        <v>15.58</v>
      </c>
      <c r="I244" s="23">
        <v>0</v>
      </c>
      <c r="J244" s="23">
        <v>0</v>
      </c>
      <c r="K244" s="23">
        <v>15.58</v>
      </c>
      <c r="L244" s="23">
        <v>0</v>
      </c>
      <c r="M244" s="23">
        <v>0</v>
      </c>
      <c r="N244" s="23">
        <v>0</v>
      </c>
      <c r="O244" s="23">
        <v>0</v>
      </c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</row>
    <row r="245" spans="1:57" s="3" customFormat="1" hidden="1" x14ac:dyDescent="0.25">
      <c r="A245" s="9">
        <v>2019</v>
      </c>
      <c r="B245" s="9">
        <v>6</v>
      </c>
      <c r="C245" s="10" t="s">
        <v>79</v>
      </c>
      <c r="D245" s="10" t="s">
        <v>137</v>
      </c>
      <c r="E245" s="9" t="s">
        <v>138</v>
      </c>
      <c r="F245" s="10" t="s">
        <v>463</v>
      </c>
      <c r="G245" s="12" t="s">
        <v>462</v>
      </c>
      <c r="H245" s="6">
        <v>43.339999999999996</v>
      </c>
      <c r="I245" s="6">
        <v>0</v>
      </c>
      <c r="J245" s="6">
        <v>0</v>
      </c>
      <c r="K245" s="6">
        <v>15.48</v>
      </c>
      <c r="L245" s="6">
        <v>27.85</v>
      </c>
      <c r="M245" s="6">
        <v>0</v>
      </c>
      <c r="N245" s="6">
        <v>0</v>
      </c>
      <c r="O245" s="6">
        <v>0</v>
      </c>
    </row>
    <row r="246" spans="1:57" s="3" customFormat="1" x14ac:dyDescent="0.25">
      <c r="A246" s="9">
        <v>2019</v>
      </c>
      <c r="B246" s="9">
        <v>3</v>
      </c>
      <c r="C246" s="9" t="s">
        <v>133</v>
      </c>
      <c r="D246" s="9" t="s">
        <v>349</v>
      </c>
      <c r="E246" s="9" t="s">
        <v>29</v>
      </c>
      <c r="F246" s="9" t="s">
        <v>490</v>
      </c>
      <c r="G246" s="5" t="s">
        <v>491</v>
      </c>
      <c r="H246" s="6">
        <v>15.65</v>
      </c>
      <c r="I246" s="6">
        <v>0</v>
      </c>
      <c r="J246" s="6">
        <v>0</v>
      </c>
      <c r="K246" s="6">
        <v>15.34</v>
      </c>
      <c r="L246" s="6">
        <v>0.31</v>
      </c>
      <c r="M246" s="6">
        <v>0</v>
      </c>
      <c r="N246" s="6">
        <v>0</v>
      </c>
      <c r="O246" s="6">
        <v>0</v>
      </c>
    </row>
    <row r="247" spans="1:57" s="3" customFormat="1" hidden="1" x14ac:dyDescent="0.25">
      <c r="A247" s="4">
        <v>2019</v>
      </c>
      <c r="B247" s="4">
        <v>1</v>
      </c>
      <c r="C247" s="4" t="s">
        <v>124</v>
      </c>
      <c r="D247" s="4" t="s">
        <v>425</v>
      </c>
      <c r="E247" s="8" t="s">
        <v>115</v>
      </c>
      <c r="F247" s="4" t="s">
        <v>478</v>
      </c>
      <c r="G247" s="5" t="s">
        <v>479</v>
      </c>
      <c r="H247" s="6">
        <v>16.64</v>
      </c>
      <c r="I247" s="6">
        <v>0</v>
      </c>
      <c r="J247" s="6">
        <v>0</v>
      </c>
      <c r="K247" s="6">
        <v>15.26</v>
      </c>
      <c r="L247" s="6">
        <v>1.38</v>
      </c>
      <c r="M247" s="6">
        <v>0</v>
      </c>
      <c r="N247" s="6">
        <v>0</v>
      </c>
      <c r="O247" s="6">
        <v>0</v>
      </c>
    </row>
    <row r="248" spans="1:57" s="3" customFormat="1" x14ac:dyDescent="0.25">
      <c r="A248" s="9">
        <v>2019</v>
      </c>
      <c r="B248" s="9">
        <v>3</v>
      </c>
      <c r="C248" s="9" t="s">
        <v>55</v>
      </c>
      <c r="D248" s="9" t="s">
        <v>249</v>
      </c>
      <c r="E248" s="9" t="s">
        <v>29</v>
      </c>
      <c r="F248" s="9" t="s">
        <v>397</v>
      </c>
      <c r="G248" s="5" t="s">
        <v>398</v>
      </c>
      <c r="H248" s="6">
        <v>15.23</v>
      </c>
      <c r="I248" s="6">
        <v>0</v>
      </c>
      <c r="J248" s="6">
        <v>0</v>
      </c>
      <c r="K248" s="6">
        <v>15.23</v>
      </c>
      <c r="L248" s="6">
        <v>0</v>
      </c>
      <c r="M248" s="6">
        <v>0</v>
      </c>
      <c r="N248" s="6">
        <v>0</v>
      </c>
      <c r="O248" s="6">
        <v>0</v>
      </c>
    </row>
    <row r="249" spans="1:57" s="3" customFormat="1" x14ac:dyDescent="0.25">
      <c r="A249" s="9">
        <v>2019</v>
      </c>
      <c r="B249" s="9">
        <v>5</v>
      </c>
      <c r="C249" s="9" t="s">
        <v>55</v>
      </c>
      <c r="D249" s="9" t="s">
        <v>249</v>
      </c>
      <c r="E249" s="9" t="s">
        <v>29</v>
      </c>
      <c r="F249" s="9" t="s">
        <v>397</v>
      </c>
      <c r="G249" s="5" t="s">
        <v>398</v>
      </c>
      <c r="H249" s="6">
        <v>15.05</v>
      </c>
      <c r="I249" s="6">
        <v>0</v>
      </c>
      <c r="J249" s="6">
        <v>0</v>
      </c>
      <c r="K249" s="6">
        <v>15.05</v>
      </c>
      <c r="L249" s="6">
        <v>0</v>
      </c>
      <c r="M249" s="6">
        <v>0</v>
      </c>
      <c r="N249" s="6">
        <v>0</v>
      </c>
      <c r="O249" s="6">
        <v>0</v>
      </c>
    </row>
    <row r="250" spans="1:57" s="3" customFormat="1" hidden="1" x14ac:dyDescent="0.25">
      <c r="A250" s="5">
        <v>2019</v>
      </c>
      <c r="B250" s="5">
        <v>7</v>
      </c>
      <c r="C250" s="12" t="s">
        <v>19</v>
      </c>
      <c r="D250" s="12" t="s">
        <v>78</v>
      </c>
      <c r="E250" s="5" t="s">
        <v>313</v>
      </c>
      <c r="F250" s="12" t="s">
        <v>314</v>
      </c>
      <c r="G250" s="10" t="s">
        <v>315</v>
      </c>
      <c r="H250" s="6">
        <v>255.12</v>
      </c>
      <c r="I250" s="6">
        <v>0</v>
      </c>
      <c r="J250" s="6">
        <v>0</v>
      </c>
      <c r="K250" s="6">
        <v>14.85</v>
      </c>
      <c r="L250" s="6">
        <v>21.15</v>
      </c>
      <c r="M250" s="6">
        <v>0</v>
      </c>
      <c r="N250" s="6">
        <v>0</v>
      </c>
      <c r="O250" s="6">
        <v>219.12</v>
      </c>
    </row>
    <row r="251" spans="1:57" s="3" customFormat="1" hidden="1" x14ac:dyDescent="0.25">
      <c r="A251" s="21">
        <v>2019</v>
      </c>
      <c r="B251" s="21">
        <v>11</v>
      </c>
      <c r="C251" s="21" t="s">
        <v>61</v>
      </c>
      <c r="D251" s="21" t="s">
        <v>346</v>
      </c>
      <c r="E251" s="21" t="s">
        <v>67</v>
      </c>
      <c r="F251" s="21" t="s">
        <v>347</v>
      </c>
      <c r="G251" s="21" t="s">
        <v>348</v>
      </c>
      <c r="H251" s="21">
        <v>14.85</v>
      </c>
      <c r="I251" s="21">
        <v>0</v>
      </c>
      <c r="J251" s="21">
        <v>0</v>
      </c>
      <c r="K251" s="21">
        <v>14.85</v>
      </c>
      <c r="L251" s="21">
        <v>0</v>
      </c>
      <c r="M251" s="21">
        <v>0</v>
      </c>
      <c r="N251" s="21">
        <v>0</v>
      </c>
      <c r="O251" s="21">
        <v>0</v>
      </c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</row>
    <row r="252" spans="1:57" s="3" customFormat="1" x14ac:dyDescent="0.25">
      <c r="A252" s="9">
        <v>2019</v>
      </c>
      <c r="B252" s="9">
        <v>3</v>
      </c>
      <c r="C252" s="9" t="s">
        <v>327</v>
      </c>
      <c r="D252" s="9" t="s">
        <v>328</v>
      </c>
      <c r="E252" s="9" t="s">
        <v>29</v>
      </c>
      <c r="F252" s="9" t="s">
        <v>331</v>
      </c>
      <c r="G252" s="5" t="s">
        <v>330</v>
      </c>
      <c r="H252" s="6">
        <v>26.75</v>
      </c>
      <c r="I252" s="6">
        <v>0</v>
      </c>
      <c r="J252" s="6">
        <v>0</v>
      </c>
      <c r="K252" s="6">
        <v>14.84</v>
      </c>
      <c r="L252" s="6">
        <v>11.91</v>
      </c>
      <c r="M252" s="6">
        <v>0</v>
      </c>
      <c r="N252" s="6">
        <v>0</v>
      </c>
      <c r="O252" s="6">
        <v>0</v>
      </c>
    </row>
    <row r="253" spans="1:57" s="3" customFormat="1" hidden="1" x14ac:dyDescent="0.25">
      <c r="A253" s="5">
        <v>2019</v>
      </c>
      <c r="B253" s="5">
        <v>7</v>
      </c>
      <c r="C253" s="12" t="s">
        <v>124</v>
      </c>
      <c r="D253" s="12" t="s">
        <v>425</v>
      </c>
      <c r="E253" s="12" t="s">
        <v>115</v>
      </c>
      <c r="F253" s="12" t="s">
        <v>478</v>
      </c>
      <c r="G253" s="10" t="s">
        <v>479</v>
      </c>
      <c r="H253" s="6">
        <v>16.47</v>
      </c>
      <c r="I253" s="6">
        <v>0</v>
      </c>
      <c r="J253" s="6">
        <v>0</v>
      </c>
      <c r="K253" s="6">
        <v>14.79</v>
      </c>
      <c r="L253" s="6">
        <v>1.6800000000000002</v>
      </c>
      <c r="M253" s="6">
        <v>0</v>
      </c>
      <c r="N253" s="6">
        <v>0</v>
      </c>
      <c r="O253" s="6">
        <v>0</v>
      </c>
    </row>
    <row r="254" spans="1:57" s="3" customFormat="1" x14ac:dyDescent="0.25">
      <c r="A254" s="9">
        <v>2019</v>
      </c>
      <c r="B254" s="9">
        <v>2</v>
      </c>
      <c r="C254" s="9" t="s">
        <v>19</v>
      </c>
      <c r="D254" s="9" t="s">
        <v>106</v>
      </c>
      <c r="E254" s="9" t="s">
        <v>29</v>
      </c>
      <c r="F254" s="9" t="s">
        <v>193</v>
      </c>
      <c r="G254" s="5" t="s">
        <v>193</v>
      </c>
      <c r="H254" s="6">
        <v>3854.3700000000003</v>
      </c>
      <c r="I254" s="6">
        <v>0</v>
      </c>
      <c r="J254" s="6">
        <v>1058.47</v>
      </c>
      <c r="K254" s="6">
        <v>14.780000000000001</v>
      </c>
      <c r="L254" s="6">
        <v>348.31</v>
      </c>
      <c r="M254" s="6">
        <v>379.80999999999995</v>
      </c>
      <c r="N254" s="6">
        <v>379.40999999999997</v>
      </c>
      <c r="O254" s="6">
        <v>2052.9899999999998</v>
      </c>
    </row>
    <row r="255" spans="1:57" s="3" customFormat="1" hidden="1" x14ac:dyDescent="0.25">
      <c r="A255" s="9">
        <v>2019</v>
      </c>
      <c r="B255" s="9">
        <v>5</v>
      </c>
      <c r="C255" s="9" t="s">
        <v>79</v>
      </c>
      <c r="D255" s="9" t="s">
        <v>137</v>
      </c>
      <c r="E255" s="9" t="s">
        <v>138</v>
      </c>
      <c r="F255" s="9" t="s">
        <v>463</v>
      </c>
      <c r="G255" s="5" t="s">
        <v>462</v>
      </c>
      <c r="H255" s="6">
        <v>41.779999999999994</v>
      </c>
      <c r="I255" s="6">
        <v>0</v>
      </c>
      <c r="J255" s="6">
        <v>0</v>
      </c>
      <c r="K255" s="6">
        <v>14.739999999999998</v>
      </c>
      <c r="L255" s="6">
        <v>27.02</v>
      </c>
      <c r="M255" s="6">
        <v>0</v>
      </c>
      <c r="N255" s="6">
        <v>0</v>
      </c>
      <c r="O255" s="6">
        <v>0</v>
      </c>
    </row>
    <row r="256" spans="1:57" s="3" customFormat="1" hidden="1" x14ac:dyDescent="0.25">
      <c r="A256" s="13">
        <v>2019</v>
      </c>
      <c r="B256" s="13">
        <v>9</v>
      </c>
      <c r="C256" s="13" t="s">
        <v>61</v>
      </c>
      <c r="D256" s="13" t="s">
        <v>450</v>
      </c>
      <c r="E256" s="13" t="s">
        <v>43</v>
      </c>
      <c r="F256" s="13" t="s">
        <v>451</v>
      </c>
      <c r="G256" s="7" t="s">
        <v>452</v>
      </c>
      <c r="H256" s="13">
        <v>49.7</v>
      </c>
      <c r="I256" s="13">
        <v>0</v>
      </c>
      <c r="J256" s="13">
        <v>9.8500000000000014</v>
      </c>
      <c r="K256" s="13">
        <v>14.73</v>
      </c>
      <c r="L256" s="13">
        <v>1.84</v>
      </c>
      <c r="M256" s="13">
        <v>0</v>
      </c>
      <c r="N256" s="13">
        <v>0</v>
      </c>
      <c r="O256" s="13">
        <v>23.29</v>
      </c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</row>
    <row r="257" spans="1:57" s="3" customFormat="1" x14ac:dyDescent="0.25">
      <c r="A257" s="13">
        <v>2019</v>
      </c>
      <c r="B257" s="13">
        <v>9</v>
      </c>
      <c r="C257" s="13" t="s">
        <v>89</v>
      </c>
      <c r="D257" s="13" t="s">
        <v>197</v>
      </c>
      <c r="E257" s="13" t="s">
        <v>29</v>
      </c>
      <c r="F257" s="13" t="s">
        <v>201</v>
      </c>
      <c r="G257" s="5" t="s">
        <v>200</v>
      </c>
      <c r="H257" s="13">
        <v>85.65</v>
      </c>
      <c r="I257" s="13">
        <v>0</v>
      </c>
      <c r="J257" s="13">
        <v>0</v>
      </c>
      <c r="K257" s="13">
        <v>14.7</v>
      </c>
      <c r="L257" s="13">
        <v>4.5</v>
      </c>
      <c r="M257" s="13">
        <v>65.33</v>
      </c>
      <c r="N257" s="13">
        <v>5.4</v>
      </c>
      <c r="O257" s="13">
        <v>1.1200000000000001</v>
      </c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</row>
    <row r="258" spans="1:57" s="3" customFormat="1" hidden="1" x14ac:dyDescent="0.25">
      <c r="A258" s="4">
        <v>2019</v>
      </c>
      <c r="B258" s="4">
        <v>1</v>
      </c>
      <c r="C258" s="4" t="s">
        <v>55</v>
      </c>
      <c r="D258" s="4" t="s">
        <v>249</v>
      </c>
      <c r="E258" s="4" t="s">
        <v>250</v>
      </c>
      <c r="F258" s="4" t="s">
        <v>360</v>
      </c>
      <c r="G258" s="5" t="s">
        <v>357</v>
      </c>
      <c r="H258" s="6">
        <v>27.23</v>
      </c>
      <c r="I258" s="6">
        <v>0</v>
      </c>
      <c r="J258" s="6">
        <v>0</v>
      </c>
      <c r="K258" s="6">
        <v>14.68</v>
      </c>
      <c r="L258" s="6">
        <v>12.55</v>
      </c>
      <c r="M258" s="6">
        <v>0</v>
      </c>
      <c r="N258" s="6">
        <v>0</v>
      </c>
      <c r="O258" s="6">
        <v>0</v>
      </c>
    </row>
    <row r="259" spans="1:57" s="3" customFormat="1" x14ac:dyDescent="0.25">
      <c r="A259" s="9">
        <v>2019</v>
      </c>
      <c r="B259" s="9">
        <v>2</v>
      </c>
      <c r="C259" s="9" t="s">
        <v>133</v>
      </c>
      <c r="D259" s="9" t="s">
        <v>349</v>
      </c>
      <c r="E259" s="9" t="s">
        <v>29</v>
      </c>
      <c r="F259" s="9" t="s">
        <v>490</v>
      </c>
      <c r="G259" s="5" t="s">
        <v>491</v>
      </c>
      <c r="H259" s="6">
        <v>14.91</v>
      </c>
      <c r="I259" s="6">
        <v>0</v>
      </c>
      <c r="J259" s="6">
        <v>0</v>
      </c>
      <c r="K259" s="6">
        <v>14.63</v>
      </c>
      <c r="L259" s="6">
        <v>0.28000000000000003</v>
      </c>
      <c r="M259" s="6">
        <v>0</v>
      </c>
      <c r="N259" s="6">
        <v>0</v>
      </c>
      <c r="O259" s="6">
        <v>0</v>
      </c>
    </row>
    <row r="260" spans="1:57" s="3" customFormat="1" x14ac:dyDescent="0.25">
      <c r="A260" s="13">
        <v>2019</v>
      </c>
      <c r="B260" s="13">
        <v>9</v>
      </c>
      <c r="C260" s="13" t="s">
        <v>89</v>
      </c>
      <c r="D260" s="13" t="s">
        <v>273</v>
      </c>
      <c r="E260" s="13" t="s">
        <v>29</v>
      </c>
      <c r="F260" s="13" t="s">
        <v>274</v>
      </c>
      <c r="G260" s="7" t="s">
        <v>275</v>
      </c>
      <c r="H260" s="13">
        <v>57.03</v>
      </c>
      <c r="I260" s="13">
        <v>0</v>
      </c>
      <c r="J260" s="13">
        <v>0</v>
      </c>
      <c r="K260" s="13">
        <v>14.63</v>
      </c>
      <c r="L260" s="13">
        <v>10.96</v>
      </c>
      <c r="M260" s="13">
        <v>31.43</v>
      </c>
      <c r="N260" s="13">
        <v>0</v>
      </c>
      <c r="O260" s="13">
        <v>0</v>
      </c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</row>
    <row r="261" spans="1:57" s="3" customFormat="1" hidden="1" x14ac:dyDescent="0.25">
      <c r="A261" s="23">
        <v>2019</v>
      </c>
      <c r="B261" s="23">
        <v>12</v>
      </c>
      <c r="C261" s="23" t="s">
        <v>79</v>
      </c>
      <c r="D261" s="23" t="s">
        <v>137</v>
      </c>
      <c r="E261" s="23" t="s">
        <v>138</v>
      </c>
      <c r="F261" s="23" t="s">
        <v>463</v>
      </c>
      <c r="G261" s="23" t="s">
        <v>462</v>
      </c>
      <c r="H261" s="23">
        <v>43.79</v>
      </c>
      <c r="I261" s="23">
        <v>0</v>
      </c>
      <c r="J261" s="23">
        <v>0</v>
      </c>
      <c r="K261" s="23">
        <v>14.61</v>
      </c>
      <c r="L261" s="23">
        <v>29.169999999999998</v>
      </c>
      <c r="M261" s="23">
        <v>0</v>
      </c>
      <c r="N261" s="23">
        <v>0</v>
      </c>
      <c r="O261" s="23">
        <v>0</v>
      </c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</row>
    <row r="262" spans="1:57" s="3" customFormat="1" x14ac:dyDescent="0.25">
      <c r="A262" s="5">
        <v>2019</v>
      </c>
      <c r="B262" s="5">
        <v>7</v>
      </c>
      <c r="C262" s="12" t="s">
        <v>55</v>
      </c>
      <c r="D262" s="12" t="s">
        <v>249</v>
      </c>
      <c r="E262" s="5" t="s">
        <v>29</v>
      </c>
      <c r="F262" s="12" t="s">
        <v>397</v>
      </c>
      <c r="G262" s="10" t="s">
        <v>398</v>
      </c>
      <c r="H262" s="6">
        <v>14.56</v>
      </c>
      <c r="I262" s="6">
        <v>0</v>
      </c>
      <c r="J262" s="6">
        <v>0</v>
      </c>
      <c r="K262" s="6">
        <v>14.56</v>
      </c>
      <c r="L262" s="6">
        <v>0</v>
      </c>
      <c r="M262" s="6">
        <v>0</v>
      </c>
      <c r="N262" s="6">
        <v>0</v>
      </c>
      <c r="O262" s="6">
        <v>0</v>
      </c>
    </row>
    <row r="263" spans="1:57" s="3" customFormat="1" hidden="1" x14ac:dyDescent="0.25">
      <c r="A263" s="9">
        <v>2019</v>
      </c>
      <c r="B263" s="9">
        <v>6</v>
      </c>
      <c r="C263" s="10" t="s">
        <v>124</v>
      </c>
      <c r="D263" s="10" t="s">
        <v>425</v>
      </c>
      <c r="E263" s="8" t="s">
        <v>115</v>
      </c>
      <c r="F263" s="10" t="s">
        <v>480</v>
      </c>
      <c r="G263" s="12" t="s">
        <v>479</v>
      </c>
      <c r="H263" s="6">
        <v>14.49</v>
      </c>
      <c r="I263" s="6">
        <v>0</v>
      </c>
      <c r="J263" s="6">
        <v>0</v>
      </c>
      <c r="K263" s="6">
        <v>14.49</v>
      </c>
      <c r="L263" s="6">
        <v>0</v>
      </c>
      <c r="M263" s="6">
        <v>0</v>
      </c>
      <c r="N263" s="6">
        <v>0</v>
      </c>
      <c r="O263" s="6">
        <v>0</v>
      </c>
    </row>
    <row r="264" spans="1:57" s="3" customFormat="1" hidden="1" x14ac:dyDescent="0.25">
      <c r="A264" s="9">
        <v>2019</v>
      </c>
      <c r="B264" s="9">
        <v>6</v>
      </c>
      <c r="C264" s="10" t="s">
        <v>222</v>
      </c>
      <c r="D264" s="10" t="s">
        <v>229</v>
      </c>
      <c r="E264" s="9" t="s">
        <v>224</v>
      </c>
      <c r="F264" s="10" t="s">
        <v>230</v>
      </c>
      <c r="G264" s="12" t="s">
        <v>226</v>
      </c>
      <c r="H264" s="6">
        <v>1635.62</v>
      </c>
      <c r="I264" s="6">
        <v>0</v>
      </c>
      <c r="J264" s="6">
        <v>0</v>
      </c>
      <c r="K264" s="6">
        <v>14.469999999999999</v>
      </c>
      <c r="L264" s="6">
        <v>7.28</v>
      </c>
      <c r="M264" s="6">
        <v>1613.8700000000001</v>
      </c>
      <c r="N264" s="6">
        <v>1.1700000000000002</v>
      </c>
      <c r="O264" s="6">
        <v>0</v>
      </c>
    </row>
    <row r="265" spans="1:57" s="3" customFormat="1" x14ac:dyDescent="0.25">
      <c r="A265" s="9">
        <v>2019</v>
      </c>
      <c r="B265" s="9">
        <v>4</v>
      </c>
      <c r="C265" s="9" t="s">
        <v>55</v>
      </c>
      <c r="D265" s="9" t="s">
        <v>249</v>
      </c>
      <c r="E265" s="9" t="s">
        <v>29</v>
      </c>
      <c r="F265" s="9" t="s">
        <v>397</v>
      </c>
      <c r="G265" s="5" t="s">
        <v>398</v>
      </c>
      <c r="H265" s="6">
        <v>14.46</v>
      </c>
      <c r="I265" s="6">
        <v>0</v>
      </c>
      <c r="J265" s="6">
        <v>0</v>
      </c>
      <c r="K265" s="6">
        <v>14.46</v>
      </c>
      <c r="L265" s="6">
        <v>0</v>
      </c>
      <c r="M265" s="6">
        <v>0</v>
      </c>
      <c r="N265" s="6">
        <v>0</v>
      </c>
      <c r="O265" s="6">
        <v>0</v>
      </c>
    </row>
    <row r="266" spans="1:57" s="3" customFormat="1" x14ac:dyDescent="0.25">
      <c r="A266" s="9">
        <v>2019</v>
      </c>
      <c r="B266" s="9">
        <v>3</v>
      </c>
      <c r="C266" s="9" t="s">
        <v>124</v>
      </c>
      <c r="D266" s="9" t="s">
        <v>373</v>
      </c>
      <c r="E266" s="9" t="s">
        <v>29</v>
      </c>
      <c r="F266" s="9" t="s">
        <v>374</v>
      </c>
      <c r="G266" s="5" t="s">
        <v>375</v>
      </c>
      <c r="H266" s="6">
        <v>14.41</v>
      </c>
      <c r="I266" s="6">
        <v>0</v>
      </c>
      <c r="J266" s="6">
        <v>0</v>
      </c>
      <c r="K266" s="6">
        <v>14.41</v>
      </c>
      <c r="L266" s="6">
        <v>0</v>
      </c>
      <c r="M266" s="6">
        <v>0</v>
      </c>
      <c r="N266" s="6">
        <v>0</v>
      </c>
      <c r="O266" s="6">
        <v>0</v>
      </c>
    </row>
    <row r="267" spans="1:57" s="3" customFormat="1" hidden="1" x14ac:dyDescent="0.25">
      <c r="A267" s="9">
        <v>2019</v>
      </c>
      <c r="B267" s="9">
        <v>4</v>
      </c>
      <c r="C267" s="9" t="s">
        <v>79</v>
      </c>
      <c r="D267" s="9" t="s">
        <v>137</v>
      </c>
      <c r="E267" s="9" t="s">
        <v>138</v>
      </c>
      <c r="F267" s="9" t="s">
        <v>463</v>
      </c>
      <c r="G267" s="5" t="s">
        <v>462</v>
      </c>
      <c r="H267" s="6">
        <v>43.47</v>
      </c>
      <c r="I267" s="6">
        <v>0</v>
      </c>
      <c r="J267" s="6">
        <v>0</v>
      </c>
      <c r="K267" s="6">
        <v>14.399999999999999</v>
      </c>
      <c r="L267" s="6">
        <v>29.040000000000003</v>
      </c>
      <c r="M267" s="6">
        <v>0</v>
      </c>
      <c r="N267" s="6">
        <v>0</v>
      </c>
      <c r="O267" s="6">
        <v>0</v>
      </c>
    </row>
    <row r="268" spans="1:57" s="3" customFormat="1" hidden="1" x14ac:dyDescent="0.25">
      <c r="A268" s="9">
        <v>2019</v>
      </c>
      <c r="B268" s="9">
        <v>5</v>
      </c>
      <c r="C268" s="9" t="s">
        <v>55</v>
      </c>
      <c r="D268" s="9" t="s">
        <v>249</v>
      </c>
      <c r="E268" s="9" t="s">
        <v>250</v>
      </c>
      <c r="F268" s="9" t="s">
        <v>360</v>
      </c>
      <c r="G268" s="5" t="s">
        <v>357</v>
      </c>
      <c r="H268" s="6">
        <v>32.32</v>
      </c>
      <c r="I268" s="6">
        <v>0</v>
      </c>
      <c r="J268" s="6">
        <v>0</v>
      </c>
      <c r="K268" s="6">
        <v>14.36</v>
      </c>
      <c r="L268" s="6">
        <v>17.97</v>
      </c>
      <c r="M268" s="6">
        <v>0</v>
      </c>
      <c r="N268" s="6">
        <v>0</v>
      </c>
      <c r="O268" s="6">
        <v>0</v>
      </c>
    </row>
    <row r="269" spans="1:57" s="3" customFormat="1" hidden="1" x14ac:dyDescent="0.25">
      <c r="A269" s="9">
        <v>2019</v>
      </c>
      <c r="B269" s="9">
        <v>6</v>
      </c>
      <c r="C269" s="10" t="s">
        <v>79</v>
      </c>
      <c r="D269" s="10" t="s">
        <v>80</v>
      </c>
      <c r="E269" s="9" t="s">
        <v>81</v>
      </c>
      <c r="F269" s="10" t="s">
        <v>530</v>
      </c>
      <c r="G269" s="12" t="s">
        <v>83</v>
      </c>
      <c r="H269" s="6">
        <v>14.353199999999999</v>
      </c>
      <c r="I269" s="6"/>
      <c r="J269" s="6"/>
      <c r="K269" s="6">
        <v>14.353199999999999</v>
      </c>
      <c r="L269" s="6"/>
      <c r="M269" s="6"/>
      <c r="N269" s="6"/>
      <c r="O269" s="6"/>
    </row>
    <row r="270" spans="1:57" s="3" customFormat="1" x14ac:dyDescent="0.25">
      <c r="A270" s="15">
        <v>2019</v>
      </c>
      <c r="B270" s="15">
        <v>8</v>
      </c>
      <c r="C270" s="15" t="s">
        <v>133</v>
      </c>
      <c r="D270" s="15" t="s">
        <v>349</v>
      </c>
      <c r="E270" s="15" t="s">
        <v>29</v>
      </c>
      <c r="F270" s="15" t="s">
        <v>490</v>
      </c>
      <c r="G270" s="16" t="s">
        <v>491</v>
      </c>
      <c r="H270" s="15">
        <v>14.62</v>
      </c>
      <c r="I270" s="15">
        <v>0</v>
      </c>
      <c r="J270" s="15">
        <v>0</v>
      </c>
      <c r="K270" s="15">
        <v>14.3</v>
      </c>
      <c r="L270" s="15">
        <v>0.31</v>
      </c>
      <c r="M270" s="15">
        <v>0</v>
      </c>
      <c r="N270" s="15">
        <v>0</v>
      </c>
      <c r="O270" s="15">
        <v>0</v>
      </c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 s="3" customFormat="1" hidden="1" x14ac:dyDescent="0.25">
      <c r="A271" s="9">
        <v>2019</v>
      </c>
      <c r="B271" s="9">
        <v>3</v>
      </c>
      <c r="C271" s="9" t="s">
        <v>55</v>
      </c>
      <c r="D271" s="9" t="s">
        <v>249</v>
      </c>
      <c r="E271" s="9" t="s">
        <v>250</v>
      </c>
      <c r="F271" s="9" t="s">
        <v>360</v>
      </c>
      <c r="G271" s="5" t="s">
        <v>357</v>
      </c>
      <c r="H271" s="6">
        <v>26.96</v>
      </c>
      <c r="I271" s="6">
        <v>0</v>
      </c>
      <c r="J271" s="6">
        <v>0</v>
      </c>
      <c r="K271" s="6">
        <v>14.29</v>
      </c>
      <c r="L271" s="6">
        <v>12.67</v>
      </c>
      <c r="M271" s="6">
        <v>0</v>
      </c>
      <c r="N271" s="6">
        <v>0</v>
      </c>
      <c r="O271" s="6">
        <v>0</v>
      </c>
    </row>
    <row r="272" spans="1:57" s="3" customFormat="1" x14ac:dyDescent="0.25">
      <c r="A272" s="9">
        <v>2019</v>
      </c>
      <c r="B272" s="9">
        <v>6</v>
      </c>
      <c r="C272" s="10" t="s">
        <v>55</v>
      </c>
      <c r="D272" s="10" t="s">
        <v>249</v>
      </c>
      <c r="E272" s="9" t="s">
        <v>29</v>
      </c>
      <c r="F272" s="10" t="s">
        <v>397</v>
      </c>
      <c r="G272" s="12" t="s">
        <v>398</v>
      </c>
      <c r="H272" s="6">
        <v>14.2</v>
      </c>
      <c r="I272" s="6">
        <v>0</v>
      </c>
      <c r="J272" s="6">
        <v>0</v>
      </c>
      <c r="K272" s="6">
        <v>14.2</v>
      </c>
      <c r="L272" s="6">
        <v>0</v>
      </c>
      <c r="M272" s="6">
        <v>0</v>
      </c>
      <c r="N272" s="6">
        <v>0</v>
      </c>
      <c r="O272" s="6">
        <v>0</v>
      </c>
    </row>
    <row r="273" spans="1:57" s="3" customFormat="1" x14ac:dyDescent="0.25">
      <c r="A273" s="13">
        <v>2019</v>
      </c>
      <c r="B273" s="13">
        <v>9</v>
      </c>
      <c r="C273" s="13" t="s">
        <v>89</v>
      </c>
      <c r="D273" s="13" t="s">
        <v>288</v>
      </c>
      <c r="E273" s="13" t="s">
        <v>29</v>
      </c>
      <c r="F273" s="13" t="s">
        <v>430</v>
      </c>
      <c r="G273" s="7" t="s">
        <v>431</v>
      </c>
      <c r="H273" s="13">
        <v>84.83</v>
      </c>
      <c r="I273" s="13">
        <v>0</v>
      </c>
      <c r="J273" s="13">
        <v>0</v>
      </c>
      <c r="K273" s="13">
        <v>14.059999999999999</v>
      </c>
      <c r="L273" s="13">
        <v>0</v>
      </c>
      <c r="M273" s="13">
        <v>70.77000000000001</v>
      </c>
      <c r="N273" s="13">
        <v>10.210000000000001</v>
      </c>
      <c r="O273" s="13">
        <v>0</v>
      </c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</row>
    <row r="274" spans="1:57" s="3" customFormat="1" x14ac:dyDescent="0.25">
      <c r="A274" s="9">
        <v>2019</v>
      </c>
      <c r="B274" s="9">
        <v>2</v>
      </c>
      <c r="C274" s="9" t="s">
        <v>133</v>
      </c>
      <c r="D274" s="9" t="s">
        <v>349</v>
      </c>
      <c r="E274" s="9" t="s">
        <v>29</v>
      </c>
      <c r="F274" s="9" t="s">
        <v>491</v>
      </c>
      <c r="G274" s="5" t="s">
        <v>491</v>
      </c>
      <c r="H274" s="6">
        <v>16.21</v>
      </c>
      <c r="I274" s="6">
        <v>0</v>
      </c>
      <c r="J274" s="6">
        <v>0</v>
      </c>
      <c r="K274" s="6">
        <v>14.01</v>
      </c>
      <c r="L274" s="6">
        <v>2.2000000000000002</v>
      </c>
      <c r="M274" s="6">
        <v>0</v>
      </c>
      <c r="N274" s="6">
        <v>0</v>
      </c>
      <c r="O274" s="6">
        <v>0</v>
      </c>
    </row>
    <row r="275" spans="1:57" s="3" customFormat="1" x14ac:dyDescent="0.25">
      <c r="A275" s="9">
        <v>2019</v>
      </c>
      <c r="B275" s="9">
        <v>4</v>
      </c>
      <c r="C275" s="9" t="s">
        <v>327</v>
      </c>
      <c r="D275" s="9" t="s">
        <v>328</v>
      </c>
      <c r="E275" s="9" t="s">
        <v>29</v>
      </c>
      <c r="F275" s="9" t="s">
        <v>331</v>
      </c>
      <c r="G275" s="5" t="s">
        <v>330</v>
      </c>
      <c r="H275" s="6">
        <v>25.69</v>
      </c>
      <c r="I275" s="6">
        <v>0</v>
      </c>
      <c r="J275" s="6">
        <v>0</v>
      </c>
      <c r="K275" s="6">
        <v>13.98</v>
      </c>
      <c r="L275" s="6">
        <v>11.71</v>
      </c>
      <c r="M275" s="6">
        <v>0</v>
      </c>
      <c r="N275" s="6">
        <v>0</v>
      </c>
      <c r="O275" s="6">
        <v>0</v>
      </c>
    </row>
    <row r="276" spans="1:57" s="3" customFormat="1" hidden="1" x14ac:dyDescent="0.25">
      <c r="A276" s="9">
        <v>2019</v>
      </c>
      <c r="B276" s="9">
        <v>3</v>
      </c>
      <c r="C276" s="9" t="s">
        <v>124</v>
      </c>
      <c r="D276" s="9" t="s">
        <v>425</v>
      </c>
      <c r="E276" s="8" t="s">
        <v>115</v>
      </c>
      <c r="F276" s="9" t="s">
        <v>478</v>
      </c>
      <c r="G276" s="5" t="s">
        <v>479</v>
      </c>
      <c r="H276" s="6">
        <v>15.39</v>
      </c>
      <c r="I276" s="6">
        <v>0</v>
      </c>
      <c r="J276" s="6">
        <v>0</v>
      </c>
      <c r="K276" s="6">
        <v>13.97</v>
      </c>
      <c r="L276" s="6">
        <v>1.42</v>
      </c>
      <c r="M276" s="6">
        <v>0</v>
      </c>
      <c r="N276" s="6">
        <v>0</v>
      </c>
      <c r="O276" s="6">
        <v>0</v>
      </c>
    </row>
    <row r="277" spans="1:57" s="3" customFormat="1" x14ac:dyDescent="0.25">
      <c r="A277" s="9">
        <v>2019</v>
      </c>
      <c r="B277" s="9">
        <v>3</v>
      </c>
      <c r="C277" s="9" t="s">
        <v>19</v>
      </c>
      <c r="D277" s="9" t="s">
        <v>106</v>
      </c>
      <c r="E277" s="9" t="s">
        <v>29</v>
      </c>
      <c r="F277" s="9" t="s">
        <v>193</v>
      </c>
      <c r="G277" s="5" t="s">
        <v>193</v>
      </c>
      <c r="H277" s="6">
        <v>4210.3900000000003</v>
      </c>
      <c r="I277" s="6">
        <v>0</v>
      </c>
      <c r="J277" s="6">
        <v>1241.1599999999999</v>
      </c>
      <c r="K277" s="6">
        <v>13.959999999999999</v>
      </c>
      <c r="L277" s="6">
        <v>412.27</v>
      </c>
      <c r="M277" s="6">
        <v>404.96000000000004</v>
      </c>
      <c r="N277" s="6">
        <v>404.58</v>
      </c>
      <c r="O277" s="6">
        <v>2138.02</v>
      </c>
    </row>
    <row r="278" spans="1:57" s="3" customFormat="1" x14ac:dyDescent="0.25">
      <c r="A278" s="19">
        <v>2019</v>
      </c>
      <c r="B278" s="19">
        <v>10</v>
      </c>
      <c r="C278" s="19" t="s">
        <v>89</v>
      </c>
      <c r="D278" s="19" t="s">
        <v>273</v>
      </c>
      <c r="E278" s="19" t="s">
        <v>29</v>
      </c>
      <c r="F278" s="19" t="s">
        <v>274</v>
      </c>
      <c r="G278" s="19" t="s">
        <v>275</v>
      </c>
      <c r="H278" s="19">
        <v>48.58</v>
      </c>
      <c r="I278" s="19">
        <v>0</v>
      </c>
      <c r="J278" s="19">
        <v>0</v>
      </c>
      <c r="K278" s="19">
        <v>13.870000000000001</v>
      </c>
      <c r="L278" s="19">
        <v>11.1</v>
      </c>
      <c r="M278" s="19">
        <v>23.599999999999998</v>
      </c>
      <c r="N278" s="19">
        <v>0</v>
      </c>
      <c r="O278" s="19">
        <v>0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</row>
    <row r="279" spans="1:57" s="3" customFormat="1" x14ac:dyDescent="0.25">
      <c r="A279" s="9">
        <v>2019</v>
      </c>
      <c r="B279" s="9">
        <v>5</v>
      </c>
      <c r="C279" s="9" t="s">
        <v>124</v>
      </c>
      <c r="D279" s="9" t="s">
        <v>353</v>
      </c>
      <c r="E279" s="9" t="s">
        <v>29</v>
      </c>
      <c r="F279" s="9" t="s">
        <v>378</v>
      </c>
      <c r="G279" s="5" t="s">
        <v>377</v>
      </c>
      <c r="H279" s="6">
        <v>13.87</v>
      </c>
      <c r="I279" s="6">
        <v>0</v>
      </c>
      <c r="J279" s="6">
        <v>0</v>
      </c>
      <c r="K279" s="6">
        <v>13.87</v>
      </c>
      <c r="L279" s="6">
        <v>0</v>
      </c>
      <c r="M279" s="6">
        <v>0</v>
      </c>
      <c r="N279" s="6">
        <v>0</v>
      </c>
      <c r="O279" s="6">
        <v>0</v>
      </c>
    </row>
    <row r="280" spans="1:57" s="3" customFormat="1" x14ac:dyDescent="0.25">
      <c r="A280" s="15">
        <v>2019</v>
      </c>
      <c r="B280" s="15">
        <v>8</v>
      </c>
      <c r="C280" s="15" t="s">
        <v>19</v>
      </c>
      <c r="D280" s="15" t="s">
        <v>106</v>
      </c>
      <c r="E280" s="15" t="s">
        <v>29</v>
      </c>
      <c r="F280" s="15" t="s">
        <v>443</v>
      </c>
      <c r="G280" s="16" t="s">
        <v>444</v>
      </c>
      <c r="H280" s="15">
        <v>4379.58</v>
      </c>
      <c r="I280" s="15">
        <v>0</v>
      </c>
      <c r="J280" s="15">
        <v>4265.7299999999996</v>
      </c>
      <c r="K280" s="15">
        <v>13.85</v>
      </c>
      <c r="L280" s="15">
        <v>100</v>
      </c>
      <c r="M280" s="15">
        <v>0</v>
      </c>
      <c r="N280" s="15">
        <v>0</v>
      </c>
      <c r="O280" s="15">
        <v>0</v>
      </c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 s="3" customFormat="1" x14ac:dyDescent="0.25">
      <c r="A281" s="9">
        <v>2019</v>
      </c>
      <c r="B281" s="9">
        <v>5</v>
      </c>
      <c r="C281" s="9" t="s">
        <v>61</v>
      </c>
      <c r="D281" s="9" t="s">
        <v>62</v>
      </c>
      <c r="E281" s="9" t="s">
        <v>29</v>
      </c>
      <c r="F281" s="9" t="s">
        <v>73</v>
      </c>
      <c r="G281" s="5" t="s">
        <v>74</v>
      </c>
      <c r="H281" s="6">
        <v>28.31</v>
      </c>
      <c r="I281" s="6">
        <v>0</v>
      </c>
      <c r="J281" s="6">
        <v>0</v>
      </c>
      <c r="K281" s="6">
        <v>13.83</v>
      </c>
      <c r="L281" s="6">
        <v>14.48</v>
      </c>
      <c r="M281" s="6">
        <v>0</v>
      </c>
      <c r="N281" s="6">
        <v>0</v>
      </c>
      <c r="O281" s="6">
        <v>0</v>
      </c>
    </row>
    <row r="282" spans="1:57" s="3" customFormat="1" x14ac:dyDescent="0.25">
      <c r="A282" s="9">
        <v>2019</v>
      </c>
      <c r="B282" s="9">
        <v>3</v>
      </c>
      <c r="C282" s="9" t="s">
        <v>19</v>
      </c>
      <c r="D282" s="9" t="s">
        <v>78</v>
      </c>
      <c r="E282" s="9" t="s">
        <v>29</v>
      </c>
      <c r="F282" s="9" t="s">
        <v>447</v>
      </c>
      <c r="G282" s="5" t="s">
        <v>482</v>
      </c>
      <c r="H282" s="6">
        <v>4174.9400000000005</v>
      </c>
      <c r="I282" s="6">
        <v>0</v>
      </c>
      <c r="J282" s="6">
        <v>1237.73</v>
      </c>
      <c r="K282" s="6">
        <v>13.77</v>
      </c>
      <c r="L282" s="6">
        <v>408.53</v>
      </c>
      <c r="M282" s="6">
        <v>401.46000000000004</v>
      </c>
      <c r="N282" s="6">
        <v>401.1</v>
      </c>
      <c r="O282" s="6">
        <v>2113.44</v>
      </c>
    </row>
    <row r="283" spans="1:57" s="3" customFormat="1" hidden="1" x14ac:dyDescent="0.25">
      <c r="A283" s="9">
        <v>2019</v>
      </c>
      <c r="B283" s="9">
        <v>4</v>
      </c>
      <c r="C283" s="9" t="s">
        <v>55</v>
      </c>
      <c r="D283" s="9" t="s">
        <v>249</v>
      </c>
      <c r="E283" s="9" t="s">
        <v>250</v>
      </c>
      <c r="F283" s="9" t="s">
        <v>360</v>
      </c>
      <c r="G283" s="5" t="s">
        <v>357</v>
      </c>
      <c r="H283" s="6">
        <v>29.4</v>
      </c>
      <c r="I283" s="6">
        <v>0</v>
      </c>
      <c r="J283" s="6">
        <v>0</v>
      </c>
      <c r="K283" s="6">
        <v>13.7</v>
      </c>
      <c r="L283" s="6">
        <v>15.71</v>
      </c>
      <c r="M283" s="6">
        <v>0</v>
      </c>
      <c r="N283" s="6">
        <v>0</v>
      </c>
      <c r="O283" s="6">
        <v>0</v>
      </c>
    </row>
    <row r="284" spans="1:57" s="3" customFormat="1" hidden="1" x14ac:dyDescent="0.25">
      <c r="A284" s="9">
        <v>2019</v>
      </c>
      <c r="B284" s="9">
        <v>6</v>
      </c>
      <c r="C284" s="10" t="s">
        <v>79</v>
      </c>
      <c r="D284" s="10" t="s">
        <v>137</v>
      </c>
      <c r="E284" s="9" t="s">
        <v>138</v>
      </c>
      <c r="F284" s="10" t="s">
        <v>172</v>
      </c>
      <c r="G284" s="12" t="s">
        <v>171</v>
      </c>
      <c r="H284" s="6">
        <v>13.67</v>
      </c>
      <c r="I284" s="6">
        <v>0</v>
      </c>
      <c r="J284" s="6">
        <v>0</v>
      </c>
      <c r="K284" s="6">
        <v>13.67</v>
      </c>
      <c r="L284" s="6">
        <v>0</v>
      </c>
      <c r="M284" s="6">
        <v>0</v>
      </c>
      <c r="N284" s="6">
        <v>0</v>
      </c>
      <c r="O284" s="6">
        <v>0</v>
      </c>
    </row>
    <row r="285" spans="1:57" s="3" customFormat="1" hidden="1" x14ac:dyDescent="0.25">
      <c r="A285" s="5">
        <v>2019</v>
      </c>
      <c r="B285" s="5">
        <v>7</v>
      </c>
      <c r="C285" s="12" t="s">
        <v>79</v>
      </c>
      <c r="D285" s="12" t="s">
        <v>137</v>
      </c>
      <c r="E285" s="5" t="s">
        <v>138</v>
      </c>
      <c r="F285" s="12" t="s">
        <v>172</v>
      </c>
      <c r="G285" s="10" t="s">
        <v>171</v>
      </c>
      <c r="H285" s="6">
        <v>13.67</v>
      </c>
      <c r="I285" s="6">
        <v>0</v>
      </c>
      <c r="J285" s="6">
        <v>0</v>
      </c>
      <c r="K285" s="6">
        <v>13.67</v>
      </c>
      <c r="L285" s="6">
        <v>0</v>
      </c>
      <c r="M285" s="6">
        <v>0</v>
      </c>
      <c r="N285" s="6">
        <v>0</v>
      </c>
      <c r="O285" s="6">
        <v>0</v>
      </c>
    </row>
    <row r="286" spans="1:57" s="3" customFormat="1" x14ac:dyDescent="0.25">
      <c r="A286" s="5">
        <v>2019</v>
      </c>
      <c r="B286" s="5">
        <v>7</v>
      </c>
      <c r="C286" s="12" t="s">
        <v>61</v>
      </c>
      <c r="D286" s="12" t="s">
        <v>62</v>
      </c>
      <c r="E286" s="5" t="s">
        <v>29</v>
      </c>
      <c r="F286" s="12" t="s">
        <v>73</v>
      </c>
      <c r="G286" s="10" t="s">
        <v>74</v>
      </c>
      <c r="H286" s="6">
        <v>29.52</v>
      </c>
      <c r="I286" s="6">
        <v>0</v>
      </c>
      <c r="J286" s="6">
        <v>0</v>
      </c>
      <c r="K286" s="6">
        <v>13.65</v>
      </c>
      <c r="L286" s="6">
        <v>15.86</v>
      </c>
      <c r="M286" s="6">
        <v>0</v>
      </c>
      <c r="N286" s="6">
        <v>0</v>
      </c>
      <c r="O286" s="6">
        <v>0</v>
      </c>
    </row>
    <row r="287" spans="1:57" s="3" customFormat="1" x14ac:dyDescent="0.25">
      <c r="A287" s="23">
        <v>2019</v>
      </c>
      <c r="B287" s="23">
        <v>12</v>
      </c>
      <c r="C287" s="23" t="s">
        <v>133</v>
      </c>
      <c r="D287" s="23" t="s">
        <v>349</v>
      </c>
      <c r="E287" s="23" t="s">
        <v>29</v>
      </c>
      <c r="F287" s="23" t="s">
        <v>490</v>
      </c>
      <c r="G287" s="23" t="s">
        <v>491</v>
      </c>
      <c r="H287" s="23">
        <v>13.93</v>
      </c>
      <c r="I287" s="23">
        <v>0</v>
      </c>
      <c r="J287" s="23">
        <v>0</v>
      </c>
      <c r="K287" s="23">
        <v>13.62</v>
      </c>
      <c r="L287" s="23">
        <v>0.31</v>
      </c>
      <c r="M287" s="23">
        <v>0</v>
      </c>
      <c r="N287" s="23">
        <v>0</v>
      </c>
      <c r="O287" s="23">
        <v>0</v>
      </c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</row>
    <row r="288" spans="1:57" s="3" customFormat="1" hidden="1" x14ac:dyDescent="0.25">
      <c r="A288" s="23">
        <v>2019</v>
      </c>
      <c r="B288" s="23">
        <v>12</v>
      </c>
      <c r="C288" s="23" t="s">
        <v>61</v>
      </c>
      <c r="D288" s="23" t="s">
        <v>450</v>
      </c>
      <c r="E288" s="23" t="s">
        <v>43</v>
      </c>
      <c r="F288" s="23" t="s">
        <v>451</v>
      </c>
      <c r="G288" s="23" t="s">
        <v>452</v>
      </c>
      <c r="H288" s="23">
        <v>52.59</v>
      </c>
      <c r="I288" s="23">
        <v>0</v>
      </c>
      <c r="J288" s="23">
        <v>2.44</v>
      </c>
      <c r="K288" s="23">
        <v>13.540000000000001</v>
      </c>
      <c r="L288" s="23">
        <v>1.47</v>
      </c>
      <c r="M288" s="23">
        <v>0</v>
      </c>
      <c r="N288" s="23">
        <v>0</v>
      </c>
      <c r="O288" s="23">
        <v>35.120000000000005</v>
      </c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</row>
    <row r="289" spans="1:57" s="3" customFormat="1" hidden="1" x14ac:dyDescent="0.25">
      <c r="A289" s="13">
        <v>2019</v>
      </c>
      <c r="B289" s="13">
        <v>9</v>
      </c>
      <c r="C289" s="13" t="s">
        <v>124</v>
      </c>
      <c r="D289" s="13" t="s">
        <v>425</v>
      </c>
      <c r="E289" s="13" t="s">
        <v>542</v>
      </c>
      <c r="F289" s="13" t="s">
        <v>478</v>
      </c>
      <c r="G289" s="7" t="s">
        <v>479</v>
      </c>
      <c r="H289" s="13">
        <v>14.71</v>
      </c>
      <c r="I289" s="13">
        <v>0</v>
      </c>
      <c r="J289" s="13">
        <v>0</v>
      </c>
      <c r="K289" s="13">
        <v>13.51</v>
      </c>
      <c r="L289" s="13">
        <v>1.2</v>
      </c>
      <c r="M289" s="13">
        <v>0</v>
      </c>
      <c r="N289" s="13">
        <v>0</v>
      </c>
      <c r="O289" s="13">
        <v>0</v>
      </c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</row>
    <row r="290" spans="1:57" s="3" customFormat="1" x14ac:dyDescent="0.25">
      <c r="A290" s="5">
        <v>2019</v>
      </c>
      <c r="B290" s="5">
        <v>7</v>
      </c>
      <c r="C290" s="12" t="s">
        <v>124</v>
      </c>
      <c r="D290" s="12" t="s">
        <v>353</v>
      </c>
      <c r="E290" s="5" t="s">
        <v>29</v>
      </c>
      <c r="F290" s="12" t="s">
        <v>376</v>
      </c>
      <c r="G290" s="9" t="s">
        <v>377</v>
      </c>
      <c r="H290" s="6">
        <v>13.48</v>
      </c>
      <c r="I290" s="6">
        <v>0</v>
      </c>
      <c r="J290" s="6">
        <v>0</v>
      </c>
      <c r="K290" s="6">
        <v>13.48</v>
      </c>
      <c r="L290" s="6">
        <v>0</v>
      </c>
      <c r="M290" s="6">
        <v>0</v>
      </c>
      <c r="N290" s="6">
        <v>0</v>
      </c>
      <c r="O290" s="6">
        <v>0</v>
      </c>
    </row>
    <row r="291" spans="1:57" s="3" customFormat="1" hidden="1" x14ac:dyDescent="0.25">
      <c r="A291" s="9">
        <v>2019</v>
      </c>
      <c r="B291" s="9">
        <v>5</v>
      </c>
      <c r="C291" s="9" t="s">
        <v>124</v>
      </c>
      <c r="D291" s="9" t="s">
        <v>425</v>
      </c>
      <c r="E291" s="8" t="s">
        <v>115</v>
      </c>
      <c r="F291" s="9" t="s">
        <v>478</v>
      </c>
      <c r="G291" s="5" t="s">
        <v>479</v>
      </c>
      <c r="H291" s="6">
        <v>14.84</v>
      </c>
      <c r="I291" s="6">
        <v>0</v>
      </c>
      <c r="J291" s="6">
        <v>0</v>
      </c>
      <c r="K291" s="6">
        <v>13.46</v>
      </c>
      <c r="L291" s="6">
        <v>1.38</v>
      </c>
      <c r="M291" s="6">
        <v>0</v>
      </c>
      <c r="N291" s="6">
        <v>0</v>
      </c>
      <c r="O291" s="6">
        <v>0</v>
      </c>
    </row>
    <row r="292" spans="1:57" s="3" customFormat="1" hidden="1" x14ac:dyDescent="0.25">
      <c r="A292" s="9">
        <v>2019</v>
      </c>
      <c r="B292" s="9">
        <v>2</v>
      </c>
      <c r="C292" s="9" t="s">
        <v>146</v>
      </c>
      <c r="D292" s="9" t="s">
        <v>150</v>
      </c>
      <c r="E292" s="9" t="s">
        <v>43</v>
      </c>
      <c r="F292" s="9" t="s">
        <v>150</v>
      </c>
      <c r="G292" s="5" t="s">
        <v>149</v>
      </c>
      <c r="H292" s="6">
        <v>30.09</v>
      </c>
      <c r="I292" s="6">
        <v>0</v>
      </c>
      <c r="J292" s="6">
        <v>0</v>
      </c>
      <c r="K292" s="6">
        <v>13.38</v>
      </c>
      <c r="L292" s="6">
        <v>16.7</v>
      </c>
      <c r="M292" s="6">
        <v>0</v>
      </c>
      <c r="N292" s="6">
        <v>0</v>
      </c>
      <c r="O292" s="6">
        <v>0</v>
      </c>
    </row>
    <row r="293" spans="1:57" s="3" customFormat="1" x14ac:dyDescent="0.25">
      <c r="A293" s="9">
        <v>2019</v>
      </c>
      <c r="B293" s="9">
        <v>2</v>
      </c>
      <c r="C293" s="9" t="s">
        <v>27</v>
      </c>
      <c r="D293" s="9" t="s">
        <v>180</v>
      </c>
      <c r="E293" s="9" t="s">
        <v>29</v>
      </c>
      <c r="F293" s="9" t="s">
        <v>181</v>
      </c>
      <c r="G293" s="5" t="s">
        <v>182</v>
      </c>
      <c r="H293" s="6">
        <v>13.35</v>
      </c>
      <c r="I293" s="6">
        <v>0</v>
      </c>
      <c r="J293" s="6">
        <v>0</v>
      </c>
      <c r="K293" s="6">
        <v>13.35</v>
      </c>
      <c r="L293" s="6">
        <v>0</v>
      </c>
      <c r="M293" s="6">
        <v>0</v>
      </c>
      <c r="N293" s="6">
        <v>0</v>
      </c>
      <c r="O293" s="6">
        <v>0</v>
      </c>
    </row>
    <row r="294" spans="1:57" s="3" customFormat="1" hidden="1" x14ac:dyDescent="0.25">
      <c r="A294" s="15">
        <v>2019</v>
      </c>
      <c r="B294" s="15">
        <v>8</v>
      </c>
      <c r="C294" s="15" t="s">
        <v>19</v>
      </c>
      <c r="D294" s="15" t="s">
        <v>70</v>
      </c>
      <c r="E294" s="15" t="s">
        <v>364</v>
      </c>
      <c r="F294" s="15" t="s">
        <v>408</v>
      </c>
      <c r="G294" s="16" t="s">
        <v>407</v>
      </c>
      <c r="H294" s="15">
        <v>1725.38</v>
      </c>
      <c r="I294" s="15">
        <v>0</v>
      </c>
      <c r="J294" s="15">
        <v>1667.89</v>
      </c>
      <c r="K294" s="15">
        <v>13.2</v>
      </c>
      <c r="L294" s="15">
        <v>44.3</v>
      </c>
      <c r="M294" s="15">
        <v>0</v>
      </c>
      <c r="N294" s="15">
        <v>0</v>
      </c>
      <c r="O294" s="15">
        <v>0</v>
      </c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 s="3" customFormat="1" x14ac:dyDescent="0.25">
      <c r="A295" s="21">
        <v>2019</v>
      </c>
      <c r="B295" s="21">
        <v>11</v>
      </c>
      <c r="C295" s="21" t="s">
        <v>133</v>
      </c>
      <c r="D295" s="21" t="s">
        <v>349</v>
      </c>
      <c r="E295" s="21" t="s">
        <v>29</v>
      </c>
      <c r="F295" s="21" t="s">
        <v>490</v>
      </c>
      <c r="G295" s="21" t="s">
        <v>554</v>
      </c>
      <c r="H295" s="21">
        <v>13.48</v>
      </c>
      <c r="I295" s="21">
        <v>0</v>
      </c>
      <c r="J295" s="21">
        <v>0</v>
      </c>
      <c r="K295" s="21">
        <v>13.18</v>
      </c>
      <c r="L295" s="21">
        <v>0.3</v>
      </c>
      <c r="M295" s="21">
        <v>0</v>
      </c>
      <c r="N295" s="21">
        <v>0</v>
      </c>
      <c r="O295" s="21">
        <v>0</v>
      </c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</row>
    <row r="296" spans="1:57" s="3" customFormat="1" hidden="1" x14ac:dyDescent="0.25">
      <c r="A296" s="15">
        <v>2019</v>
      </c>
      <c r="B296" s="15">
        <v>8</v>
      </c>
      <c r="C296" s="15" t="s">
        <v>79</v>
      </c>
      <c r="D296" s="15" t="s">
        <v>137</v>
      </c>
      <c r="E296" s="15" t="s">
        <v>138</v>
      </c>
      <c r="F296" s="15" t="s">
        <v>463</v>
      </c>
      <c r="G296" s="16" t="s">
        <v>462</v>
      </c>
      <c r="H296" s="15">
        <v>40.260000000000005</v>
      </c>
      <c r="I296" s="15">
        <v>0</v>
      </c>
      <c r="J296" s="15">
        <v>0</v>
      </c>
      <c r="K296" s="15">
        <v>13.08</v>
      </c>
      <c r="L296" s="15">
        <v>27.17</v>
      </c>
      <c r="M296" s="15">
        <v>0</v>
      </c>
      <c r="N296" s="15">
        <v>0</v>
      </c>
      <c r="O296" s="15">
        <v>0</v>
      </c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 s="3" customFormat="1" x14ac:dyDescent="0.25">
      <c r="A297" s="4">
        <v>2019</v>
      </c>
      <c r="B297" s="4">
        <v>1</v>
      </c>
      <c r="C297" s="4" t="s">
        <v>55</v>
      </c>
      <c r="D297" s="4" t="s">
        <v>249</v>
      </c>
      <c r="E297" s="4" t="s">
        <v>29</v>
      </c>
      <c r="F297" s="4" t="s">
        <v>397</v>
      </c>
      <c r="G297" s="5" t="s">
        <v>398</v>
      </c>
      <c r="H297" s="6">
        <v>13.07</v>
      </c>
      <c r="I297" s="6">
        <v>0</v>
      </c>
      <c r="J297" s="6">
        <v>0</v>
      </c>
      <c r="K297" s="6">
        <v>13.07</v>
      </c>
      <c r="L297" s="6">
        <v>0</v>
      </c>
      <c r="M297" s="6">
        <v>0</v>
      </c>
      <c r="N297" s="6">
        <v>0</v>
      </c>
      <c r="O297" s="6">
        <v>0</v>
      </c>
    </row>
    <row r="298" spans="1:57" s="3" customFormat="1" x14ac:dyDescent="0.25">
      <c r="A298" s="9">
        <v>2019</v>
      </c>
      <c r="B298" s="9">
        <v>2</v>
      </c>
      <c r="C298" s="9" t="s">
        <v>55</v>
      </c>
      <c r="D298" s="9" t="s">
        <v>249</v>
      </c>
      <c r="E298" s="9" t="s">
        <v>29</v>
      </c>
      <c r="F298" s="9" t="s">
        <v>397</v>
      </c>
      <c r="G298" s="5" t="s">
        <v>398</v>
      </c>
      <c r="H298" s="6">
        <v>13</v>
      </c>
      <c r="I298" s="6">
        <v>0</v>
      </c>
      <c r="J298" s="6">
        <v>0</v>
      </c>
      <c r="K298" s="6">
        <v>13</v>
      </c>
      <c r="L298" s="6">
        <v>0</v>
      </c>
      <c r="M298" s="6">
        <v>0</v>
      </c>
      <c r="N298" s="6">
        <v>0</v>
      </c>
      <c r="O298" s="6">
        <v>0</v>
      </c>
    </row>
    <row r="299" spans="1:57" s="3" customFormat="1" hidden="1" x14ac:dyDescent="0.25">
      <c r="A299" s="19">
        <v>2019</v>
      </c>
      <c r="B299" s="19">
        <v>10</v>
      </c>
      <c r="C299" s="19" t="s">
        <v>19</v>
      </c>
      <c r="D299" s="19" t="s">
        <v>70</v>
      </c>
      <c r="E299" s="19" t="s">
        <v>364</v>
      </c>
      <c r="F299" s="19" t="s">
        <v>406</v>
      </c>
      <c r="G299" s="19" t="s">
        <v>407</v>
      </c>
      <c r="H299" s="19">
        <v>3472.62</v>
      </c>
      <c r="I299" s="19">
        <v>0</v>
      </c>
      <c r="J299" s="19">
        <v>3369.72</v>
      </c>
      <c r="K299" s="19">
        <v>12.979999999999999</v>
      </c>
      <c r="L299" s="19">
        <v>89.929999999999993</v>
      </c>
      <c r="M299" s="19">
        <v>0</v>
      </c>
      <c r="N299" s="19">
        <v>0</v>
      </c>
      <c r="O299" s="19">
        <v>0</v>
      </c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</row>
    <row r="300" spans="1:57" s="3" customFormat="1" hidden="1" x14ac:dyDescent="0.25">
      <c r="A300" s="9">
        <v>2019</v>
      </c>
      <c r="B300" s="9">
        <v>3</v>
      </c>
      <c r="C300" s="9" t="s">
        <v>79</v>
      </c>
      <c r="D300" s="9" t="s">
        <v>137</v>
      </c>
      <c r="E300" s="9" t="s">
        <v>138</v>
      </c>
      <c r="F300" s="9" t="s">
        <v>172</v>
      </c>
      <c r="G300" s="5" t="s">
        <v>171</v>
      </c>
      <c r="H300" s="6">
        <v>12.92</v>
      </c>
      <c r="I300" s="6">
        <v>0</v>
      </c>
      <c r="J300" s="6">
        <v>0</v>
      </c>
      <c r="K300" s="6">
        <v>12.92</v>
      </c>
      <c r="L300" s="6">
        <v>0</v>
      </c>
      <c r="M300" s="6">
        <v>0</v>
      </c>
      <c r="N300" s="6">
        <v>0</v>
      </c>
      <c r="O300" s="6">
        <v>0</v>
      </c>
    </row>
    <row r="301" spans="1:57" s="3" customFormat="1" hidden="1" x14ac:dyDescent="0.25">
      <c r="A301" s="9">
        <v>2019</v>
      </c>
      <c r="B301" s="9">
        <v>2</v>
      </c>
      <c r="C301" s="9" t="s">
        <v>124</v>
      </c>
      <c r="D301" s="9" t="s">
        <v>425</v>
      </c>
      <c r="E301" s="8" t="s">
        <v>115</v>
      </c>
      <c r="F301" s="9" t="s">
        <v>478</v>
      </c>
      <c r="G301" s="5" t="s">
        <v>479</v>
      </c>
      <c r="H301" s="6">
        <v>14.14</v>
      </c>
      <c r="I301" s="6">
        <v>0</v>
      </c>
      <c r="J301" s="6">
        <v>0</v>
      </c>
      <c r="K301" s="6">
        <v>12.89</v>
      </c>
      <c r="L301" s="6">
        <v>1.25</v>
      </c>
      <c r="M301" s="6">
        <v>0</v>
      </c>
      <c r="N301" s="6">
        <v>0</v>
      </c>
      <c r="O301" s="6">
        <v>0</v>
      </c>
    </row>
    <row r="302" spans="1:57" s="3" customFormat="1" x14ac:dyDescent="0.25">
      <c r="A302" s="4">
        <v>2019</v>
      </c>
      <c r="B302" s="4">
        <v>1</v>
      </c>
      <c r="C302" s="4" t="s">
        <v>19</v>
      </c>
      <c r="D302" s="4" t="s">
        <v>106</v>
      </c>
      <c r="E302" s="4" t="s">
        <v>29</v>
      </c>
      <c r="F302" s="4" t="s">
        <v>443</v>
      </c>
      <c r="G302" s="5" t="s">
        <v>444</v>
      </c>
      <c r="H302" s="6">
        <v>5374.43</v>
      </c>
      <c r="I302" s="6">
        <v>0</v>
      </c>
      <c r="J302" s="6">
        <v>5315.11</v>
      </c>
      <c r="K302" s="6">
        <v>12.88</v>
      </c>
      <c r="L302" s="6">
        <v>46.44</v>
      </c>
      <c r="M302" s="6">
        <v>0</v>
      </c>
      <c r="N302" s="6">
        <v>0</v>
      </c>
      <c r="O302" s="6">
        <v>0</v>
      </c>
    </row>
    <row r="303" spans="1:57" s="3" customFormat="1" hidden="1" x14ac:dyDescent="0.25">
      <c r="A303" s="13">
        <v>2019</v>
      </c>
      <c r="B303" s="13">
        <v>9</v>
      </c>
      <c r="C303" s="13" t="s">
        <v>146</v>
      </c>
      <c r="D303" s="13" t="s">
        <v>147</v>
      </c>
      <c r="E303" s="13" t="s">
        <v>43</v>
      </c>
      <c r="F303" s="13" t="s">
        <v>150</v>
      </c>
      <c r="G303" s="7" t="s">
        <v>149</v>
      </c>
      <c r="H303" s="13">
        <v>28.07</v>
      </c>
      <c r="I303" s="13">
        <v>0</v>
      </c>
      <c r="J303" s="13">
        <v>0</v>
      </c>
      <c r="K303" s="13">
        <v>12.88</v>
      </c>
      <c r="L303" s="13">
        <v>15.18</v>
      </c>
      <c r="M303" s="13">
        <v>0</v>
      </c>
      <c r="N303" s="13">
        <v>0</v>
      </c>
      <c r="O303" s="13">
        <v>0</v>
      </c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</row>
    <row r="304" spans="1:57" s="3" customFormat="1" x14ac:dyDescent="0.25">
      <c r="A304" s="13">
        <v>2019</v>
      </c>
      <c r="B304" s="13">
        <v>9</v>
      </c>
      <c r="C304" s="13" t="s">
        <v>19</v>
      </c>
      <c r="D304" s="13" t="s">
        <v>78</v>
      </c>
      <c r="E304" s="13" t="s">
        <v>29</v>
      </c>
      <c r="F304" s="13" t="s">
        <v>447</v>
      </c>
      <c r="G304" s="7" t="s">
        <v>482</v>
      </c>
      <c r="H304" s="13">
        <v>2811.5200000000004</v>
      </c>
      <c r="I304" s="13">
        <v>0</v>
      </c>
      <c r="J304" s="13">
        <v>124.49</v>
      </c>
      <c r="K304" s="13">
        <v>12.84</v>
      </c>
      <c r="L304" s="13">
        <v>328.84999999999997</v>
      </c>
      <c r="M304" s="13">
        <v>367.43999999999994</v>
      </c>
      <c r="N304" s="13">
        <v>367.15000000000003</v>
      </c>
      <c r="O304" s="13">
        <v>1977.9099999999999</v>
      </c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</row>
    <row r="305" spans="1:57" s="3" customFormat="1" hidden="1" x14ac:dyDescent="0.25">
      <c r="A305" s="9">
        <v>2019</v>
      </c>
      <c r="B305" s="9">
        <v>5</v>
      </c>
      <c r="C305" s="9" t="s">
        <v>79</v>
      </c>
      <c r="D305" s="9" t="s">
        <v>137</v>
      </c>
      <c r="E305" s="9" t="s">
        <v>138</v>
      </c>
      <c r="F305" s="9" t="s">
        <v>172</v>
      </c>
      <c r="G305" s="5" t="s">
        <v>171</v>
      </c>
      <c r="H305" s="6">
        <v>12.83</v>
      </c>
      <c r="I305" s="6">
        <v>0</v>
      </c>
      <c r="J305" s="6">
        <v>0</v>
      </c>
      <c r="K305" s="6">
        <v>12.83</v>
      </c>
      <c r="L305" s="6">
        <v>0</v>
      </c>
      <c r="M305" s="6">
        <v>0</v>
      </c>
      <c r="N305" s="6">
        <v>0</v>
      </c>
      <c r="O305" s="6">
        <v>0</v>
      </c>
    </row>
    <row r="306" spans="1:57" s="3" customFormat="1" hidden="1" x14ac:dyDescent="0.25">
      <c r="A306" s="9">
        <v>2019</v>
      </c>
      <c r="B306" s="9">
        <v>2</v>
      </c>
      <c r="C306" s="9" t="s">
        <v>55</v>
      </c>
      <c r="D306" s="9" t="s">
        <v>249</v>
      </c>
      <c r="E306" s="9" t="s">
        <v>250</v>
      </c>
      <c r="F306" s="9" t="s">
        <v>360</v>
      </c>
      <c r="G306" s="5" t="s">
        <v>357</v>
      </c>
      <c r="H306" s="6">
        <v>24.72</v>
      </c>
      <c r="I306" s="6">
        <v>0</v>
      </c>
      <c r="J306" s="6">
        <v>0</v>
      </c>
      <c r="K306" s="6">
        <v>12.69</v>
      </c>
      <c r="L306" s="6">
        <v>12.03</v>
      </c>
      <c r="M306" s="6">
        <v>0</v>
      </c>
      <c r="N306" s="6">
        <v>0</v>
      </c>
      <c r="O306" s="6">
        <v>0</v>
      </c>
    </row>
    <row r="307" spans="1:57" s="3" customFormat="1" x14ac:dyDescent="0.25">
      <c r="A307" s="21">
        <v>2019</v>
      </c>
      <c r="B307" s="21">
        <v>11</v>
      </c>
      <c r="C307" s="21" t="s">
        <v>19</v>
      </c>
      <c r="D307" s="21" t="s">
        <v>78</v>
      </c>
      <c r="E307" s="21" t="s">
        <v>29</v>
      </c>
      <c r="F307" s="21" t="s">
        <v>447</v>
      </c>
      <c r="G307" s="21" t="s">
        <v>482</v>
      </c>
      <c r="H307" s="21">
        <v>3218.98</v>
      </c>
      <c r="I307" s="21">
        <v>0</v>
      </c>
      <c r="J307" s="21">
        <v>407.15</v>
      </c>
      <c r="K307" s="21">
        <v>12.67</v>
      </c>
      <c r="L307" s="21">
        <v>401.72</v>
      </c>
      <c r="M307" s="21">
        <v>393.22999999999996</v>
      </c>
      <c r="N307" s="21">
        <v>392.94</v>
      </c>
      <c r="O307" s="21">
        <v>2004.21</v>
      </c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</row>
    <row r="308" spans="1:57" s="3" customFormat="1" x14ac:dyDescent="0.25">
      <c r="A308" s="9">
        <v>2019</v>
      </c>
      <c r="B308" s="9">
        <v>5</v>
      </c>
      <c r="C308" s="9" t="s">
        <v>89</v>
      </c>
      <c r="D308" s="9" t="s">
        <v>273</v>
      </c>
      <c r="E308" s="9" t="s">
        <v>29</v>
      </c>
      <c r="F308" s="9" t="s">
        <v>274</v>
      </c>
      <c r="G308" s="5" t="s">
        <v>275</v>
      </c>
      <c r="H308" s="6">
        <v>62.58</v>
      </c>
      <c r="I308" s="6">
        <v>0</v>
      </c>
      <c r="J308" s="6">
        <v>0</v>
      </c>
      <c r="K308" s="6">
        <v>12.6</v>
      </c>
      <c r="L308" s="6">
        <v>12.02</v>
      </c>
      <c r="M308" s="6">
        <v>37.96</v>
      </c>
      <c r="N308" s="6">
        <v>0</v>
      </c>
      <c r="O308" s="6">
        <v>0</v>
      </c>
    </row>
    <row r="309" spans="1:57" s="3" customFormat="1" hidden="1" x14ac:dyDescent="0.25">
      <c r="A309" s="9">
        <v>2019</v>
      </c>
      <c r="B309" s="9">
        <v>4</v>
      </c>
      <c r="C309" s="9" t="s">
        <v>124</v>
      </c>
      <c r="D309" s="9" t="s">
        <v>425</v>
      </c>
      <c r="E309" s="8" t="s">
        <v>115</v>
      </c>
      <c r="F309" s="9" t="s">
        <v>478</v>
      </c>
      <c r="G309" s="5" t="s">
        <v>479</v>
      </c>
      <c r="H309" s="6">
        <v>13.8</v>
      </c>
      <c r="I309" s="6">
        <v>0</v>
      </c>
      <c r="J309" s="6">
        <v>0</v>
      </c>
      <c r="K309" s="6">
        <v>12.59</v>
      </c>
      <c r="L309" s="6">
        <v>1.21</v>
      </c>
      <c r="M309" s="6">
        <v>0</v>
      </c>
      <c r="N309" s="6">
        <v>0</v>
      </c>
      <c r="O309" s="6">
        <v>0</v>
      </c>
    </row>
    <row r="310" spans="1:57" s="3" customFormat="1" hidden="1" x14ac:dyDescent="0.25">
      <c r="A310" s="15">
        <v>2019</v>
      </c>
      <c r="B310" s="15">
        <v>8</v>
      </c>
      <c r="C310" s="15" t="s">
        <v>124</v>
      </c>
      <c r="D310" s="15" t="s">
        <v>425</v>
      </c>
      <c r="E310" s="15" t="s">
        <v>542</v>
      </c>
      <c r="F310" s="15" t="s">
        <v>478</v>
      </c>
      <c r="G310" s="16" t="s">
        <v>479</v>
      </c>
      <c r="H310" s="15">
        <v>14.13</v>
      </c>
      <c r="I310" s="15">
        <v>0</v>
      </c>
      <c r="J310" s="15">
        <v>0</v>
      </c>
      <c r="K310" s="15">
        <v>12.57</v>
      </c>
      <c r="L310" s="15">
        <v>1.56</v>
      </c>
      <c r="M310" s="15">
        <v>0</v>
      </c>
      <c r="N310" s="15">
        <v>0</v>
      </c>
      <c r="O310" s="15">
        <v>0</v>
      </c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 s="3" customFormat="1" hidden="1" x14ac:dyDescent="0.25">
      <c r="A311" s="9">
        <v>2019</v>
      </c>
      <c r="B311" s="9">
        <v>4</v>
      </c>
      <c r="C311" s="9" t="s">
        <v>79</v>
      </c>
      <c r="D311" s="9" t="s">
        <v>137</v>
      </c>
      <c r="E311" s="9" t="s">
        <v>138</v>
      </c>
      <c r="F311" s="9" t="s">
        <v>172</v>
      </c>
      <c r="G311" s="5" t="s">
        <v>171</v>
      </c>
      <c r="H311" s="6">
        <v>12.45</v>
      </c>
      <c r="I311" s="6">
        <v>0</v>
      </c>
      <c r="J311" s="6">
        <v>0</v>
      </c>
      <c r="K311" s="6">
        <v>12.45</v>
      </c>
      <c r="L311" s="6">
        <v>0</v>
      </c>
      <c r="M311" s="6">
        <v>0</v>
      </c>
      <c r="N311" s="6">
        <v>0</v>
      </c>
      <c r="O311" s="6">
        <v>0</v>
      </c>
    </row>
    <row r="312" spans="1:57" s="3" customFormat="1" x14ac:dyDescent="0.25">
      <c r="A312" s="9">
        <v>2019</v>
      </c>
      <c r="B312" s="9">
        <v>6</v>
      </c>
      <c r="C312" s="10" t="s">
        <v>61</v>
      </c>
      <c r="D312" s="10" t="s">
        <v>62</v>
      </c>
      <c r="E312" s="9" t="s">
        <v>29</v>
      </c>
      <c r="F312" s="10" t="s">
        <v>73</v>
      </c>
      <c r="G312" s="12" t="s">
        <v>74</v>
      </c>
      <c r="H312" s="6">
        <v>27.53</v>
      </c>
      <c r="I312" s="6">
        <v>0</v>
      </c>
      <c r="J312" s="6">
        <v>0</v>
      </c>
      <c r="K312" s="6">
        <v>12.43</v>
      </c>
      <c r="L312" s="6">
        <v>15.1</v>
      </c>
      <c r="M312" s="6">
        <v>0</v>
      </c>
      <c r="N312" s="6">
        <v>0</v>
      </c>
      <c r="O312" s="6">
        <v>0</v>
      </c>
    </row>
    <row r="313" spans="1:57" s="3" customFormat="1" x14ac:dyDescent="0.25">
      <c r="A313" s="15">
        <v>2019</v>
      </c>
      <c r="B313" s="15">
        <v>8</v>
      </c>
      <c r="C313" s="15" t="s">
        <v>19</v>
      </c>
      <c r="D313" s="15" t="s">
        <v>106</v>
      </c>
      <c r="E313" s="15" t="s">
        <v>29</v>
      </c>
      <c r="F313" s="15" t="s">
        <v>193</v>
      </c>
      <c r="G313" s="16" t="s">
        <v>193</v>
      </c>
      <c r="H313" s="15">
        <v>3538.13</v>
      </c>
      <c r="I313" s="15">
        <v>0</v>
      </c>
      <c r="J313" s="15">
        <v>18.860000000000003</v>
      </c>
      <c r="K313" s="15">
        <v>12.43</v>
      </c>
      <c r="L313" s="15">
        <v>450.21000000000004</v>
      </c>
      <c r="M313" s="15">
        <v>471.59</v>
      </c>
      <c r="N313" s="15">
        <v>471.21</v>
      </c>
      <c r="O313" s="15">
        <v>2585.02</v>
      </c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 s="3" customFormat="1" x14ac:dyDescent="0.25">
      <c r="A314" s="9">
        <v>2019</v>
      </c>
      <c r="B314" s="9">
        <v>3</v>
      </c>
      <c r="C314" s="9" t="s">
        <v>89</v>
      </c>
      <c r="D314" s="9" t="s">
        <v>194</v>
      </c>
      <c r="E314" s="9" t="s">
        <v>29</v>
      </c>
      <c r="F314" s="9" t="s">
        <v>195</v>
      </c>
      <c r="G314" s="5" t="s">
        <v>196</v>
      </c>
      <c r="H314" s="6">
        <v>14.37</v>
      </c>
      <c r="I314" s="6">
        <v>0</v>
      </c>
      <c r="J314" s="6">
        <v>0</v>
      </c>
      <c r="K314" s="6">
        <v>12.41</v>
      </c>
      <c r="L314" s="6">
        <v>1.96</v>
      </c>
      <c r="M314" s="6">
        <v>0</v>
      </c>
      <c r="N314" s="6">
        <v>0</v>
      </c>
      <c r="O314" s="6">
        <v>0</v>
      </c>
    </row>
    <row r="315" spans="1:57" s="3" customFormat="1" x14ac:dyDescent="0.25">
      <c r="A315" s="9">
        <v>2019</v>
      </c>
      <c r="B315" s="9">
        <v>3</v>
      </c>
      <c r="C315" s="9" t="s">
        <v>19</v>
      </c>
      <c r="D315" s="9" t="s">
        <v>106</v>
      </c>
      <c r="E315" s="9" t="s">
        <v>29</v>
      </c>
      <c r="F315" s="9" t="s">
        <v>443</v>
      </c>
      <c r="G315" s="5" t="s">
        <v>444</v>
      </c>
      <c r="H315" s="6">
        <v>5305.02</v>
      </c>
      <c r="I315" s="6">
        <v>0</v>
      </c>
      <c r="J315" s="6">
        <v>5258.45</v>
      </c>
      <c r="K315" s="6">
        <v>12.35</v>
      </c>
      <c r="L315" s="6">
        <v>34.21</v>
      </c>
      <c r="M315" s="6">
        <v>0</v>
      </c>
      <c r="N315" s="6">
        <v>0</v>
      </c>
      <c r="O315" s="6">
        <v>0</v>
      </c>
    </row>
    <row r="316" spans="1:57" s="3" customFormat="1" hidden="1" x14ac:dyDescent="0.25">
      <c r="A316" s="21">
        <v>2019</v>
      </c>
      <c r="B316" s="21">
        <v>11</v>
      </c>
      <c r="C316" s="21" t="s">
        <v>79</v>
      </c>
      <c r="D316" s="21" t="s">
        <v>137</v>
      </c>
      <c r="E316" s="21" t="s">
        <v>138</v>
      </c>
      <c r="F316" s="21" t="s">
        <v>463</v>
      </c>
      <c r="G316" s="21" t="s">
        <v>462</v>
      </c>
      <c r="H316" s="21">
        <v>41.01</v>
      </c>
      <c r="I316" s="21">
        <v>0</v>
      </c>
      <c r="J316" s="21">
        <v>0</v>
      </c>
      <c r="K316" s="21">
        <v>12.35</v>
      </c>
      <c r="L316" s="21">
        <v>28.67</v>
      </c>
      <c r="M316" s="21">
        <v>0</v>
      </c>
      <c r="N316" s="21">
        <v>0</v>
      </c>
      <c r="O316" s="21">
        <v>0</v>
      </c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</row>
    <row r="317" spans="1:57" s="3" customFormat="1" hidden="1" x14ac:dyDescent="0.25">
      <c r="A317" s="13">
        <v>2019</v>
      </c>
      <c r="B317" s="13">
        <v>9</v>
      </c>
      <c r="C317" s="13" t="s">
        <v>79</v>
      </c>
      <c r="D317" s="13" t="s">
        <v>137</v>
      </c>
      <c r="E317" s="13" t="s">
        <v>138</v>
      </c>
      <c r="F317" s="13" t="s">
        <v>463</v>
      </c>
      <c r="G317" s="7" t="s">
        <v>462</v>
      </c>
      <c r="H317" s="13">
        <v>35.24</v>
      </c>
      <c r="I317" s="13">
        <v>0</v>
      </c>
      <c r="J317" s="13">
        <v>0</v>
      </c>
      <c r="K317" s="13">
        <v>12.309999999999999</v>
      </c>
      <c r="L317" s="13">
        <v>22.93</v>
      </c>
      <c r="M317" s="13">
        <v>0</v>
      </c>
      <c r="N317" s="13">
        <v>0</v>
      </c>
      <c r="O317" s="13">
        <v>0</v>
      </c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</row>
    <row r="318" spans="1:57" s="3" customFormat="1" x14ac:dyDescent="0.25">
      <c r="A318" s="9">
        <v>2019</v>
      </c>
      <c r="B318" s="9">
        <v>2</v>
      </c>
      <c r="C318" s="9" t="s">
        <v>327</v>
      </c>
      <c r="D318" s="9" t="s">
        <v>328</v>
      </c>
      <c r="E318" s="9" t="s">
        <v>29</v>
      </c>
      <c r="F318" s="9" t="s">
        <v>331</v>
      </c>
      <c r="G318" s="5" t="s">
        <v>330</v>
      </c>
      <c r="H318" s="6">
        <v>22.48</v>
      </c>
      <c r="I318" s="6">
        <v>0</v>
      </c>
      <c r="J318" s="6">
        <v>0</v>
      </c>
      <c r="K318" s="6">
        <v>12.27</v>
      </c>
      <c r="L318" s="6">
        <v>10.199999999999999</v>
      </c>
      <c r="M318" s="6">
        <v>0</v>
      </c>
      <c r="N318" s="6">
        <v>0</v>
      </c>
      <c r="O318" s="6">
        <v>0</v>
      </c>
    </row>
    <row r="319" spans="1:57" s="3" customFormat="1" hidden="1" x14ac:dyDescent="0.25">
      <c r="A319" s="23">
        <v>2019</v>
      </c>
      <c r="B319" s="23">
        <v>12</v>
      </c>
      <c r="C319" s="23" t="s">
        <v>79</v>
      </c>
      <c r="D319" s="23" t="s">
        <v>79</v>
      </c>
      <c r="E319" s="23" t="s">
        <v>138</v>
      </c>
      <c r="F319" s="23" t="s">
        <v>140</v>
      </c>
      <c r="G319" s="23" t="s">
        <v>140</v>
      </c>
      <c r="H319" s="23">
        <v>12.260000000000002</v>
      </c>
      <c r="I319" s="23">
        <v>0</v>
      </c>
      <c r="J319" s="23">
        <v>0</v>
      </c>
      <c r="K319" s="23">
        <v>12.260000000000002</v>
      </c>
      <c r="L319" s="23">
        <v>0</v>
      </c>
      <c r="M319" s="23">
        <v>0</v>
      </c>
      <c r="N319" s="23">
        <v>0</v>
      </c>
      <c r="O319" s="23">
        <v>0</v>
      </c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</row>
    <row r="320" spans="1:57" s="3" customFormat="1" hidden="1" x14ac:dyDescent="0.25">
      <c r="A320" s="4">
        <v>2019</v>
      </c>
      <c r="B320" s="4">
        <v>1</v>
      </c>
      <c r="C320" s="4" t="s">
        <v>79</v>
      </c>
      <c r="D320" s="4" t="s">
        <v>137</v>
      </c>
      <c r="E320" s="4" t="s">
        <v>138</v>
      </c>
      <c r="F320" s="4" t="s">
        <v>463</v>
      </c>
      <c r="G320" s="5" t="s">
        <v>462</v>
      </c>
      <c r="H320" s="6">
        <v>38.370000000000005</v>
      </c>
      <c r="I320" s="6">
        <v>0</v>
      </c>
      <c r="J320" s="6">
        <v>0</v>
      </c>
      <c r="K320" s="6">
        <v>12.25</v>
      </c>
      <c r="L320" s="6">
        <v>26.13</v>
      </c>
      <c r="M320" s="6">
        <v>0</v>
      </c>
      <c r="N320" s="6">
        <v>0</v>
      </c>
      <c r="O320" s="6">
        <v>0</v>
      </c>
    </row>
    <row r="321" spans="1:57" s="3" customFormat="1" hidden="1" x14ac:dyDescent="0.25">
      <c r="A321" s="9">
        <v>2019</v>
      </c>
      <c r="B321" s="9">
        <v>2</v>
      </c>
      <c r="C321" s="9" t="s">
        <v>19</v>
      </c>
      <c r="D321" s="9" t="s">
        <v>70</v>
      </c>
      <c r="E321" s="9" t="s">
        <v>364</v>
      </c>
      <c r="F321" s="9" t="s">
        <v>406</v>
      </c>
      <c r="G321" s="5" t="s">
        <v>407</v>
      </c>
      <c r="H321" s="6">
        <v>3194.54</v>
      </c>
      <c r="I321" s="6">
        <v>0</v>
      </c>
      <c r="J321" s="6">
        <v>3099.7999999999997</v>
      </c>
      <c r="K321" s="6">
        <v>12.25</v>
      </c>
      <c r="L321" s="6">
        <v>82.51</v>
      </c>
      <c r="M321" s="6">
        <v>0</v>
      </c>
      <c r="N321" s="6">
        <v>0</v>
      </c>
      <c r="O321" s="6">
        <v>0</v>
      </c>
    </row>
    <row r="322" spans="1:57" s="3" customFormat="1" hidden="1" x14ac:dyDescent="0.25">
      <c r="A322" s="4">
        <v>2019</v>
      </c>
      <c r="B322" s="4">
        <v>1</v>
      </c>
      <c r="C322" s="4" t="s">
        <v>27</v>
      </c>
      <c r="D322" s="4" t="s">
        <v>158</v>
      </c>
      <c r="E322" s="4" t="s">
        <v>17</v>
      </c>
      <c r="F322" s="4" t="s">
        <v>261</v>
      </c>
      <c r="G322" s="5" t="s">
        <v>34</v>
      </c>
      <c r="H322" s="6">
        <v>12.2</v>
      </c>
      <c r="I322" s="6">
        <v>0</v>
      </c>
      <c r="J322" s="6">
        <v>0</v>
      </c>
      <c r="K322" s="6">
        <v>12.2</v>
      </c>
      <c r="L322" s="6">
        <v>0</v>
      </c>
      <c r="M322" s="6">
        <v>0</v>
      </c>
      <c r="N322" s="6">
        <v>0</v>
      </c>
      <c r="O322" s="6">
        <v>0</v>
      </c>
    </row>
    <row r="323" spans="1:57" s="3" customFormat="1" hidden="1" x14ac:dyDescent="0.25">
      <c r="A323" s="9">
        <v>2019</v>
      </c>
      <c r="B323" s="9">
        <v>3</v>
      </c>
      <c r="C323" s="9" t="s">
        <v>79</v>
      </c>
      <c r="D323" s="9" t="s">
        <v>137</v>
      </c>
      <c r="E323" s="9" t="s">
        <v>138</v>
      </c>
      <c r="F323" s="9" t="s">
        <v>461</v>
      </c>
      <c r="G323" s="5" t="s">
        <v>462</v>
      </c>
      <c r="H323" s="6">
        <v>25.33</v>
      </c>
      <c r="I323" s="6">
        <v>0</v>
      </c>
      <c r="J323" s="6">
        <v>0</v>
      </c>
      <c r="K323" s="6">
        <v>12.190000000000001</v>
      </c>
      <c r="L323" s="6">
        <v>13.139999999999999</v>
      </c>
      <c r="M323" s="6">
        <v>0</v>
      </c>
      <c r="N323" s="6">
        <v>0</v>
      </c>
      <c r="O323" s="6">
        <v>0</v>
      </c>
    </row>
    <row r="324" spans="1:57" s="3" customFormat="1" hidden="1" x14ac:dyDescent="0.25">
      <c r="A324" s="13">
        <v>2019</v>
      </c>
      <c r="B324" s="13">
        <v>9</v>
      </c>
      <c r="C324" s="13" t="s">
        <v>15</v>
      </c>
      <c r="D324" s="13" t="s">
        <v>24</v>
      </c>
      <c r="E324" s="13" t="s">
        <v>541</v>
      </c>
      <c r="F324" s="13" t="s">
        <v>338</v>
      </c>
      <c r="G324" s="7" t="s">
        <v>338</v>
      </c>
      <c r="H324" s="13">
        <v>120.95</v>
      </c>
      <c r="I324" s="13">
        <v>0</v>
      </c>
      <c r="J324" s="13">
        <v>0</v>
      </c>
      <c r="K324" s="13">
        <v>12.17</v>
      </c>
      <c r="L324" s="13">
        <v>4.28</v>
      </c>
      <c r="M324" s="13">
        <v>0</v>
      </c>
      <c r="N324" s="13">
        <v>0</v>
      </c>
      <c r="O324" s="13">
        <v>104.49</v>
      </c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</row>
    <row r="325" spans="1:57" s="3" customFormat="1" x14ac:dyDescent="0.25">
      <c r="A325" s="9">
        <v>2019</v>
      </c>
      <c r="B325" s="9">
        <v>6</v>
      </c>
      <c r="C325" s="10" t="s">
        <v>27</v>
      </c>
      <c r="D325" s="10" t="s">
        <v>191</v>
      </c>
      <c r="E325" s="9" t="s">
        <v>29</v>
      </c>
      <c r="F325" s="10" t="s">
        <v>192</v>
      </c>
      <c r="G325" s="12" t="s">
        <v>190</v>
      </c>
      <c r="H325" s="6">
        <v>17.23</v>
      </c>
      <c r="I325" s="6">
        <v>0</v>
      </c>
      <c r="J325" s="6">
        <v>0</v>
      </c>
      <c r="K325" s="6">
        <v>12.11</v>
      </c>
      <c r="L325" s="6">
        <v>5.12</v>
      </c>
      <c r="M325" s="6">
        <v>0</v>
      </c>
      <c r="N325" s="6">
        <v>0</v>
      </c>
      <c r="O325" s="6">
        <v>0</v>
      </c>
    </row>
    <row r="326" spans="1:57" s="3" customFormat="1" hidden="1" x14ac:dyDescent="0.25">
      <c r="A326" s="23">
        <v>2019</v>
      </c>
      <c r="B326" s="23">
        <v>12</v>
      </c>
      <c r="C326" s="23" t="s">
        <v>27</v>
      </c>
      <c r="D326" s="23" t="s">
        <v>158</v>
      </c>
      <c r="E326" s="23" t="s">
        <v>563</v>
      </c>
      <c r="F326" s="23" t="s">
        <v>265</v>
      </c>
      <c r="G326" s="23" t="s">
        <v>34</v>
      </c>
      <c r="H326" s="23">
        <v>35.090000000000003</v>
      </c>
      <c r="I326" s="23">
        <v>0</v>
      </c>
      <c r="J326" s="23">
        <v>0</v>
      </c>
      <c r="K326" s="23">
        <v>12.02</v>
      </c>
      <c r="L326" s="23">
        <v>0</v>
      </c>
      <c r="M326" s="23">
        <v>23.07</v>
      </c>
      <c r="N326" s="23">
        <v>38.86</v>
      </c>
      <c r="O326" s="23">
        <v>0</v>
      </c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</row>
    <row r="327" spans="1:57" s="3" customFormat="1" x14ac:dyDescent="0.25">
      <c r="A327" s="19">
        <v>2019</v>
      </c>
      <c r="B327" s="19">
        <v>10</v>
      </c>
      <c r="C327" s="19" t="s">
        <v>61</v>
      </c>
      <c r="D327" s="19" t="s">
        <v>271</v>
      </c>
      <c r="E327" s="19" t="s">
        <v>29</v>
      </c>
      <c r="F327" s="19" t="s">
        <v>271</v>
      </c>
      <c r="G327" s="19" t="s">
        <v>272</v>
      </c>
      <c r="H327" s="19">
        <v>24.96</v>
      </c>
      <c r="I327" s="19">
        <v>0</v>
      </c>
      <c r="J327" s="19">
        <v>0</v>
      </c>
      <c r="K327" s="19">
        <v>11.98</v>
      </c>
      <c r="L327" s="19">
        <v>12.98</v>
      </c>
      <c r="M327" s="19">
        <v>0</v>
      </c>
      <c r="N327" s="19">
        <v>0</v>
      </c>
      <c r="O327" s="19">
        <v>0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</row>
    <row r="328" spans="1:57" s="3" customFormat="1" hidden="1" x14ac:dyDescent="0.25">
      <c r="A328" s="5">
        <v>2019</v>
      </c>
      <c r="B328" s="5">
        <v>7</v>
      </c>
      <c r="C328" s="12" t="s">
        <v>19</v>
      </c>
      <c r="D328" s="12" t="s">
        <v>70</v>
      </c>
      <c r="E328" s="5" t="s">
        <v>364</v>
      </c>
      <c r="F328" s="12" t="s">
        <v>406</v>
      </c>
      <c r="G328" s="10" t="s">
        <v>407</v>
      </c>
      <c r="H328" s="6">
        <v>3474.3900000000003</v>
      </c>
      <c r="I328" s="6">
        <v>0</v>
      </c>
      <c r="J328" s="6">
        <v>3374.9800000000005</v>
      </c>
      <c r="K328" s="6">
        <v>11.860000000000001</v>
      </c>
      <c r="L328" s="6">
        <v>87.56</v>
      </c>
      <c r="M328" s="6">
        <v>0</v>
      </c>
      <c r="N328" s="6">
        <v>0</v>
      </c>
      <c r="O328" s="6">
        <v>0</v>
      </c>
    </row>
    <row r="329" spans="1:57" s="3" customFormat="1" hidden="1" x14ac:dyDescent="0.25">
      <c r="A329" s="4">
        <v>2019</v>
      </c>
      <c r="B329" s="4">
        <v>1</v>
      </c>
      <c r="C329" s="4" t="s">
        <v>79</v>
      </c>
      <c r="D329" s="4" t="s">
        <v>79</v>
      </c>
      <c r="E329" s="4" t="s">
        <v>138</v>
      </c>
      <c r="F329" s="4" t="s">
        <v>140</v>
      </c>
      <c r="G329" s="5" t="s">
        <v>140</v>
      </c>
      <c r="H329" s="6">
        <v>11.85</v>
      </c>
      <c r="I329" s="6">
        <v>0</v>
      </c>
      <c r="J329" s="6">
        <v>0</v>
      </c>
      <c r="K329" s="6">
        <v>11.85</v>
      </c>
      <c r="L329" s="6">
        <v>0</v>
      </c>
      <c r="M329" s="6">
        <v>0</v>
      </c>
      <c r="N329" s="6">
        <v>0</v>
      </c>
      <c r="O329" s="6">
        <v>0</v>
      </c>
    </row>
    <row r="330" spans="1:57" s="3" customFormat="1" hidden="1" x14ac:dyDescent="0.25">
      <c r="A330" s="19">
        <v>2019</v>
      </c>
      <c r="B330" s="19">
        <v>10</v>
      </c>
      <c r="C330" s="19" t="s">
        <v>146</v>
      </c>
      <c r="D330" s="19" t="s">
        <v>147</v>
      </c>
      <c r="E330" s="19" t="s">
        <v>43</v>
      </c>
      <c r="F330" s="19" t="s">
        <v>150</v>
      </c>
      <c r="G330" s="19" t="s">
        <v>149</v>
      </c>
      <c r="H330" s="19">
        <v>29.33</v>
      </c>
      <c r="I330" s="19">
        <v>0</v>
      </c>
      <c r="J330" s="19">
        <v>0</v>
      </c>
      <c r="K330" s="19">
        <v>11.84</v>
      </c>
      <c r="L330" s="19">
        <v>17.489999999999998</v>
      </c>
      <c r="M330" s="19">
        <v>0</v>
      </c>
      <c r="N330" s="19">
        <v>0</v>
      </c>
      <c r="O330" s="19">
        <v>0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</row>
    <row r="331" spans="1:57" s="3" customFormat="1" x14ac:dyDescent="0.25">
      <c r="A331" s="15">
        <v>2019</v>
      </c>
      <c r="B331" s="15">
        <v>8</v>
      </c>
      <c r="C331" s="15" t="s">
        <v>27</v>
      </c>
      <c r="D331" s="15" t="s">
        <v>191</v>
      </c>
      <c r="E331" s="15" t="s">
        <v>29</v>
      </c>
      <c r="F331" s="15" t="s">
        <v>192</v>
      </c>
      <c r="G331" s="16" t="s">
        <v>190</v>
      </c>
      <c r="H331" s="15">
        <v>15.65</v>
      </c>
      <c r="I331" s="15">
        <v>0</v>
      </c>
      <c r="J331" s="15">
        <v>0</v>
      </c>
      <c r="K331" s="15">
        <v>11.81</v>
      </c>
      <c r="L331" s="15">
        <v>3.84</v>
      </c>
      <c r="M331" s="15">
        <v>0</v>
      </c>
      <c r="N331" s="15">
        <v>0</v>
      </c>
      <c r="O331" s="15">
        <v>0</v>
      </c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 s="3" customFormat="1" hidden="1" x14ac:dyDescent="0.25">
      <c r="A332" s="13">
        <v>2019</v>
      </c>
      <c r="B332" s="13">
        <v>9</v>
      </c>
      <c r="C332" s="13" t="s">
        <v>79</v>
      </c>
      <c r="D332" s="13" t="s">
        <v>137</v>
      </c>
      <c r="E332" s="13" t="s">
        <v>138</v>
      </c>
      <c r="F332" s="13" t="s">
        <v>461</v>
      </c>
      <c r="G332" s="7" t="s">
        <v>462</v>
      </c>
      <c r="H332" s="13">
        <v>22.759999999999998</v>
      </c>
      <c r="I332" s="13">
        <v>0</v>
      </c>
      <c r="J332" s="13">
        <v>0</v>
      </c>
      <c r="K332" s="13">
        <v>11.8</v>
      </c>
      <c r="L332" s="13">
        <v>10.97</v>
      </c>
      <c r="M332" s="13">
        <v>0</v>
      </c>
      <c r="N332" s="13">
        <v>0</v>
      </c>
      <c r="O332" s="13">
        <v>0</v>
      </c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</row>
    <row r="333" spans="1:57" s="3" customFormat="1" x14ac:dyDescent="0.25">
      <c r="A333" s="5">
        <v>2019</v>
      </c>
      <c r="B333" s="5">
        <v>7</v>
      </c>
      <c r="C333" s="12" t="s">
        <v>19</v>
      </c>
      <c r="D333" s="12" t="s">
        <v>106</v>
      </c>
      <c r="E333" s="5" t="s">
        <v>29</v>
      </c>
      <c r="F333" s="12" t="s">
        <v>218</v>
      </c>
      <c r="G333" s="10" t="s">
        <v>217</v>
      </c>
      <c r="H333" s="6">
        <v>4689.32</v>
      </c>
      <c r="I333" s="6">
        <v>0</v>
      </c>
      <c r="J333" s="6">
        <v>3849.6</v>
      </c>
      <c r="K333" s="6">
        <v>11.62</v>
      </c>
      <c r="L333" s="6">
        <v>143.62</v>
      </c>
      <c r="M333" s="6">
        <v>0</v>
      </c>
      <c r="N333" s="6">
        <v>0</v>
      </c>
      <c r="O333" s="6">
        <v>684.49</v>
      </c>
    </row>
    <row r="334" spans="1:57" s="3" customFormat="1" x14ac:dyDescent="0.25">
      <c r="A334" s="4">
        <v>2019</v>
      </c>
      <c r="B334" s="4">
        <v>1</v>
      </c>
      <c r="C334" s="4" t="s">
        <v>19</v>
      </c>
      <c r="D334" s="4" t="s">
        <v>78</v>
      </c>
      <c r="E334" s="4" t="s">
        <v>29</v>
      </c>
      <c r="F334" s="4" t="s">
        <v>447</v>
      </c>
      <c r="G334" s="5" t="s">
        <v>482</v>
      </c>
      <c r="H334" s="6">
        <v>4117.53</v>
      </c>
      <c r="I334" s="6">
        <v>0</v>
      </c>
      <c r="J334" s="6">
        <v>1263.27</v>
      </c>
      <c r="K334" s="6">
        <v>11.61</v>
      </c>
      <c r="L334" s="6">
        <v>397.19000000000005</v>
      </c>
      <c r="M334" s="6">
        <v>411.02</v>
      </c>
      <c r="N334" s="6">
        <v>410.63</v>
      </c>
      <c r="O334" s="6">
        <v>2034.43</v>
      </c>
    </row>
    <row r="335" spans="1:57" s="3" customFormat="1" hidden="1" x14ac:dyDescent="0.25">
      <c r="A335" s="9">
        <v>2019</v>
      </c>
      <c r="B335" s="9">
        <v>4</v>
      </c>
      <c r="C335" s="9" t="s">
        <v>79</v>
      </c>
      <c r="D335" s="9" t="s">
        <v>79</v>
      </c>
      <c r="E335" s="9" t="s">
        <v>138</v>
      </c>
      <c r="F335" s="9" t="s">
        <v>140</v>
      </c>
      <c r="G335" s="5" t="s">
        <v>140</v>
      </c>
      <c r="H335" s="6">
        <v>11.58</v>
      </c>
      <c r="I335" s="6">
        <v>0</v>
      </c>
      <c r="J335" s="6">
        <v>0</v>
      </c>
      <c r="K335" s="6">
        <v>11.58</v>
      </c>
      <c r="L335" s="6">
        <v>0</v>
      </c>
      <c r="M335" s="6">
        <v>0</v>
      </c>
      <c r="N335" s="6">
        <v>0</v>
      </c>
      <c r="O335" s="6">
        <v>0</v>
      </c>
    </row>
    <row r="336" spans="1:57" s="3" customFormat="1" x14ac:dyDescent="0.25">
      <c r="A336" s="4">
        <v>2019</v>
      </c>
      <c r="B336" s="4">
        <v>1</v>
      </c>
      <c r="C336" s="4" t="s">
        <v>89</v>
      </c>
      <c r="D336" s="4" t="s">
        <v>273</v>
      </c>
      <c r="E336" s="4" t="s">
        <v>29</v>
      </c>
      <c r="F336" s="4" t="s">
        <v>274</v>
      </c>
      <c r="G336" s="5" t="s">
        <v>275</v>
      </c>
      <c r="H336" s="6">
        <v>38.43</v>
      </c>
      <c r="I336" s="6">
        <v>0</v>
      </c>
      <c r="J336" s="6">
        <v>0</v>
      </c>
      <c r="K336" s="6">
        <v>11.540000000000001</v>
      </c>
      <c r="L336" s="6">
        <v>9.5399999999999991</v>
      </c>
      <c r="M336" s="6">
        <v>17.350000000000001</v>
      </c>
      <c r="N336" s="6">
        <v>0</v>
      </c>
      <c r="O336" s="6">
        <v>0</v>
      </c>
    </row>
    <row r="337" spans="1:57" s="3" customFormat="1" x14ac:dyDescent="0.25">
      <c r="A337" s="4">
        <v>2019</v>
      </c>
      <c r="B337" s="4">
        <v>1</v>
      </c>
      <c r="C337" s="4" t="s">
        <v>124</v>
      </c>
      <c r="D337" s="4" t="s">
        <v>353</v>
      </c>
      <c r="E337" s="4" t="s">
        <v>29</v>
      </c>
      <c r="F337" s="4" t="s">
        <v>376</v>
      </c>
      <c r="G337" s="5" t="s">
        <v>377</v>
      </c>
      <c r="H337" s="6">
        <v>11.54</v>
      </c>
      <c r="I337" s="6">
        <v>0</v>
      </c>
      <c r="J337" s="6">
        <v>0</v>
      </c>
      <c r="K337" s="6">
        <v>11.54</v>
      </c>
      <c r="L337" s="6">
        <v>0</v>
      </c>
      <c r="M337" s="6">
        <v>0</v>
      </c>
      <c r="N337" s="6">
        <v>0</v>
      </c>
      <c r="O337" s="6">
        <v>0</v>
      </c>
    </row>
    <row r="338" spans="1:57" s="3" customFormat="1" hidden="1" x14ac:dyDescent="0.25">
      <c r="A338" s="9">
        <v>2019</v>
      </c>
      <c r="B338" s="9">
        <v>2</v>
      </c>
      <c r="C338" s="9" t="s">
        <v>79</v>
      </c>
      <c r="D338" s="9" t="s">
        <v>137</v>
      </c>
      <c r="E338" s="9" t="s">
        <v>138</v>
      </c>
      <c r="F338" s="9" t="s">
        <v>461</v>
      </c>
      <c r="G338" s="5" t="s">
        <v>462</v>
      </c>
      <c r="H338" s="6">
        <v>24.85</v>
      </c>
      <c r="I338" s="6">
        <v>0</v>
      </c>
      <c r="J338" s="6">
        <v>0</v>
      </c>
      <c r="K338" s="6">
        <v>11.54</v>
      </c>
      <c r="L338" s="6">
        <v>13.32</v>
      </c>
      <c r="M338" s="6">
        <v>0</v>
      </c>
      <c r="N338" s="6">
        <v>0</v>
      </c>
      <c r="O338" s="6">
        <v>0</v>
      </c>
    </row>
    <row r="339" spans="1:57" s="3" customFormat="1" x14ac:dyDescent="0.25">
      <c r="A339" s="21">
        <v>2019</v>
      </c>
      <c r="B339" s="21">
        <v>11</v>
      </c>
      <c r="C339" s="21" t="s">
        <v>89</v>
      </c>
      <c r="D339" s="21" t="s">
        <v>273</v>
      </c>
      <c r="E339" s="21" t="s">
        <v>29</v>
      </c>
      <c r="F339" s="21" t="s">
        <v>274</v>
      </c>
      <c r="G339" s="21" t="s">
        <v>275</v>
      </c>
      <c r="H339" s="21">
        <v>42.09</v>
      </c>
      <c r="I339" s="21">
        <v>0</v>
      </c>
      <c r="J339" s="21">
        <v>0</v>
      </c>
      <c r="K339" s="21">
        <v>11.48</v>
      </c>
      <c r="L339" s="21">
        <v>8.35</v>
      </c>
      <c r="M339" s="21">
        <v>22.259999999999998</v>
      </c>
      <c r="N339" s="21">
        <v>0</v>
      </c>
      <c r="O339" s="21">
        <v>0</v>
      </c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</row>
    <row r="340" spans="1:57" s="3" customFormat="1" x14ac:dyDescent="0.25">
      <c r="A340" s="9">
        <v>2019</v>
      </c>
      <c r="B340" s="9">
        <v>3</v>
      </c>
      <c r="C340" s="9" t="s">
        <v>89</v>
      </c>
      <c r="D340" s="9" t="s">
        <v>332</v>
      </c>
      <c r="E340" s="9" t="s">
        <v>29</v>
      </c>
      <c r="F340" s="9" t="s">
        <v>333</v>
      </c>
      <c r="G340" s="5" t="s">
        <v>330</v>
      </c>
      <c r="H340" s="6">
        <v>11.34</v>
      </c>
      <c r="I340" s="6">
        <v>0</v>
      </c>
      <c r="J340" s="6">
        <v>0</v>
      </c>
      <c r="K340" s="6">
        <v>11.34</v>
      </c>
      <c r="L340" s="6">
        <v>0</v>
      </c>
      <c r="M340" s="6">
        <v>0</v>
      </c>
      <c r="N340" s="6">
        <v>0</v>
      </c>
      <c r="O340" s="6">
        <v>0</v>
      </c>
    </row>
    <row r="341" spans="1:57" s="3" customFormat="1" hidden="1" x14ac:dyDescent="0.25">
      <c r="A341" s="21">
        <v>2019</v>
      </c>
      <c r="B341" s="21">
        <v>11</v>
      </c>
      <c r="C341" s="21" t="s">
        <v>79</v>
      </c>
      <c r="D341" s="21" t="s">
        <v>79</v>
      </c>
      <c r="E341" s="21" t="s">
        <v>138</v>
      </c>
      <c r="F341" s="21" t="s">
        <v>140</v>
      </c>
      <c r="G341" s="21" t="s">
        <v>140</v>
      </c>
      <c r="H341" s="21">
        <v>11.3</v>
      </c>
      <c r="I341" s="21">
        <v>0</v>
      </c>
      <c r="J341" s="21">
        <v>0</v>
      </c>
      <c r="K341" s="21">
        <v>11.3</v>
      </c>
      <c r="L341" s="21">
        <v>0</v>
      </c>
      <c r="M341" s="21">
        <v>0</v>
      </c>
      <c r="N341" s="21">
        <v>0</v>
      </c>
      <c r="O341" s="21">
        <v>0</v>
      </c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</row>
    <row r="342" spans="1:57" s="3" customFormat="1" x14ac:dyDescent="0.25">
      <c r="A342" s="9">
        <v>2019</v>
      </c>
      <c r="B342" s="9">
        <v>6</v>
      </c>
      <c r="C342" s="10" t="s">
        <v>19</v>
      </c>
      <c r="D342" s="10" t="s">
        <v>78</v>
      </c>
      <c r="E342" s="9" t="s">
        <v>29</v>
      </c>
      <c r="F342" s="10" t="s">
        <v>447</v>
      </c>
      <c r="G342" s="12" t="s">
        <v>482</v>
      </c>
      <c r="H342" s="6">
        <v>3923.7</v>
      </c>
      <c r="I342" s="6">
        <v>0</v>
      </c>
      <c r="J342" s="6">
        <v>784.52</v>
      </c>
      <c r="K342" s="6">
        <v>11.29</v>
      </c>
      <c r="L342" s="6">
        <v>433.79999999999995</v>
      </c>
      <c r="M342" s="6">
        <v>410.24</v>
      </c>
      <c r="N342" s="6">
        <v>409.96000000000004</v>
      </c>
      <c r="O342" s="6">
        <v>2283.85</v>
      </c>
    </row>
    <row r="343" spans="1:57" s="3" customFormat="1" hidden="1" x14ac:dyDescent="0.25">
      <c r="A343" s="9">
        <v>2019</v>
      </c>
      <c r="B343" s="9">
        <v>3</v>
      </c>
      <c r="C343" s="9" t="s">
        <v>79</v>
      </c>
      <c r="D343" s="9" t="s">
        <v>79</v>
      </c>
      <c r="E343" s="9" t="s">
        <v>138</v>
      </c>
      <c r="F343" s="9" t="s">
        <v>140</v>
      </c>
      <c r="G343" s="5" t="s">
        <v>140</v>
      </c>
      <c r="H343" s="6">
        <v>11.23</v>
      </c>
      <c r="I343" s="6">
        <v>0</v>
      </c>
      <c r="J343" s="6">
        <v>0</v>
      </c>
      <c r="K343" s="6">
        <v>11.23</v>
      </c>
      <c r="L343" s="6">
        <v>0</v>
      </c>
      <c r="M343" s="6">
        <v>0</v>
      </c>
      <c r="N343" s="6">
        <v>0</v>
      </c>
      <c r="O343" s="6">
        <v>0</v>
      </c>
    </row>
    <row r="344" spans="1:57" s="3" customFormat="1" x14ac:dyDescent="0.25">
      <c r="A344" s="9">
        <v>2019</v>
      </c>
      <c r="B344" s="9">
        <v>4</v>
      </c>
      <c r="C344" s="9" t="s">
        <v>89</v>
      </c>
      <c r="D344" s="9" t="s">
        <v>288</v>
      </c>
      <c r="E344" s="9" t="s">
        <v>29</v>
      </c>
      <c r="F344" s="9" t="s">
        <v>430</v>
      </c>
      <c r="G344" s="5" t="s">
        <v>431</v>
      </c>
      <c r="H344" s="6">
        <v>95.51</v>
      </c>
      <c r="I344" s="6">
        <v>0</v>
      </c>
      <c r="J344" s="6">
        <v>0</v>
      </c>
      <c r="K344" s="6">
        <v>11.23</v>
      </c>
      <c r="L344" s="6">
        <v>0</v>
      </c>
      <c r="M344" s="6">
        <v>84.28</v>
      </c>
      <c r="N344" s="6">
        <v>14.6</v>
      </c>
      <c r="O344" s="6">
        <v>0</v>
      </c>
    </row>
    <row r="345" spans="1:57" s="3" customFormat="1" hidden="1" x14ac:dyDescent="0.25">
      <c r="A345" s="19">
        <v>2019</v>
      </c>
      <c r="B345" s="19">
        <v>10</v>
      </c>
      <c r="C345" s="19" t="s">
        <v>79</v>
      </c>
      <c r="D345" s="19" t="s">
        <v>79</v>
      </c>
      <c r="E345" s="19" t="s">
        <v>138</v>
      </c>
      <c r="F345" s="19" t="s">
        <v>140</v>
      </c>
      <c r="G345" s="19" t="s">
        <v>140</v>
      </c>
      <c r="H345" s="19">
        <v>11.170000000000002</v>
      </c>
      <c r="I345" s="19">
        <v>0</v>
      </c>
      <c r="J345" s="19">
        <v>0</v>
      </c>
      <c r="K345" s="19">
        <v>11.170000000000002</v>
      </c>
      <c r="L345" s="19">
        <v>0</v>
      </c>
      <c r="M345" s="19">
        <v>0</v>
      </c>
      <c r="N345" s="19">
        <v>0</v>
      </c>
      <c r="O345" s="19">
        <v>0</v>
      </c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</row>
    <row r="346" spans="1:57" s="3" customFormat="1" x14ac:dyDescent="0.25">
      <c r="A346" s="9">
        <v>2019</v>
      </c>
      <c r="B346" s="9">
        <v>4</v>
      </c>
      <c r="C346" s="9" t="s">
        <v>124</v>
      </c>
      <c r="D346" s="9" t="s">
        <v>353</v>
      </c>
      <c r="E346" s="9" t="s">
        <v>29</v>
      </c>
      <c r="F346" s="9" t="s">
        <v>376</v>
      </c>
      <c r="G346" s="5" t="s">
        <v>377</v>
      </c>
      <c r="H346" s="6">
        <v>11.14</v>
      </c>
      <c r="I346" s="6">
        <v>0</v>
      </c>
      <c r="J346" s="6">
        <v>0</v>
      </c>
      <c r="K346" s="6">
        <v>11.14</v>
      </c>
      <c r="L346" s="6">
        <v>0</v>
      </c>
      <c r="M346" s="6">
        <v>0</v>
      </c>
      <c r="N346" s="6">
        <v>0</v>
      </c>
      <c r="O346" s="6">
        <v>0</v>
      </c>
    </row>
    <row r="347" spans="1:57" s="3" customFormat="1" x14ac:dyDescent="0.25">
      <c r="A347" s="19">
        <v>2019</v>
      </c>
      <c r="B347" s="19">
        <v>10</v>
      </c>
      <c r="C347" s="19" t="s">
        <v>19</v>
      </c>
      <c r="D347" s="19" t="s">
        <v>106</v>
      </c>
      <c r="E347" s="19" t="s">
        <v>29</v>
      </c>
      <c r="F347" s="19" t="s">
        <v>218</v>
      </c>
      <c r="G347" s="19" t="s">
        <v>217</v>
      </c>
      <c r="H347" s="19">
        <v>5067.5500000000011</v>
      </c>
      <c r="I347" s="19">
        <v>0</v>
      </c>
      <c r="J347" s="19">
        <v>4018.2</v>
      </c>
      <c r="K347" s="19">
        <v>11.139999999999999</v>
      </c>
      <c r="L347" s="19">
        <v>110.25</v>
      </c>
      <c r="M347" s="19">
        <v>336.86</v>
      </c>
      <c r="N347" s="19">
        <v>87</v>
      </c>
      <c r="O347" s="19">
        <v>591.08999999999992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</row>
    <row r="348" spans="1:57" s="3" customFormat="1" x14ac:dyDescent="0.25">
      <c r="A348" s="9">
        <v>2019</v>
      </c>
      <c r="B348" s="9">
        <v>6</v>
      </c>
      <c r="C348" s="10" t="s">
        <v>19</v>
      </c>
      <c r="D348" s="10" t="s">
        <v>106</v>
      </c>
      <c r="E348" s="9" t="s">
        <v>29</v>
      </c>
      <c r="F348" s="10" t="s">
        <v>193</v>
      </c>
      <c r="G348" s="12" t="s">
        <v>193</v>
      </c>
      <c r="H348" s="6">
        <v>3855.51</v>
      </c>
      <c r="I348" s="6">
        <v>0</v>
      </c>
      <c r="J348" s="6">
        <v>770.3</v>
      </c>
      <c r="K348" s="6">
        <v>11.110000000000001</v>
      </c>
      <c r="L348" s="6">
        <v>425.79</v>
      </c>
      <c r="M348" s="6">
        <v>402.56</v>
      </c>
      <c r="N348" s="6">
        <v>402.23</v>
      </c>
      <c r="O348" s="6">
        <v>2245.75</v>
      </c>
    </row>
    <row r="349" spans="1:57" s="3" customFormat="1" x14ac:dyDescent="0.25">
      <c r="A349" s="4">
        <v>2019</v>
      </c>
      <c r="B349" s="4">
        <v>1</v>
      </c>
      <c r="C349" s="4" t="s">
        <v>89</v>
      </c>
      <c r="D349" s="4" t="s">
        <v>332</v>
      </c>
      <c r="E349" s="4" t="s">
        <v>29</v>
      </c>
      <c r="F349" s="4" t="s">
        <v>333</v>
      </c>
      <c r="G349" s="5" t="s">
        <v>330</v>
      </c>
      <c r="H349" s="6">
        <v>11.11</v>
      </c>
      <c r="I349" s="6">
        <v>0</v>
      </c>
      <c r="J349" s="6">
        <v>0</v>
      </c>
      <c r="K349" s="6">
        <v>11.11</v>
      </c>
      <c r="L349" s="6">
        <v>0</v>
      </c>
      <c r="M349" s="6">
        <v>0</v>
      </c>
      <c r="N349" s="6">
        <v>0</v>
      </c>
      <c r="O349" s="6">
        <v>0</v>
      </c>
    </row>
    <row r="350" spans="1:57" s="3" customFormat="1" hidden="1" x14ac:dyDescent="0.25">
      <c r="A350" s="4">
        <v>2019</v>
      </c>
      <c r="B350" s="4">
        <v>1</v>
      </c>
      <c r="C350" s="4" t="s">
        <v>15</v>
      </c>
      <c r="D350" s="4" t="s">
        <v>393</v>
      </c>
      <c r="E350" s="4" t="s">
        <v>43</v>
      </c>
      <c r="F350" s="4" t="s">
        <v>395</v>
      </c>
      <c r="G350" s="5" t="s">
        <v>393</v>
      </c>
      <c r="H350" s="6">
        <v>11.07</v>
      </c>
      <c r="I350" s="6">
        <v>0</v>
      </c>
      <c r="J350" s="6">
        <v>0</v>
      </c>
      <c r="K350" s="6">
        <v>11.07</v>
      </c>
      <c r="L350" s="6">
        <v>0</v>
      </c>
      <c r="M350" s="6">
        <v>0</v>
      </c>
      <c r="N350" s="6">
        <v>0</v>
      </c>
      <c r="O350" s="6">
        <v>0</v>
      </c>
    </row>
    <row r="351" spans="1:57" s="3" customFormat="1" hidden="1" x14ac:dyDescent="0.25">
      <c r="A351" s="9">
        <v>2019</v>
      </c>
      <c r="B351" s="9">
        <v>5</v>
      </c>
      <c r="C351" s="9" t="s">
        <v>222</v>
      </c>
      <c r="D351" s="9" t="s">
        <v>229</v>
      </c>
      <c r="E351" s="9" t="s">
        <v>224</v>
      </c>
      <c r="F351" s="9" t="s">
        <v>234</v>
      </c>
      <c r="G351" s="5" t="s">
        <v>226</v>
      </c>
      <c r="H351" s="6">
        <v>203.51</v>
      </c>
      <c r="I351" s="6">
        <v>0</v>
      </c>
      <c r="J351" s="6">
        <v>0</v>
      </c>
      <c r="K351" s="6">
        <v>11.05</v>
      </c>
      <c r="L351" s="6">
        <v>0.92</v>
      </c>
      <c r="M351" s="6">
        <v>0</v>
      </c>
      <c r="N351" s="6">
        <v>0</v>
      </c>
      <c r="O351" s="6">
        <v>191.54</v>
      </c>
    </row>
    <row r="352" spans="1:57" s="3" customFormat="1" x14ac:dyDescent="0.25">
      <c r="A352" s="9">
        <v>2019</v>
      </c>
      <c r="B352" s="9">
        <v>6</v>
      </c>
      <c r="C352" s="10" t="s">
        <v>124</v>
      </c>
      <c r="D352" s="10" t="s">
        <v>353</v>
      </c>
      <c r="E352" s="9" t="s">
        <v>29</v>
      </c>
      <c r="F352" s="10" t="s">
        <v>376</v>
      </c>
      <c r="G352" s="5" t="s">
        <v>377</v>
      </c>
      <c r="H352" s="6">
        <v>11.04</v>
      </c>
      <c r="I352" s="6">
        <v>0</v>
      </c>
      <c r="J352" s="6">
        <v>0</v>
      </c>
      <c r="K352" s="6">
        <v>11.04</v>
      </c>
      <c r="L352" s="6">
        <v>0</v>
      </c>
      <c r="M352" s="6">
        <v>0</v>
      </c>
      <c r="N352" s="6">
        <v>0</v>
      </c>
      <c r="O352" s="6">
        <v>0</v>
      </c>
    </row>
    <row r="353" spans="1:57" s="3" customFormat="1" hidden="1" x14ac:dyDescent="0.25">
      <c r="A353" s="13">
        <v>2019</v>
      </c>
      <c r="B353" s="13">
        <v>9</v>
      </c>
      <c r="C353" s="13" t="s">
        <v>19</v>
      </c>
      <c r="D353" s="13" t="s">
        <v>70</v>
      </c>
      <c r="E353" s="13" t="s">
        <v>364</v>
      </c>
      <c r="F353" s="13" t="s">
        <v>406</v>
      </c>
      <c r="G353" s="7" t="s">
        <v>407</v>
      </c>
      <c r="H353" s="13">
        <v>3420.4599999999996</v>
      </c>
      <c r="I353" s="13">
        <v>0</v>
      </c>
      <c r="J353" s="13">
        <v>3320.8799999999997</v>
      </c>
      <c r="K353" s="13">
        <v>10.950000000000001</v>
      </c>
      <c r="L353" s="13">
        <v>88.63</v>
      </c>
      <c r="M353" s="13">
        <v>0</v>
      </c>
      <c r="N353" s="13">
        <v>0</v>
      </c>
      <c r="O353" s="13">
        <v>0</v>
      </c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</row>
    <row r="354" spans="1:57" s="3" customFormat="1" hidden="1" x14ac:dyDescent="0.25">
      <c r="A354" s="9">
        <v>2019</v>
      </c>
      <c r="B354" s="9">
        <v>3</v>
      </c>
      <c r="C354" s="9" t="s">
        <v>15</v>
      </c>
      <c r="D354" s="9" t="s">
        <v>393</v>
      </c>
      <c r="E354" s="9" t="s">
        <v>43</v>
      </c>
      <c r="F354" s="9" t="s">
        <v>395</v>
      </c>
      <c r="G354" s="5" t="s">
        <v>393</v>
      </c>
      <c r="H354" s="6">
        <v>10.93</v>
      </c>
      <c r="I354" s="6">
        <v>0</v>
      </c>
      <c r="J354" s="6">
        <v>0</v>
      </c>
      <c r="K354" s="6">
        <v>10.93</v>
      </c>
      <c r="L354" s="6">
        <v>0</v>
      </c>
      <c r="M354" s="6">
        <v>0</v>
      </c>
      <c r="N354" s="6">
        <v>0</v>
      </c>
      <c r="O354" s="6">
        <v>0</v>
      </c>
    </row>
    <row r="355" spans="1:57" s="3" customFormat="1" x14ac:dyDescent="0.25">
      <c r="A355" s="9">
        <v>2019</v>
      </c>
      <c r="B355" s="9">
        <v>4</v>
      </c>
      <c r="C355" s="9" t="s">
        <v>89</v>
      </c>
      <c r="D355" s="9" t="s">
        <v>332</v>
      </c>
      <c r="E355" s="9" t="s">
        <v>29</v>
      </c>
      <c r="F355" s="9" t="s">
        <v>333</v>
      </c>
      <c r="G355" s="5" t="s">
        <v>330</v>
      </c>
      <c r="H355" s="6">
        <v>10.92</v>
      </c>
      <c r="I355" s="6">
        <v>0</v>
      </c>
      <c r="J355" s="6">
        <v>0</v>
      </c>
      <c r="K355" s="6">
        <v>10.92</v>
      </c>
      <c r="L355" s="6">
        <v>0</v>
      </c>
      <c r="M355" s="6">
        <v>0</v>
      </c>
      <c r="N355" s="6">
        <v>0</v>
      </c>
      <c r="O355" s="6">
        <v>0</v>
      </c>
    </row>
    <row r="356" spans="1:57" s="3" customFormat="1" hidden="1" x14ac:dyDescent="0.25">
      <c r="A356" s="4">
        <v>2019</v>
      </c>
      <c r="B356" s="4">
        <v>1</v>
      </c>
      <c r="C356" s="4" t="s">
        <v>19</v>
      </c>
      <c r="D356" s="4" t="s">
        <v>70</v>
      </c>
      <c r="E356" s="4" t="s">
        <v>364</v>
      </c>
      <c r="F356" s="4" t="s">
        <v>406</v>
      </c>
      <c r="G356" s="5" t="s">
        <v>407</v>
      </c>
      <c r="H356" s="6">
        <v>3630.6599999999994</v>
      </c>
      <c r="I356" s="6">
        <v>0</v>
      </c>
      <c r="J356" s="6">
        <v>3527.9</v>
      </c>
      <c r="K356" s="6">
        <v>10.91</v>
      </c>
      <c r="L356" s="6">
        <v>91.85</v>
      </c>
      <c r="M356" s="6">
        <v>0</v>
      </c>
      <c r="N356" s="6">
        <v>0</v>
      </c>
      <c r="O356" s="6">
        <v>0</v>
      </c>
    </row>
    <row r="357" spans="1:57" s="3" customFormat="1" hidden="1" x14ac:dyDescent="0.25">
      <c r="A357" s="15">
        <v>2019</v>
      </c>
      <c r="B357" s="15">
        <v>8</v>
      </c>
      <c r="C357" s="15" t="s">
        <v>79</v>
      </c>
      <c r="D357" s="15" t="s">
        <v>79</v>
      </c>
      <c r="E357" s="15" t="s">
        <v>138</v>
      </c>
      <c r="F357" s="15" t="s">
        <v>140</v>
      </c>
      <c r="G357" s="16" t="s">
        <v>140</v>
      </c>
      <c r="H357" s="15">
        <v>10.91</v>
      </c>
      <c r="I357" s="15">
        <v>0</v>
      </c>
      <c r="J357" s="15">
        <v>0</v>
      </c>
      <c r="K357" s="15">
        <v>10.91</v>
      </c>
      <c r="L357" s="15">
        <v>0</v>
      </c>
      <c r="M357" s="15">
        <v>0</v>
      </c>
      <c r="N357" s="15">
        <v>0</v>
      </c>
      <c r="O357" s="15">
        <v>0</v>
      </c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 s="3" customFormat="1" hidden="1" x14ac:dyDescent="0.25">
      <c r="A358" s="4">
        <v>2019</v>
      </c>
      <c r="B358" s="4">
        <v>1</v>
      </c>
      <c r="C358" s="4" t="s">
        <v>79</v>
      </c>
      <c r="D358" s="4" t="s">
        <v>80</v>
      </c>
      <c r="E358" s="4" t="s">
        <v>81</v>
      </c>
      <c r="F358" s="4" t="s">
        <v>82</v>
      </c>
      <c r="G358" s="5" t="s">
        <v>83</v>
      </c>
      <c r="H358" s="6">
        <v>10.89</v>
      </c>
      <c r="I358" s="6">
        <v>0</v>
      </c>
      <c r="J358" s="6">
        <v>0</v>
      </c>
      <c r="K358" s="6">
        <v>10.89</v>
      </c>
      <c r="L358" s="6">
        <v>0</v>
      </c>
      <c r="M358" s="6">
        <v>0</v>
      </c>
      <c r="N358" s="6">
        <v>0</v>
      </c>
      <c r="O358" s="6">
        <v>0</v>
      </c>
    </row>
    <row r="359" spans="1:57" s="3" customFormat="1" hidden="1" x14ac:dyDescent="0.25">
      <c r="A359" s="9">
        <v>2019</v>
      </c>
      <c r="B359" s="9">
        <v>6</v>
      </c>
      <c r="C359" s="10" t="s">
        <v>146</v>
      </c>
      <c r="D359" s="10" t="s">
        <v>147</v>
      </c>
      <c r="E359" s="9" t="s">
        <v>43</v>
      </c>
      <c r="F359" s="10" t="s">
        <v>150</v>
      </c>
      <c r="G359" s="12" t="s">
        <v>149</v>
      </c>
      <c r="H359" s="6">
        <v>21.19</v>
      </c>
      <c r="I359" s="6">
        <v>0</v>
      </c>
      <c r="J359" s="6">
        <v>0</v>
      </c>
      <c r="K359" s="6">
        <v>10.77</v>
      </c>
      <c r="L359" s="6">
        <v>10.42</v>
      </c>
      <c r="M359" s="6">
        <v>0</v>
      </c>
      <c r="N359" s="6">
        <v>0</v>
      </c>
      <c r="O359" s="6">
        <v>0</v>
      </c>
    </row>
    <row r="360" spans="1:57" s="3" customFormat="1" x14ac:dyDescent="0.25">
      <c r="A360" s="4">
        <v>2019</v>
      </c>
      <c r="B360" s="4">
        <v>1</v>
      </c>
      <c r="C360" s="4" t="s">
        <v>27</v>
      </c>
      <c r="D360" s="4" t="s">
        <v>180</v>
      </c>
      <c r="E360" s="4" t="s">
        <v>29</v>
      </c>
      <c r="F360" s="4" t="s">
        <v>181</v>
      </c>
      <c r="G360" s="5" t="s">
        <v>182</v>
      </c>
      <c r="H360" s="6">
        <v>10.75</v>
      </c>
      <c r="I360" s="6">
        <v>0</v>
      </c>
      <c r="J360" s="6">
        <v>0</v>
      </c>
      <c r="K360" s="6">
        <v>10.75</v>
      </c>
      <c r="L360" s="6">
        <v>0</v>
      </c>
      <c r="M360" s="6">
        <v>0</v>
      </c>
      <c r="N360" s="6">
        <v>0</v>
      </c>
      <c r="O360" s="6">
        <v>0</v>
      </c>
    </row>
    <row r="361" spans="1:57" s="3" customFormat="1" hidden="1" x14ac:dyDescent="0.25">
      <c r="A361" s="9">
        <v>2019</v>
      </c>
      <c r="B361" s="9">
        <v>6</v>
      </c>
      <c r="C361" s="10" t="s">
        <v>124</v>
      </c>
      <c r="D361" s="10" t="s">
        <v>129</v>
      </c>
      <c r="E361" s="9" t="s">
        <v>126</v>
      </c>
      <c r="F361" s="10" t="s">
        <v>130</v>
      </c>
      <c r="G361" s="12" t="s">
        <v>128</v>
      </c>
      <c r="H361" s="6">
        <v>22.55</v>
      </c>
      <c r="I361" s="6">
        <v>0</v>
      </c>
      <c r="J361" s="6">
        <v>0</v>
      </c>
      <c r="K361" s="6">
        <v>10.73</v>
      </c>
      <c r="L361" s="6">
        <v>3.01</v>
      </c>
      <c r="M361" s="6">
        <v>0</v>
      </c>
      <c r="N361" s="6">
        <v>0</v>
      </c>
      <c r="O361" s="6">
        <v>8.81</v>
      </c>
    </row>
    <row r="362" spans="1:57" s="3" customFormat="1" x14ac:dyDescent="0.25">
      <c r="A362" s="21">
        <v>2019</v>
      </c>
      <c r="B362" s="21">
        <v>11</v>
      </c>
      <c r="C362" s="21" t="s">
        <v>19</v>
      </c>
      <c r="D362" s="21" t="s">
        <v>106</v>
      </c>
      <c r="E362" s="21" t="s">
        <v>29</v>
      </c>
      <c r="F362" s="21" t="s">
        <v>193</v>
      </c>
      <c r="G362" s="21" t="s">
        <v>193</v>
      </c>
      <c r="H362" s="21">
        <v>3185.06</v>
      </c>
      <c r="I362" s="21">
        <v>0</v>
      </c>
      <c r="J362" s="21">
        <v>400.57</v>
      </c>
      <c r="K362" s="21">
        <v>10.680000000000001</v>
      </c>
      <c r="L362" s="21">
        <v>397.33</v>
      </c>
      <c r="M362" s="21">
        <v>389.31</v>
      </c>
      <c r="N362" s="21">
        <v>389.02000000000004</v>
      </c>
      <c r="O362" s="21">
        <v>1987.1599999999999</v>
      </c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</row>
    <row r="363" spans="1:57" s="3" customFormat="1" hidden="1" x14ac:dyDescent="0.25">
      <c r="A363" s="19">
        <v>2019</v>
      </c>
      <c r="B363" s="19">
        <v>10</v>
      </c>
      <c r="C363" s="19" t="s">
        <v>27</v>
      </c>
      <c r="D363" s="19" t="s">
        <v>84</v>
      </c>
      <c r="E363" s="19" t="s">
        <v>43</v>
      </c>
      <c r="F363" s="19" t="s">
        <v>259</v>
      </c>
      <c r="G363" s="19" t="s">
        <v>258</v>
      </c>
      <c r="H363" s="19">
        <v>10.68</v>
      </c>
      <c r="I363" s="19">
        <v>0</v>
      </c>
      <c r="J363" s="19">
        <v>0</v>
      </c>
      <c r="K363" s="19">
        <v>10.68</v>
      </c>
      <c r="L363" s="19">
        <v>0</v>
      </c>
      <c r="M363" s="19">
        <v>0</v>
      </c>
      <c r="N363" s="19">
        <v>0</v>
      </c>
      <c r="O363" s="19">
        <v>0</v>
      </c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</row>
    <row r="364" spans="1:57" s="3" customFormat="1" hidden="1" x14ac:dyDescent="0.25">
      <c r="A364" s="9">
        <v>2019</v>
      </c>
      <c r="B364" s="9">
        <v>5</v>
      </c>
      <c r="C364" s="9" t="s">
        <v>55</v>
      </c>
      <c r="D364" s="9" t="s">
        <v>249</v>
      </c>
      <c r="E364" s="9" t="s">
        <v>250</v>
      </c>
      <c r="F364" s="9" t="s">
        <v>359</v>
      </c>
      <c r="G364" s="5" t="s">
        <v>357</v>
      </c>
      <c r="H364" s="6">
        <v>64.709999999999994</v>
      </c>
      <c r="I364" s="6">
        <v>0</v>
      </c>
      <c r="J364" s="6">
        <v>0</v>
      </c>
      <c r="K364" s="6">
        <v>10.65</v>
      </c>
      <c r="L364" s="6">
        <v>54.06</v>
      </c>
      <c r="M364" s="6">
        <v>0</v>
      </c>
      <c r="N364" s="6">
        <v>0</v>
      </c>
      <c r="O364" s="6">
        <v>0</v>
      </c>
    </row>
    <row r="365" spans="1:57" s="3" customFormat="1" x14ac:dyDescent="0.25">
      <c r="A365" s="9">
        <v>2019</v>
      </c>
      <c r="B365" s="9">
        <v>3</v>
      </c>
      <c r="C365" s="9" t="s">
        <v>124</v>
      </c>
      <c r="D365" s="9" t="s">
        <v>353</v>
      </c>
      <c r="E365" s="9" t="s">
        <v>29</v>
      </c>
      <c r="F365" s="9" t="s">
        <v>376</v>
      </c>
      <c r="G365" s="5" t="s">
        <v>377</v>
      </c>
      <c r="H365" s="6">
        <v>10.64</v>
      </c>
      <c r="I365" s="6">
        <v>0</v>
      </c>
      <c r="J365" s="6">
        <v>0</v>
      </c>
      <c r="K365" s="6">
        <v>10.64</v>
      </c>
      <c r="L365" s="6">
        <v>0</v>
      </c>
      <c r="M365" s="6">
        <v>0</v>
      </c>
      <c r="N365" s="6">
        <v>0</v>
      </c>
      <c r="O365" s="6">
        <v>0</v>
      </c>
    </row>
    <row r="366" spans="1:57" s="3" customFormat="1" x14ac:dyDescent="0.25">
      <c r="A366" s="9">
        <v>2019</v>
      </c>
      <c r="B366" s="9">
        <v>5</v>
      </c>
      <c r="C366" s="9" t="s">
        <v>19</v>
      </c>
      <c r="D366" s="9" t="s">
        <v>78</v>
      </c>
      <c r="E366" s="9" t="s">
        <v>29</v>
      </c>
      <c r="F366" s="9" t="s">
        <v>447</v>
      </c>
      <c r="G366" s="5" t="s">
        <v>482</v>
      </c>
      <c r="H366" s="6">
        <v>4278.24</v>
      </c>
      <c r="I366" s="6">
        <v>0</v>
      </c>
      <c r="J366" s="6">
        <v>867.88</v>
      </c>
      <c r="K366" s="6">
        <v>10.629999999999999</v>
      </c>
      <c r="L366" s="6">
        <v>446.76000000000005</v>
      </c>
      <c r="M366" s="6">
        <v>431.04</v>
      </c>
      <c r="N366" s="6">
        <v>430.72</v>
      </c>
      <c r="O366" s="6">
        <v>2521.94</v>
      </c>
    </row>
    <row r="367" spans="1:57" s="3" customFormat="1" hidden="1" x14ac:dyDescent="0.25">
      <c r="A367" s="15">
        <v>2019</v>
      </c>
      <c r="B367" s="15">
        <v>8</v>
      </c>
      <c r="C367" s="15" t="s">
        <v>61</v>
      </c>
      <c r="D367" s="15" t="s">
        <v>450</v>
      </c>
      <c r="E367" s="15" t="s">
        <v>43</v>
      </c>
      <c r="F367" s="15" t="s">
        <v>451</v>
      </c>
      <c r="G367" s="16" t="s">
        <v>452</v>
      </c>
      <c r="H367" s="15">
        <v>50.15</v>
      </c>
      <c r="I367" s="15">
        <v>0</v>
      </c>
      <c r="J367" s="15">
        <v>22.32</v>
      </c>
      <c r="K367" s="15">
        <v>10.629999999999999</v>
      </c>
      <c r="L367" s="15">
        <v>2.41</v>
      </c>
      <c r="M367" s="15">
        <v>0</v>
      </c>
      <c r="N367" s="15">
        <v>0</v>
      </c>
      <c r="O367" s="15">
        <v>14.8</v>
      </c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 s="3" customFormat="1" x14ac:dyDescent="0.25">
      <c r="A368" s="19">
        <v>2019</v>
      </c>
      <c r="B368" s="19">
        <v>10</v>
      </c>
      <c r="C368" s="19" t="s">
        <v>19</v>
      </c>
      <c r="D368" s="19" t="s">
        <v>106</v>
      </c>
      <c r="E368" s="19" t="s">
        <v>29</v>
      </c>
      <c r="F368" s="19" t="s">
        <v>193</v>
      </c>
      <c r="G368" s="19" t="s">
        <v>193</v>
      </c>
      <c r="H368" s="19">
        <v>3303.9700000000003</v>
      </c>
      <c r="I368" s="19">
        <v>0</v>
      </c>
      <c r="J368" s="19">
        <v>260.76</v>
      </c>
      <c r="K368" s="19">
        <v>10.620000000000001</v>
      </c>
      <c r="L368" s="19">
        <v>413.45</v>
      </c>
      <c r="M368" s="19">
        <v>418.39</v>
      </c>
      <c r="N368" s="19">
        <v>418.10999999999996</v>
      </c>
      <c r="O368" s="19">
        <v>2200.75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</row>
    <row r="369" spans="1:57" s="3" customFormat="1" x14ac:dyDescent="0.25">
      <c r="A369" s="13">
        <v>2019</v>
      </c>
      <c r="B369" s="13">
        <v>9</v>
      </c>
      <c r="C369" s="13" t="s">
        <v>124</v>
      </c>
      <c r="D369" s="13" t="s">
        <v>353</v>
      </c>
      <c r="E369" s="13" t="s">
        <v>29</v>
      </c>
      <c r="F369" s="13" t="s">
        <v>378</v>
      </c>
      <c r="G369" s="5" t="s">
        <v>377</v>
      </c>
      <c r="H369" s="13">
        <v>10.62</v>
      </c>
      <c r="I369" s="13">
        <v>0</v>
      </c>
      <c r="J369" s="13">
        <v>0</v>
      </c>
      <c r="K369" s="13">
        <v>10.62</v>
      </c>
      <c r="L369" s="13">
        <v>0</v>
      </c>
      <c r="M369" s="13">
        <v>0</v>
      </c>
      <c r="N369" s="13">
        <v>0</v>
      </c>
      <c r="O369" s="13">
        <v>0</v>
      </c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</row>
    <row r="370" spans="1:57" s="3" customFormat="1" hidden="1" x14ac:dyDescent="0.25">
      <c r="A370" s="4">
        <v>2019</v>
      </c>
      <c r="B370" s="4">
        <v>1</v>
      </c>
      <c r="C370" s="4" t="s">
        <v>124</v>
      </c>
      <c r="D370" s="4" t="s">
        <v>125</v>
      </c>
      <c r="E370" s="4" t="s">
        <v>126</v>
      </c>
      <c r="F370" s="4" t="s">
        <v>436</v>
      </c>
      <c r="G370" s="5" t="s">
        <v>437</v>
      </c>
      <c r="H370" s="6">
        <v>10.61</v>
      </c>
      <c r="I370" s="6">
        <v>0</v>
      </c>
      <c r="J370" s="6">
        <v>0</v>
      </c>
      <c r="K370" s="6">
        <v>10.61</v>
      </c>
      <c r="L370" s="6">
        <v>0</v>
      </c>
      <c r="M370" s="6">
        <v>0</v>
      </c>
      <c r="N370" s="6">
        <v>0</v>
      </c>
      <c r="O370" s="6">
        <v>0</v>
      </c>
    </row>
    <row r="371" spans="1:57" s="3" customFormat="1" hidden="1" x14ac:dyDescent="0.25">
      <c r="A371" s="21">
        <v>2019</v>
      </c>
      <c r="B371" s="21">
        <v>11</v>
      </c>
      <c r="C371" s="21" t="s">
        <v>474</v>
      </c>
      <c r="D371" s="21" t="s">
        <v>475</v>
      </c>
      <c r="E371" s="21" t="s">
        <v>242</v>
      </c>
      <c r="F371" s="21" t="s">
        <v>476</v>
      </c>
      <c r="G371" s="21" t="s">
        <v>477</v>
      </c>
      <c r="H371" s="21">
        <v>643.82999999999993</v>
      </c>
      <c r="I371" s="21">
        <v>0</v>
      </c>
      <c r="J371" s="21">
        <v>0</v>
      </c>
      <c r="K371" s="21">
        <v>10.59</v>
      </c>
      <c r="L371" s="21">
        <v>1.6500000000000001</v>
      </c>
      <c r="M371" s="21">
        <v>2.84</v>
      </c>
      <c r="N371" s="21">
        <v>0</v>
      </c>
      <c r="O371" s="21">
        <v>628.75</v>
      </c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</row>
    <row r="372" spans="1:57" s="3" customFormat="1" hidden="1" x14ac:dyDescent="0.25">
      <c r="A372" s="23">
        <v>2019</v>
      </c>
      <c r="B372" s="23">
        <v>12</v>
      </c>
      <c r="C372" s="23" t="s">
        <v>27</v>
      </c>
      <c r="D372" s="23" t="s">
        <v>84</v>
      </c>
      <c r="E372" s="23" t="s">
        <v>43</v>
      </c>
      <c r="F372" s="23" t="s">
        <v>259</v>
      </c>
      <c r="G372" s="23" t="s">
        <v>258</v>
      </c>
      <c r="H372" s="23">
        <v>10.58</v>
      </c>
      <c r="I372" s="23">
        <v>0</v>
      </c>
      <c r="J372" s="23">
        <v>0</v>
      </c>
      <c r="K372" s="23">
        <v>10.58</v>
      </c>
      <c r="L372" s="23">
        <v>0</v>
      </c>
      <c r="M372" s="23">
        <v>0</v>
      </c>
      <c r="N372" s="23">
        <v>0</v>
      </c>
      <c r="O372" s="23">
        <v>0</v>
      </c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</row>
    <row r="373" spans="1:57" s="3" customFormat="1" x14ac:dyDescent="0.25">
      <c r="A373" s="9">
        <v>2019</v>
      </c>
      <c r="B373" s="9">
        <v>4</v>
      </c>
      <c r="C373" s="9" t="s">
        <v>89</v>
      </c>
      <c r="D373" s="9" t="s">
        <v>332</v>
      </c>
      <c r="E373" s="9" t="s">
        <v>29</v>
      </c>
      <c r="F373" s="9" t="s">
        <v>337</v>
      </c>
      <c r="G373" s="5" t="s">
        <v>330</v>
      </c>
      <c r="H373" s="6">
        <v>29.549999999999997</v>
      </c>
      <c r="I373" s="6">
        <v>0</v>
      </c>
      <c r="J373" s="6">
        <v>0</v>
      </c>
      <c r="K373" s="6">
        <v>10.55</v>
      </c>
      <c r="L373" s="6">
        <v>10.260000000000002</v>
      </c>
      <c r="M373" s="6">
        <v>0</v>
      </c>
      <c r="N373" s="6">
        <v>0</v>
      </c>
      <c r="O373" s="6">
        <v>8.73</v>
      </c>
    </row>
    <row r="374" spans="1:57" s="3" customFormat="1" x14ac:dyDescent="0.25">
      <c r="A374" s="13">
        <v>2019</v>
      </c>
      <c r="B374" s="13">
        <v>9</v>
      </c>
      <c r="C374" s="13" t="s">
        <v>89</v>
      </c>
      <c r="D374" s="13" t="s">
        <v>197</v>
      </c>
      <c r="E374" s="13" t="s">
        <v>29</v>
      </c>
      <c r="F374" s="13" t="s">
        <v>199</v>
      </c>
      <c r="G374" s="5" t="s">
        <v>200</v>
      </c>
      <c r="H374" s="13">
        <v>61.44</v>
      </c>
      <c r="I374" s="13">
        <v>0</v>
      </c>
      <c r="J374" s="13">
        <v>0</v>
      </c>
      <c r="K374" s="13">
        <v>10.55</v>
      </c>
      <c r="L374" s="13">
        <v>3.23</v>
      </c>
      <c r="M374" s="13">
        <v>46.87</v>
      </c>
      <c r="N374" s="13">
        <v>3.87</v>
      </c>
      <c r="O374" s="13">
        <v>0.8</v>
      </c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</row>
    <row r="375" spans="1:57" s="3" customFormat="1" x14ac:dyDescent="0.25">
      <c r="A375" s="19">
        <v>2019</v>
      </c>
      <c r="B375" s="19">
        <v>10</v>
      </c>
      <c r="C375" s="19" t="s">
        <v>124</v>
      </c>
      <c r="D375" s="19" t="s">
        <v>353</v>
      </c>
      <c r="E375" s="19" t="s">
        <v>29</v>
      </c>
      <c r="F375" s="19" t="s">
        <v>378</v>
      </c>
      <c r="G375" s="19" t="s">
        <v>516</v>
      </c>
      <c r="H375" s="19">
        <v>10.55</v>
      </c>
      <c r="I375" s="19">
        <v>0</v>
      </c>
      <c r="J375" s="19">
        <v>0</v>
      </c>
      <c r="K375" s="19">
        <v>10.55</v>
      </c>
      <c r="L375" s="19">
        <v>0</v>
      </c>
      <c r="M375" s="19">
        <v>0</v>
      </c>
      <c r="N375" s="19">
        <v>0</v>
      </c>
      <c r="O375" s="19">
        <v>0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</row>
    <row r="376" spans="1:57" s="3" customFormat="1" x14ac:dyDescent="0.25">
      <c r="A376" s="9">
        <v>2019</v>
      </c>
      <c r="B376" s="9">
        <v>6</v>
      </c>
      <c r="C376" s="10" t="s">
        <v>124</v>
      </c>
      <c r="D376" s="10" t="s">
        <v>353</v>
      </c>
      <c r="E376" s="9" t="s">
        <v>29</v>
      </c>
      <c r="F376" s="10" t="s">
        <v>378</v>
      </c>
      <c r="G376" s="5" t="s">
        <v>377</v>
      </c>
      <c r="H376" s="6">
        <v>10.54</v>
      </c>
      <c r="I376" s="6">
        <v>0</v>
      </c>
      <c r="J376" s="6">
        <v>0</v>
      </c>
      <c r="K376" s="6">
        <v>10.54</v>
      </c>
      <c r="L376" s="6">
        <v>0</v>
      </c>
      <c r="M376" s="6">
        <v>0</v>
      </c>
      <c r="N376" s="6">
        <v>0</v>
      </c>
      <c r="O376" s="6">
        <v>0</v>
      </c>
    </row>
    <row r="377" spans="1:57" s="3" customFormat="1" hidden="1" x14ac:dyDescent="0.25">
      <c r="A377" s="5">
        <v>2019</v>
      </c>
      <c r="B377" s="5">
        <v>7</v>
      </c>
      <c r="C377" s="12" t="s">
        <v>231</v>
      </c>
      <c r="D377" s="12" t="s">
        <v>232</v>
      </c>
      <c r="E377" s="12" t="s">
        <v>500</v>
      </c>
      <c r="F377" s="12" t="s">
        <v>539</v>
      </c>
      <c r="G377" s="10" t="s">
        <v>502</v>
      </c>
      <c r="H377" s="6">
        <v>10.53</v>
      </c>
      <c r="I377" s="6">
        <v>0</v>
      </c>
      <c r="J377" s="6">
        <v>0</v>
      </c>
      <c r="K377" s="6">
        <v>10.53</v>
      </c>
      <c r="L377" s="6">
        <v>0</v>
      </c>
      <c r="M377" s="6">
        <v>0</v>
      </c>
      <c r="N377" s="6">
        <v>0</v>
      </c>
      <c r="O377" s="6">
        <v>0</v>
      </c>
    </row>
    <row r="378" spans="1:57" s="3" customFormat="1" hidden="1" x14ac:dyDescent="0.25">
      <c r="A378" s="5">
        <v>2019</v>
      </c>
      <c r="B378" s="5">
        <v>7</v>
      </c>
      <c r="C378" s="12" t="s">
        <v>79</v>
      </c>
      <c r="D378" s="12" t="s">
        <v>137</v>
      </c>
      <c r="E378" s="5" t="s">
        <v>138</v>
      </c>
      <c r="F378" s="12" t="s">
        <v>463</v>
      </c>
      <c r="G378" s="10" t="s">
        <v>462</v>
      </c>
      <c r="H378" s="6">
        <v>24.97</v>
      </c>
      <c r="I378" s="6">
        <v>0</v>
      </c>
      <c r="J378" s="6">
        <v>0</v>
      </c>
      <c r="K378" s="6">
        <v>10.469999999999999</v>
      </c>
      <c r="L378" s="6">
        <v>14.51</v>
      </c>
      <c r="M378" s="6">
        <v>0</v>
      </c>
      <c r="N378" s="6">
        <v>0</v>
      </c>
      <c r="O378" s="6">
        <v>0</v>
      </c>
    </row>
    <row r="379" spans="1:57" s="3" customFormat="1" hidden="1" x14ac:dyDescent="0.25">
      <c r="A379" s="9">
        <v>2019</v>
      </c>
      <c r="B379" s="9">
        <v>3</v>
      </c>
      <c r="C379" s="9" t="s">
        <v>124</v>
      </c>
      <c r="D379" s="9" t="s">
        <v>125</v>
      </c>
      <c r="E379" s="9" t="s">
        <v>126</v>
      </c>
      <c r="F379" s="9" t="s">
        <v>436</v>
      </c>
      <c r="G379" s="5" t="s">
        <v>437</v>
      </c>
      <c r="H379" s="6">
        <v>10.43</v>
      </c>
      <c r="I379" s="6">
        <v>0</v>
      </c>
      <c r="J379" s="6">
        <v>0</v>
      </c>
      <c r="K379" s="6">
        <v>10.43</v>
      </c>
      <c r="L379" s="6">
        <v>0</v>
      </c>
      <c r="M379" s="6">
        <v>0</v>
      </c>
      <c r="N379" s="6">
        <v>0</v>
      </c>
      <c r="O379" s="6">
        <v>0</v>
      </c>
    </row>
    <row r="380" spans="1:57" s="3" customFormat="1" hidden="1" x14ac:dyDescent="0.25">
      <c r="A380" s="9">
        <v>2019</v>
      </c>
      <c r="B380" s="9">
        <v>3</v>
      </c>
      <c r="C380" s="9" t="s">
        <v>27</v>
      </c>
      <c r="D380" s="9" t="s">
        <v>158</v>
      </c>
      <c r="E380" s="9" t="s">
        <v>17</v>
      </c>
      <c r="F380" s="9" t="s">
        <v>261</v>
      </c>
      <c r="G380" s="5" t="s">
        <v>34</v>
      </c>
      <c r="H380" s="6">
        <v>10.42</v>
      </c>
      <c r="I380" s="6">
        <v>0</v>
      </c>
      <c r="J380" s="6">
        <v>0</v>
      </c>
      <c r="K380" s="6">
        <v>10.42</v>
      </c>
      <c r="L380" s="6">
        <v>0</v>
      </c>
      <c r="M380" s="6">
        <v>0</v>
      </c>
      <c r="N380" s="6">
        <v>0</v>
      </c>
      <c r="O380" s="6">
        <v>0</v>
      </c>
    </row>
    <row r="381" spans="1:57" s="3" customFormat="1" hidden="1" x14ac:dyDescent="0.25">
      <c r="A381" s="9">
        <v>2019</v>
      </c>
      <c r="B381" s="9">
        <v>4</v>
      </c>
      <c r="C381" s="9" t="s">
        <v>15</v>
      </c>
      <c r="D381" s="9" t="s">
        <v>393</v>
      </c>
      <c r="E381" s="9" t="s">
        <v>43</v>
      </c>
      <c r="F381" s="9" t="s">
        <v>395</v>
      </c>
      <c r="G381" s="5" t="s">
        <v>393</v>
      </c>
      <c r="H381" s="6">
        <v>10.8</v>
      </c>
      <c r="I381" s="6">
        <v>0</v>
      </c>
      <c r="J381" s="6">
        <v>0</v>
      </c>
      <c r="K381" s="6">
        <v>10.41</v>
      </c>
      <c r="L381" s="6">
        <v>0.39</v>
      </c>
      <c r="M381" s="6">
        <v>0</v>
      </c>
      <c r="N381" s="6">
        <v>0</v>
      </c>
      <c r="O381" s="6">
        <v>0</v>
      </c>
    </row>
    <row r="382" spans="1:57" s="3" customFormat="1" x14ac:dyDescent="0.25">
      <c r="A382" s="15">
        <v>2019</v>
      </c>
      <c r="B382" s="15">
        <v>8</v>
      </c>
      <c r="C382" s="15" t="s">
        <v>124</v>
      </c>
      <c r="D382" s="15" t="s">
        <v>353</v>
      </c>
      <c r="E382" s="15" t="s">
        <v>29</v>
      </c>
      <c r="F382" s="15" t="s">
        <v>376</v>
      </c>
      <c r="G382" s="5" t="s">
        <v>377</v>
      </c>
      <c r="H382" s="15">
        <v>10.39</v>
      </c>
      <c r="I382" s="15">
        <v>0</v>
      </c>
      <c r="J382" s="15">
        <v>0</v>
      </c>
      <c r="K382" s="15">
        <v>10.39</v>
      </c>
      <c r="L382" s="15">
        <v>0</v>
      </c>
      <c r="M382" s="15">
        <v>0</v>
      </c>
      <c r="N382" s="15">
        <v>0</v>
      </c>
      <c r="O382" s="15">
        <v>0</v>
      </c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 s="3" customFormat="1" x14ac:dyDescent="0.25">
      <c r="A383" s="23">
        <v>2019</v>
      </c>
      <c r="B383" s="23">
        <v>12</v>
      </c>
      <c r="C383" s="23" t="s">
        <v>124</v>
      </c>
      <c r="D383" s="23" t="s">
        <v>353</v>
      </c>
      <c r="E383" s="23" t="s">
        <v>29</v>
      </c>
      <c r="F383" s="23" t="s">
        <v>376</v>
      </c>
      <c r="G383" s="23" t="s">
        <v>516</v>
      </c>
      <c r="H383" s="23">
        <v>10.36</v>
      </c>
      <c r="I383" s="23">
        <v>0</v>
      </c>
      <c r="J383" s="23">
        <v>0</v>
      </c>
      <c r="K383" s="23">
        <v>10.36</v>
      </c>
      <c r="L383" s="23">
        <v>0</v>
      </c>
      <c r="M383" s="23">
        <v>0</v>
      </c>
      <c r="N383" s="23">
        <v>0</v>
      </c>
      <c r="O383" s="23">
        <v>0</v>
      </c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</row>
    <row r="384" spans="1:57" s="3" customFormat="1" hidden="1" x14ac:dyDescent="0.25">
      <c r="A384" s="5">
        <v>2019</v>
      </c>
      <c r="B384" s="5">
        <v>7</v>
      </c>
      <c r="C384" s="12" t="s">
        <v>61</v>
      </c>
      <c r="D384" s="12" t="s">
        <v>450</v>
      </c>
      <c r="E384" s="5" t="s">
        <v>43</v>
      </c>
      <c r="F384" s="12" t="s">
        <v>451</v>
      </c>
      <c r="G384" s="10" t="s">
        <v>452</v>
      </c>
      <c r="H384" s="6">
        <v>47.76</v>
      </c>
      <c r="I384" s="6">
        <v>0</v>
      </c>
      <c r="J384" s="6">
        <v>20.259999999999998</v>
      </c>
      <c r="K384" s="6">
        <v>10.34</v>
      </c>
      <c r="L384" s="6">
        <v>2.17</v>
      </c>
      <c r="M384" s="6">
        <v>0</v>
      </c>
      <c r="N384" s="6">
        <v>0</v>
      </c>
      <c r="O384" s="6">
        <v>14.99</v>
      </c>
    </row>
    <row r="385" spans="1:57" s="3" customFormat="1" hidden="1" x14ac:dyDescent="0.25">
      <c r="A385" s="9">
        <v>2019</v>
      </c>
      <c r="B385" s="9">
        <v>6</v>
      </c>
      <c r="C385" s="10" t="s">
        <v>79</v>
      </c>
      <c r="D385" s="10" t="s">
        <v>79</v>
      </c>
      <c r="E385" s="9" t="s">
        <v>138</v>
      </c>
      <c r="F385" s="10" t="s">
        <v>140</v>
      </c>
      <c r="G385" s="12" t="s">
        <v>140</v>
      </c>
      <c r="H385" s="6">
        <v>10.28</v>
      </c>
      <c r="I385" s="6">
        <v>0</v>
      </c>
      <c r="J385" s="6">
        <v>0</v>
      </c>
      <c r="K385" s="6">
        <v>10.28</v>
      </c>
      <c r="L385" s="6">
        <v>0</v>
      </c>
      <c r="M385" s="6">
        <v>0</v>
      </c>
      <c r="N385" s="6">
        <v>0</v>
      </c>
      <c r="O385" s="6">
        <v>0</v>
      </c>
    </row>
    <row r="386" spans="1:57" s="3" customFormat="1" hidden="1" x14ac:dyDescent="0.25">
      <c r="A386" s="15">
        <v>2019</v>
      </c>
      <c r="B386" s="15">
        <v>8</v>
      </c>
      <c r="C386" s="15" t="s">
        <v>15</v>
      </c>
      <c r="D386" s="15" t="s">
        <v>24</v>
      </c>
      <c r="E386" s="15" t="s">
        <v>541</v>
      </c>
      <c r="F386" s="15" t="s">
        <v>338</v>
      </c>
      <c r="G386" s="16" t="s">
        <v>338</v>
      </c>
      <c r="H386" s="15">
        <v>129.72999999999999</v>
      </c>
      <c r="I386" s="15">
        <v>0</v>
      </c>
      <c r="J386" s="15">
        <v>0</v>
      </c>
      <c r="K386" s="15">
        <v>10.25</v>
      </c>
      <c r="L386" s="15">
        <v>4.54</v>
      </c>
      <c r="M386" s="15">
        <v>0</v>
      </c>
      <c r="N386" s="15">
        <v>0</v>
      </c>
      <c r="O386" s="15">
        <v>114.94</v>
      </c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 s="3" customFormat="1" hidden="1" x14ac:dyDescent="0.25">
      <c r="A387" s="15">
        <v>2019</v>
      </c>
      <c r="B387" s="15">
        <v>8</v>
      </c>
      <c r="C387" s="15" t="s">
        <v>27</v>
      </c>
      <c r="D387" s="15" t="s">
        <v>158</v>
      </c>
      <c r="E387" s="5" t="s">
        <v>17</v>
      </c>
      <c r="F387" s="15" t="s">
        <v>261</v>
      </c>
      <c r="G387" s="16" t="s">
        <v>34</v>
      </c>
      <c r="H387" s="15">
        <v>10.24</v>
      </c>
      <c r="I387" s="15">
        <v>0</v>
      </c>
      <c r="J387" s="15">
        <v>0</v>
      </c>
      <c r="K387" s="15">
        <v>10.24</v>
      </c>
      <c r="L387" s="15">
        <v>0</v>
      </c>
      <c r="M387" s="15">
        <v>0</v>
      </c>
      <c r="N387" s="15">
        <v>0</v>
      </c>
      <c r="O387" s="15">
        <v>0</v>
      </c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 s="3" customFormat="1" hidden="1" x14ac:dyDescent="0.25">
      <c r="A388" s="4">
        <v>2019</v>
      </c>
      <c r="B388" s="4">
        <v>1</v>
      </c>
      <c r="C388" s="4" t="s">
        <v>27</v>
      </c>
      <c r="D388" s="4" t="s">
        <v>84</v>
      </c>
      <c r="E388" s="4" t="s">
        <v>43</v>
      </c>
      <c r="F388" s="4" t="s">
        <v>259</v>
      </c>
      <c r="G388" s="5" t="s">
        <v>258</v>
      </c>
      <c r="H388" s="6">
        <v>10.220000000000001</v>
      </c>
      <c r="I388" s="6">
        <v>0</v>
      </c>
      <c r="J388" s="6">
        <v>0</v>
      </c>
      <c r="K388" s="6">
        <v>10.220000000000001</v>
      </c>
      <c r="L388" s="6">
        <v>0</v>
      </c>
      <c r="M388" s="6">
        <v>0</v>
      </c>
      <c r="N388" s="6">
        <v>0</v>
      </c>
      <c r="O388" s="6">
        <v>0</v>
      </c>
    </row>
    <row r="389" spans="1:57" s="3" customFormat="1" x14ac:dyDescent="0.25">
      <c r="A389" s="21">
        <v>2019</v>
      </c>
      <c r="B389" s="21">
        <v>11</v>
      </c>
      <c r="C389" s="21" t="s">
        <v>61</v>
      </c>
      <c r="D389" s="21" t="s">
        <v>271</v>
      </c>
      <c r="E389" s="21" t="s">
        <v>29</v>
      </c>
      <c r="F389" s="21" t="s">
        <v>271</v>
      </c>
      <c r="G389" s="21" t="s">
        <v>272</v>
      </c>
      <c r="H389" s="21">
        <v>22.16</v>
      </c>
      <c r="I389" s="21">
        <v>0</v>
      </c>
      <c r="J389" s="21">
        <v>0</v>
      </c>
      <c r="K389" s="21">
        <v>10.220000000000001</v>
      </c>
      <c r="L389" s="21">
        <v>11.94</v>
      </c>
      <c r="M389" s="21">
        <v>0</v>
      </c>
      <c r="N389" s="21">
        <v>0</v>
      </c>
      <c r="O389" s="21">
        <v>0</v>
      </c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</row>
    <row r="390" spans="1:57" s="3" customFormat="1" hidden="1" x14ac:dyDescent="0.25">
      <c r="A390" s="4">
        <v>2019</v>
      </c>
      <c r="B390" s="4">
        <v>1</v>
      </c>
      <c r="C390" s="4" t="s">
        <v>19</v>
      </c>
      <c r="D390" s="4" t="s">
        <v>78</v>
      </c>
      <c r="E390" s="4" t="s">
        <v>313</v>
      </c>
      <c r="F390" s="4" t="s">
        <v>314</v>
      </c>
      <c r="G390" s="5" t="s">
        <v>315</v>
      </c>
      <c r="H390" s="6">
        <v>124.51</v>
      </c>
      <c r="I390" s="6">
        <v>0</v>
      </c>
      <c r="J390" s="6">
        <v>0</v>
      </c>
      <c r="K390" s="6">
        <v>10.19</v>
      </c>
      <c r="L390" s="6">
        <v>11.26</v>
      </c>
      <c r="M390" s="6">
        <v>0</v>
      </c>
      <c r="N390" s="6">
        <v>0</v>
      </c>
      <c r="O390" s="6">
        <v>103.06</v>
      </c>
    </row>
    <row r="391" spans="1:57" s="3" customFormat="1" x14ac:dyDescent="0.25">
      <c r="A391" s="9">
        <v>2019</v>
      </c>
      <c r="B391" s="9">
        <v>5</v>
      </c>
      <c r="C391" s="9" t="s">
        <v>19</v>
      </c>
      <c r="D391" s="9" t="s">
        <v>106</v>
      </c>
      <c r="E391" s="9" t="s">
        <v>29</v>
      </c>
      <c r="F391" s="9" t="s">
        <v>193</v>
      </c>
      <c r="G391" s="5" t="s">
        <v>193</v>
      </c>
      <c r="H391" s="6">
        <v>4105.6099999999997</v>
      </c>
      <c r="I391" s="6">
        <v>0</v>
      </c>
      <c r="J391" s="6">
        <v>836.97</v>
      </c>
      <c r="K391" s="6">
        <v>10.19</v>
      </c>
      <c r="L391" s="6">
        <v>428.85</v>
      </c>
      <c r="M391" s="6">
        <v>414</v>
      </c>
      <c r="N391" s="6">
        <v>413.65000000000003</v>
      </c>
      <c r="O391" s="6">
        <v>2415.5800000000004</v>
      </c>
    </row>
    <row r="392" spans="1:57" s="3" customFormat="1" x14ac:dyDescent="0.25">
      <c r="A392" s="5">
        <v>2019</v>
      </c>
      <c r="B392" s="5">
        <v>7</v>
      </c>
      <c r="C392" s="12" t="s">
        <v>19</v>
      </c>
      <c r="D392" s="12" t="s">
        <v>106</v>
      </c>
      <c r="E392" s="5" t="s">
        <v>29</v>
      </c>
      <c r="F392" s="12" t="s">
        <v>193</v>
      </c>
      <c r="G392" s="10" t="s">
        <v>193</v>
      </c>
      <c r="H392" s="6">
        <v>3765.71</v>
      </c>
      <c r="I392" s="6">
        <v>0</v>
      </c>
      <c r="J392" s="6">
        <v>381.41999999999996</v>
      </c>
      <c r="K392" s="6">
        <v>10.19</v>
      </c>
      <c r="L392" s="6">
        <v>431.92</v>
      </c>
      <c r="M392" s="6">
        <v>445.53</v>
      </c>
      <c r="N392" s="6">
        <v>445.18</v>
      </c>
      <c r="O392" s="6">
        <v>2496.6799999999998</v>
      </c>
    </row>
    <row r="393" spans="1:57" s="3" customFormat="1" hidden="1" x14ac:dyDescent="0.25">
      <c r="A393" s="21">
        <v>2019</v>
      </c>
      <c r="B393" s="21">
        <v>11</v>
      </c>
      <c r="C393" s="21" t="s">
        <v>27</v>
      </c>
      <c r="D393" s="21" t="s">
        <v>84</v>
      </c>
      <c r="E393" s="21" t="s">
        <v>43</v>
      </c>
      <c r="F393" s="21" t="s">
        <v>259</v>
      </c>
      <c r="G393" s="21" t="s">
        <v>258</v>
      </c>
      <c r="H393" s="21">
        <v>10.19</v>
      </c>
      <c r="I393" s="21">
        <v>0</v>
      </c>
      <c r="J393" s="21">
        <v>0</v>
      </c>
      <c r="K393" s="21">
        <v>10.19</v>
      </c>
      <c r="L393" s="21">
        <v>0</v>
      </c>
      <c r="M393" s="21">
        <v>0</v>
      </c>
      <c r="N393" s="21">
        <v>0</v>
      </c>
      <c r="O393" s="21">
        <v>0</v>
      </c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</row>
    <row r="394" spans="1:57" s="3" customFormat="1" x14ac:dyDescent="0.25">
      <c r="A394" s="9">
        <v>2019</v>
      </c>
      <c r="B394" s="9">
        <v>5</v>
      </c>
      <c r="C394" s="9" t="s">
        <v>27</v>
      </c>
      <c r="D394" s="9" t="s">
        <v>191</v>
      </c>
      <c r="E394" s="9" t="s">
        <v>29</v>
      </c>
      <c r="F394" s="9" t="s">
        <v>192</v>
      </c>
      <c r="G394" s="5" t="s">
        <v>190</v>
      </c>
      <c r="H394" s="6">
        <v>16.16</v>
      </c>
      <c r="I394" s="6">
        <v>0</v>
      </c>
      <c r="J394" s="6">
        <v>0</v>
      </c>
      <c r="K394" s="6">
        <v>10.14</v>
      </c>
      <c r="L394" s="6">
        <v>6.02</v>
      </c>
      <c r="M394" s="6">
        <v>0</v>
      </c>
      <c r="N394" s="6">
        <v>0</v>
      </c>
      <c r="O394" s="6">
        <v>0</v>
      </c>
    </row>
    <row r="395" spans="1:57" s="3" customFormat="1" hidden="1" x14ac:dyDescent="0.25">
      <c r="A395" s="23">
        <v>2019</v>
      </c>
      <c r="B395" s="23">
        <v>12</v>
      </c>
      <c r="C395" s="23" t="s">
        <v>19</v>
      </c>
      <c r="D395" s="23" t="s">
        <v>70</v>
      </c>
      <c r="E395" s="23" t="s">
        <v>364</v>
      </c>
      <c r="F395" s="23" t="s">
        <v>406</v>
      </c>
      <c r="G395" s="23" t="s">
        <v>407</v>
      </c>
      <c r="H395" s="23">
        <v>3564.8999999999996</v>
      </c>
      <c r="I395" s="23">
        <v>0</v>
      </c>
      <c r="J395" s="23">
        <v>3464.9699999999993</v>
      </c>
      <c r="K395" s="23">
        <v>10.120000000000001</v>
      </c>
      <c r="L395" s="23">
        <v>89.8</v>
      </c>
      <c r="M395" s="23">
        <v>0</v>
      </c>
      <c r="N395" s="23">
        <v>0</v>
      </c>
      <c r="O395" s="23">
        <v>0</v>
      </c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</row>
    <row r="396" spans="1:57" s="3" customFormat="1" hidden="1" x14ac:dyDescent="0.25">
      <c r="A396" s="13">
        <v>2019</v>
      </c>
      <c r="B396" s="13">
        <v>9</v>
      </c>
      <c r="C396" s="13" t="s">
        <v>27</v>
      </c>
      <c r="D396" s="13" t="s">
        <v>158</v>
      </c>
      <c r="E396" s="5" t="s">
        <v>17</v>
      </c>
      <c r="F396" s="13" t="s">
        <v>261</v>
      </c>
      <c r="G396" s="7" t="s">
        <v>34</v>
      </c>
      <c r="H396" s="13">
        <v>10.11</v>
      </c>
      <c r="I396" s="13">
        <v>0</v>
      </c>
      <c r="J396" s="13">
        <v>0</v>
      </c>
      <c r="K396" s="13">
        <v>10.11</v>
      </c>
      <c r="L396" s="13">
        <v>0</v>
      </c>
      <c r="M396" s="13">
        <v>0</v>
      </c>
      <c r="N396" s="13">
        <v>0</v>
      </c>
      <c r="O396" s="13">
        <v>0</v>
      </c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</row>
    <row r="397" spans="1:57" s="3" customFormat="1" hidden="1" x14ac:dyDescent="0.25">
      <c r="A397" s="13">
        <v>2019</v>
      </c>
      <c r="B397" s="13">
        <v>9</v>
      </c>
      <c r="C397" s="13" t="s">
        <v>27</v>
      </c>
      <c r="D397" s="13" t="s">
        <v>84</v>
      </c>
      <c r="E397" s="13" t="s">
        <v>43</v>
      </c>
      <c r="F397" s="13" t="s">
        <v>259</v>
      </c>
      <c r="G397" s="7" t="s">
        <v>258</v>
      </c>
      <c r="H397" s="13">
        <v>10.100000000000001</v>
      </c>
      <c r="I397" s="13">
        <v>0</v>
      </c>
      <c r="J397" s="13">
        <v>0</v>
      </c>
      <c r="K397" s="13">
        <v>10.100000000000001</v>
      </c>
      <c r="L397" s="13">
        <v>0</v>
      </c>
      <c r="M397" s="13">
        <v>0</v>
      </c>
      <c r="N397" s="13">
        <v>0</v>
      </c>
      <c r="O397" s="13">
        <v>0</v>
      </c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</row>
    <row r="398" spans="1:57" s="3" customFormat="1" x14ac:dyDescent="0.25">
      <c r="A398" s="19">
        <v>2019</v>
      </c>
      <c r="B398" s="19">
        <v>10</v>
      </c>
      <c r="C398" s="19" t="s">
        <v>124</v>
      </c>
      <c r="D398" s="19" t="s">
        <v>353</v>
      </c>
      <c r="E398" s="19" t="s">
        <v>29</v>
      </c>
      <c r="F398" s="19" t="s">
        <v>376</v>
      </c>
      <c r="G398" s="19" t="s">
        <v>516</v>
      </c>
      <c r="H398" s="19">
        <v>10.06</v>
      </c>
      <c r="I398" s="19">
        <v>0</v>
      </c>
      <c r="J398" s="19">
        <v>0</v>
      </c>
      <c r="K398" s="19">
        <v>10.06</v>
      </c>
      <c r="L398" s="19">
        <v>0</v>
      </c>
      <c r="M398" s="19">
        <v>0</v>
      </c>
      <c r="N398" s="19">
        <v>0</v>
      </c>
      <c r="O398" s="19">
        <v>0</v>
      </c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</row>
    <row r="399" spans="1:57" s="3" customFormat="1" x14ac:dyDescent="0.25">
      <c r="A399" s="15">
        <v>2019</v>
      </c>
      <c r="B399" s="15">
        <v>8</v>
      </c>
      <c r="C399" s="15" t="s">
        <v>61</v>
      </c>
      <c r="D399" s="15" t="s">
        <v>62</v>
      </c>
      <c r="E399" s="15" t="s">
        <v>29</v>
      </c>
      <c r="F399" s="15" t="s">
        <v>73</v>
      </c>
      <c r="G399" s="16" t="s">
        <v>74</v>
      </c>
      <c r="H399" s="15">
        <v>27.87</v>
      </c>
      <c r="I399" s="15">
        <v>0</v>
      </c>
      <c r="J399" s="15">
        <v>0</v>
      </c>
      <c r="K399" s="15">
        <v>10.050000000000001</v>
      </c>
      <c r="L399" s="15">
        <v>17.809999999999999</v>
      </c>
      <c r="M399" s="15">
        <v>0</v>
      </c>
      <c r="N399" s="15">
        <v>0</v>
      </c>
      <c r="O399" s="15">
        <v>0</v>
      </c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 s="3" customFormat="1" hidden="1" x14ac:dyDescent="0.25">
      <c r="A400" s="19">
        <v>2019</v>
      </c>
      <c r="B400" s="19">
        <v>10</v>
      </c>
      <c r="C400" s="19" t="s">
        <v>15</v>
      </c>
      <c r="D400" s="19" t="s">
        <v>24</v>
      </c>
      <c r="E400" s="19" t="s">
        <v>541</v>
      </c>
      <c r="F400" s="19" t="s">
        <v>338</v>
      </c>
      <c r="G400" s="19" t="s">
        <v>338</v>
      </c>
      <c r="H400" s="19">
        <v>126.46</v>
      </c>
      <c r="I400" s="19">
        <v>0</v>
      </c>
      <c r="J400" s="19">
        <v>0</v>
      </c>
      <c r="K400" s="19">
        <v>10.01</v>
      </c>
      <c r="L400" s="19">
        <v>4.53</v>
      </c>
      <c r="M400" s="19">
        <v>0</v>
      </c>
      <c r="N400" s="19">
        <v>0</v>
      </c>
      <c r="O400" s="19">
        <v>111.92</v>
      </c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</row>
    <row r="401" spans="1:57" s="3" customFormat="1" x14ac:dyDescent="0.25">
      <c r="A401" s="21">
        <v>2019</v>
      </c>
      <c r="B401" s="21">
        <v>11</v>
      </c>
      <c r="C401" s="21" t="s">
        <v>61</v>
      </c>
      <c r="D401" s="21" t="s">
        <v>62</v>
      </c>
      <c r="E401" s="21" t="s">
        <v>29</v>
      </c>
      <c r="F401" s="21" t="s">
        <v>73</v>
      </c>
      <c r="G401" s="21" t="s">
        <v>74</v>
      </c>
      <c r="H401" s="21">
        <v>28.51</v>
      </c>
      <c r="I401" s="21">
        <v>0</v>
      </c>
      <c r="J401" s="21">
        <v>0</v>
      </c>
      <c r="K401" s="21">
        <v>10.01</v>
      </c>
      <c r="L401" s="21">
        <v>18.5</v>
      </c>
      <c r="M401" s="21">
        <v>0</v>
      </c>
      <c r="N401" s="21">
        <v>0</v>
      </c>
      <c r="O401" s="21">
        <v>0</v>
      </c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</row>
    <row r="402" spans="1:57" s="3" customFormat="1" hidden="1" x14ac:dyDescent="0.25">
      <c r="A402" s="5">
        <v>2019</v>
      </c>
      <c r="B402" s="5">
        <v>7</v>
      </c>
      <c r="C402" s="12" t="s">
        <v>27</v>
      </c>
      <c r="D402" s="12" t="s">
        <v>158</v>
      </c>
      <c r="E402" s="5" t="s">
        <v>17</v>
      </c>
      <c r="F402" s="12" t="s">
        <v>261</v>
      </c>
      <c r="G402" s="10" t="s">
        <v>34</v>
      </c>
      <c r="H402" s="6">
        <v>9.99</v>
      </c>
      <c r="I402" s="6">
        <v>0</v>
      </c>
      <c r="J402" s="6">
        <v>0</v>
      </c>
      <c r="K402" s="6">
        <v>9.99</v>
      </c>
      <c r="L402" s="6">
        <v>0</v>
      </c>
      <c r="M402" s="6">
        <v>0</v>
      </c>
      <c r="N402" s="6">
        <v>0</v>
      </c>
      <c r="O402" s="6">
        <v>0</v>
      </c>
    </row>
    <row r="403" spans="1:57" s="3" customFormat="1" x14ac:dyDescent="0.25">
      <c r="A403" s="13">
        <v>2019</v>
      </c>
      <c r="B403" s="13">
        <v>9</v>
      </c>
      <c r="C403" s="13" t="s">
        <v>19</v>
      </c>
      <c r="D403" s="13" t="s">
        <v>106</v>
      </c>
      <c r="E403" s="13" t="s">
        <v>29</v>
      </c>
      <c r="F403" s="13" t="s">
        <v>443</v>
      </c>
      <c r="G403" s="7" t="s">
        <v>444</v>
      </c>
      <c r="H403" s="13">
        <v>3998.46</v>
      </c>
      <c r="I403" s="13">
        <v>0</v>
      </c>
      <c r="J403" s="13">
        <v>3875.8</v>
      </c>
      <c r="K403" s="13">
        <v>9.98</v>
      </c>
      <c r="L403" s="13">
        <v>112.67</v>
      </c>
      <c r="M403" s="13">
        <v>0</v>
      </c>
      <c r="N403" s="13">
        <v>0</v>
      </c>
      <c r="O403" s="13">
        <v>0</v>
      </c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</row>
    <row r="404" spans="1:57" s="3" customFormat="1" hidden="1" x14ac:dyDescent="0.25">
      <c r="A404" s="9">
        <v>2019</v>
      </c>
      <c r="B404" s="9">
        <v>6</v>
      </c>
      <c r="C404" s="10" t="s">
        <v>27</v>
      </c>
      <c r="D404" s="10" t="s">
        <v>84</v>
      </c>
      <c r="E404" s="9" t="s">
        <v>43</v>
      </c>
      <c r="F404" s="10" t="s">
        <v>259</v>
      </c>
      <c r="G404" s="12" t="s">
        <v>258</v>
      </c>
      <c r="H404" s="6">
        <v>9.9699999999999989</v>
      </c>
      <c r="I404" s="6">
        <v>0</v>
      </c>
      <c r="J404" s="6">
        <v>0</v>
      </c>
      <c r="K404" s="6">
        <v>9.9699999999999989</v>
      </c>
      <c r="L404" s="6">
        <v>0</v>
      </c>
      <c r="M404" s="6">
        <v>0</v>
      </c>
      <c r="N404" s="6">
        <v>0</v>
      </c>
      <c r="O404" s="6">
        <v>0</v>
      </c>
    </row>
    <row r="405" spans="1:57" s="3" customFormat="1" hidden="1" x14ac:dyDescent="0.25">
      <c r="A405" s="4">
        <v>2019</v>
      </c>
      <c r="B405" s="4">
        <v>1</v>
      </c>
      <c r="C405" s="4" t="s">
        <v>79</v>
      </c>
      <c r="D405" s="4" t="s">
        <v>137</v>
      </c>
      <c r="E405" s="4" t="s">
        <v>138</v>
      </c>
      <c r="F405" s="4" t="s">
        <v>461</v>
      </c>
      <c r="G405" s="5" t="s">
        <v>462</v>
      </c>
      <c r="H405" s="6">
        <v>23.17</v>
      </c>
      <c r="I405" s="6">
        <v>0</v>
      </c>
      <c r="J405" s="6">
        <v>0</v>
      </c>
      <c r="K405" s="6">
        <v>9.9499999999999993</v>
      </c>
      <c r="L405" s="6">
        <v>13.22</v>
      </c>
      <c r="M405" s="6">
        <v>0</v>
      </c>
      <c r="N405" s="6">
        <v>0</v>
      </c>
      <c r="O405" s="6">
        <v>0</v>
      </c>
    </row>
    <row r="406" spans="1:57" s="3" customFormat="1" hidden="1" x14ac:dyDescent="0.25">
      <c r="A406" s="4">
        <v>2019</v>
      </c>
      <c r="B406" s="4">
        <v>1</v>
      </c>
      <c r="C406" s="4" t="s">
        <v>253</v>
      </c>
      <c r="D406" s="4" t="s">
        <v>254</v>
      </c>
      <c r="E406" s="4" t="s">
        <v>255</v>
      </c>
      <c r="F406" s="4" t="s">
        <v>257</v>
      </c>
      <c r="G406" s="5" t="s">
        <v>253</v>
      </c>
      <c r="H406" s="6">
        <v>5746.16</v>
      </c>
      <c r="I406" s="6">
        <v>0</v>
      </c>
      <c r="J406" s="6">
        <v>0</v>
      </c>
      <c r="K406" s="6">
        <v>9.94</v>
      </c>
      <c r="L406" s="6">
        <v>223.34</v>
      </c>
      <c r="M406" s="6">
        <v>0</v>
      </c>
      <c r="N406" s="6">
        <v>0</v>
      </c>
      <c r="O406" s="6">
        <v>5512.88</v>
      </c>
    </row>
    <row r="407" spans="1:57" s="3" customFormat="1" x14ac:dyDescent="0.25">
      <c r="A407" s="13">
        <v>2019</v>
      </c>
      <c r="B407" s="13">
        <v>9</v>
      </c>
      <c r="C407" s="13" t="s">
        <v>124</v>
      </c>
      <c r="D407" s="13" t="s">
        <v>353</v>
      </c>
      <c r="E407" s="13" t="s">
        <v>29</v>
      </c>
      <c r="F407" s="13" t="s">
        <v>376</v>
      </c>
      <c r="G407" s="5" t="s">
        <v>377</v>
      </c>
      <c r="H407" s="13">
        <v>9.94</v>
      </c>
      <c r="I407" s="13">
        <v>0</v>
      </c>
      <c r="J407" s="13">
        <v>0</v>
      </c>
      <c r="K407" s="13">
        <v>9.94</v>
      </c>
      <c r="L407" s="13">
        <v>0</v>
      </c>
      <c r="M407" s="13">
        <v>0</v>
      </c>
      <c r="N407" s="13">
        <v>0</v>
      </c>
      <c r="O407" s="13">
        <v>0</v>
      </c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</row>
    <row r="408" spans="1:57" s="3" customFormat="1" x14ac:dyDescent="0.25">
      <c r="A408" s="9">
        <v>2019</v>
      </c>
      <c r="B408" s="9">
        <v>2</v>
      </c>
      <c r="C408" s="9" t="s">
        <v>89</v>
      </c>
      <c r="D408" s="9" t="s">
        <v>332</v>
      </c>
      <c r="E408" s="9" t="s">
        <v>29</v>
      </c>
      <c r="F408" s="9" t="s">
        <v>333</v>
      </c>
      <c r="G408" s="5" t="s">
        <v>330</v>
      </c>
      <c r="H408" s="6">
        <v>9.92</v>
      </c>
      <c r="I408" s="6">
        <v>0</v>
      </c>
      <c r="J408" s="6">
        <v>0</v>
      </c>
      <c r="K408" s="6">
        <v>9.92</v>
      </c>
      <c r="L408" s="6">
        <v>0</v>
      </c>
      <c r="M408" s="6">
        <v>0</v>
      </c>
      <c r="N408" s="6">
        <v>0</v>
      </c>
      <c r="O408" s="6">
        <v>0</v>
      </c>
    </row>
    <row r="409" spans="1:57" s="3" customFormat="1" x14ac:dyDescent="0.25">
      <c r="A409" s="19">
        <v>2019</v>
      </c>
      <c r="B409" s="19">
        <v>10</v>
      </c>
      <c r="C409" s="19" t="s">
        <v>19</v>
      </c>
      <c r="D409" s="19" t="s">
        <v>78</v>
      </c>
      <c r="E409" s="19" t="s">
        <v>29</v>
      </c>
      <c r="F409" s="19" t="s">
        <v>447</v>
      </c>
      <c r="G409" s="19" t="s">
        <v>482</v>
      </c>
      <c r="H409" s="19">
        <v>3129.43</v>
      </c>
      <c r="I409" s="19">
        <v>0</v>
      </c>
      <c r="J409" s="19">
        <v>238.53</v>
      </c>
      <c r="K409" s="19">
        <v>9.91</v>
      </c>
      <c r="L409" s="19">
        <v>393.25</v>
      </c>
      <c r="M409" s="19">
        <v>396.59999999999997</v>
      </c>
      <c r="N409" s="19">
        <v>396.32</v>
      </c>
      <c r="O409" s="19">
        <v>2091.13</v>
      </c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</row>
    <row r="410" spans="1:57" s="3" customFormat="1" x14ac:dyDescent="0.25">
      <c r="A410" s="9">
        <v>2019</v>
      </c>
      <c r="B410" s="9">
        <v>5</v>
      </c>
      <c r="C410" s="9" t="s">
        <v>89</v>
      </c>
      <c r="D410" s="9" t="s">
        <v>332</v>
      </c>
      <c r="E410" s="9" t="s">
        <v>29</v>
      </c>
      <c r="F410" s="9" t="s">
        <v>333</v>
      </c>
      <c r="G410" s="5" t="s">
        <v>330</v>
      </c>
      <c r="H410" s="6">
        <v>9.9</v>
      </c>
      <c r="I410" s="6">
        <v>0</v>
      </c>
      <c r="J410" s="6">
        <v>0</v>
      </c>
      <c r="K410" s="6">
        <v>9.9</v>
      </c>
      <c r="L410" s="6">
        <v>0</v>
      </c>
      <c r="M410" s="6">
        <v>0</v>
      </c>
      <c r="N410" s="6">
        <v>0</v>
      </c>
      <c r="O410" s="6">
        <v>0</v>
      </c>
    </row>
    <row r="411" spans="1:57" s="3" customFormat="1" hidden="1" x14ac:dyDescent="0.25">
      <c r="A411" s="9">
        <v>2019</v>
      </c>
      <c r="B411" s="9">
        <v>2</v>
      </c>
      <c r="C411" s="9" t="s">
        <v>79</v>
      </c>
      <c r="D411" s="9" t="s">
        <v>79</v>
      </c>
      <c r="E411" s="9" t="s">
        <v>138</v>
      </c>
      <c r="F411" s="9" t="s">
        <v>140</v>
      </c>
      <c r="G411" s="5" t="s">
        <v>140</v>
      </c>
      <c r="H411" s="6">
        <v>9.89</v>
      </c>
      <c r="I411" s="6">
        <v>0</v>
      </c>
      <c r="J411" s="6">
        <v>0</v>
      </c>
      <c r="K411" s="6">
        <v>9.89</v>
      </c>
      <c r="L411" s="6">
        <v>0</v>
      </c>
      <c r="M411" s="6">
        <v>0</v>
      </c>
      <c r="N411" s="6">
        <v>0</v>
      </c>
      <c r="O411" s="6">
        <v>0</v>
      </c>
    </row>
    <row r="412" spans="1:57" s="3" customFormat="1" hidden="1" x14ac:dyDescent="0.25">
      <c r="A412" s="13">
        <v>2019</v>
      </c>
      <c r="B412" s="13">
        <v>9</v>
      </c>
      <c r="C412" s="13" t="s">
        <v>124</v>
      </c>
      <c r="D412" s="13" t="s">
        <v>129</v>
      </c>
      <c r="E412" s="13" t="s">
        <v>543</v>
      </c>
      <c r="F412" s="13" t="s">
        <v>130</v>
      </c>
      <c r="G412" s="7" t="s">
        <v>128</v>
      </c>
      <c r="H412" s="13">
        <v>20.56</v>
      </c>
      <c r="I412" s="13">
        <v>0</v>
      </c>
      <c r="J412" s="13">
        <v>0</v>
      </c>
      <c r="K412" s="13">
        <v>9.89</v>
      </c>
      <c r="L412" s="13">
        <v>0.67</v>
      </c>
      <c r="M412" s="13">
        <v>0</v>
      </c>
      <c r="N412" s="13">
        <v>0</v>
      </c>
      <c r="O412" s="13">
        <v>9.99</v>
      </c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</row>
    <row r="413" spans="1:57" s="3" customFormat="1" x14ac:dyDescent="0.25">
      <c r="A413" s="23">
        <v>2019</v>
      </c>
      <c r="B413" s="23">
        <v>12</v>
      </c>
      <c r="C413" s="23" t="s">
        <v>61</v>
      </c>
      <c r="D413" s="23" t="s">
        <v>271</v>
      </c>
      <c r="E413" s="23" t="s">
        <v>29</v>
      </c>
      <c r="F413" s="23" t="s">
        <v>271</v>
      </c>
      <c r="G413" s="23" t="s">
        <v>272</v>
      </c>
      <c r="H413" s="23">
        <v>23.12</v>
      </c>
      <c r="I413" s="23">
        <v>0</v>
      </c>
      <c r="J413" s="23">
        <v>0</v>
      </c>
      <c r="K413" s="23">
        <v>9.89</v>
      </c>
      <c r="L413" s="23">
        <v>13.24</v>
      </c>
      <c r="M413" s="23">
        <v>0</v>
      </c>
      <c r="N413" s="23">
        <v>0</v>
      </c>
      <c r="O413" s="23">
        <v>0</v>
      </c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</row>
    <row r="414" spans="1:57" s="3" customFormat="1" hidden="1" x14ac:dyDescent="0.25">
      <c r="A414" s="9">
        <v>2019</v>
      </c>
      <c r="B414" s="9">
        <v>2</v>
      </c>
      <c r="C414" s="9" t="s">
        <v>27</v>
      </c>
      <c r="D414" s="9" t="s">
        <v>158</v>
      </c>
      <c r="E414" s="9" t="s">
        <v>17</v>
      </c>
      <c r="F414" s="9" t="s">
        <v>261</v>
      </c>
      <c r="G414" s="5" t="s">
        <v>34</v>
      </c>
      <c r="H414" s="6">
        <v>9.8800000000000008</v>
      </c>
      <c r="I414" s="6">
        <v>0</v>
      </c>
      <c r="J414" s="6">
        <v>0</v>
      </c>
      <c r="K414" s="6">
        <v>9.8800000000000008</v>
      </c>
      <c r="L414" s="6">
        <v>0</v>
      </c>
      <c r="M414" s="6">
        <v>0</v>
      </c>
      <c r="N414" s="6">
        <v>0</v>
      </c>
      <c r="O414" s="6">
        <v>0</v>
      </c>
    </row>
    <row r="415" spans="1:57" s="3" customFormat="1" hidden="1" x14ac:dyDescent="0.25">
      <c r="A415" s="15">
        <v>2019</v>
      </c>
      <c r="B415" s="15">
        <v>8</v>
      </c>
      <c r="C415" s="15" t="s">
        <v>27</v>
      </c>
      <c r="D415" s="15" t="s">
        <v>84</v>
      </c>
      <c r="E415" s="15" t="s">
        <v>43</v>
      </c>
      <c r="F415" s="15" t="s">
        <v>259</v>
      </c>
      <c r="G415" s="16" t="s">
        <v>258</v>
      </c>
      <c r="H415" s="15">
        <v>9.8800000000000008</v>
      </c>
      <c r="I415" s="15">
        <v>0</v>
      </c>
      <c r="J415" s="15">
        <v>0</v>
      </c>
      <c r="K415" s="15">
        <v>9.8800000000000008</v>
      </c>
      <c r="L415" s="15">
        <v>0</v>
      </c>
      <c r="M415" s="15">
        <v>0</v>
      </c>
      <c r="N415" s="15">
        <v>0</v>
      </c>
      <c r="O415" s="15">
        <v>0</v>
      </c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</row>
    <row r="416" spans="1:57" s="3" customFormat="1" x14ac:dyDescent="0.25">
      <c r="A416" s="9">
        <v>2019</v>
      </c>
      <c r="B416" s="9">
        <v>2</v>
      </c>
      <c r="C416" s="9" t="s">
        <v>89</v>
      </c>
      <c r="D416" s="9" t="s">
        <v>273</v>
      </c>
      <c r="E416" s="9" t="s">
        <v>29</v>
      </c>
      <c r="F416" s="9" t="s">
        <v>274</v>
      </c>
      <c r="G416" s="5" t="s">
        <v>275</v>
      </c>
      <c r="H416" s="6">
        <v>40.24</v>
      </c>
      <c r="I416" s="6">
        <v>0</v>
      </c>
      <c r="J416" s="6">
        <v>0</v>
      </c>
      <c r="K416" s="6">
        <v>9.879999999999999</v>
      </c>
      <c r="L416" s="6">
        <v>8.65</v>
      </c>
      <c r="M416" s="6">
        <v>21.71</v>
      </c>
      <c r="N416" s="6">
        <v>0</v>
      </c>
      <c r="O416" s="6">
        <v>0</v>
      </c>
    </row>
    <row r="417" spans="1:57" s="3" customFormat="1" hidden="1" x14ac:dyDescent="0.25">
      <c r="A417" s="5">
        <v>2019</v>
      </c>
      <c r="B417" s="5">
        <v>7</v>
      </c>
      <c r="C417" s="12" t="s">
        <v>27</v>
      </c>
      <c r="D417" s="12" t="s">
        <v>84</v>
      </c>
      <c r="E417" s="5" t="s">
        <v>43</v>
      </c>
      <c r="F417" s="12" t="s">
        <v>259</v>
      </c>
      <c r="G417" s="10" t="s">
        <v>258</v>
      </c>
      <c r="H417" s="6">
        <v>9.879999999999999</v>
      </c>
      <c r="I417" s="6">
        <v>0</v>
      </c>
      <c r="J417" s="6">
        <v>0</v>
      </c>
      <c r="K417" s="6">
        <v>9.879999999999999</v>
      </c>
      <c r="L417" s="6">
        <v>0</v>
      </c>
      <c r="M417" s="6">
        <v>0</v>
      </c>
      <c r="N417" s="6">
        <v>0</v>
      </c>
      <c r="O417" s="6">
        <v>0</v>
      </c>
    </row>
    <row r="418" spans="1:57" s="3" customFormat="1" hidden="1" x14ac:dyDescent="0.25">
      <c r="A418" s="9">
        <v>2019</v>
      </c>
      <c r="B418" s="9">
        <v>2</v>
      </c>
      <c r="C418" s="9" t="s">
        <v>15</v>
      </c>
      <c r="D418" s="9" t="s">
        <v>393</v>
      </c>
      <c r="E418" s="9" t="s">
        <v>43</v>
      </c>
      <c r="F418" s="9" t="s">
        <v>395</v>
      </c>
      <c r="G418" s="5" t="s">
        <v>393</v>
      </c>
      <c r="H418" s="6">
        <v>9.86</v>
      </c>
      <c r="I418" s="6">
        <v>0</v>
      </c>
      <c r="J418" s="6">
        <v>0</v>
      </c>
      <c r="K418" s="6">
        <v>9.86</v>
      </c>
      <c r="L418" s="6">
        <v>0</v>
      </c>
      <c r="M418" s="6">
        <v>0</v>
      </c>
      <c r="N418" s="6">
        <v>0</v>
      </c>
      <c r="O418" s="6">
        <v>0</v>
      </c>
    </row>
    <row r="419" spans="1:57" s="3" customFormat="1" hidden="1" x14ac:dyDescent="0.25">
      <c r="A419" s="4">
        <v>2019</v>
      </c>
      <c r="B419" s="4">
        <v>1</v>
      </c>
      <c r="C419" s="4" t="s">
        <v>79</v>
      </c>
      <c r="D419" s="4" t="s">
        <v>137</v>
      </c>
      <c r="E419" s="4" t="s">
        <v>138</v>
      </c>
      <c r="F419" s="4" t="s">
        <v>172</v>
      </c>
      <c r="G419" s="5" t="s">
        <v>171</v>
      </c>
      <c r="H419" s="6">
        <v>9.85</v>
      </c>
      <c r="I419" s="6">
        <v>0</v>
      </c>
      <c r="J419" s="6">
        <v>0</v>
      </c>
      <c r="K419" s="6">
        <v>9.85</v>
      </c>
      <c r="L419" s="6">
        <v>0</v>
      </c>
      <c r="M419" s="6">
        <v>0</v>
      </c>
      <c r="N419" s="6">
        <v>0</v>
      </c>
      <c r="O419" s="6">
        <v>0</v>
      </c>
    </row>
    <row r="420" spans="1:57" s="3" customFormat="1" hidden="1" x14ac:dyDescent="0.25">
      <c r="A420" s="9">
        <v>2019</v>
      </c>
      <c r="B420" s="9">
        <v>5</v>
      </c>
      <c r="C420" s="9" t="s">
        <v>146</v>
      </c>
      <c r="D420" s="9" t="s">
        <v>147</v>
      </c>
      <c r="E420" s="9" t="s">
        <v>43</v>
      </c>
      <c r="F420" s="9" t="s">
        <v>150</v>
      </c>
      <c r="G420" s="5" t="s">
        <v>149</v>
      </c>
      <c r="H420" s="6">
        <v>19.3</v>
      </c>
      <c r="I420" s="6">
        <v>0</v>
      </c>
      <c r="J420" s="6">
        <v>0</v>
      </c>
      <c r="K420" s="6">
        <v>9.84</v>
      </c>
      <c r="L420" s="6">
        <v>9.4600000000000009</v>
      </c>
      <c r="M420" s="6">
        <v>0</v>
      </c>
      <c r="N420" s="6">
        <v>0</v>
      </c>
      <c r="O420" s="6">
        <v>0</v>
      </c>
    </row>
    <row r="421" spans="1:57" s="3" customFormat="1" hidden="1" x14ac:dyDescent="0.25">
      <c r="A421" s="9">
        <v>2019</v>
      </c>
      <c r="B421" s="9">
        <v>3</v>
      </c>
      <c r="C421" s="9" t="s">
        <v>61</v>
      </c>
      <c r="D421" s="9" t="s">
        <v>450</v>
      </c>
      <c r="E421" s="9" t="s">
        <v>43</v>
      </c>
      <c r="F421" s="9" t="s">
        <v>451</v>
      </c>
      <c r="G421" s="5" t="s">
        <v>452</v>
      </c>
      <c r="H421" s="6">
        <v>46.81</v>
      </c>
      <c r="I421" s="6">
        <v>0</v>
      </c>
      <c r="J421" s="6">
        <v>12.459999999999999</v>
      </c>
      <c r="K421" s="6">
        <v>9.82</v>
      </c>
      <c r="L421" s="6">
        <v>7.4700000000000006</v>
      </c>
      <c r="M421" s="6">
        <v>0</v>
      </c>
      <c r="N421" s="6">
        <v>0</v>
      </c>
      <c r="O421" s="6">
        <v>17.059999999999999</v>
      </c>
    </row>
    <row r="422" spans="1:57" s="3" customFormat="1" x14ac:dyDescent="0.25">
      <c r="A422" s="23">
        <v>2019</v>
      </c>
      <c r="B422" s="23">
        <v>12</v>
      </c>
      <c r="C422" s="23" t="s">
        <v>19</v>
      </c>
      <c r="D422" s="23" t="s">
        <v>78</v>
      </c>
      <c r="E422" s="23" t="s">
        <v>29</v>
      </c>
      <c r="F422" s="23" t="s">
        <v>447</v>
      </c>
      <c r="G422" s="23" t="s">
        <v>482</v>
      </c>
      <c r="H422" s="23">
        <v>3258.0299999999997</v>
      </c>
      <c r="I422" s="23">
        <v>0</v>
      </c>
      <c r="J422" s="23">
        <v>54.38</v>
      </c>
      <c r="K422" s="23">
        <v>9.8099999999999987</v>
      </c>
      <c r="L422" s="23">
        <v>399.07</v>
      </c>
      <c r="M422" s="23">
        <v>402.38</v>
      </c>
      <c r="N422" s="23">
        <v>402.06</v>
      </c>
      <c r="O422" s="23">
        <v>2392.4</v>
      </c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</row>
    <row r="423" spans="1:57" s="3" customFormat="1" hidden="1" x14ac:dyDescent="0.25">
      <c r="A423" s="4">
        <v>2019</v>
      </c>
      <c r="B423" s="4">
        <v>1</v>
      </c>
      <c r="C423" s="4" t="s">
        <v>133</v>
      </c>
      <c r="D423" s="4" t="s">
        <v>292</v>
      </c>
      <c r="E423" s="4" t="s">
        <v>441</v>
      </c>
      <c r="F423" s="4" t="s">
        <v>509</v>
      </c>
      <c r="G423" s="5" t="s">
        <v>510</v>
      </c>
      <c r="H423" s="6">
        <v>9.7900000000000009</v>
      </c>
      <c r="I423" s="6">
        <v>0</v>
      </c>
      <c r="J423" s="6">
        <v>0</v>
      </c>
      <c r="K423" s="6">
        <v>9.7900000000000009</v>
      </c>
      <c r="L423" s="6">
        <v>0</v>
      </c>
      <c r="M423" s="6">
        <v>0</v>
      </c>
      <c r="N423" s="6">
        <v>0</v>
      </c>
      <c r="O423" s="6">
        <v>0</v>
      </c>
    </row>
    <row r="424" spans="1:57" s="3" customFormat="1" hidden="1" x14ac:dyDescent="0.25">
      <c r="A424" s="9">
        <v>2019</v>
      </c>
      <c r="B424" s="9">
        <v>5</v>
      </c>
      <c r="C424" s="9" t="s">
        <v>27</v>
      </c>
      <c r="D424" s="9" t="s">
        <v>84</v>
      </c>
      <c r="E424" s="9" t="s">
        <v>43</v>
      </c>
      <c r="F424" s="9" t="s">
        <v>259</v>
      </c>
      <c r="G424" s="5" t="s">
        <v>258</v>
      </c>
      <c r="H424" s="6">
        <v>9.7899999999999991</v>
      </c>
      <c r="I424" s="6">
        <v>0</v>
      </c>
      <c r="J424" s="6">
        <v>0</v>
      </c>
      <c r="K424" s="6">
        <v>9.7899999999999991</v>
      </c>
      <c r="L424" s="6">
        <v>0</v>
      </c>
      <c r="M424" s="6">
        <v>0</v>
      </c>
      <c r="N424" s="6">
        <v>0</v>
      </c>
      <c r="O424" s="6">
        <v>0</v>
      </c>
    </row>
    <row r="425" spans="1:57" s="3" customFormat="1" x14ac:dyDescent="0.25">
      <c r="A425" s="9">
        <v>2019</v>
      </c>
      <c r="B425" s="9">
        <v>4</v>
      </c>
      <c r="C425" s="9" t="s">
        <v>89</v>
      </c>
      <c r="D425" s="9" t="s">
        <v>273</v>
      </c>
      <c r="E425" s="9" t="s">
        <v>29</v>
      </c>
      <c r="F425" s="9" t="s">
        <v>274</v>
      </c>
      <c r="G425" s="5" t="s">
        <v>275</v>
      </c>
      <c r="H425" s="6">
        <v>50.31</v>
      </c>
      <c r="I425" s="6">
        <v>0</v>
      </c>
      <c r="J425" s="6">
        <v>0</v>
      </c>
      <c r="K425" s="6">
        <v>9.7800000000000011</v>
      </c>
      <c r="L425" s="6">
        <v>10.25</v>
      </c>
      <c r="M425" s="6">
        <v>30.29</v>
      </c>
      <c r="N425" s="6">
        <v>0</v>
      </c>
      <c r="O425" s="6">
        <v>0</v>
      </c>
    </row>
    <row r="426" spans="1:57" s="3" customFormat="1" x14ac:dyDescent="0.25">
      <c r="A426" s="21">
        <v>2019</v>
      </c>
      <c r="B426" s="21">
        <v>11</v>
      </c>
      <c r="C426" s="21" t="s">
        <v>27</v>
      </c>
      <c r="D426" s="21" t="s">
        <v>28</v>
      </c>
      <c r="E426" s="21" t="s">
        <v>29</v>
      </c>
      <c r="F426" s="21" t="s">
        <v>39</v>
      </c>
      <c r="G426" s="21" t="s">
        <v>30</v>
      </c>
      <c r="H426" s="21">
        <v>97.96</v>
      </c>
      <c r="I426" s="21">
        <v>0</v>
      </c>
      <c r="J426" s="21">
        <v>0</v>
      </c>
      <c r="K426" s="21">
        <v>9.7200000000000006</v>
      </c>
      <c r="L426" s="21">
        <v>0</v>
      </c>
      <c r="M426" s="21">
        <v>88.24</v>
      </c>
      <c r="N426" s="21">
        <v>43.47</v>
      </c>
      <c r="O426" s="21">
        <v>0</v>
      </c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</row>
    <row r="427" spans="1:57" s="3" customFormat="1" hidden="1" x14ac:dyDescent="0.25">
      <c r="A427" s="9">
        <v>2019</v>
      </c>
      <c r="B427" s="9">
        <v>3</v>
      </c>
      <c r="C427" s="9" t="s">
        <v>27</v>
      </c>
      <c r="D427" s="9" t="s">
        <v>84</v>
      </c>
      <c r="E427" s="9" t="s">
        <v>43</v>
      </c>
      <c r="F427" s="9" t="s">
        <v>259</v>
      </c>
      <c r="G427" s="5" t="s">
        <v>258</v>
      </c>
      <c r="H427" s="6">
        <v>9.7100000000000009</v>
      </c>
      <c r="I427" s="6">
        <v>0</v>
      </c>
      <c r="J427" s="6">
        <v>0</v>
      </c>
      <c r="K427" s="6">
        <v>9.7100000000000009</v>
      </c>
      <c r="L427" s="6">
        <v>0</v>
      </c>
      <c r="M427" s="6">
        <v>0</v>
      </c>
      <c r="N427" s="6">
        <v>0</v>
      </c>
      <c r="O427" s="6">
        <v>0</v>
      </c>
    </row>
    <row r="428" spans="1:57" s="3" customFormat="1" hidden="1" x14ac:dyDescent="0.25">
      <c r="A428" s="9">
        <v>2019</v>
      </c>
      <c r="B428" s="9">
        <v>4</v>
      </c>
      <c r="C428" s="9" t="s">
        <v>27</v>
      </c>
      <c r="D428" s="9" t="s">
        <v>158</v>
      </c>
      <c r="E428" s="9" t="s">
        <v>17</v>
      </c>
      <c r="F428" s="9" t="s">
        <v>261</v>
      </c>
      <c r="G428" s="5" t="s">
        <v>34</v>
      </c>
      <c r="H428" s="6">
        <v>9.7100000000000009</v>
      </c>
      <c r="I428" s="6">
        <v>0</v>
      </c>
      <c r="J428" s="6">
        <v>0</v>
      </c>
      <c r="K428" s="6">
        <v>9.7100000000000009</v>
      </c>
      <c r="L428" s="6">
        <v>0</v>
      </c>
      <c r="M428" s="6">
        <v>0</v>
      </c>
      <c r="N428" s="6">
        <v>0</v>
      </c>
      <c r="O428" s="6">
        <v>0</v>
      </c>
    </row>
    <row r="429" spans="1:57" s="3" customFormat="1" hidden="1" x14ac:dyDescent="0.25">
      <c r="A429" s="9">
        <v>2019</v>
      </c>
      <c r="B429" s="9">
        <v>5</v>
      </c>
      <c r="C429" s="9" t="s">
        <v>27</v>
      </c>
      <c r="D429" s="9" t="s">
        <v>158</v>
      </c>
      <c r="E429" s="9" t="s">
        <v>17</v>
      </c>
      <c r="F429" s="9" t="s">
        <v>261</v>
      </c>
      <c r="G429" s="5" t="s">
        <v>34</v>
      </c>
      <c r="H429" s="6">
        <v>9.69</v>
      </c>
      <c r="I429" s="6">
        <v>0</v>
      </c>
      <c r="J429" s="6">
        <v>0</v>
      </c>
      <c r="K429" s="6">
        <v>9.69</v>
      </c>
      <c r="L429" s="6">
        <v>0</v>
      </c>
      <c r="M429" s="6">
        <v>0</v>
      </c>
      <c r="N429" s="6">
        <v>0</v>
      </c>
      <c r="O429" s="6">
        <v>0</v>
      </c>
    </row>
    <row r="430" spans="1:57" s="3" customFormat="1" x14ac:dyDescent="0.25">
      <c r="A430" s="13">
        <v>2019</v>
      </c>
      <c r="B430" s="13">
        <v>9</v>
      </c>
      <c r="C430" s="13" t="s">
        <v>19</v>
      </c>
      <c r="D430" s="13" t="s">
        <v>106</v>
      </c>
      <c r="E430" s="13" t="s">
        <v>29</v>
      </c>
      <c r="F430" s="13" t="s">
        <v>193</v>
      </c>
      <c r="G430" s="7" t="s">
        <v>193</v>
      </c>
      <c r="H430" s="13">
        <v>3226.1900000000005</v>
      </c>
      <c r="I430" s="13">
        <v>0</v>
      </c>
      <c r="J430" s="13">
        <v>124.81</v>
      </c>
      <c r="K430" s="13">
        <v>9.6800000000000015</v>
      </c>
      <c r="L430" s="13">
        <v>379.26</v>
      </c>
      <c r="M430" s="13">
        <v>425.62</v>
      </c>
      <c r="N430" s="13">
        <v>425.29999999999995</v>
      </c>
      <c r="O430" s="13">
        <v>2286.8200000000002</v>
      </c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</row>
    <row r="431" spans="1:57" s="3" customFormat="1" x14ac:dyDescent="0.25">
      <c r="A431" s="13">
        <v>2019</v>
      </c>
      <c r="B431" s="13">
        <v>9</v>
      </c>
      <c r="C431" s="13" t="s">
        <v>61</v>
      </c>
      <c r="D431" s="13" t="s">
        <v>62</v>
      </c>
      <c r="E431" s="13" t="s">
        <v>29</v>
      </c>
      <c r="F431" s="13" t="s">
        <v>73</v>
      </c>
      <c r="G431" s="7" t="s">
        <v>74</v>
      </c>
      <c r="H431" s="13">
        <v>28.76</v>
      </c>
      <c r="I431" s="13">
        <v>0</v>
      </c>
      <c r="J431" s="13">
        <v>0</v>
      </c>
      <c r="K431" s="13">
        <v>9.68</v>
      </c>
      <c r="L431" s="13">
        <v>19.09</v>
      </c>
      <c r="M431" s="13">
        <v>0</v>
      </c>
      <c r="N431" s="13">
        <v>0</v>
      </c>
      <c r="O431" s="13">
        <v>0</v>
      </c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</row>
    <row r="432" spans="1:57" s="3" customFormat="1" x14ac:dyDescent="0.25">
      <c r="A432" s="9">
        <v>2019</v>
      </c>
      <c r="B432" s="9">
        <v>3</v>
      </c>
      <c r="C432" s="9" t="s">
        <v>124</v>
      </c>
      <c r="D432" s="9" t="s">
        <v>353</v>
      </c>
      <c r="E432" s="9" t="s">
        <v>29</v>
      </c>
      <c r="F432" s="9" t="s">
        <v>378</v>
      </c>
      <c r="G432" s="5" t="s">
        <v>377</v>
      </c>
      <c r="H432" s="6">
        <v>9.67</v>
      </c>
      <c r="I432" s="6">
        <v>0</v>
      </c>
      <c r="J432" s="6">
        <v>0</v>
      </c>
      <c r="K432" s="6">
        <v>9.67</v>
      </c>
      <c r="L432" s="6">
        <v>0</v>
      </c>
      <c r="M432" s="6">
        <v>0</v>
      </c>
      <c r="N432" s="6">
        <v>0</v>
      </c>
      <c r="O432" s="6">
        <v>0</v>
      </c>
    </row>
    <row r="433" spans="1:57" s="3" customFormat="1" hidden="1" x14ac:dyDescent="0.25">
      <c r="A433" s="19">
        <v>2019</v>
      </c>
      <c r="B433" s="19">
        <v>10</v>
      </c>
      <c r="C433" s="19" t="s">
        <v>61</v>
      </c>
      <c r="D433" s="19" t="s">
        <v>450</v>
      </c>
      <c r="E433" s="19" t="s">
        <v>43</v>
      </c>
      <c r="F433" s="19" t="s">
        <v>451</v>
      </c>
      <c r="G433" s="19" t="s">
        <v>452</v>
      </c>
      <c r="H433" s="19">
        <v>50.43</v>
      </c>
      <c r="I433" s="19">
        <v>0</v>
      </c>
      <c r="J433" s="19">
        <v>2.63</v>
      </c>
      <c r="K433" s="19">
        <v>9.66</v>
      </c>
      <c r="L433" s="19">
        <v>1.9100000000000001</v>
      </c>
      <c r="M433" s="19">
        <v>0</v>
      </c>
      <c r="N433" s="19">
        <v>0</v>
      </c>
      <c r="O433" s="19">
        <v>36.229999999999997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</row>
    <row r="434" spans="1:57" s="3" customFormat="1" hidden="1" x14ac:dyDescent="0.25">
      <c r="A434" s="9">
        <v>2019</v>
      </c>
      <c r="B434" s="9">
        <v>4</v>
      </c>
      <c r="C434" s="9" t="s">
        <v>124</v>
      </c>
      <c r="D434" s="9" t="s">
        <v>125</v>
      </c>
      <c r="E434" s="9" t="s">
        <v>126</v>
      </c>
      <c r="F434" s="9" t="s">
        <v>436</v>
      </c>
      <c r="G434" s="5" t="s">
        <v>437</v>
      </c>
      <c r="H434" s="6">
        <v>9.64</v>
      </c>
      <c r="I434" s="6">
        <v>0</v>
      </c>
      <c r="J434" s="6">
        <v>0</v>
      </c>
      <c r="K434" s="6">
        <v>9.64</v>
      </c>
      <c r="L434" s="6">
        <v>0</v>
      </c>
      <c r="M434" s="6">
        <v>0</v>
      </c>
      <c r="N434" s="6">
        <v>0</v>
      </c>
      <c r="O434" s="6">
        <v>0</v>
      </c>
    </row>
    <row r="435" spans="1:57" s="3" customFormat="1" hidden="1" x14ac:dyDescent="0.25">
      <c r="A435" s="21">
        <v>2019</v>
      </c>
      <c r="B435" s="21">
        <v>11</v>
      </c>
      <c r="C435" s="21" t="s">
        <v>27</v>
      </c>
      <c r="D435" s="21" t="s">
        <v>158</v>
      </c>
      <c r="E435" s="5" t="s">
        <v>17</v>
      </c>
      <c r="F435" s="21" t="s">
        <v>261</v>
      </c>
      <c r="G435" s="21" t="s">
        <v>34</v>
      </c>
      <c r="H435" s="21">
        <v>9.64</v>
      </c>
      <c r="I435" s="21">
        <v>0</v>
      </c>
      <c r="J435" s="21">
        <v>0</v>
      </c>
      <c r="K435" s="21">
        <v>9.64</v>
      </c>
      <c r="L435" s="21">
        <v>0</v>
      </c>
      <c r="M435" s="21">
        <v>0</v>
      </c>
      <c r="N435" s="21">
        <v>0</v>
      </c>
      <c r="O435" s="21">
        <v>0</v>
      </c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</row>
    <row r="436" spans="1:57" s="3" customFormat="1" x14ac:dyDescent="0.25">
      <c r="A436" s="9">
        <v>2019</v>
      </c>
      <c r="B436" s="9">
        <v>5</v>
      </c>
      <c r="C436" s="9" t="s">
        <v>327</v>
      </c>
      <c r="D436" s="9" t="s">
        <v>328</v>
      </c>
      <c r="E436" s="9" t="s">
        <v>29</v>
      </c>
      <c r="F436" s="9" t="s">
        <v>331</v>
      </c>
      <c r="G436" s="5" t="s">
        <v>330</v>
      </c>
      <c r="H436" s="6">
        <v>21.66</v>
      </c>
      <c r="I436" s="6">
        <v>0</v>
      </c>
      <c r="J436" s="6">
        <v>0</v>
      </c>
      <c r="K436" s="6">
        <v>9.6300000000000008</v>
      </c>
      <c r="L436" s="6">
        <v>12.03</v>
      </c>
      <c r="M436" s="6">
        <v>0</v>
      </c>
      <c r="N436" s="6">
        <v>0</v>
      </c>
      <c r="O436" s="6">
        <v>0</v>
      </c>
    </row>
    <row r="437" spans="1:57" s="3" customFormat="1" hidden="1" x14ac:dyDescent="0.25">
      <c r="A437" s="5">
        <v>2019</v>
      </c>
      <c r="B437" s="5">
        <v>7</v>
      </c>
      <c r="C437" s="12" t="s">
        <v>124</v>
      </c>
      <c r="D437" s="12" t="s">
        <v>129</v>
      </c>
      <c r="E437" s="5" t="s">
        <v>126</v>
      </c>
      <c r="F437" s="12" t="s">
        <v>130</v>
      </c>
      <c r="G437" s="10" t="s">
        <v>128</v>
      </c>
      <c r="H437" s="6">
        <v>21.99</v>
      </c>
      <c r="I437" s="6">
        <v>0</v>
      </c>
      <c r="J437" s="6">
        <v>0</v>
      </c>
      <c r="K437" s="6">
        <v>9.58</v>
      </c>
      <c r="L437" s="6">
        <v>0.74</v>
      </c>
      <c r="M437" s="6">
        <v>0</v>
      </c>
      <c r="N437" s="6">
        <v>0</v>
      </c>
      <c r="O437" s="6">
        <v>11.68</v>
      </c>
    </row>
    <row r="438" spans="1:57" s="3" customFormat="1" hidden="1" x14ac:dyDescent="0.25">
      <c r="A438" s="13">
        <v>2019</v>
      </c>
      <c r="B438" s="13">
        <v>9</v>
      </c>
      <c r="C438" s="13" t="s">
        <v>79</v>
      </c>
      <c r="D438" s="13" t="s">
        <v>79</v>
      </c>
      <c r="E438" s="13" t="s">
        <v>138</v>
      </c>
      <c r="F438" s="13" t="s">
        <v>140</v>
      </c>
      <c r="G438" s="7" t="s">
        <v>140</v>
      </c>
      <c r="H438" s="13">
        <v>9.56</v>
      </c>
      <c r="I438" s="13">
        <v>0</v>
      </c>
      <c r="J438" s="13">
        <v>0</v>
      </c>
      <c r="K438" s="13">
        <v>9.56</v>
      </c>
      <c r="L438" s="13">
        <v>0</v>
      </c>
      <c r="M438" s="13">
        <v>0</v>
      </c>
      <c r="N438" s="13">
        <v>0</v>
      </c>
      <c r="O438" s="13">
        <v>0</v>
      </c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</row>
    <row r="439" spans="1:57" s="3" customFormat="1" hidden="1" x14ac:dyDescent="0.25">
      <c r="A439" s="9">
        <v>2019</v>
      </c>
      <c r="B439" s="9">
        <v>2</v>
      </c>
      <c r="C439" s="9" t="s">
        <v>124</v>
      </c>
      <c r="D439" s="9" t="s">
        <v>425</v>
      </c>
      <c r="E439" s="8" t="s">
        <v>115</v>
      </c>
      <c r="F439" s="9" t="s">
        <v>480</v>
      </c>
      <c r="G439" s="5" t="s">
        <v>479</v>
      </c>
      <c r="H439" s="6">
        <v>9.51</v>
      </c>
      <c r="I439" s="6">
        <v>0</v>
      </c>
      <c r="J439" s="6">
        <v>0</v>
      </c>
      <c r="K439" s="6">
        <v>9.51</v>
      </c>
      <c r="L439" s="6">
        <v>0</v>
      </c>
      <c r="M439" s="6">
        <v>0</v>
      </c>
      <c r="N439" s="6">
        <v>0</v>
      </c>
      <c r="O439" s="6">
        <v>0</v>
      </c>
    </row>
    <row r="440" spans="1:57" s="3" customFormat="1" hidden="1" x14ac:dyDescent="0.25">
      <c r="A440" s="9">
        <v>2019</v>
      </c>
      <c r="B440" s="9">
        <v>5</v>
      </c>
      <c r="C440" s="9" t="s">
        <v>79</v>
      </c>
      <c r="D440" s="9" t="s">
        <v>79</v>
      </c>
      <c r="E440" s="9" t="s">
        <v>138</v>
      </c>
      <c r="F440" s="9" t="s">
        <v>140</v>
      </c>
      <c r="G440" s="5" t="s">
        <v>140</v>
      </c>
      <c r="H440" s="6">
        <v>9.49</v>
      </c>
      <c r="I440" s="6">
        <v>0</v>
      </c>
      <c r="J440" s="6">
        <v>0</v>
      </c>
      <c r="K440" s="6">
        <v>9.49</v>
      </c>
      <c r="L440" s="6">
        <v>0</v>
      </c>
      <c r="M440" s="6">
        <v>0</v>
      </c>
      <c r="N440" s="6">
        <v>0</v>
      </c>
      <c r="O440" s="6">
        <v>0</v>
      </c>
    </row>
    <row r="441" spans="1:57" s="3" customFormat="1" x14ac:dyDescent="0.25">
      <c r="A441" s="9">
        <v>2019</v>
      </c>
      <c r="B441" s="9">
        <v>3</v>
      </c>
      <c r="C441" s="9" t="s">
        <v>89</v>
      </c>
      <c r="D441" s="9" t="s">
        <v>273</v>
      </c>
      <c r="E441" s="9" t="s">
        <v>29</v>
      </c>
      <c r="F441" s="9" t="s">
        <v>274</v>
      </c>
      <c r="G441" s="5" t="s">
        <v>275</v>
      </c>
      <c r="H441" s="6">
        <v>50.370000000000005</v>
      </c>
      <c r="I441" s="6">
        <v>0</v>
      </c>
      <c r="J441" s="6">
        <v>0</v>
      </c>
      <c r="K441" s="6">
        <v>9.48</v>
      </c>
      <c r="L441" s="6">
        <v>11.309999999999999</v>
      </c>
      <c r="M441" s="6">
        <v>29.59</v>
      </c>
      <c r="N441" s="6">
        <v>0</v>
      </c>
      <c r="O441" s="6">
        <v>0</v>
      </c>
    </row>
    <row r="442" spans="1:57" s="3" customFormat="1" x14ac:dyDescent="0.25">
      <c r="A442" s="4">
        <v>2019</v>
      </c>
      <c r="B442" s="4">
        <v>1</v>
      </c>
      <c r="C442" s="4" t="s">
        <v>19</v>
      </c>
      <c r="D442" s="4" t="s">
        <v>70</v>
      </c>
      <c r="E442" s="4" t="s">
        <v>29</v>
      </c>
      <c r="F442" s="4" t="s">
        <v>446</v>
      </c>
      <c r="G442" s="5" t="s">
        <v>444</v>
      </c>
      <c r="H442" s="6">
        <v>60.1</v>
      </c>
      <c r="I442" s="6">
        <v>0</v>
      </c>
      <c r="J442" s="6">
        <v>50.2</v>
      </c>
      <c r="K442" s="6">
        <v>9.44</v>
      </c>
      <c r="L442" s="6">
        <v>0.46</v>
      </c>
      <c r="M442" s="6">
        <v>0</v>
      </c>
      <c r="N442" s="6">
        <v>0</v>
      </c>
      <c r="O442" s="6">
        <v>0</v>
      </c>
    </row>
    <row r="443" spans="1:57" s="3" customFormat="1" hidden="1" x14ac:dyDescent="0.25">
      <c r="A443" s="9">
        <v>2019</v>
      </c>
      <c r="B443" s="9">
        <v>4</v>
      </c>
      <c r="C443" s="9" t="s">
        <v>27</v>
      </c>
      <c r="D443" s="9" t="s">
        <v>84</v>
      </c>
      <c r="E443" s="9" t="s">
        <v>43</v>
      </c>
      <c r="F443" s="9" t="s">
        <v>259</v>
      </c>
      <c r="G443" s="5" t="s">
        <v>258</v>
      </c>
      <c r="H443" s="6">
        <v>9.44</v>
      </c>
      <c r="I443" s="6">
        <v>0</v>
      </c>
      <c r="J443" s="6">
        <v>0</v>
      </c>
      <c r="K443" s="6">
        <v>9.44</v>
      </c>
      <c r="L443" s="6">
        <v>0</v>
      </c>
      <c r="M443" s="6">
        <v>0</v>
      </c>
      <c r="N443" s="6">
        <v>0</v>
      </c>
      <c r="O443" s="6">
        <v>0</v>
      </c>
    </row>
    <row r="444" spans="1:57" s="3" customFormat="1" hidden="1" x14ac:dyDescent="0.25">
      <c r="A444" s="9">
        <v>2019</v>
      </c>
      <c r="B444" s="9">
        <v>4</v>
      </c>
      <c r="C444" s="9" t="s">
        <v>55</v>
      </c>
      <c r="D444" s="9" t="s">
        <v>249</v>
      </c>
      <c r="E444" s="9" t="s">
        <v>250</v>
      </c>
      <c r="F444" s="9" t="s">
        <v>359</v>
      </c>
      <c r="G444" s="5" t="s">
        <v>357</v>
      </c>
      <c r="H444" s="6">
        <v>52.66</v>
      </c>
      <c r="I444" s="6">
        <v>0</v>
      </c>
      <c r="J444" s="6">
        <v>0</v>
      </c>
      <c r="K444" s="6">
        <v>9.42</v>
      </c>
      <c r="L444" s="6">
        <v>43.24</v>
      </c>
      <c r="M444" s="6">
        <v>0</v>
      </c>
      <c r="N444" s="6">
        <v>0</v>
      </c>
      <c r="O444" s="6">
        <v>0</v>
      </c>
    </row>
    <row r="445" spans="1:57" s="3" customFormat="1" x14ac:dyDescent="0.25">
      <c r="A445" s="21">
        <v>2019</v>
      </c>
      <c r="B445" s="21">
        <v>11</v>
      </c>
      <c r="C445" s="21" t="s">
        <v>124</v>
      </c>
      <c r="D445" s="21" t="s">
        <v>353</v>
      </c>
      <c r="E445" s="21" t="s">
        <v>29</v>
      </c>
      <c r="F445" s="21" t="s">
        <v>376</v>
      </c>
      <c r="G445" s="21" t="s">
        <v>516</v>
      </c>
      <c r="H445" s="21">
        <v>9.42</v>
      </c>
      <c r="I445" s="21">
        <v>0</v>
      </c>
      <c r="J445" s="21">
        <v>0</v>
      </c>
      <c r="K445" s="21">
        <v>9.42</v>
      </c>
      <c r="L445" s="21">
        <v>0</v>
      </c>
      <c r="M445" s="21">
        <v>0</v>
      </c>
      <c r="N445" s="21">
        <v>0</v>
      </c>
      <c r="O445" s="21">
        <v>0</v>
      </c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</row>
    <row r="446" spans="1:57" s="3" customFormat="1" hidden="1" x14ac:dyDescent="0.25">
      <c r="A446" s="19">
        <v>2019</v>
      </c>
      <c r="B446" s="19">
        <v>10</v>
      </c>
      <c r="C446" s="19" t="s">
        <v>27</v>
      </c>
      <c r="D446" s="19" t="s">
        <v>158</v>
      </c>
      <c r="E446" s="5" t="s">
        <v>17</v>
      </c>
      <c r="F446" s="19" t="s">
        <v>261</v>
      </c>
      <c r="G446" s="19" t="s">
        <v>34</v>
      </c>
      <c r="H446" s="19">
        <v>9.41</v>
      </c>
      <c r="I446" s="19">
        <v>0</v>
      </c>
      <c r="J446" s="19">
        <v>0</v>
      </c>
      <c r="K446" s="19">
        <v>9.41</v>
      </c>
      <c r="L446" s="19">
        <v>0</v>
      </c>
      <c r="M446" s="19">
        <v>0</v>
      </c>
      <c r="N446" s="19">
        <v>0</v>
      </c>
      <c r="O446" s="19">
        <v>0</v>
      </c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</row>
    <row r="447" spans="1:57" s="3" customFormat="1" hidden="1" x14ac:dyDescent="0.25">
      <c r="A447" s="9">
        <v>2019</v>
      </c>
      <c r="B447" s="9">
        <v>2</v>
      </c>
      <c r="C447" s="9" t="s">
        <v>19</v>
      </c>
      <c r="D447" s="9" t="s">
        <v>78</v>
      </c>
      <c r="E447" s="9" t="s">
        <v>313</v>
      </c>
      <c r="F447" s="9" t="s">
        <v>314</v>
      </c>
      <c r="G447" s="5" t="s">
        <v>315</v>
      </c>
      <c r="H447" s="6">
        <v>211.96</v>
      </c>
      <c r="I447" s="6">
        <v>0</v>
      </c>
      <c r="J447" s="6">
        <v>0</v>
      </c>
      <c r="K447" s="6">
        <v>9.4</v>
      </c>
      <c r="L447" s="6">
        <v>20.260000000000002</v>
      </c>
      <c r="M447" s="6">
        <v>0</v>
      </c>
      <c r="N447" s="6">
        <v>0</v>
      </c>
      <c r="O447" s="6">
        <v>182.31</v>
      </c>
    </row>
    <row r="448" spans="1:57" s="3" customFormat="1" x14ac:dyDescent="0.25">
      <c r="A448" s="4">
        <v>2019</v>
      </c>
      <c r="B448" s="4">
        <v>1</v>
      </c>
      <c r="C448" s="4" t="s">
        <v>89</v>
      </c>
      <c r="D448" s="4" t="s">
        <v>288</v>
      </c>
      <c r="E448" s="4" t="s">
        <v>29</v>
      </c>
      <c r="F448" s="4" t="s">
        <v>430</v>
      </c>
      <c r="G448" s="5" t="s">
        <v>431</v>
      </c>
      <c r="H448" s="6">
        <v>91.84</v>
      </c>
      <c r="I448" s="6">
        <v>0</v>
      </c>
      <c r="J448" s="6">
        <v>0</v>
      </c>
      <c r="K448" s="6">
        <v>9.379999999999999</v>
      </c>
      <c r="L448" s="6">
        <v>0</v>
      </c>
      <c r="M448" s="6">
        <v>82.460000000000008</v>
      </c>
      <c r="N448" s="6">
        <v>8.9</v>
      </c>
      <c r="O448" s="6">
        <v>0</v>
      </c>
    </row>
    <row r="449" spans="1:57" s="3" customFormat="1" x14ac:dyDescent="0.25">
      <c r="A449" s="4">
        <v>2019</v>
      </c>
      <c r="B449" s="4">
        <v>1</v>
      </c>
      <c r="C449" s="4" t="s">
        <v>27</v>
      </c>
      <c r="D449" s="4" t="s">
        <v>191</v>
      </c>
      <c r="E449" s="4" t="s">
        <v>29</v>
      </c>
      <c r="F449" s="4" t="s">
        <v>189</v>
      </c>
      <c r="G449" s="5" t="s">
        <v>190</v>
      </c>
      <c r="H449" s="6">
        <v>10.28</v>
      </c>
      <c r="I449" s="6">
        <v>0</v>
      </c>
      <c r="J449" s="6">
        <v>0</v>
      </c>
      <c r="K449" s="6">
        <v>9.3699999999999992</v>
      </c>
      <c r="L449" s="6">
        <v>0.91</v>
      </c>
      <c r="M449" s="6">
        <v>0</v>
      </c>
      <c r="N449" s="6">
        <v>0</v>
      </c>
      <c r="O449" s="6">
        <v>0</v>
      </c>
    </row>
    <row r="450" spans="1:57" s="3" customFormat="1" x14ac:dyDescent="0.25">
      <c r="A450" s="4">
        <v>2019</v>
      </c>
      <c r="B450" s="4">
        <v>1</v>
      </c>
      <c r="C450" s="4" t="s">
        <v>19</v>
      </c>
      <c r="D450" s="4" t="s">
        <v>106</v>
      </c>
      <c r="E450" s="4" t="s">
        <v>29</v>
      </c>
      <c r="F450" s="4" t="s">
        <v>218</v>
      </c>
      <c r="G450" s="5" t="s">
        <v>217</v>
      </c>
      <c r="H450" s="6">
        <v>5742.12</v>
      </c>
      <c r="I450" s="6">
        <v>0</v>
      </c>
      <c r="J450" s="6">
        <v>5062.84</v>
      </c>
      <c r="K450" s="6">
        <v>9.3399999999999981</v>
      </c>
      <c r="L450" s="6">
        <v>120.05999999999999</v>
      </c>
      <c r="M450" s="6">
        <v>0</v>
      </c>
      <c r="N450" s="6">
        <v>0</v>
      </c>
      <c r="O450" s="6">
        <v>549.87</v>
      </c>
    </row>
    <row r="451" spans="1:57" s="3" customFormat="1" hidden="1" x14ac:dyDescent="0.25">
      <c r="A451" s="23">
        <v>2019</v>
      </c>
      <c r="B451" s="23">
        <v>12</v>
      </c>
      <c r="C451" s="23" t="s">
        <v>253</v>
      </c>
      <c r="D451" s="23" t="s">
        <v>254</v>
      </c>
      <c r="E451" s="23" t="s">
        <v>255</v>
      </c>
      <c r="F451" s="23" t="s">
        <v>257</v>
      </c>
      <c r="G451" s="23" t="s">
        <v>253</v>
      </c>
      <c r="H451" s="23">
        <v>3903.8</v>
      </c>
      <c r="I451" s="23">
        <v>0</v>
      </c>
      <c r="J451" s="23">
        <v>0</v>
      </c>
      <c r="K451" s="23">
        <v>9.32</v>
      </c>
      <c r="L451" s="23">
        <v>166.37</v>
      </c>
      <c r="M451" s="23">
        <v>0</v>
      </c>
      <c r="N451" s="23">
        <v>0</v>
      </c>
      <c r="O451" s="23">
        <v>3728.1</v>
      </c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</row>
    <row r="452" spans="1:57" s="3" customFormat="1" hidden="1" x14ac:dyDescent="0.25">
      <c r="A452" s="9">
        <v>2019</v>
      </c>
      <c r="B452" s="9">
        <v>6</v>
      </c>
      <c r="C452" s="10" t="s">
        <v>19</v>
      </c>
      <c r="D452" s="10" t="s">
        <v>78</v>
      </c>
      <c r="E452" s="9" t="s">
        <v>17</v>
      </c>
      <c r="F452" s="10" t="s">
        <v>525</v>
      </c>
      <c r="G452" s="12" t="s">
        <v>526</v>
      </c>
      <c r="H452" s="6">
        <v>9.31</v>
      </c>
      <c r="I452" s="6">
        <v>0</v>
      </c>
      <c r="J452" s="6">
        <v>0</v>
      </c>
      <c r="K452" s="6">
        <v>9.31</v>
      </c>
      <c r="L452" s="6">
        <v>0</v>
      </c>
      <c r="M452" s="6">
        <v>0</v>
      </c>
      <c r="N452" s="6">
        <v>0</v>
      </c>
      <c r="O452" s="6">
        <v>0</v>
      </c>
    </row>
    <row r="453" spans="1:57" s="3" customFormat="1" hidden="1" x14ac:dyDescent="0.25">
      <c r="A453" s="9">
        <v>2019</v>
      </c>
      <c r="B453" s="9">
        <v>3</v>
      </c>
      <c r="C453" s="9" t="s">
        <v>79</v>
      </c>
      <c r="D453" s="9" t="s">
        <v>79</v>
      </c>
      <c r="E453" s="9" t="s">
        <v>138</v>
      </c>
      <c r="F453" s="9" t="s">
        <v>185</v>
      </c>
      <c r="G453" s="5" t="s">
        <v>184</v>
      </c>
      <c r="H453" s="6">
        <v>9.3000000000000007</v>
      </c>
      <c r="I453" s="6">
        <v>0</v>
      </c>
      <c r="J453" s="6">
        <v>0</v>
      </c>
      <c r="K453" s="6">
        <v>9.3000000000000007</v>
      </c>
      <c r="L453" s="6">
        <v>0</v>
      </c>
      <c r="M453" s="6">
        <v>0</v>
      </c>
      <c r="N453" s="6">
        <v>0</v>
      </c>
      <c r="O453" s="6">
        <v>0</v>
      </c>
    </row>
    <row r="454" spans="1:57" s="3" customFormat="1" x14ac:dyDescent="0.25">
      <c r="A454" s="5">
        <v>2019</v>
      </c>
      <c r="B454" s="5">
        <v>7</v>
      </c>
      <c r="C454" s="12" t="s">
        <v>19</v>
      </c>
      <c r="D454" s="12" t="s">
        <v>78</v>
      </c>
      <c r="E454" s="5" t="s">
        <v>29</v>
      </c>
      <c r="F454" s="12" t="s">
        <v>447</v>
      </c>
      <c r="G454" s="10" t="s">
        <v>482</v>
      </c>
      <c r="H454" s="6">
        <v>3448.67</v>
      </c>
      <c r="I454" s="6">
        <v>0</v>
      </c>
      <c r="J454" s="6">
        <v>359</v>
      </c>
      <c r="K454" s="6">
        <v>9.2899999999999991</v>
      </c>
      <c r="L454" s="6">
        <v>394.52</v>
      </c>
      <c r="M454" s="6">
        <v>406.06</v>
      </c>
      <c r="N454" s="6">
        <v>405.75</v>
      </c>
      <c r="O454" s="6">
        <v>2279.81</v>
      </c>
    </row>
    <row r="455" spans="1:57" s="3" customFormat="1" hidden="1" x14ac:dyDescent="0.25">
      <c r="A455" s="9">
        <v>2019</v>
      </c>
      <c r="B455" s="9">
        <v>4</v>
      </c>
      <c r="C455" s="9" t="s">
        <v>19</v>
      </c>
      <c r="D455" s="9" t="s">
        <v>78</v>
      </c>
      <c r="E455" s="9" t="s">
        <v>313</v>
      </c>
      <c r="F455" s="9" t="s">
        <v>314</v>
      </c>
      <c r="G455" s="5" t="s">
        <v>315</v>
      </c>
      <c r="H455" s="6">
        <v>230.97</v>
      </c>
      <c r="I455" s="6">
        <v>0</v>
      </c>
      <c r="J455" s="6">
        <v>0</v>
      </c>
      <c r="K455" s="6">
        <v>9.26</v>
      </c>
      <c r="L455" s="6">
        <v>23.14</v>
      </c>
      <c r="M455" s="6">
        <v>0</v>
      </c>
      <c r="N455" s="6">
        <v>0</v>
      </c>
      <c r="O455" s="6">
        <v>198.56</v>
      </c>
    </row>
    <row r="456" spans="1:57" s="3" customFormat="1" x14ac:dyDescent="0.25">
      <c r="A456" s="19">
        <v>2019</v>
      </c>
      <c r="B456" s="19">
        <v>10</v>
      </c>
      <c r="C456" s="19" t="s">
        <v>61</v>
      </c>
      <c r="D456" s="19" t="s">
        <v>62</v>
      </c>
      <c r="E456" s="19" t="s">
        <v>29</v>
      </c>
      <c r="F456" s="19" t="s">
        <v>73</v>
      </c>
      <c r="G456" s="19" t="s">
        <v>74</v>
      </c>
      <c r="H456" s="19">
        <v>29.89</v>
      </c>
      <c r="I456" s="19">
        <v>0</v>
      </c>
      <c r="J456" s="19">
        <v>0</v>
      </c>
      <c r="K456" s="19">
        <v>9.26</v>
      </c>
      <c r="L456" s="19">
        <v>20.63</v>
      </c>
      <c r="M456" s="19">
        <v>0</v>
      </c>
      <c r="N456" s="19">
        <v>0</v>
      </c>
      <c r="O456" s="19">
        <v>0</v>
      </c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</row>
    <row r="457" spans="1:57" s="3" customFormat="1" x14ac:dyDescent="0.25">
      <c r="A457" s="9">
        <v>2019</v>
      </c>
      <c r="B457" s="9">
        <v>4</v>
      </c>
      <c r="C457" s="9" t="s">
        <v>89</v>
      </c>
      <c r="D457" s="9" t="s">
        <v>194</v>
      </c>
      <c r="E457" s="9" t="s">
        <v>29</v>
      </c>
      <c r="F457" s="9" t="s">
        <v>195</v>
      </c>
      <c r="G457" s="5" t="s">
        <v>196</v>
      </c>
      <c r="H457" s="6">
        <v>11.2</v>
      </c>
      <c r="I457" s="6">
        <v>0</v>
      </c>
      <c r="J457" s="6">
        <v>0</v>
      </c>
      <c r="K457" s="6">
        <v>9.25</v>
      </c>
      <c r="L457" s="6">
        <v>1.95</v>
      </c>
      <c r="M457" s="6">
        <v>0</v>
      </c>
      <c r="N457" s="6">
        <v>0</v>
      </c>
      <c r="O457" s="6">
        <v>0</v>
      </c>
    </row>
    <row r="458" spans="1:57" s="3" customFormat="1" x14ac:dyDescent="0.25">
      <c r="A458" s="15">
        <v>2019</v>
      </c>
      <c r="B458" s="15">
        <v>8</v>
      </c>
      <c r="C458" s="15" t="s">
        <v>124</v>
      </c>
      <c r="D458" s="15" t="s">
        <v>353</v>
      </c>
      <c r="E458" s="15" t="s">
        <v>29</v>
      </c>
      <c r="F458" s="15" t="s">
        <v>378</v>
      </c>
      <c r="G458" s="5" t="s">
        <v>377</v>
      </c>
      <c r="H458" s="15">
        <v>9.25</v>
      </c>
      <c r="I458" s="15">
        <v>0</v>
      </c>
      <c r="J458" s="15">
        <v>0</v>
      </c>
      <c r="K458" s="15">
        <v>9.25</v>
      </c>
      <c r="L458" s="15">
        <v>0</v>
      </c>
      <c r="M458" s="15">
        <v>0</v>
      </c>
      <c r="N458" s="15">
        <v>0</v>
      </c>
      <c r="O458" s="15">
        <v>0</v>
      </c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</row>
    <row r="459" spans="1:57" s="3" customFormat="1" x14ac:dyDescent="0.25">
      <c r="A459" s="9">
        <v>2019</v>
      </c>
      <c r="B459" s="9">
        <v>2</v>
      </c>
      <c r="C459" s="9" t="s">
        <v>27</v>
      </c>
      <c r="D459" s="9" t="s">
        <v>191</v>
      </c>
      <c r="E459" s="9" t="s">
        <v>29</v>
      </c>
      <c r="F459" s="9" t="s">
        <v>189</v>
      </c>
      <c r="G459" s="5" t="s">
        <v>190</v>
      </c>
      <c r="H459" s="6">
        <v>10.84</v>
      </c>
      <c r="I459" s="6">
        <v>0</v>
      </c>
      <c r="J459" s="6">
        <v>0</v>
      </c>
      <c r="K459" s="6">
        <v>9.1999999999999993</v>
      </c>
      <c r="L459" s="6">
        <v>1.63</v>
      </c>
      <c r="M459" s="6">
        <v>0</v>
      </c>
      <c r="N459" s="6">
        <v>0</v>
      </c>
      <c r="O459" s="6">
        <v>0</v>
      </c>
    </row>
    <row r="460" spans="1:57" s="3" customFormat="1" x14ac:dyDescent="0.25">
      <c r="A460" s="23">
        <v>2019</v>
      </c>
      <c r="B460" s="23">
        <v>12</v>
      </c>
      <c r="C460" s="23" t="s">
        <v>61</v>
      </c>
      <c r="D460" s="23" t="s">
        <v>62</v>
      </c>
      <c r="E460" s="23" t="s">
        <v>29</v>
      </c>
      <c r="F460" s="23" t="s">
        <v>73</v>
      </c>
      <c r="G460" s="23" t="s">
        <v>74</v>
      </c>
      <c r="H460" s="23">
        <v>31.23</v>
      </c>
      <c r="I460" s="23">
        <v>0</v>
      </c>
      <c r="J460" s="23">
        <v>0</v>
      </c>
      <c r="K460" s="23">
        <v>9.19</v>
      </c>
      <c r="L460" s="23">
        <v>22.04</v>
      </c>
      <c r="M460" s="23">
        <v>0</v>
      </c>
      <c r="N460" s="23">
        <v>0</v>
      </c>
      <c r="O460" s="23">
        <v>0</v>
      </c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</row>
    <row r="461" spans="1:57" s="3" customFormat="1" x14ac:dyDescent="0.25">
      <c r="A461" s="15">
        <v>2019</v>
      </c>
      <c r="B461" s="15">
        <v>8</v>
      </c>
      <c r="C461" s="15" t="s">
        <v>19</v>
      </c>
      <c r="D461" s="15" t="s">
        <v>78</v>
      </c>
      <c r="E461" s="15" t="s">
        <v>29</v>
      </c>
      <c r="F461" s="15" t="s">
        <v>447</v>
      </c>
      <c r="G461" s="16" t="s">
        <v>482</v>
      </c>
      <c r="H461" s="15">
        <v>2621.02</v>
      </c>
      <c r="I461" s="15">
        <v>0</v>
      </c>
      <c r="J461" s="15">
        <v>16.86</v>
      </c>
      <c r="K461" s="15">
        <v>9.18</v>
      </c>
      <c r="L461" s="15">
        <v>332.28000000000003</v>
      </c>
      <c r="M461" s="15">
        <v>348.12</v>
      </c>
      <c r="N461" s="15">
        <v>347.83000000000004</v>
      </c>
      <c r="O461" s="15">
        <v>1914.56</v>
      </c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</row>
    <row r="462" spans="1:57" s="3" customFormat="1" hidden="1" x14ac:dyDescent="0.25">
      <c r="A462" s="9">
        <v>2019</v>
      </c>
      <c r="B462" s="9">
        <v>6</v>
      </c>
      <c r="C462" s="10" t="s">
        <v>27</v>
      </c>
      <c r="D462" s="10" t="s">
        <v>158</v>
      </c>
      <c r="E462" s="9" t="s">
        <v>17</v>
      </c>
      <c r="F462" s="10" t="s">
        <v>261</v>
      </c>
      <c r="G462" s="12" t="s">
        <v>34</v>
      </c>
      <c r="H462" s="6">
        <v>9.17</v>
      </c>
      <c r="I462" s="6">
        <v>0</v>
      </c>
      <c r="J462" s="6">
        <v>0</v>
      </c>
      <c r="K462" s="6">
        <v>9.17</v>
      </c>
      <c r="L462" s="6">
        <v>0</v>
      </c>
      <c r="M462" s="6">
        <v>0</v>
      </c>
      <c r="N462" s="6">
        <v>0</v>
      </c>
      <c r="O462" s="6">
        <v>0</v>
      </c>
    </row>
    <row r="463" spans="1:57" s="3" customFormat="1" hidden="1" x14ac:dyDescent="0.25">
      <c r="A463" s="9">
        <v>2019</v>
      </c>
      <c r="B463" s="9">
        <v>4</v>
      </c>
      <c r="C463" s="9" t="s">
        <v>19</v>
      </c>
      <c r="D463" s="9" t="s">
        <v>70</v>
      </c>
      <c r="E463" s="9" t="s">
        <v>364</v>
      </c>
      <c r="F463" s="9" t="s">
        <v>406</v>
      </c>
      <c r="G463" s="5" t="s">
        <v>407</v>
      </c>
      <c r="H463" s="6">
        <v>3484.33</v>
      </c>
      <c r="I463" s="6">
        <v>0</v>
      </c>
      <c r="J463" s="6">
        <v>3386.6499999999996</v>
      </c>
      <c r="K463" s="6">
        <v>9.17</v>
      </c>
      <c r="L463" s="6">
        <v>88.509999999999991</v>
      </c>
      <c r="M463" s="6">
        <v>0</v>
      </c>
      <c r="N463" s="6">
        <v>0</v>
      </c>
      <c r="O463" s="6">
        <v>0</v>
      </c>
    </row>
    <row r="464" spans="1:57" s="3" customFormat="1" x14ac:dyDescent="0.25">
      <c r="A464" s="9">
        <v>2019</v>
      </c>
      <c r="B464" s="9">
        <v>2</v>
      </c>
      <c r="C464" s="9" t="s">
        <v>19</v>
      </c>
      <c r="D464" s="9" t="s">
        <v>106</v>
      </c>
      <c r="E464" s="9" t="s">
        <v>29</v>
      </c>
      <c r="F464" s="9" t="s">
        <v>218</v>
      </c>
      <c r="G464" s="5" t="s">
        <v>217</v>
      </c>
      <c r="H464" s="6">
        <v>4942.62</v>
      </c>
      <c r="I464" s="6">
        <v>0</v>
      </c>
      <c r="J464" s="6">
        <v>4173.2300000000005</v>
      </c>
      <c r="K464" s="6">
        <v>9.16</v>
      </c>
      <c r="L464" s="6">
        <v>126.06</v>
      </c>
      <c r="M464" s="6">
        <v>0</v>
      </c>
      <c r="N464" s="6">
        <v>0</v>
      </c>
      <c r="O464" s="6">
        <v>634.19000000000017</v>
      </c>
    </row>
    <row r="465" spans="1:57" s="3" customFormat="1" x14ac:dyDescent="0.25">
      <c r="A465" s="9">
        <v>2019</v>
      </c>
      <c r="B465" s="9">
        <v>4</v>
      </c>
      <c r="C465" s="9" t="s">
        <v>61</v>
      </c>
      <c r="D465" s="9" t="s">
        <v>62</v>
      </c>
      <c r="E465" s="9" t="s">
        <v>29</v>
      </c>
      <c r="F465" s="9" t="s">
        <v>73</v>
      </c>
      <c r="G465" s="5" t="s">
        <v>74</v>
      </c>
      <c r="H465" s="6">
        <v>28.64</v>
      </c>
      <c r="I465" s="6">
        <v>0</v>
      </c>
      <c r="J465" s="6">
        <v>0</v>
      </c>
      <c r="K465" s="6">
        <v>9.16</v>
      </c>
      <c r="L465" s="6">
        <v>19.48</v>
      </c>
      <c r="M465" s="6">
        <v>0</v>
      </c>
      <c r="N465" s="6">
        <v>0</v>
      </c>
      <c r="O465" s="6">
        <v>0</v>
      </c>
    </row>
    <row r="466" spans="1:57" s="3" customFormat="1" hidden="1" x14ac:dyDescent="0.25">
      <c r="A466" s="15">
        <v>2019</v>
      </c>
      <c r="B466" s="15">
        <v>8</v>
      </c>
      <c r="C466" s="15" t="s">
        <v>253</v>
      </c>
      <c r="D466" s="15" t="s">
        <v>254</v>
      </c>
      <c r="E466" s="15" t="s">
        <v>255</v>
      </c>
      <c r="F466" s="15" t="s">
        <v>257</v>
      </c>
      <c r="G466" s="16" t="s">
        <v>253</v>
      </c>
      <c r="H466" s="15">
        <v>4833.05</v>
      </c>
      <c r="I466" s="15">
        <v>0</v>
      </c>
      <c r="J466" s="15">
        <v>0</v>
      </c>
      <c r="K466" s="15">
        <v>9.15</v>
      </c>
      <c r="L466" s="15">
        <v>195.5</v>
      </c>
      <c r="M466" s="15">
        <v>0</v>
      </c>
      <c r="N466" s="15">
        <v>0</v>
      </c>
      <c r="O466" s="15">
        <v>4628.3999999999996</v>
      </c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</row>
    <row r="467" spans="1:57" s="3" customFormat="1" hidden="1" x14ac:dyDescent="0.25">
      <c r="A467" s="13">
        <v>2019</v>
      </c>
      <c r="B467" s="13">
        <v>9</v>
      </c>
      <c r="C467" s="13" t="s">
        <v>89</v>
      </c>
      <c r="D467" s="13" t="s">
        <v>370</v>
      </c>
      <c r="E467" s="13" t="s">
        <v>371</v>
      </c>
      <c r="F467" s="13" t="s">
        <v>372</v>
      </c>
      <c r="G467" s="7" t="s">
        <v>372</v>
      </c>
      <c r="H467" s="13">
        <v>21.43</v>
      </c>
      <c r="I467" s="13">
        <v>0</v>
      </c>
      <c r="J467" s="13">
        <v>0</v>
      </c>
      <c r="K467" s="13">
        <v>9.02</v>
      </c>
      <c r="L467" s="13">
        <v>1.51</v>
      </c>
      <c r="M467" s="13">
        <v>0</v>
      </c>
      <c r="N467" s="13">
        <v>0</v>
      </c>
      <c r="O467" s="13">
        <v>10.91</v>
      </c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</row>
    <row r="468" spans="1:57" s="3" customFormat="1" hidden="1" x14ac:dyDescent="0.25">
      <c r="A468" s="19">
        <v>2019</v>
      </c>
      <c r="B468" s="19">
        <v>10</v>
      </c>
      <c r="C468" s="19" t="s">
        <v>61</v>
      </c>
      <c r="D468" s="19" t="s">
        <v>346</v>
      </c>
      <c r="E468" s="19" t="s">
        <v>67</v>
      </c>
      <c r="F468" s="19" t="s">
        <v>347</v>
      </c>
      <c r="G468" s="19" t="s">
        <v>348</v>
      </c>
      <c r="H468" s="19">
        <v>8.99</v>
      </c>
      <c r="I468" s="19">
        <v>0</v>
      </c>
      <c r="J468" s="19">
        <v>0</v>
      </c>
      <c r="K468" s="19">
        <v>8.99</v>
      </c>
      <c r="L468" s="19">
        <v>0</v>
      </c>
      <c r="M468" s="19">
        <v>0</v>
      </c>
      <c r="N468" s="19">
        <v>0</v>
      </c>
      <c r="O468" s="19">
        <v>0</v>
      </c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</row>
    <row r="469" spans="1:57" s="3" customFormat="1" hidden="1" x14ac:dyDescent="0.25">
      <c r="A469" s="13">
        <v>2019</v>
      </c>
      <c r="B469" s="13">
        <v>9</v>
      </c>
      <c r="C469" s="13" t="s">
        <v>15</v>
      </c>
      <c r="D469" s="13" t="s">
        <v>393</v>
      </c>
      <c r="E469" s="13" t="s">
        <v>43</v>
      </c>
      <c r="F469" s="13" t="s">
        <v>395</v>
      </c>
      <c r="G469" s="7" t="s">
        <v>393</v>
      </c>
      <c r="H469" s="13">
        <v>10.06</v>
      </c>
      <c r="I469" s="13">
        <v>0</v>
      </c>
      <c r="J469" s="13">
        <v>0</v>
      </c>
      <c r="K469" s="13">
        <v>8.98</v>
      </c>
      <c r="L469" s="13">
        <v>1.08</v>
      </c>
      <c r="M469" s="13">
        <v>0</v>
      </c>
      <c r="N469" s="13">
        <v>0</v>
      </c>
      <c r="O469" s="13">
        <v>0</v>
      </c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</row>
    <row r="470" spans="1:57" s="3" customFormat="1" hidden="1" x14ac:dyDescent="0.25">
      <c r="A470" s="9">
        <v>2019</v>
      </c>
      <c r="B470" s="9">
        <v>5</v>
      </c>
      <c r="C470" s="9" t="s">
        <v>15</v>
      </c>
      <c r="D470" s="9" t="s">
        <v>393</v>
      </c>
      <c r="E470" s="9" t="s">
        <v>43</v>
      </c>
      <c r="F470" s="9" t="s">
        <v>395</v>
      </c>
      <c r="G470" s="5" t="s">
        <v>393</v>
      </c>
      <c r="H470" s="6">
        <v>9.0299999999999994</v>
      </c>
      <c r="I470" s="6">
        <v>0</v>
      </c>
      <c r="J470" s="6">
        <v>0</v>
      </c>
      <c r="K470" s="6">
        <v>8.9600000000000009</v>
      </c>
      <c r="L470" s="6">
        <v>7.0000000000000007E-2</v>
      </c>
      <c r="M470" s="6">
        <v>0</v>
      </c>
      <c r="N470" s="6">
        <v>0</v>
      </c>
      <c r="O470" s="6">
        <v>0</v>
      </c>
    </row>
    <row r="471" spans="1:57" s="3" customFormat="1" hidden="1" x14ac:dyDescent="0.25">
      <c r="A471" s="21">
        <v>2019</v>
      </c>
      <c r="B471" s="21">
        <v>11</v>
      </c>
      <c r="C471" s="21" t="s">
        <v>89</v>
      </c>
      <c r="D471" s="21" t="s">
        <v>194</v>
      </c>
      <c r="E471" s="21" t="s">
        <v>81</v>
      </c>
      <c r="F471" s="21" t="s">
        <v>195</v>
      </c>
      <c r="G471" s="21" t="s">
        <v>195</v>
      </c>
      <c r="H471" s="21">
        <v>12.74</v>
      </c>
      <c r="I471" s="21">
        <v>0</v>
      </c>
      <c r="J471" s="21">
        <v>0</v>
      </c>
      <c r="K471" s="21">
        <v>8.92</v>
      </c>
      <c r="L471" s="21">
        <v>3.8299999999999996</v>
      </c>
      <c r="M471" s="21">
        <v>0</v>
      </c>
      <c r="N471" s="21">
        <v>0</v>
      </c>
      <c r="O471" s="21">
        <v>0</v>
      </c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</row>
    <row r="472" spans="1:57" s="3" customFormat="1" x14ac:dyDescent="0.25">
      <c r="A472" s="15">
        <v>2019</v>
      </c>
      <c r="B472" s="15">
        <v>8</v>
      </c>
      <c r="C472" s="15" t="s">
        <v>89</v>
      </c>
      <c r="D472" s="15" t="s">
        <v>197</v>
      </c>
      <c r="E472" s="15" t="s">
        <v>29</v>
      </c>
      <c r="F472" s="15" t="s">
        <v>202</v>
      </c>
      <c r="G472" s="5" t="s">
        <v>200</v>
      </c>
      <c r="H472" s="15">
        <v>29.92</v>
      </c>
      <c r="I472" s="15">
        <v>0</v>
      </c>
      <c r="J472" s="15">
        <v>0</v>
      </c>
      <c r="K472" s="15">
        <v>8.91</v>
      </c>
      <c r="L472" s="15">
        <v>1.34</v>
      </c>
      <c r="M472" s="15">
        <v>19.34</v>
      </c>
      <c r="N472" s="15">
        <v>1.03</v>
      </c>
      <c r="O472" s="15">
        <v>0.33</v>
      </c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</row>
    <row r="473" spans="1:57" s="3" customFormat="1" hidden="1" x14ac:dyDescent="0.25">
      <c r="A473" s="9">
        <v>2019</v>
      </c>
      <c r="B473" s="9">
        <v>4</v>
      </c>
      <c r="C473" s="9" t="s">
        <v>79</v>
      </c>
      <c r="D473" s="9" t="s">
        <v>79</v>
      </c>
      <c r="E473" s="9" t="s">
        <v>138</v>
      </c>
      <c r="F473" s="9" t="s">
        <v>185</v>
      </c>
      <c r="G473" s="5" t="s">
        <v>184</v>
      </c>
      <c r="H473" s="6">
        <v>8.8899999999999988</v>
      </c>
      <c r="I473" s="6">
        <v>0</v>
      </c>
      <c r="J473" s="6">
        <v>0</v>
      </c>
      <c r="K473" s="6">
        <v>8.8899999999999988</v>
      </c>
      <c r="L473" s="6">
        <v>0</v>
      </c>
      <c r="M473" s="6">
        <v>0</v>
      </c>
      <c r="N473" s="6">
        <v>0</v>
      </c>
      <c r="O473" s="6">
        <v>0</v>
      </c>
    </row>
    <row r="474" spans="1:57" s="3" customFormat="1" hidden="1" x14ac:dyDescent="0.25">
      <c r="A474" s="9">
        <v>2019</v>
      </c>
      <c r="B474" s="9">
        <v>5</v>
      </c>
      <c r="C474" s="9" t="s">
        <v>19</v>
      </c>
      <c r="D474" s="9" t="s">
        <v>78</v>
      </c>
      <c r="E474" s="9" t="s">
        <v>313</v>
      </c>
      <c r="F474" s="9" t="s">
        <v>314</v>
      </c>
      <c r="G474" s="5" t="s">
        <v>315</v>
      </c>
      <c r="H474" s="6">
        <v>247.43</v>
      </c>
      <c r="I474" s="6">
        <v>0</v>
      </c>
      <c r="J474" s="6">
        <v>0</v>
      </c>
      <c r="K474" s="6">
        <v>8.8699999999999992</v>
      </c>
      <c r="L474" s="6">
        <v>22.44</v>
      </c>
      <c r="M474" s="6">
        <v>0</v>
      </c>
      <c r="N474" s="6">
        <v>0</v>
      </c>
      <c r="O474" s="6">
        <v>216.12</v>
      </c>
    </row>
    <row r="475" spans="1:57" s="3" customFormat="1" x14ac:dyDescent="0.25">
      <c r="A475" s="4">
        <v>2019</v>
      </c>
      <c r="B475" s="4">
        <v>1</v>
      </c>
      <c r="C475" s="4" t="s">
        <v>61</v>
      </c>
      <c r="D475" s="4" t="s">
        <v>399</v>
      </c>
      <c r="E475" s="4" t="s">
        <v>29</v>
      </c>
      <c r="F475" s="4" t="s">
        <v>410</v>
      </c>
      <c r="G475" s="5" t="s">
        <v>411</v>
      </c>
      <c r="H475" s="6">
        <v>8.85</v>
      </c>
      <c r="I475" s="6">
        <v>0</v>
      </c>
      <c r="J475" s="6">
        <v>0</v>
      </c>
      <c r="K475" s="6">
        <v>8.85</v>
      </c>
      <c r="L475" s="6">
        <v>0</v>
      </c>
      <c r="M475" s="6">
        <v>0</v>
      </c>
      <c r="N475" s="6">
        <v>0</v>
      </c>
      <c r="O475" s="6">
        <v>0</v>
      </c>
    </row>
    <row r="476" spans="1:57" s="3" customFormat="1" x14ac:dyDescent="0.25">
      <c r="A476" s="5">
        <v>2019</v>
      </c>
      <c r="B476" s="5">
        <v>7</v>
      </c>
      <c r="C476" s="12" t="s">
        <v>27</v>
      </c>
      <c r="D476" s="12" t="s">
        <v>191</v>
      </c>
      <c r="E476" s="5" t="s">
        <v>29</v>
      </c>
      <c r="F476" s="12" t="s">
        <v>192</v>
      </c>
      <c r="G476" s="10" t="s">
        <v>190</v>
      </c>
      <c r="H476" s="6">
        <v>12.16</v>
      </c>
      <c r="I476" s="6">
        <v>0</v>
      </c>
      <c r="J476" s="6">
        <v>0</v>
      </c>
      <c r="K476" s="6">
        <v>8.84</v>
      </c>
      <c r="L476" s="6">
        <v>3.32</v>
      </c>
      <c r="M476" s="6">
        <v>0</v>
      </c>
      <c r="N476" s="6">
        <v>0</v>
      </c>
      <c r="O476" s="6">
        <v>0</v>
      </c>
    </row>
    <row r="477" spans="1:57" s="3" customFormat="1" hidden="1" x14ac:dyDescent="0.25">
      <c r="A477" s="15">
        <v>2019</v>
      </c>
      <c r="B477" s="15">
        <v>8</v>
      </c>
      <c r="C477" s="15" t="s">
        <v>15</v>
      </c>
      <c r="D477" s="15" t="s">
        <v>393</v>
      </c>
      <c r="E477" s="15" t="s">
        <v>43</v>
      </c>
      <c r="F477" s="15" t="s">
        <v>395</v>
      </c>
      <c r="G477" s="16" t="s">
        <v>393</v>
      </c>
      <c r="H477" s="15">
        <v>10.81</v>
      </c>
      <c r="I477" s="15">
        <v>0</v>
      </c>
      <c r="J477" s="15">
        <v>0</v>
      </c>
      <c r="K477" s="15">
        <v>8.8000000000000007</v>
      </c>
      <c r="L477" s="15">
        <v>2.02</v>
      </c>
      <c r="M477" s="15">
        <v>0</v>
      </c>
      <c r="N477" s="15">
        <v>0</v>
      </c>
      <c r="O477" s="15">
        <v>0</v>
      </c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</row>
    <row r="478" spans="1:57" s="3" customFormat="1" hidden="1" x14ac:dyDescent="0.25">
      <c r="A478" s="9">
        <v>2019</v>
      </c>
      <c r="B478" s="9">
        <v>6</v>
      </c>
      <c r="C478" s="10" t="s">
        <v>19</v>
      </c>
      <c r="D478" s="10" t="s">
        <v>78</v>
      </c>
      <c r="E478" s="9" t="s">
        <v>313</v>
      </c>
      <c r="F478" s="10" t="s">
        <v>314</v>
      </c>
      <c r="G478" s="12" t="s">
        <v>315</v>
      </c>
      <c r="H478" s="6">
        <v>164.6</v>
      </c>
      <c r="I478" s="6">
        <v>0</v>
      </c>
      <c r="J478" s="6">
        <v>0</v>
      </c>
      <c r="K478" s="6">
        <v>8.75</v>
      </c>
      <c r="L478" s="6">
        <v>13.93</v>
      </c>
      <c r="M478" s="6">
        <v>0</v>
      </c>
      <c r="N478" s="6">
        <v>0</v>
      </c>
      <c r="O478" s="6">
        <v>141.93</v>
      </c>
    </row>
    <row r="479" spans="1:57" s="3" customFormat="1" hidden="1" x14ac:dyDescent="0.25">
      <c r="A479" s="19">
        <v>2019</v>
      </c>
      <c r="B479" s="19">
        <v>10</v>
      </c>
      <c r="C479" s="19" t="s">
        <v>79</v>
      </c>
      <c r="D479" s="19" t="s">
        <v>137</v>
      </c>
      <c r="E479" s="19" t="s">
        <v>138</v>
      </c>
      <c r="F479" s="19" t="s">
        <v>463</v>
      </c>
      <c r="G479" s="19" t="s">
        <v>462</v>
      </c>
      <c r="H479" s="19">
        <v>40.299999999999997</v>
      </c>
      <c r="I479" s="19">
        <v>0</v>
      </c>
      <c r="J479" s="19">
        <v>0</v>
      </c>
      <c r="K479" s="19">
        <v>8.75</v>
      </c>
      <c r="L479" s="19">
        <v>31.55</v>
      </c>
      <c r="M479" s="19">
        <v>0</v>
      </c>
      <c r="N479" s="19">
        <v>0</v>
      </c>
      <c r="O479" s="19">
        <v>0</v>
      </c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</row>
    <row r="480" spans="1:57" s="3" customFormat="1" hidden="1" x14ac:dyDescent="0.25">
      <c r="A480" s="5">
        <v>2019</v>
      </c>
      <c r="B480" s="5">
        <v>7</v>
      </c>
      <c r="C480" s="12" t="s">
        <v>79</v>
      </c>
      <c r="D480" s="12" t="s">
        <v>137</v>
      </c>
      <c r="E480" s="5" t="s">
        <v>138</v>
      </c>
      <c r="F480" s="12" t="s">
        <v>461</v>
      </c>
      <c r="G480" s="10" t="s">
        <v>462</v>
      </c>
      <c r="H480" s="6">
        <v>17.21</v>
      </c>
      <c r="I480" s="6">
        <v>0</v>
      </c>
      <c r="J480" s="6">
        <v>0</v>
      </c>
      <c r="K480" s="6">
        <v>8.74</v>
      </c>
      <c r="L480" s="6">
        <v>8.48</v>
      </c>
      <c r="M480" s="6">
        <v>0</v>
      </c>
      <c r="N480" s="6">
        <v>0</v>
      </c>
      <c r="O480" s="6">
        <v>0</v>
      </c>
    </row>
    <row r="481" spans="1:57" s="3" customFormat="1" x14ac:dyDescent="0.25">
      <c r="A481" s="15">
        <v>2019</v>
      </c>
      <c r="B481" s="15">
        <v>8</v>
      </c>
      <c r="C481" s="15" t="s">
        <v>61</v>
      </c>
      <c r="D481" s="15" t="s">
        <v>417</v>
      </c>
      <c r="E481" s="15" t="s">
        <v>29</v>
      </c>
      <c r="F481" s="15" t="s">
        <v>418</v>
      </c>
      <c r="G481" s="16" t="s">
        <v>411</v>
      </c>
      <c r="H481" s="15">
        <v>10.19</v>
      </c>
      <c r="I481" s="15">
        <v>0</v>
      </c>
      <c r="J481" s="15">
        <v>0</v>
      </c>
      <c r="K481" s="15">
        <v>8.73</v>
      </c>
      <c r="L481" s="15">
        <v>1.46</v>
      </c>
      <c r="M481" s="15">
        <v>0</v>
      </c>
      <c r="N481" s="15">
        <v>0</v>
      </c>
      <c r="O481" s="15">
        <v>0</v>
      </c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</row>
    <row r="482" spans="1:57" s="3" customFormat="1" x14ac:dyDescent="0.25">
      <c r="A482" s="9">
        <v>2019</v>
      </c>
      <c r="B482" s="9">
        <v>5</v>
      </c>
      <c r="C482" s="9" t="s">
        <v>124</v>
      </c>
      <c r="D482" s="9" t="s">
        <v>353</v>
      </c>
      <c r="E482" s="9" t="s">
        <v>29</v>
      </c>
      <c r="F482" s="9" t="s">
        <v>376</v>
      </c>
      <c r="G482" s="5" t="s">
        <v>377</v>
      </c>
      <c r="H482" s="6">
        <v>8.7200000000000006</v>
      </c>
      <c r="I482" s="6">
        <v>0</v>
      </c>
      <c r="J482" s="6">
        <v>0</v>
      </c>
      <c r="K482" s="6">
        <v>8.7200000000000006</v>
      </c>
      <c r="L482" s="6">
        <v>0</v>
      </c>
      <c r="M482" s="6">
        <v>0</v>
      </c>
      <c r="N482" s="6">
        <v>0</v>
      </c>
      <c r="O482" s="6">
        <v>0</v>
      </c>
    </row>
    <row r="483" spans="1:57" s="3" customFormat="1" hidden="1" x14ac:dyDescent="0.25">
      <c r="A483" s="21">
        <v>2019</v>
      </c>
      <c r="B483" s="21">
        <v>11</v>
      </c>
      <c r="C483" s="21" t="s">
        <v>19</v>
      </c>
      <c r="D483" s="21" t="s">
        <v>70</v>
      </c>
      <c r="E483" s="21" t="s">
        <v>364</v>
      </c>
      <c r="F483" s="21" t="s">
        <v>406</v>
      </c>
      <c r="G483" s="21" t="s">
        <v>407</v>
      </c>
      <c r="H483" s="21">
        <v>3557.88</v>
      </c>
      <c r="I483" s="21">
        <v>0</v>
      </c>
      <c r="J483" s="21">
        <v>3459.77</v>
      </c>
      <c r="K483" s="21">
        <v>8.6900000000000013</v>
      </c>
      <c r="L483" s="21">
        <v>89.4</v>
      </c>
      <c r="M483" s="21">
        <v>0</v>
      </c>
      <c r="N483" s="21">
        <v>0</v>
      </c>
      <c r="O483" s="21">
        <v>0</v>
      </c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</row>
    <row r="484" spans="1:57" s="3" customFormat="1" hidden="1" x14ac:dyDescent="0.25">
      <c r="A484" s="9">
        <v>2019</v>
      </c>
      <c r="B484" s="9">
        <v>3</v>
      </c>
      <c r="C484" s="9" t="s">
        <v>19</v>
      </c>
      <c r="D484" s="9" t="s">
        <v>70</v>
      </c>
      <c r="E484" s="9" t="s">
        <v>364</v>
      </c>
      <c r="F484" s="9" t="s">
        <v>406</v>
      </c>
      <c r="G484" s="5" t="s">
        <v>407</v>
      </c>
      <c r="H484" s="6">
        <v>3636.86</v>
      </c>
      <c r="I484" s="6">
        <v>0</v>
      </c>
      <c r="J484" s="6">
        <v>3534.69</v>
      </c>
      <c r="K484" s="6">
        <v>8.65</v>
      </c>
      <c r="L484" s="6">
        <v>93.51</v>
      </c>
      <c r="M484" s="6">
        <v>0</v>
      </c>
      <c r="N484" s="6">
        <v>0</v>
      </c>
      <c r="O484" s="6">
        <v>0</v>
      </c>
    </row>
    <row r="485" spans="1:57" s="3" customFormat="1" x14ac:dyDescent="0.25">
      <c r="A485" s="9">
        <v>2019</v>
      </c>
      <c r="B485" s="9">
        <v>6</v>
      </c>
      <c r="C485" s="10" t="s">
        <v>19</v>
      </c>
      <c r="D485" s="10" t="s">
        <v>106</v>
      </c>
      <c r="E485" s="9" t="s">
        <v>29</v>
      </c>
      <c r="F485" s="10" t="s">
        <v>443</v>
      </c>
      <c r="G485" s="12" t="s">
        <v>444</v>
      </c>
      <c r="H485" s="6">
        <v>4945.1899999999996</v>
      </c>
      <c r="I485" s="6">
        <v>0</v>
      </c>
      <c r="J485" s="6">
        <v>4845.2299999999996</v>
      </c>
      <c r="K485" s="6">
        <v>8.6300000000000008</v>
      </c>
      <c r="L485" s="6">
        <v>91.33</v>
      </c>
      <c r="M485" s="6">
        <v>0</v>
      </c>
      <c r="N485" s="6">
        <v>0</v>
      </c>
      <c r="O485" s="6">
        <v>0</v>
      </c>
    </row>
    <row r="486" spans="1:57" s="3" customFormat="1" hidden="1" x14ac:dyDescent="0.25">
      <c r="A486" s="19">
        <v>2019</v>
      </c>
      <c r="B486" s="19">
        <v>10</v>
      </c>
      <c r="C486" s="19" t="s">
        <v>231</v>
      </c>
      <c r="D486" s="19" t="s">
        <v>503</v>
      </c>
      <c r="E486" s="19" t="s">
        <v>500</v>
      </c>
      <c r="F486" s="19" t="s">
        <v>501</v>
      </c>
      <c r="G486" s="19" t="s">
        <v>502</v>
      </c>
      <c r="H486" s="19">
        <v>824.37</v>
      </c>
      <c r="I486" s="19">
        <v>0</v>
      </c>
      <c r="J486" s="19">
        <v>0</v>
      </c>
      <c r="K486" s="19">
        <v>8.6199999999999992</v>
      </c>
      <c r="L486" s="19">
        <v>4.72</v>
      </c>
      <c r="M486" s="19">
        <v>0</v>
      </c>
      <c r="N486" s="19">
        <v>0</v>
      </c>
      <c r="O486" s="19">
        <v>811.03</v>
      </c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</row>
    <row r="487" spans="1:57" s="3" customFormat="1" hidden="1" x14ac:dyDescent="0.25">
      <c r="A487" s="15">
        <v>2019</v>
      </c>
      <c r="B487" s="15">
        <v>8</v>
      </c>
      <c r="C487" s="15" t="s">
        <v>79</v>
      </c>
      <c r="D487" s="15" t="s">
        <v>137</v>
      </c>
      <c r="E487" s="15" t="s">
        <v>138</v>
      </c>
      <c r="F487" s="15" t="s">
        <v>461</v>
      </c>
      <c r="G487" s="16" t="s">
        <v>462</v>
      </c>
      <c r="H487" s="15">
        <v>20.770000000000003</v>
      </c>
      <c r="I487" s="15">
        <v>0</v>
      </c>
      <c r="J487" s="15">
        <v>0</v>
      </c>
      <c r="K487" s="15">
        <v>8.59</v>
      </c>
      <c r="L487" s="15">
        <v>12.18</v>
      </c>
      <c r="M487" s="15">
        <v>0</v>
      </c>
      <c r="N487" s="15">
        <v>0</v>
      </c>
      <c r="O487" s="15">
        <v>0</v>
      </c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</row>
    <row r="488" spans="1:57" s="3" customFormat="1" x14ac:dyDescent="0.25">
      <c r="A488" s="9">
        <v>2019</v>
      </c>
      <c r="B488" s="9">
        <v>6</v>
      </c>
      <c r="C488" s="10" t="s">
        <v>89</v>
      </c>
      <c r="D488" s="10" t="s">
        <v>288</v>
      </c>
      <c r="E488" s="9" t="s">
        <v>29</v>
      </c>
      <c r="F488" s="10" t="s">
        <v>430</v>
      </c>
      <c r="G488" s="12" t="s">
        <v>431</v>
      </c>
      <c r="H488" s="6">
        <v>80.78</v>
      </c>
      <c r="I488" s="6">
        <v>0</v>
      </c>
      <c r="J488" s="6">
        <v>0</v>
      </c>
      <c r="K488" s="6">
        <v>8.58</v>
      </c>
      <c r="L488" s="6">
        <v>0</v>
      </c>
      <c r="M488" s="6">
        <v>72.2</v>
      </c>
      <c r="N488" s="6">
        <v>11.33</v>
      </c>
      <c r="O488" s="6">
        <v>0</v>
      </c>
    </row>
    <row r="489" spans="1:57" s="3" customFormat="1" hidden="1" x14ac:dyDescent="0.25">
      <c r="A489" s="9">
        <v>2019</v>
      </c>
      <c r="B489" s="9">
        <v>5</v>
      </c>
      <c r="C489" s="9" t="s">
        <v>89</v>
      </c>
      <c r="D489" s="9" t="s">
        <v>194</v>
      </c>
      <c r="E489" s="9" t="s">
        <v>81</v>
      </c>
      <c r="F489" s="9" t="s">
        <v>195</v>
      </c>
      <c r="G489" s="5" t="s">
        <v>531</v>
      </c>
      <c r="H489" s="6">
        <v>10.64</v>
      </c>
      <c r="I489" s="6">
        <v>0</v>
      </c>
      <c r="J489" s="6">
        <v>0</v>
      </c>
      <c r="K489" s="6">
        <v>8.5399999999999991</v>
      </c>
      <c r="L489" s="6">
        <v>2.11</v>
      </c>
      <c r="M489" s="6">
        <v>0</v>
      </c>
      <c r="N489" s="6">
        <v>0</v>
      </c>
      <c r="O489" s="6">
        <v>0</v>
      </c>
    </row>
    <row r="490" spans="1:57" s="3" customFormat="1" hidden="1" x14ac:dyDescent="0.25">
      <c r="A490" s="9">
        <v>2019</v>
      </c>
      <c r="B490" s="9">
        <v>2</v>
      </c>
      <c r="C490" s="9" t="s">
        <v>27</v>
      </c>
      <c r="D490" s="9" t="s">
        <v>84</v>
      </c>
      <c r="E490" s="9" t="s">
        <v>43</v>
      </c>
      <c r="F490" s="9" t="s">
        <v>259</v>
      </c>
      <c r="G490" s="5" t="s">
        <v>258</v>
      </c>
      <c r="H490" s="6">
        <v>8.5300000000000011</v>
      </c>
      <c r="I490" s="6">
        <v>0</v>
      </c>
      <c r="J490" s="6">
        <v>0</v>
      </c>
      <c r="K490" s="6">
        <v>8.5300000000000011</v>
      </c>
      <c r="L490" s="6">
        <v>0</v>
      </c>
      <c r="M490" s="6">
        <v>0</v>
      </c>
      <c r="N490" s="6">
        <v>0</v>
      </c>
      <c r="O490" s="6">
        <v>0</v>
      </c>
    </row>
    <row r="491" spans="1:57" s="3" customFormat="1" x14ac:dyDescent="0.25">
      <c r="A491" s="21">
        <v>2019</v>
      </c>
      <c r="B491" s="21">
        <v>11</v>
      </c>
      <c r="C491" s="21" t="s">
        <v>89</v>
      </c>
      <c r="D491" s="21" t="s">
        <v>288</v>
      </c>
      <c r="E491" s="21" t="s">
        <v>29</v>
      </c>
      <c r="F491" s="21" t="s">
        <v>430</v>
      </c>
      <c r="G491" s="21" t="s">
        <v>431</v>
      </c>
      <c r="H491" s="21">
        <v>84.31</v>
      </c>
      <c r="I491" s="21">
        <v>0</v>
      </c>
      <c r="J491" s="21">
        <v>0</v>
      </c>
      <c r="K491" s="21">
        <v>8.5299999999999994</v>
      </c>
      <c r="L491" s="21">
        <v>0</v>
      </c>
      <c r="M491" s="21">
        <v>75.77</v>
      </c>
      <c r="N491" s="21">
        <v>11.05</v>
      </c>
      <c r="O491" s="21">
        <v>0</v>
      </c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</row>
    <row r="492" spans="1:57" s="3" customFormat="1" hidden="1" x14ac:dyDescent="0.25">
      <c r="A492" s="4">
        <v>2019</v>
      </c>
      <c r="B492" s="4">
        <v>1</v>
      </c>
      <c r="C492" s="4" t="s">
        <v>79</v>
      </c>
      <c r="D492" s="4" t="s">
        <v>79</v>
      </c>
      <c r="E492" s="4" t="s">
        <v>138</v>
      </c>
      <c r="F492" s="4" t="s">
        <v>185</v>
      </c>
      <c r="G492" s="5" t="s">
        <v>184</v>
      </c>
      <c r="H492" s="6">
        <v>8.51</v>
      </c>
      <c r="I492" s="6">
        <v>0</v>
      </c>
      <c r="J492" s="6">
        <v>0</v>
      </c>
      <c r="K492" s="6">
        <v>8.51</v>
      </c>
      <c r="L492" s="6">
        <v>0</v>
      </c>
      <c r="M492" s="6">
        <v>0</v>
      </c>
      <c r="N492" s="6">
        <v>0</v>
      </c>
      <c r="O492" s="6">
        <v>0</v>
      </c>
    </row>
    <row r="493" spans="1:57" s="3" customFormat="1" x14ac:dyDescent="0.25">
      <c r="A493" s="19">
        <v>2019</v>
      </c>
      <c r="B493" s="19">
        <v>10</v>
      </c>
      <c r="C493" s="19" t="s">
        <v>61</v>
      </c>
      <c r="D493" s="19" t="s">
        <v>399</v>
      </c>
      <c r="E493" s="19" t="s">
        <v>29</v>
      </c>
      <c r="F493" s="19" t="s">
        <v>410</v>
      </c>
      <c r="G493" s="19" t="s">
        <v>411</v>
      </c>
      <c r="H493" s="19">
        <v>8.5</v>
      </c>
      <c r="I493" s="19">
        <v>0</v>
      </c>
      <c r="J493" s="19">
        <v>0</v>
      </c>
      <c r="K493" s="19">
        <v>8.5</v>
      </c>
      <c r="L493" s="19">
        <v>0</v>
      </c>
      <c r="M493" s="19">
        <v>0</v>
      </c>
      <c r="N493" s="19">
        <v>0</v>
      </c>
      <c r="O493" s="19">
        <v>0</v>
      </c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</row>
    <row r="494" spans="1:57" s="3" customFormat="1" hidden="1" x14ac:dyDescent="0.25">
      <c r="A494" s="9">
        <v>2019</v>
      </c>
      <c r="B494" s="9">
        <v>3</v>
      </c>
      <c r="C494" s="9" t="s">
        <v>133</v>
      </c>
      <c r="D494" s="9" t="s">
        <v>292</v>
      </c>
      <c r="E494" s="9" t="s">
        <v>441</v>
      </c>
      <c r="F494" s="9" t="s">
        <v>509</v>
      </c>
      <c r="G494" s="5" t="s">
        <v>510</v>
      </c>
      <c r="H494" s="6">
        <v>8.4899999999999984</v>
      </c>
      <c r="I494" s="6">
        <v>0</v>
      </c>
      <c r="J494" s="6">
        <v>0</v>
      </c>
      <c r="K494" s="6">
        <v>8.4899999999999984</v>
      </c>
      <c r="L494" s="6">
        <v>0</v>
      </c>
      <c r="M494" s="6">
        <v>0</v>
      </c>
      <c r="N494" s="6">
        <v>0</v>
      </c>
      <c r="O494" s="6">
        <v>0</v>
      </c>
    </row>
    <row r="495" spans="1:57" s="3" customFormat="1" hidden="1" x14ac:dyDescent="0.25">
      <c r="A495" s="9">
        <v>2019</v>
      </c>
      <c r="B495" s="9">
        <v>2</v>
      </c>
      <c r="C495" s="9" t="s">
        <v>124</v>
      </c>
      <c r="D495" s="9" t="s">
        <v>125</v>
      </c>
      <c r="E495" s="9" t="s">
        <v>126</v>
      </c>
      <c r="F495" s="9" t="s">
        <v>436</v>
      </c>
      <c r="G495" s="5" t="s">
        <v>437</v>
      </c>
      <c r="H495" s="6">
        <v>8.48</v>
      </c>
      <c r="I495" s="6">
        <v>0</v>
      </c>
      <c r="J495" s="6">
        <v>0</v>
      </c>
      <c r="K495" s="6">
        <v>8.48</v>
      </c>
      <c r="L495" s="6">
        <v>0</v>
      </c>
      <c r="M495" s="6">
        <v>0</v>
      </c>
      <c r="N495" s="6">
        <v>0</v>
      </c>
      <c r="O495" s="6">
        <v>0</v>
      </c>
    </row>
    <row r="496" spans="1:57" s="3" customFormat="1" x14ac:dyDescent="0.25">
      <c r="A496" s="9">
        <v>2019</v>
      </c>
      <c r="B496" s="9">
        <v>5</v>
      </c>
      <c r="C496" s="9" t="s">
        <v>61</v>
      </c>
      <c r="D496" s="9" t="s">
        <v>399</v>
      </c>
      <c r="E496" s="9" t="s">
        <v>29</v>
      </c>
      <c r="F496" s="9" t="s">
        <v>410</v>
      </c>
      <c r="G496" s="5" t="s">
        <v>411</v>
      </c>
      <c r="H496" s="6">
        <v>8.4700000000000006</v>
      </c>
      <c r="I496" s="6">
        <v>0</v>
      </c>
      <c r="J496" s="6">
        <v>0</v>
      </c>
      <c r="K496" s="6">
        <v>8.4700000000000006</v>
      </c>
      <c r="L496" s="6">
        <v>0</v>
      </c>
      <c r="M496" s="6">
        <v>0</v>
      </c>
      <c r="N496" s="6">
        <v>0</v>
      </c>
      <c r="O496" s="6">
        <v>0</v>
      </c>
    </row>
    <row r="497" spans="1:57" s="3" customFormat="1" x14ac:dyDescent="0.25">
      <c r="A497" s="9">
        <v>2019</v>
      </c>
      <c r="B497" s="9">
        <v>3</v>
      </c>
      <c r="C497" s="9" t="s">
        <v>89</v>
      </c>
      <c r="D497" s="9" t="s">
        <v>288</v>
      </c>
      <c r="E497" s="9" t="s">
        <v>29</v>
      </c>
      <c r="F497" s="9" t="s">
        <v>430</v>
      </c>
      <c r="G497" s="5" t="s">
        <v>431</v>
      </c>
      <c r="H497" s="6">
        <v>98.05</v>
      </c>
      <c r="I497" s="6">
        <v>0</v>
      </c>
      <c r="J497" s="6">
        <v>0</v>
      </c>
      <c r="K497" s="6">
        <v>8.41</v>
      </c>
      <c r="L497" s="6">
        <v>0</v>
      </c>
      <c r="M497" s="6">
        <v>89.64</v>
      </c>
      <c r="N497" s="6">
        <v>1.5100000000000002</v>
      </c>
      <c r="O497" s="6">
        <v>0</v>
      </c>
    </row>
    <row r="498" spans="1:57" s="3" customFormat="1" hidden="1" x14ac:dyDescent="0.25">
      <c r="A498" s="4">
        <v>2019</v>
      </c>
      <c r="B498" s="4">
        <v>1</v>
      </c>
      <c r="C498" s="4" t="s">
        <v>19</v>
      </c>
      <c r="D498" s="4" t="s">
        <v>75</v>
      </c>
      <c r="E498" s="4" t="s">
        <v>17</v>
      </c>
      <c r="F498" s="4" t="s">
        <v>76</v>
      </c>
      <c r="G498" s="5" t="s">
        <v>77</v>
      </c>
      <c r="H498" s="6">
        <v>8.3800000000000008</v>
      </c>
      <c r="I498" s="6">
        <v>0</v>
      </c>
      <c r="J498" s="6">
        <v>0</v>
      </c>
      <c r="K498" s="6">
        <v>8.3800000000000008</v>
      </c>
      <c r="L498" s="6">
        <v>0</v>
      </c>
      <c r="M498" s="6">
        <v>0</v>
      </c>
      <c r="N498" s="6">
        <v>0</v>
      </c>
      <c r="O498" s="6">
        <v>0</v>
      </c>
    </row>
    <row r="499" spans="1:57" s="3" customFormat="1" hidden="1" x14ac:dyDescent="0.25">
      <c r="A499" s="5">
        <v>2019</v>
      </c>
      <c r="B499" s="5">
        <v>7</v>
      </c>
      <c r="C499" s="12" t="s">
        <v>253</v>
      </c>
      <c r="D499" s="12" t="s">
        <v>254</v>
      </c>
      <c r="E499" s="5" t="s">
        <v>255</v>
      </c>
      <c r="F499" s="12" t="s">
        <v>257</v>
      </c>
      <c r="G499" s="10" t="s">
        <v>253</v>
      </c>
      <c r="H499" s="6">
        <v>4839.6899999999996</v>
      </c>
      <c r="I499" s="6">
        <v>0</v>
      </c>
      <c r="J499" s="6">
        <v>0</v>
      </c>
      <c r="K499" s="6">
        <v>8.35</v>
      </c>
      <c r="L499" s="6">
        <v>180.36</v>
      </c>
      <c r="M499" s="6">
        <v>0</v>
      </c>
      <c r="N499" s="6">
        <v>0</v>
      </c>
      <c r="O499" s="6">
        <v>4650.9799999999996</v>
      </c>
    </row>
    <row r="500" spans="1:57" s="3" customFormat="1" x14ac:dyDescent="0.25">
      <c r="A500" s="23">
        <v>2019</v>
      </c>
      <c r="B500" s="23">
        <v>12</v>
      </c>
      <c r="C500" s="23" t="s">
        <v>89</v>
      </c>
      <c r="D500" s="23" t="s">
        <v>288</v>
      </c>
      <c r="E500" s="23" t="s">
        <v>29</v>
      </c>
      <c r="F500" s="23" t="s">
        <v>430</v>
      </c>
      <c r="G500" s="23" t="s">
        <v>431</v>
      </c>
      <c r="H500" s="23">
        <v>88.31</v>
      </c>
      <c r="I500" s="23">
        <v>0</v>
      </c>
      <c r="J500" s="23">
        <v>0</v>
      </c>
      <c r="K500" s="23">
        <v>8.35</v>
      </c>
      <c r="L500" s="23">
        <v>0</v>
      </c>
      <c r="M500" s="23">
        <v>79.959999999999994</v>
      </c>
      <c r="N500" s="23">
        <v>11.459999999999999</v>
      </c>
      <c r="O500" s="23">
        <v>0</v>
      </c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</row>
    <row r="501" spans="1:57" s="3" customFormat="1" hidden="1" x14ac:dyDescent="0.25">
      <c r="A501" s="5">
        <v>2019</v>
      </c>
      <c r="B501" s="5">
        <v>7</v>
      </c>
      <c r="C501" s="12" t="s">
        <v>15</v>
      </c>
      <c r="D501" s="12" t="s">
        <v>393</v>
      </c>
      <c r="E501" s="5" t="s">
        <v>43</v>
      </c>
      <c r="F501" s="12" t="s">
        <v>395</v>
      </c>
      <c r="G501" s="10" t="s">
        <v>393</v>
      </c>
      <c r="H501" s="6">
        <v>9.9499999999999993</v>
      </c>
      <c r="I501" s="6">
        <v>0</v>
      </c>
      <c r="J501" s="6">
        <v>0</v>
      </c>
      <c r="K501" s="6">
        <v>8.33</v>
      </c>
      <c r="L501" s="6">
        <v>1.62</v>
      </c>
      <c r="M501" s="6">
        <v>0</v>
      </c>
      <c r="N501" s="6">
        <v>0</v>
      </c>
      <c r="O501" s="6">
        <v>0</v>
      </c>
    </row>
    <row r="502" spans="1:57" s="3" customFormat="1" hidden="1" x14ac:dyDescent="0.25">
      <c r="A502" s="9">
        <v>2019</v>
      </c>
      <c r="B502" s="9">
        <v>6</v>
      </c>
      <c r="C502" s="10" t="s">
        <v>55</v>
      </c>
      <c r="D502" s="10" t="s">
        <v>249</v>
      </c>
      <c r="E502" s="9" t="s">
        <v>250</v>
      </c>
      <c r="F502" s="10" t="s">
        <v>360</v>
      </c>
      <c r="G502" s="12" t="s">
        <v>357</v>
      </c>
      <c r="H502" s="6">
        <v>27.72</v>
      </c>
      <c r="I502" s="6">
        <v>0</v>
      </c>
      <c r="J502" s="6">
        <v>0</v>
      </c>
      <c r="K502" s="6">
        <v>8.32</v>
      </c>
      <c r="L502" s="6">
        <v>19.41</v>
      </c>
      <c r="M502" s="6">
        <v>0</v>
      </c>
      <c r="N502" s="6">
        <v>0</v>
      </c>
      <c r="O502" s="6">
        <v>0</v>
      </c>
    </row>
    <row r="503" spans="1:57" s="3" customFormat="1" hidden="1" x14ac:dyDescent="0.25">
      <c r="A503" s="15">
        <v>2019</v>
      </c>
      <c r="B503" s="15">
        <v>8</v>
      </c>
      <c r="C503" s="15" t="s">
        <v>124</v>
      </c>
      <c r="D503" s="15" t="s">
        <v>129</v>
      </c>
      <c r="E503" s="15" t="s">
        <v>543</v>
      </c>
      <c r="F503" s="15" t="s">
        <v>130</v>
      </c>
      <c r="G503" s="16" t="s">
        <v>128</v>
      </c>
      <c r="H503" s="15">
        <v>20.87</v>
      </c>
      <c r="I503" s="15">
        <v>0</v>
      </c>
      <c r="J503" s="15">
        <v>0</v>
      </c>
      <c r="K503" s="15">
        <v>8.2799999999999994</v>
      </c>
      <c r="L503" s="15">
        <v>0.32</v>
      </c>
      <c r="M503" s="15">
        <v>0</v>
      </c>
      <c r="N503" s="15">
        <v>0</v>
      </c>
      <c r="O503" s="15">
        <v>12.27</v>
      </c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</row>
    <row r="504" spans="1:57" s="3" customFormat="1" x14ac:dyDescent="0.25">
      <c r="A504" s="9">
        <v>2019</v>
      </c>
      <c r="B504" s="9">
        <v>3</v>
      </c>
      <c r="C504" s="9" t="s">
        <v>19</v>
      </c>
      <c r="D504" s="9" t="s">
        <v>106</v>
      </c>
      <c r="E504" s="9" t="s">
        <v>29</v>
      </c>
      <c r="F504" s="9" t="s">
        <v>218</v>
      </c>
      <c r="G504" s="5" t="s">
        <v>217</v>
      </c>
      <c r="H504" s="6">
        <v>5373.09</v>
      </c>
      <c r="I504" s="6">
        <v>0</v>
      </c>
      <c r="J504" s="6">
        <v>4783.55</v>
      </c>
      <c r="K504" s="6">
        <v>8.27</v>
      </c>
      <c r="L504" s="6">
        <v>100.64000000000001</v>
      </c>
      <c r="M504" s="6">
        <v>0</v>
      </c>
      <c r="N504" s="6">
        <v>0</v>
      </c>
      <c r="O504" s="6">
        <v>480.62</v>
      </c>
    </row>
    <row r="505" spans="1:57" s="3" customFormat="1" x14ac:dyDescent="0.25">
      <c r="A505" s="13">
        <v>2019</v>
      </c>
      <c r="B505" s="13">
        <v>9</v>
      </c>
      <c r="C505" s="13" t="s">
        <v>19</v>
      </c>
      <c r="D505" s="13" t="s">
        <v>70</v>
      </c>
      <c r="E505" s="13" t="s">
        <v>29</v>
      </c>
      <c r="F505" s="13" t="s">
        <v>446</v>
      </c>
      <c r="G505" s="7" t="s">
        <v>444</v>
      </c>
      <c r="H505" s="13">
        <v>32.200000000000003</v>
      </c>
      <c r="I505" s="13">
        <v>0</v>
      </c>
      <c r="J505" s="13">
        <v>23.26</v>
      </c>
      <c r="K505" s="13">
        <v>8.27</v>
      </c>
      <c r="L505" s="13">
        <v>0.67</v>
      </c>
      <c r="M505" s="13">
        <v>0</v>
      </c>
      <c r="N505" s="13">
        <v>0</v>
      </c>
      <c r="O505" s="13">
        <v>0</v>
      </c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</row>
    <row r="506" spans="1:57" s="3" customFormat="1" x14ac:dyDescent="0.25">
      <c r="A506" s="9">
        <v>2019</v>
      </c>
      <c r="B506" s="9">
        <v>2</v>
      </c>
      <c r="C506" s="9" t="s">
        <v>61</v>
      </c>
      <c r="D506" s="9" t="s">
        <v>399</v>
      </c>
      <c r="E506" s="9" t="s">
        <v>29</v>
      </c>
      <c r="F506" s="9" t="s">
        <v>410</v>
      </c>
      <c r="G506" s="5" t="s">
        <v>411</v>
      </c>
      <c r="H506" s="6">
        <v>8.26</v>
      </c>
      <c r="I506" s="6">
        <v>0</v>
      </c>
      <c r="J506" s="6">
        <v>0</v>
      </c>
      <c r="K506" s="6">
        <v>8.26</v>
      </c>
      <c r="L506" s="6">
        <v>0</v>
      </c>
      <c r="M506" s="6">
        <v>0</v>
      </c>
      <c r="N506" s="6">
        <v>0</v>
      </c>
      <c r="O506" s="6">
        <v>0</v>
      </c>
    </row>
    <row r="507" spans="1:57" s="3" customFormat="1" hidden="1" x14ac:dyDescent="0.25">
      <c r="A507" s="9">
        <v>2019</v>
      </c>
      <c r="B507" s="9">
        <v>5</v>
      </c>
      <c r="C507" s="9" t="s">
        <v>79</v>
      </c>
      <c r="D507" s="9" t="s">
        <v>79</v>
      </c>
      <c r="E507" s="9" t="s">
        <v>138</v>
      </c>
      <c r="F507" s="9" t="s">
        <v>185</v>
      </c>
      <c r="G507" s="5" t="s">
        <v>184</v>
      </c>
      <c r="H507" s="6">
        <v>8.1999999999999993</v>
      </c>
      <c r="I507" s="6">
        <v>0</v>
      </c>
      <c r="J507" s="6">
        <v>0</v>
      </c>
      <c r="K507" s="6">
        <v>8.1999999999999993</v>
      </c>
      <c r="L507" s="6">
        <v>0</v>
      </c>
      <c r="M507" s="6">
        <v>0</v>
      </c>
      <c r="N507" s="6">
        <v>0</v>
      </c>
      <c r="O507" s="6">
        <v>0</v>
      </c>
    </row>
    <row r="508" spans="1:57" s="3" customFormat="1" x14ac:dyDescent="0.25">
      <c r="A508" s="9">
        <v>2019</v>
      </c>
      <c r="B508" s="9">
        <v>4</v>
      </c>
      <c r="C508" s="9" t="s">
        <v>27</v>
      </c>
      <c r="D508" s="9" t="s">
        <v>191</v>
      </c>
      <c r="E508" s="9" t="s">
        <v>29</v>
      </c>
      <c r="F508" s="9" t="s">
        <v>192</v>
      </c>
      <c r="G508" s="5" t="s">
        <v>190</v>
      </c>
      <c r="H508" s="6">
        <v>11.98</v>
      </c>
      <c r="I508" s="6">
        <v>0</v>
      </c>
      <c r="J508" s="6">
        <v>0</v>
      </c>
      <c r="K508" s="6">
        <v>8.19</v>
      </c>
      <c r="L508" s="6">
        <v>3.79</v>
      </c>
      <c r="M508" s="6">
        <v>0</v>
      </c>
      <c r="N508" s="6">
        <v>0</v>
      </c>
      <c r="O508" s="6">
        <v>0</v>
      </c>
    </row>
    <row r="509" spans="1:57" s="3" customFormat="1" hidden="1" x14ac:dyDescent="0.25">
      <c r="A509" s="9">
        <v>2019</v>
      </c>
      <c r="B509" s="9">
        <v>2</v>
      </c>
      <c r="C509" s="9" t="s">
        <v>79</v>
      </c>
      <c r="D509" s="9" t="s">
        <v>79</v>
      </c>
      <c r="E509" s="9" t="s">
        <v>138</v>
      </c>
      <c r="F509" s="9" t="s">
        <v>185</v>
      </c>
      <c r="G509" s="5" t="s">
        <v>184</v>
      </c>
      <c r="H509" s="6">
        <v>8.120000000000001</v>
      </c>
      <c r="I509" s="6">
        <v>0</v>
      </c>
      <c r="J509" s="6">
        <v>0</v>
      </c>
      <c r="K509" s="6">
        <v>8.120000000000001</v>
      </c>
      <c r="L509" s="6">
        <v>0</v>
      </c>
      <c r="M509" s="6">
        <v>0</v>
      </c>
      <c r="N509" s="6">
        <v>0</v>
      </c>
      <c r="O509" s="6">
        <v>0</v>
      </c>
    </row>
    <row r="510" spans="1:57" s="3" customFormat="1" hidden="1" x14ac:dyDescent="0.25">
      <c r="A510" s="5">
        <v>2019</v>
      </c>
      <c r="B510" s="5">
        <v>7</v>
      </c>
      <c r="C510" s="12" t="s">
        <v>55</v>
      </c>
      <c r="D510" s="12" t="s">
        <v>249</v>
      </c>
      <c r="E510" s="5" t="s">
        <v>250</v>
      </c>
      <c r="F510" s="12" t="s">
        <v>360</v>
      </c>
      <c r="G510" s="10" t="s">
        <v>357</v>
      </c>
      <c r="H510" s="6">
        <v>26.99</v>
      </c>
      <c r="I510" s="6">
        <v>0</v>
      </c>
      <c r="J510" s="6">
        <v>0</v>
      </c>
      <c r="K510" s="6">
        <v>8.1199999999999992</v>
      </c>
      <c r="L510" s="6">
        <v>18.87</v>
      </c>
      <c r="M510" s="6">
        <v>0</v>
      </c>
      <c r="N510" s="6">
        <v>0</v>
      </c>
      <c r="O510" s="6">
        <v>0</v>
      </c>
    </row>
    <row r="511" spans="1:57" s="3" customFormat="1" x14ac:dyDescent="0.25">
      <c r="A511" s="5">
        <v>2019</v>
      </c>
      <c r="B511" s="5">
        <v>7</v>
      </c>
      <c r="C511" s="12" t="s">
        <v>61</v>
      </c>
      <c r="D511" s="12" t="s">
        <v>399</v>
      </c>
      <c r="E511" s="5" t="s">
        <v>29</v>
      </c>
      <c r="F511" s="12" t="s">
        <v>410</v>
      </c>
      <c r="G511" s="10" t="s">
        <v>411</v>
      </c>
      <c r="H511" s="6">
        <v>8.1199999999999992</v>
      </c>
      <c r="I511" s="6">
        <v>0</v>
      </c>
      <c r="J511" s="6">
        <v>0</v>
      </c>
      <c r="K511" s="6">
        <v>8.1199999999999992</v>
      </c>
      <c r="L511" s="6">
        <v>0</v>
      </c>
      <c r="M511" s="6">
        <v>0</v>
      </c>
      <c r="N511" s="6">
        <v>0</v>
      </c>
      <c r="O511" s="6">
        <v>0</v>
      </c>
    </row>
    <row r="512" spans="1:57" s="3" customFormat="1" x14ac:dyDescent="0.25">
      <c r="A512" s="15">
        <v>2019</v>
      </c>
      <c r="B512" s="15">
        <v>8</v>
      </c>
      <c r="C512" s="15" t="s">
        <v>61</v>
      </c>
      <c r="D512" s="15" t="s">
        <v>399</v>
      </c>
      <c r="E512" s="15" t="s">
        <v>29</v>
      </c>
      <c r="F512" s="15" t="s">
        <v>410</v>
      </c>
      <c r="G512" s="16" t="s">
        <v>411</v>
      </c>
      <c r="H512" s="15">
        <v>8.1199999999999992</v>
      </c>
      <c r="I512" s="15">
        <v>0</v>
      </c>
      <c r="J512" s="15">
        <v>0</v>
      </c>
      <c r="K512" s="15">
        <v>8.1199999999999992</v>
      </c>
      <c r="L512" s="15">
        <v>0</v>
      </c>
      <c r="M512" s="15">
        <v>0</v>
      </c>
      <c r="N512" s="15">
        <v>0</v>
      </c>
      <c r="O512" s="15">
        <v>0</v>
      </c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</row>
    <row r="513" spans="1:57" s="3" customFormat="1" x14ac:dyDescent="0.25">
      <c r="A513" s="13">
        <v>2019</v>
      </c>
      <c r="B513" s="13">
        <v>9</v>
      </c>
      <c r="C513" s="13" t="s">
        <v>61</v>
      </c>
      <c r="D513" s="13" t="s">
        <v>417</v>
      </c>
      <c r="E513" s="13" t="s">
        <v>29</v>
      </c>
      <c r="F513" s="13" t="s">
        <v>418</v>
      </c>
      <c r="G513" s="7" t="s">
        <v>411</v>
      </c>
      <c r="H513" s="13">
        <v>9.3800000000000008</v>
      </c>
      <c r="I513" s="13">
        <v>0</v>
      </c>
      <c r="J513" s="13">
        <v>0</v>
      </c>
      <c r="K513" s="13">
        <v>8.1199999999999992</v>
      </c>
      <c r="L513" s="13">
        <v>1.26</v>
      </c>
      <c r="M513" s="13">
        <v>0</v>
      </c>
      <c r="N513" s="13">
        <v>0</v>
      </c>
      <c r="O513" s="13">
        <v>0</v>
      </c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</row>
    <row r="514" spans="1:57" s="3" customFormat="1" x14ac:dyDescent="0.25">
      <c r="A514" s="4">
        <v>2019</v>
      </c>
      <c r="B514" s="4">
        <v>1</v>
      </c>
      <c r="C514" s="4" t="s">
        <v>327</v>
      </c>
      <c r="D514" s="4" t="s">
        <v>328</v>
      </c>
      <c r="E514" s="4" t="s">
        <v>29</v>
      </c>
      <c r="F514" s="4" t="s">
        <v>331</v>
      </c>
      <c r="G514" s="5" t="s">
        <v>330</v>
      </c>
      <c r="H514" s="6">
        <v>18.190000000000001</v>
      </c>
      <c r="I514" s="6">
        <v>0</v>
      </c>
      <c r="J514" s="6">
        <v>0</v>
      </c>
      <c r="K514" s="6">
        <v>8.1</v>
      </c>
      <c r="L514" s="6">
        <v>10.09</v>
      </c>
      <c r="M514" s="6">
        <v>0</v>
      </c>
      <c r="N514" s="6">
        <v>0</v>
      </c>
      <c r="O514" s="6">
        <v>0</v>
      </c>
    </row>
    <row r="515" spans="1:57" s="3" customFormat="1" hidden="1" x14ac:dyDescent="0.25">
      <c r="A515" s="9">
        <v>2019</v>
      </c>
      <c r="B515" s="9">
        <v>3</v>
      </c>
      <c r="C515" s="9" t="s">
        <v>55</v>
      </c>
      <c r="D515" s="9" t="s">
        <v>249</v>
      </c>
      <c r="E515" s="9" t="s">
        <v>250</v>
      </c>
      <c r="F515" s="9" t="s">
        <v>359</v>
      </c>
      <c r="G515" s="5" t="s">
        <v>357</v>
      </c>
      <c r="H515" s="6">
        <v>43.27</v>
      </c>
      <c r="I515" s="6">
        <v>0</v>
      </c>
      <c r="J515" s="6">
        <v>0</v>
      </c>
      <c r="K515" s="6">
        <v>8.1</v>
      </c>
      <c r="L515" s="6">
        <v>35.17</v>
      </c>
      <c r="M515" s="6">
        <v>0</v>
      </c>
      <c r="N515" s="6">
        <v>0</v>
      </c>
      <c r="O515" s="6">
        <v>0</v>
      </c>
    </row>
    <row r="516" spans="1:57" s="3" customFormat="1" x14ac:dyDescent="0.25">
      <c r="A516" s="13">
        <v>2019</v>
      </c>
      <c r="B516" s="13">
        <v>9</v>
      </c>
      <c r="C516" s="13" t="s">
        <v>61</v>
      </c>
      <c r="D516" s="13" t="s">
        <v>399</v>
      </c>
      <c r="E516" s="13" t="s">
        <v>29</v>
      </c>
      <c r="F516" s="13" t="s">
        <v>410</v>
      </c>
      <c r="G516" s="7" t="s">
        <v>411</v>
      </c>
      <c r="H516" s="13">
        <v>8.08</v>
      </c>
      <c r="I516" s="13">
        <v>0</v>
      </c>
      <c r="J516" s="13">
        <v>0</v>
      </c>
      <c r="K516" s="13">
        <v>8.08</v>
      </c>
      <c r="L516" s="13">
        <v>0</v>
      </c>
      <c r="M516" s="13">
        <v>0</v>
      </c>
      <c r="N516" s="13">
        <v>0</v>
      </c>
      <c r="O516" s="13">
        <v>0</v>
      </c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</row>
    <row r="517" spans="1:57" s="3" customFormat="1" x14ac:dyDescent="0.25">
      <c r="A517" s="5">
        <v>2019</v>
      </c>
      <c r="B517" s="5">
        <v>7</v>
      </c>
      <c r="C517" s="12" t="s">
        <v>61</v>
      </c>
      <c r="D517" s="12" t="s">
        <v>417</v>
      </c>
      <c r="E517" s="5" t="s">
        <v>29</v>
      </c>
      <c r="F517" s="12" t="s">
        <v>418</v>
      </c>
      <c r="G517" s="10" t="s">
        <v>411</v>
      </c>
      <c r="H517" s="6">
        <v>9.69</v>
      </c>
      <c r="I517" s="6">
        <v>0</v>
      </c>
      <c r="J517" s="6">
        <v>0</v>
      </c>
      <c r="K517" s="6">
        <v>8.0299999999999994</v>
      </c>
      <c r="L517" s="6">
        <v>1.6600000000000001</v>
      </c>
      <c r="M517" s="6">
        <v>0</v>
      </c>
      <c r="N517" s="6">
        <v>0</v>
      </c>
      <c r="O517" s="6">
        <v>0</v>
      </c>
    </row>
    <row r="518" spans="1:57" s="3" customFormat="1" hidden="1" x14ac:dyDescent="0.25">
      <c r="A518" s="9">
        <v>2019</v>
      </c>
      <c r="B518" s="9">
        <v>6</v>
      </c>
      <c r="C518" s="10" t="s">
        <v>124</v>
      </c>
      <c r="D518" s="10" t="s">
        <v>425</v>
      </c>
      <c r="E518" s="8" t="s">
        <v>115</v>
      </c>
      <c r="F518" s="10" t="s">
        <v>478</v>
      </c>
      <c r="G518" s="12" t="s">
        <v>479</v>
      </c>
      <c r="H518" s="6">
        <v>9.08</v>
      </c>
      <c r="I518" s="6">
        <v>0</v>
      </c>
      <c r="J518" s="6">
        <v>0</v>
      </c>
      <c r="K518" s="6">
        <v>8.02</v>
      </c>
      <c r="L518" s="6">
        <v>1.05</v>
      </c>
      <c r="M518" s="6">
        <v>0</v>
      </c>
      <c r="N518" s="6">
        <v>0</v>
      </c>
      <c r="O518" s="6">
        <v>0</v>
      </c>
    </row>
    <row r="519" spans="1:57" s="3" customFormat="1" hidden="1" x14ac:dyDescent="0.25">
      <c r="A519" s="15">
        <v>2019</v>
      </c>
      <c r="B519" s="15">
        <v>8</v>
      </c>
      <c r="C519" s="15" t="s">
        <v>55</v>
      </c>
      <c r="D519" s="15" t="s">
        <v>249</v>
      </c>
      <c r="E519" s="15" t="s">
        <v>250</v>
      </c>
      <c r="F519" s="15" t="s">
        <v>360</v>
      </c>
      <c r="G519" s="16" t="s">
        <v>357</v>
      </c>
      <c r="H519" s="15">
        <v>26.74</v>
      </c>
      <c r="I519" s="15">
        <v>0</v>
      </c>
      <c r="J519" s="15">
        <v>0</v>
      </c>
      <c r="K519" s="15">
        <v>8.02</v>
      </c>
      <c r="L519" s="15">
        <v>18.72</v>
      </c>
      <c r="M519" s="15">
        <v>0</v>
      </c>
      <c r="N519" s="15">
        <v>0</v>
      </c>
      <c r="O519" s="15">
        <v>0</v>
      </c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</row>
    <row r="520" spans="1:57" s="3" customFormat="1" hidden="1" x14ac:dyDescent="0.25">
      <c r="A520" s="23">
        <v>2019</v>
      </c>
      <c r="B520" s="23">
        <v>12</v>
      </c>
      <c r="C520" s="23" t="s">
        <v>474</v>
      </c>
      <c r="D520" s="23" t="s">
        <v>475</v>
      </c>
      <c r="E520" s="23" t="s">
        <v>242</v>
      </c>
      <c r="F520" s="23" t="s">
        <v>476</v>
      </c>
      <c r="G520" s="23" t="s">
        <v>477</v>
      </c>
      <c r="H520" s="23">
        <v>744.1</v>
      </c>
      <c r="I520" s="23">
        <v>0</v>
      </c>
      <c r="J520" s="23">
        <v>0</v>
      </c>
      <c r="K520" s="23">
        <v>8.01</v>
      </c>
      <c r="L520" s="23">
        <v>1.3399999999999999</v>
      </c>
      <c r="M520" s="23">
        <v>0</v>
      </c>
      <c r="N520" s="23">
        <v>0</v>
      </c>
      <c r="O520" s="23">
        <v>734.75</v>
      </c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</row>
    <row r="521" spans="1:57" s="3" customFormat="1" x14ac:dyDescent="0.25">
      <c r="A521" s="9">
        <v>2019</v>
      </c>
      <c r="B521" s="9">
        <v>6</v>
      </c>
      <c r="C521" s="10" t="s">
        <v>19</v>
      </c>
      <c r="D521" s="10" t="s">
        <v>106</v>
      </c>
      <c r="E521" s="9" t="s">
        <v>29</v>
      </c>
      <c r="F521" s="10" t="s">
        <v>218</v>
      </c>
      <c r="G521" s="12" t="s">
        <v>217</v>
      </c>
      <c r="H521" s="6">
        <v>4524.57</v>
      </c>
      <c r="I521" s="6">
        <v>0</v>
      </c>
      <c r="J521" s="6">
        <v>3895.7599999999998</v>
      </c>
      <c r="K521" s="6">
        <v>7.98</v>
      </c>
      <c r="L521" s="6">
        <v>119.57</v>
      </c>
      <c r="M521" s="6">
        <v>0</v>
      </c>
      <c r="N521" s="6">
        <v>0</v>
      </c>
      <c r="O521" s="6">
        <v>501.25</v>
      </c>
    </row>
    <row r="522" spans="1:57" s="3" customFormat="1" hidden="1" x14ac:dyDescent="0.25">
      <c r="A522" s="23">
        <v>2019</v>
      </c>
      <c r="B522" s="23">
        <v>12</v>
      </c>
      <c r="C522" s="23" t="s">
        <v>133</v>
      </c>
      <c r="D522" s="23" t="s">
        <v>292</v>
      </c>
      <c r="E522" s="23" t="s">
        <v>304</v>
      </c>
      <c r="F522" s="23" t="s">
        <v>509</v>
      </c>
      <c r="G522" s="23" t="s">
        <v>510</v>
      </c>
      <c r="H522" s="23">
        <v>7.97</v>
      </c>
      <c r="I522" s="23">
        <v>0</v>
      </c>
      <c r="J522" s="23">
        <v>0</v>
      </c>
      <c r="K522" s="23">
        <v>7.97</v>
      </c>
      <c r="L522" s="23">
        <v>0</v>
      </c>
      <c r="M522" s="23">
        <v>0</v>
      </c>
      <c r="N522" s="23">
        <v>0</v>
      </c>
      <c r="O522" s="23">
        <v>0</v>
      </c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</row>
    <row r="523" spans="1:57" s="3" customFormat="1" hidden="1" x14ac:dyDescent="0.25">
      <c r="A523" s="23">
        <v>2019</v>
      </c>
      <c r="B523" s="23">
        <v>12</v>
      </c>
      <c r="C523" s="23" t="s">
        <v>19</v>
      </c>
      <c r="D523" s="23" t="s">
        <v>70</v>
      </c>
      <c r="E523" s="23" t="s">
        <v>540</v>
      </c>
      <c r="F523" s="23" t="s">
        <v>458</v>
      </c>
      <c r="G523" s="23" t="s">
        <v>456</v>
      </c>
      <c r="H523" s="23">
        <v>14.98</v>
      </c>
      <c r="I523" s="23">
        <v>0</v>
      </c>
      <c r="J523" s="23">
        <v>0</v>
      </c>
      <c r="K523" s="23">
        <v>7.95</v>
      </c>
      <c r="L523" s="23">
        <v>7.0299999999999994</v>
      </c>
      <c r="M523" s="23">
        <v>0</v>
      </c>
      <c r="N523" s="23">
        <v>0</v>
      </c>
      <c r="O523" s="23">
        <v>0</v>
      </c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</row>
    <row r="524" spans="1:57" s="3" customFormat="1" hidden="1" x14ac:dyDescent="0.25">
      <c r="A524" s="19">
        <v>2019</v>
      </c>
      <c r="B524" s="19">
        <v>10</v>
      </c>
      <c r="C524" s="19" t="s">
        <v>55</v>
      </c>
      <c r="D524" s="19" t="s">
        <v>249</v>
      </c>
      <c r="E524" s="19" t="s">
        <v>250</v>
      </c>
      <c r="F524" s="19" t="s">
        <v>360</v>
      </c>
      <c r="G524" s="19" t="s">
        <v>357</v>
      </c>
      <c r="H524" s="19">
        <v>25.84</v>
      </c>
      <c r="I524" s="19">
        <v>0</v>
      </c>
      <c r="J524" s="19">
        <v>0</v>
      </c>
      <c r="K524" s="19">
        <v>7.93</v>
      </c>
      <c r="L524" s="19">
        <v>17.920000000000002</v>
      </c>
      <c r="M524" s="19">
        <v>0</v>
      </c>
      <c r="N524" s="19">
        <v>0</v>
      </c>
      <c r="O524" s="19">
        <v>0</v>
      </c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</row>
    <row r="525" spans="1:57" s="3" customFormat="1" x14ac:dyDescent="0.25">
      <c r="A525" s="13">
        <v>2019</v>
      </c>
      <c r="B525" s="13">
        <v>9</v>
      </c>
      <c r="C525" s="13" t="s">
        <v>61</v>
      </c>
      <c r="D525" s="13" t="s">
        <v>271</v>
      </c>
      <c r="E525" s="13" t="s">
        <v>29</v>
      </c>
      <c r="F525" s="13" t="s">
        <v>271</v>
      </c>
      <c r="G525" s="7" t="s">
        <v>272</v>
      </c>
      <c r="H525" s="13">
        <v>23.41</v>
      </c>
      <c r="I525" s="13">
        <v>0</v>
      </c>
      <c r="J525" s="13">
        <v>0</v>
      </c>
      <c r="K525" s="13">
        <v>7.92</v>
      </c>
      <c r="L525" s="13">
        <v>15.49</v>
      </c>
      <c r="M525" s="13">
        <v>0</v>
      </c>
      <c r="N525" s="13">
        <v>0</v>
      </c>
      <c r="O525" s="13">
        <v>0</v>
      </c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</row>
    <row r="526" spans="1:57" s="3" customFormat="1" hidden="1" x14ac:dyDescent="0.25">
      <c r="A526" s="23">
        <v>2019</v>
      </c>
      <c r="B526" s="23">
        <v>12</v>
      </c>
      <c r="C526" s="23" t="s">
        <v>55</v>
      </c>
      <c r="D526" s="23" t="s">
        <v>249</v>
      </c>
      <c r="E526" s="23" t="s">
        <v>250</v>
      </c>
      <c r="F526" s="23" t="s">
        <v>360</v>
      </c>
      <c r="G526" s="23" t="s">
        <v>357</v>
      </c>
      <c r="H526" s="23">
        <v>26.22</v>
      </c>
      <c r="I526" s="23">
        <v>0</v>
      </c>
      <c r="J526" s="23">
        <v>0</v>
      </c>
      <c r="K526" s="23">
        <v>7.92</v>
      </c>
      <c r="L526" s="23">
        <v>18.3</v>
      </c>
      <c r="M526" s="23">
        <v>0</v>
      </c>
      <c r="N526" s="23">
        <v>0</v>
      </c>
      <c r="O526" s="23">
        <v>0</v>
      </c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</row>
    <row r="527" spans="1:57" s="3" customFormat="1" x14ac:dyDescent="0.25">
      <c r="A527" s="9">
        <v>2019</v>
      </c>
      <c r="B527" s="9">
        <v>6</v>
      </c>
      <c r="C527" s="10" t="s">
        <v>61</v>
      </c>
      <c r="D527" s="10" t="s">
        <v>399</v>
      </c>
      <c r="E527" s="9" t="s">
        <v>29</v>
      </c>
      <c r="F527" s="10" t="s">
        <v>410</v>
      </c>
      <c r="G527" s="12" t="s">
        <v>411</v>
      </c>
      <c r="H527" s="6">
        <v>7.87</v>
      </c>
      <c r="I527" s="6">
        <v>0</v>
      </c>
      <c r="J527" s="6">
        <v>0</v>
      </c>
      <c r="K527" s="6">
        <v>7.87</v>
      </c>
      <c r="L527" s="6">
        <v>0</v>
      </c>
      <c r="M527" s="6">
        <v>0</v>
      </c>
      <c r="N527" s="6">
        <v>0</v>
      </c>
      <c r="O527" s="6">
        <v>0</v>
      </c>
    </row>
    <row r="528" spans="1:57" s="3" customFormat="1" hidden="1" x14ac:dyDescent="0.25">
      <c r="A528" s="9">
        <v>2019</v>
      </c>
      <c r="B528" s="9">
        <v>4</v>
      </c>
      <c r="C528" s="9" t="s">
        <v>79</v>
      </c>
      <c r="D528" s="9" t="s">
        <v>137</v>
      </c>
      <c r="E528" s="9" t="s">
        <v>138</v>
      </c>
      <c r="F528" s="9" t="s">
        <v>461</v>
      </c>
      <c r="G528" s="5" t="s">
        <v>462</v>
      </c>
      <c r="H528" s="6">
        <v>23.729999999999997</v>
      </c>
      <c r="I528" s="6">
        <v>0</v>
      </c>
      <c r="J528" s="6">
        <v>0</v>
      </c>
      <c r="K528" s="6">
        <v>7.8599999999999994</v>
      </c>
      <c r="L528" s="6">
        <v>15.87</v>
      </c>
      <c r="M528" s="6">
        <v>0</v>
      </c>
      <c r="N528" s="6">
        <v>0</v>
      </c>
      <c r="O528" s="6">
        <v>0</v>
      </c>
    </row>
    <row r="529" spans="1:57" s="3" customFormat="1" hidden="1" x14ac:dyDescent="0.25">
      <c r="A529" s="21">
        <v>2019</v>
      </c>
      <c r="B529" s="21">
        <v>11</v>
      </c>
      <c r="C529" s="21" t="s">
        <v>61</v>
      </c>
      <c r="D529" s="21" t="s">
        <v>450</v>
      </c>
      <c r="E529" s="21" t="s">
        <v>43</v>
      </c>
      <c r="F529" s="21" t="s">
        <v>451</v>
      </c>
      <c r="G529" s="21" t="s">
        <v>452</v>
      </c>
      <c r="H529" s="21">
        <v>49.08</v>
      </c>
      <c r="I529" s="21">
        <v>0</v>
      </c>
      <c r="J529" s="21">
        <v>1.79</v>
      </c>
      <c r="K529" s="21">
        <v>7.81</v>
      </c>
      <c r="L529" s="21">
        <v>1.71</v>
      </c>
      <c r="M529" s="21">
        <v>0</v>
      </c>
      <c r="N529" s="21">
        <v>0</v>
      </c>
      <c r="O529" s="21">
        <v>37.78</v>
      </c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</row>
    <row r="530" spans="1:57" s="3" customFormat="1" x14ac:dyDescent="0.25">
      <c r="A530" s="9">
        <v>2019</v>
      </c>
      <c r="B530" s="9">
        <v>3</v>
      </c>
      <c r="C530" s="9" t="s">
        <v>61</v>
      </c>
      <c r="D530" s="9" t="s">
        <v>399</v>
      </c>
      <c r="E530" s="9" t="s">
        <v>29</v>
      </c>
      <c r="F530" s="9" t="s">
        <v>410</v>
      </c>
      <c r="G530" s="5" t="s">
        <v>411</v>
      </c>
      <c r="H530" s="6">
        <v>7.78</v>
      </c>
      <c r="I530" s="6">
        <v>0</v>
      </c>
      <c r="J530" s="6">
        <v>0</v>
      </c>
      <c r="K530" s="6">
        <v>7.78</v>
      </c>
      <c r="L530" s="6">
        <v>0</v>
      </c>
      <c r="M530" s="6">
        <v>0</v>
      </c>
      <c r="N530" s="6">
        <v>0</v>
      </c>
      <c r="O530" s="6">
        <v>0</v>
      </c>
    </row>
    <row r="531" spans="1:57" s="3" customFormat="1" hidden="1" x14ac:dyDescent="0.25">
      <c r="A531" s="21">
        <v>2019</v>
      </c>
      <c r="B531" s="21">
        <v>11</v>
      </c>
      <c r="C531" s="21" t="s">
        <v>55</v>
      </c>
      <c r="D531" s="21" t="s">
        <v>249</v>
      </c>
      <c r="E531" s="21" t="s">
        <v>250</v>
      </c>
      <c r="F531" s="21" t="s">
        <v>360</v>
      </c>
      <c r="G531" s="21" t="s">
        <v>357</v>
      </c>
      <c r="H531" s="21">
        <v>25.84</v>
      </c>
      <c r="I531" s="21">
        <v>0</v>
      </c>
      <c r="J531" s="21">
        <v>0</v>
      </c>
      <c r="K531" s="21">
        <v>7.77</v>
      </c>
      <c r="L531" s="21">
        <v>18.07</v>
      </c>
      <c r="M531" s="21">
        <v>0</v>
      </c>
      <c r="N531" s="21">
        <v>0</v>
      </c>
      <c r="O531" s="21">
        <v>0</v>
      </c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</row>
    <row r="532" spans="1:57" s="3" customFormat="1" hidden="1" x14ac:dyDescent="0.25">
      <c r="A532" s="19">
        <v>2019</v>
      </c>
      <c r="B532" s="19">
        <v>10</v>
      </c>
      <c r="C532" s="19" t="s">
        <v>79</v>
      </c>
      <c r="D532" s="19" t="s">
        <v>137</v>
      </c>
      <c r="E532" s="19" t="s">
        <v>138</v>
      </c>
      <c r="F532" s="19" t="s">
        <v>461</v>
      </c>
      <c r="G532" s="19" t="s">
        <v>462</v>
      </c>
      <c r="H532" s="19">
        <v>22.700000000000003</v>
      </c>
      <c r="I532" s="19">
        <v>0</v>
      </c>
      <c r="J532" s="19">
        <v>0</v>
      </c>
      <c r="K532" s="19">
        <v>7.75</v>
      </c>
      <c r="L532" s="19">
        <v>14.94</v>
      </c>
      <c r="M532" s="19">
        <v>0</v>
      </c>
      <c r="N532" s="19">
        <v>0</v>
      </c>
      <c r="O532" s="19">
        <v>0</v>
      </c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</row>
    <row r="533" spans="1:57" s="3" customFormat="1" hidden="1" x14ac:dyDescent="0.25">
      <c r="A533" s="19">
        <v>2019</v>
      </c>
      <c r="B533" s="19">
        <v>10</v>
      </c>
      <c r="C533" s="19" t="s">
        <v>133</v>
      </c>
      <c r="D533" s="19" t="s">
        <v>292</v>
      </c>
      <c r="E533" s="19" t="s">
        <v>304</v>
      </c>
      <c r="F533" s="19" t="s">
        <v>509</v>
      </c>
      <c r="G533" s="19" t="s">
        <v>510</v>
      </c>
      <c r="H533" s="19">
        <v>7.69</v>
      </c>
      <c r="I533" s="19">
        <v>0</v>
      </c>
      <c r="J533" s="19">
        <v>0</v>
      </c>
      <c r="K533" s="19">
        <v>7.69</v>
      </c>
      <c r="L533" s="19">
        <v>0</v>
      </c>
      <c r="M533" s="19">
        <v>0</v>
      </c>
      <c r="N533" s="19">
        <v>0</v>
      </c>
      <c r="O533" s="19">
        <v>0</v>
      </c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</row>
    <row r="534" spans="1:57" s="3" customFormat="1" hidden="1" x14ac:dyDescent="0.25">
      <c r="A534" s="9">
        <v>2019</v>
      </c>
      <c r="B534" s="9">
        <v>6</v>
      </c>
      <c r="C534" s="10" t="s">
        <v>89</v>
      </c>
      <c r="D534" s="10" t="s">
        <v>194</v>
      </c>
      <c r="E534" s="9" t="s">
        <v>81</v>
      </c>
      <c r="F534" s="10" t="s">
        <v>195</v>
      </c>
      <c r="G534" s="12" t="s">
        <v>531</v>
      </c>
      <c r="H534" s="6">
        <v>9.5399999999999991</v>
      </c>
      <c r="I534" s="6">
        <v>0</v>
      </c>
      <c r="J534" s="6">
        <v>0</v>
      </c>
      <c r="K534" s="6">
        <v>7.65</v>
      </c>
      <c r="L534" s="6">
        <v>1.88</v>
      </c>
      <c r="M534" s="6">
        <v>0</v>
      </c>
      <c r="N534" s="6">
        <v>0</v>
      </c>
      <c r="O534" s="6">
        <v>0</v>
      </c>
    </row>
    <row r="535" spans="1:57" s="3" customFormat="1" hidden="1" x14ac:dyDescent="0.25">
      <c r="A535" s="15">
        <v>2019</v>
      </c>
      <c r="B535" s="15">
        <v>8</v>
      </c>
      <c r="C535" s="15" t="s">
        <v>89</v>
      </c>
      <c r="D535" s="15" t="s">
        <v>370</v>
      </c>
      <c r="E535" s="15" t="s">
        <v>371</v>
      </c>
      <c r="F535" s="15" t="s">
        <v>372</v>
      </c>
      <c r="G535" s="16" t="s">
        <v>372</v>
      </c>
      <c r="H535" s="15">
        <v>27.64</v>
      </c>
      <c r="I535" s="15">
        <v>0</v>
      </c>
      <c r="J535" s="15">
        <v>0</v>
      </c>
      <c r="K535" s="15">
        <v>7.63</v>
      </c>
      <c r="L535" s="15">
        <v>1.48</v>
      </c>
      <c r="M535" s="15">
        <v>0</v>
      </c>
      <c r="N535" s="15">
        <v>0</v>
      </c>
      <c r="O535" s="15">
        <v>18.53</v>
      </c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</row>
    <row r="536" spans="1:57" s="3" customFormat="1" x14ac:dyDescent="0.25">
      <c r="A536" s="23">
        <v>2019</v>
      </c>
      <c r="B536" s="23">
        <v>12</v>
      </c>
      <c r="C536" s="23" t="s">
        <v>27</v>
      </c>
      <c r="D536" s="23" t="s">
        <v>191</v>
      </c>
      <c r="E536" s="23" t="s">
        <v>29</v>
      </c>
      <c r="F536" s="23" t="s">
        <v>192</v>
      </c>
      <c r="G536" s="23" t="s">
        <v>190</v>
      </c>
      <c r="H536" s="23">
        <v>9.76</v>
      </c>
      <c r="I536" s="23">
        <v>0</v>
      </c>
      <c r="J536" s="23">
        <v>0</v>
      </c>
      <c r="K536" s="23">
        <v>7.63</v>
      </c>
      <c r="L536" s="23">
        <v>2.13</v>
      </c>
      <c r="M536" s="23">
        <v>0</v>
      </c>
      <c r="N536" s="23">
        <v>0</v>
      </c>
      <c r="O536" s="23">
        <v>0</v>
      </c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</row>
    <row r="537" spans="1:57" s="3" customFormat="1" hidden="1" x14ac:dyDescent="0.25">
      <c r="A537" s="23">
        <v>2019</v>
      </c>
      <c r="B537" s="23">
        <v>12</v>
      </c>
      <c r="C537" s="23" t="s">
        <v>79</v>
      </c>
      <c r="D537" s="23" t="s">
        <v>79</v>
      </c>
      <c r="E537" s="23" t="s">
        <v>138</v>
      </c>
      <c r="F537" s="23" t="s">
        <v>185</v>
      </c>
      <c r="G537" s="23" t="s">
        <v>184</v>
      </c>
      <c r="H537" s="23">
        <v>7.62</v>
      </c>
      <c r="I537" s="23">
        <v>0</v>
      </c>
      <c r="J537" s="23">
        <v>0</v>
      </c>
      <c r="K537" s="23">
        <v>7.62</v>
      </c>
      <c r="L537" s="23">
        <v>0</v>
      </c>
      <c r="M537" s="23">
        <v>0</v>
      </c>
      <c r="N537" s="23">
        <v>0</v>
      </c>
      <c r="O537" s="23">
        <v>0</v>
      </c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</row>
    <row r="538" spans="1:57" s="3" customFormat="1" x14ac:dyDescent="0.25">
      <c r="A538" s="9">
        <v>2019</v>
      </c>
      <c r="B538" s="9">
        <v>5</v>
      </c>
      <c r="C538" s="9" t="s">
        <v>89</v>
      </c>
      <c r="D538" s="9" t="s">
        <v>197</v>
      </c>
      <c r="E538" s="9" t="s">
        <v>29</v>
      </c>
      <c r="F538" s="9" t="s">
        <v>201</v>
      </c>
      <c r="G538" s="5" t="s">
        <v>200</v>
      </c>
      <c r="H538" s="6">
        <v>78.17</v>
      </c>
      <c r="I538" s="6">
        <v>0</v>
      </c>
      <c r="J538" s="6">
        <v>0</v>
      </c>
      <c r="K538" s="6">
        <v>7.58</v>
      </c>
      <c r="L538" s="6">
        <v>3.65</v>
      </c>
      <c r="M538" s="6">
        <v>65.78</v>
      </c>
      <c r="N538" s="6">
        <v>6.33</v>
      </c>
      <c r="O538" s="6">
        <v>1.1499999999999999</v>
      </c>
    </row>
    <row r="539" spans="1:57" s="3" customFormat="1" hidden="1" x14ac:dyDescent="0.25">
      <c r="A539" s="9">
        <v>2019</v>
      </c>
      <c r="B539" s="9">
        <v>6</v>
      </c>
      <c r="C539" s="10" t="s">
        <v>15</v>
      </c>
      <c r="D539" s="10" t="s">
        <v>393</v>
      </c>
      <c r="E539" s="9" t="s">
        <v>43</v>
      </c>
      <c r="F539" s="10" t="s">
        <v>395</v>
      </c>
      <c r="G539" s="12" t="s">
        <v>393</v>
      </c>
      <c r="H539" s="6">
        <v>7.86</v>
      </c>
      <c r="I539" s="6">
        <v>0</v>
      </c>
      <c r="J539" s="6">
        <v>0</v>
      </c>
      <c r="K539" s="6">
        <v>7.58</v>
      </c>
      <c r="L539" s="6">
        <v>0.28000000000000003</v>
      </c>
      <c r="M539" s="6">
        <v>0</v>
      </c>
      <c r="N539" s="6">
        <v>0</v>
      </c>
      <c r="O539" s="6">
        <v>0</v>
      </c>
    </row>
    <row r="540" spans="1:57" s="3" customFormat="1" hidden="1" x14ac:dyDescent="0.25">
      <c r="A540" s="9">
        <v>2019</v>
      </c>
      <c r="B540" s="9">
        <v>6</v>
      </c>
      <c r="C540" s="10" t="s">
        <v>19</v>
      </c>
      <c r="D540" s="10" t="s">
        <v>70</v>
      </c>
      <c r="E540" s="9" t="s">
        <v>364</v>
      </c>
      <c r="F540" s="10" t="s">
        <v>406</v>
      </c>
      <c r="G540" s="12" t="s">
        <v>407</v>
      </c>
      <c r="H540" s="6">
        <v>3291.6400000000003</v>
      </c>
      <c r="I540" s="6">
        <v>0</v>
      </c>
      <c r="J540" s="6">
        <v>3199.7900000000004</v>
      </c>
      <c r="K540" s="6">
        <v>7.5499999999999989</v>
      </c>
      <c r="L540" s="6">
        <v>84.289999999999992</v>
      </c>
      <c r="M540" s="6">
        <v>0</v>
      </c>
      <c r="N540" s="6">
        <v>0</v>
      </c>
      <c r="O540" s="6">
        <v>0</v>
      </c>
    </row>
    <row r="541" spans="1:57" s="3" customFormat="1" hidden="1" x14ac:dyDescent="0.25">
      <c r="A541" s="13">
        <v>2019</v>
      </c>
      <c r="B541" s="13">
        <v>9</v>
      </c>
      <c r="C541" s="13" t="s">
        <v>55</v>
      </c>
      <c r="D541" s="13" t="s">
        <v>249</v>
      </c>
      <c r="E541" s="13" t="s">
        <v>250</v>
      </c>
      <c r="F541" s="13" t="s">
        <v>360</v>
      </c>
      <c r="G541" s="7" t="s">
        <v>357</v>
      </c>
      <c r="H541" s="13">
        <v>24.46</v>
      </c>
      <c r="I541" s="13">
        <v>0</v>
      </c>
      <c r="J541" s="13">
        <v>0</v>
      </c>
      <c r="K541" s="13">
        <v>7.52</v>
      </c>
      <c r="L541" s="13">
        <v>16.93</v>
      </c>
      <c r="M541" s="13">
        <v>0</v>
      </c>
      <c r="N541" s="13">
        <v>0</v>
      </c>
      <c r="O541" s="13">
        <v>0</v>
      </c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</row>
    <row r="542" spans="1:57" s="3" customFormat="1" hidden="1" x14ac:dyDescent="0.25">
      <c r="A542" s="19">
        <v>2019</v>
      </c>
      <c r="B542" s="19">
        <v>10</v>
      </c>
      <c r="C542" s="19" t="s">
        <v>474</v>
      </c>
      <c r="D542" s="19" t="s">
        <v>475</v>
      </c>
      <c r="E542" s="19" t="s">
        <v>242</v>
      </c>
      <c r="F542" s="19" t="s">
        <v>476</v>
      </c>
      <c r="G542" s="19" t="s">
        <v>477</v>
      </c>
      <c r="H542" s="19">
        <v>667.76</v>
      </c>
      <c r="I542" s="19">
        <v>0</v>
      </c>
      <c r="J542" s="19">
        <v>0</v>
      </c>
      <c r="K542" s="19">
        <v>7.51</v>
      </c>
      <c r="L542" s="19">
        <v>1.73</v>
      </c>
      <c r="M542" s="19">
        <v>0.55000000000000004</v>
      </c>
      <c r="N542" s="19">
        <v>0</v>
      </c>
      <c r="O542" s="19">
        <v>657.97</v>
      </c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</row>
    <row r="543" spans="1:57" s="3" customFormat="1" x14ac:dyDescent="0.25">
      <c r="A543" s="9">
        <v>2019</v>
      </c>
      <c r="B543" s="9">
        <v>5</v>
      </c>
      <c r="C543" s="9" t="s">
        <v>19</v>
      </c>
      <c r="D543" s="9" t="s">
        <v>70</v>
      </c>
      <c r="E543" s="9" t="s">
        <v>29</v>
      </c>
      <c r="F543" s="9" t="s">
        <v>446</v>
      </c>
      <c r="G543" s="5" t="s">
        <v>444</v>
      </c>
      <c r="H543" s="6">
        <v>38.36</v>
      </c>
      <c r="I543" s="6">
        <v>0</v>
      </c>
      <c r="J543" s="6">
        <v>30.21</v>
      </c>
      <c r="K543" s="6">
        <v>7.5</v>
      </c>
      <c r="L543" s="6">
        <v>0.65</v>
      </c>
      <c r="M543" s="6">
        <v>0</v>
      </c>
      <c r="N543" s="6">
        <v>0</v>
      </c>
      <c r="O543" s="6">
        <v>0</v>
      </c>
    </row>
    <row r="544" spans="1:57" s="3" customFormat="1" x14ac:dyDescent="0.25">
      <c r="A544" s="9">
        <v>2019</v>
      </c>
      <c r="B544" s="9">
        <v>2</v>
      </c>
      <c r="C544" s="9" t="s">
        <v>89</v>
      </c>
      <c r="D544" s="9" t="s">
        <v>288</v>
      </c>
      <c r="E544" s="9" t="s">
        <v>29</v>
      </c>
      <c r="F544" s="9" t="s">
        <v>430</v>
      </c>
      <c r="G544" s="5" t="s">
        <v>431</v>
      </c>
      <c r="H544" s="6">
        <v>84.009999999999991</v>
      </c>
      <c r="I544" s="6">
        <v>0</v>
      </c>
      <c r="J544" s="6">
        <v>0</v>
      </c>
      <c r="K544" s="6">
        <v>7.39</v>
      </c>
      <c r="L544" s="6">
        <v>0</v>
      </c>
      <c r="M544" s="6">
        <v>76.61999999999999</v>
      </c>
      <c r="N544" s="6">
        <v>9.23</v>
      </c>
      <c r="O544" s="6">
        <v>0</v>
      </c>
    </row>
    <row r="545" spans="1:57" s="3" customFormat="1" x14ac:dyDescent="0.25">
      <c r="A545" s="9">
        <v>2019</v>
      </c>
      <c r="B545" s="9">
        <v>4</v>
      </c>
      <c r="C545" s="9" t="s">
        <v>61</v>
      </c>
      <c r="D545" s="9" t="s">
        <v>399</v>
      </c>
      <c r="E545" s="9" t="s">
        <v>29</v>
      </c>
      <c r="F545" s="9" t="s">
        <v>410</v>
      </c>
      <c r="G545" s="5" t="s">
        <v>411</v>
      </c>
      <c r="H545" s="6">
        <v>7.39</v>
      </c>
      <c r="I545" s="6">
        <v>0</v>
      </c>
      <c r="J545" s="6">
        <v>0</v>
      </c>
      <c r="K545" s="6">
        <v>7.39</v>
      </c>
      <c r="L545" s="6">
        <v>0</v>
      </c>
      <c r="M545" s="6">
        <v>0</v>
      </c>
      <c r="N545" s="6">
        <v>0</v>
      </c>
      <c r="O545" s="6">
        <v>0</v>
      </c>
    </row>
    <row r="546" spans="1:57" s="3" customFormat="1" hidden="1" x14ac:dyDescent="0.25">
      <c r="A546" s="9">
        <v>2019</v>
      </c>
      <c r="B546" s="9">
        <v>6</v>
      </c>
      <c r="C546" s="10" t="s">
        <v>79</v>
      </c>
      <c r="D546" s="10" t="s">
        <v>79</v>
      </c>
      <c r="E546" s="9" t="s">
        <v>138</v>
      </c>
      <c r="F546" s="10" t="s">
        <v>185</v>
      </c>
      <c r="G546" s="12" t="s">
        <v>184</v>
      </c>
      <c r="H546" s="6">
        <v>7.3599999999999994</v>
      </c>
      <c r="I546" s="6">
        <v>0</v>
      </c>
      <c r="J546" s="6">
        <v>0</v>
      </c>
      <c r="K546" s="6">
        <v>7.3599999999999994</v>
      </c>
      <c r="L546" s="6">
        <v>0</v>
      </c>
      <c r="M546" s="6">
        <v>0</v>
      </c>
      <c r="N546" s="6">
        <v>0</v>
      </c>
      <c r="O546" s="6">
        <v>0</v>
      </c>
    </row>
    <row r="547" spans="1:57" s="3" customFormat="1" x14ac:dyDescent="0.25">
      <c r="A547" s="23">
        <v>2019</v>
      </c>
      <c r="B547" s="23">
        <v>12</v>
      </c>
      <c r="C547" s="23" t="s">
        <v>89</v>
      </c>
      <c r="D547" s="23" t="s">
        <v>273</v>
      </c>
      <c r="E547" s="23" t="s">
        <v>29</v>
      </c>
      <c r="F547" s="23" t="s">
        <v>274</v>
      </c>
      <c r="G547" s="23" t="s">
        <v>275</v>
      </c>
      <c r="H547" s="23">
        <v>45.69</v>
      </c>
      <c r="I547" s="23">
        <v>0</v>
      </c>
      <c r="J547" s="23">
        <v>0</v>
      </c>
      <c r="K547" s="23">
        <v>7.3599999999999994</v>
      </c>
      <c r="L547" s="23">
        <v>8.99</v>
      </c>
      <c r="M547" s="23">
        <v>29.34</v>
      </c>
      <c r="N547" s="23">
        <v>0</v>
      </c>
      <c r="O547" s="23">
        <v>0</v>
      </c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</row>
    <row r="548" spans="1:57" s="3" customFormat="1" hidden="1" x14ac:dyDescent="0.25">
      <c r="A548" s="21">
        <v>2019</v>
      </c>
      <c r="B548" s="21">
        <v>11</v>
      </c>
      <c r="C548" s="21" t="s">
        <v>146</v>
      </c>
      <c r="D548" s="21" t="s">
        <v>147</v>
      </c>
      <c r="E548" s="21" t="s">
        <v>43</v>
      </c>
      <c r="F548" s="21" t="s">
        <v>150</v>
      </c>
      <c r="G548" s="21" t="s">
        <v>149</v>
      </c>
      <c r="H548" s="21">
        <v>19.28</v>
      </c>
      <c r="I548" s="21">
        <v>0</v>
      </c>
      <c r="J548" s="21">
        <v>0</v>
      </c>
      <c r="K548" s="21">
        <v>7.35</v>
      </c>
      <c r="L548" s="21">
        <v>11.94</v>
      </c>
      <c r="M548" s="21">
        <v>0</v>
      </c>
      <c r="N548" s="21">
        <v>0</v>
      </c>
      <c r="O548" s="21">
        <v>0</v>
      </c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</row>
    <row r="549" spans="1:57" s="3" customFormat="1" x14ac:dyDescent="0.25">
      <c r="A549" s="15">
        <v>2019</v>
      </c>
      <c r="B549" s="15">
        <v>8</v>
      </c>
      <c r="C549" s="15" t="s">
        <v>55</v>
      </c>
      <c r="D549" s="15" t="s">
        <v>249</v>
      </c>
      <c r="E549" s="15" t="s">
        <v>29</v>
      </c>
      <c r="F549" s="15" t="s">
        <v>398</v>
      </c>
      <c r="G549" s="16" t="s">
        <v>398</v>
      </c>
      <c r="H549" s="15">
        <v>92.56</v>
      </c>
      <c r="I549" s="15">
        <v>0</v>
      </c>
      <c r="J549" s="15">
        <v>0</v>
      </c>
      <c r="K549" s="15">
        <v>7.34</v>
      </c>
      <c r="L549" s="15">
        <v>27.33</v>
      </c>
      <c r="M549" s="15">
        <v>0</v>
      </c>
      <c r="N549" s="15">
        <v>0</v>
      </c>
      <c r="O549" s="15">
        <v>57.89</v>
      </c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</row>
    <row r="550" spans="1:57" s="3" customFormat="1" hidden="1" x14ac:dyDescent="0.25">
      <c r="A550" s="23">
        <v>2019</v>
      </c>
      <c r="B550" s="23">
        <v>12</v>
      </c>
      <c r="C550" s="23" t="s">
        <v>15</v>
      </c>
      <c r="D550" s="23" t="s">
        <v>492</v>
      </c>
      <c r="E550" s="23" t="s">
        <v>43</v>
      </c>
      <c r="F550" s="23" t="s">
        <v>493</v>
      </c>
      <c r="G550" s="23" t="s">
        <v>555</v>
      </c>
      <c r="H550" s="10">
        <v>10.01</v>
      </c>
      <c r="I550" s="10">
        <v>0</v>
      </c>
      <c r="J550" s="10">
        <v>0</v>
      </c>
      <c r="K550" s="10">
        <v>7.27</v>
      </c>
      <c r="L550" s="10">
        <v>2.74</v>
      </c>
      <c r="M550" s="10">
        <v>0</v>
      </c>
      <c r="N550" s="10">
        <v>0</v>
      </c>
      <c r="O550" s="10">
        <v>0</v>
      </c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</row>
    <row r="551" spans="1:57" s="3" customFormat="1" hidden="1" x14ac:dyDescent="0.25">
      <c r="A551" s="9">
        <v>2019</v>
      </c>
      <c r="B551" s="9">
        <v>5</v>
      </c>
      <c r="C551" s="9" t="s">
        <v>19</v>
      </c>
      <c r="D551" s="9" t="s">
        <v>70</v>
      </c>
      <c r="E551" s="9" t="s">
        <v>364</v>
      </c>
      <c r="F551" s="9" t="s">
        <v>406</v>
      </c>
      <c r="G551" s="5" t="s">
        <v>407</v>
      </c>
      <c r="H551" s="6">
        <v>3521.55</v>
      </c>
      <c r="I551" s="6">
        <v>0</v>
      </c>
      <c r="J551" s="6">
        <v>3423.9900000000002</v>
      </c>
      <c r="K551" s="6">
        <v>7.24</v>
      </c>
      <c r="L551" s="6">
        <v>90.34</v>
      </c>
      <c r="M551" s="6">
        <v>0</v>
      </c>
      <c r="N551" s="6">
        <v>0</v>
      </c>
      <c r="O551" s="6">
        <v>0</v>
      </c>
    </row>
    <row r="552" spans="1:57" s="3" customFormat="1" hidden="1" x14ac:dyDescent="0.25">
      <c r="A552" s="4">
        <v>2019</v>
      </c>
      <c r="B552" s="4">
        <v>1</v>
      </c>
      <c r="C552" s="4" t="s">
        <v>124</v>
      </c>
      <c r="D552" s="4" t="s">
        <v>425</v>
      </c>
      <c r="E552" s="8" t="s">
        <v>115</v>
      </c>
      <c r="F552" s="4" t="s">
        <v>480</v>
      </c>
      <c r="G552" s="5" t="s">
        <v>479</v>
      </c>
      <c r="H552" s="6">
        <v>7.21</v>
      </c>
      <c r="I552" s="6">
        <v>0</v>
      </c>
      <c r="J552" s="6">
        <v>0</v>
      </c>
      <c r="K552" s="6">
        <v>7.21</v>
      </c>
      <c r="L552" s="6">
        <v>0</v>
      </c>
      <c r="M552" s="6">
        <v>0</v>
      </c>
      <c r="N552" s="6">
        <v>0</v>
      </c>
      <c r="O552" s="6">
        <v>0</v>
      </c>
    </row>
    <row r="553" spans="1:57" s="3" customFormat="1" x14ac:dyDescent="0.25">
      <c r="A553" s="5">
        <v>2019</v>
      </c>
      <c r="B553" s="5">
        <v>7</v>
      </c>
      <c r="C553" s="12" t="s">
        <v>124</v>
      </c>
      <c r="D553" s="12" t="s">
        <v>353</v>
      </c>
      <c r="E553" s="5" t="s">
        <v>29</v>
      </c>
      <c r="F553" s="12" t="s">
        <v>378</v>
      </c>
      <c r="G553" s="9" t="s">
        <v>377</v>
      </c>
      <c r="H553" s="6">
        <v>7.21</v>
      </c>
      <c r="I553" s="6">
        <v>0</v>
      </c>
      <c r="J553" s="6">
        <v>0</v>
      </c>
      <c r="K553" s="6">
        <v>7.21</v>
      </c>
      <c r="L553" s="6">
        <v>0</v>
      </c>
      <c r="M553" s="6">
        <v>0</v>
      </c>
      <c r="N553" s="6">
        <v>0</v>
      </c>
      <c r="O553" s="6">
        <v>0</v>
      </c>
    </row>
    <row r="554" spans="1:57" s="3" customFormat="1" x14ac:dyDescent="0.25">
      <c r="A554" s="13">
        <v>2019</v>
      </c>
      <c r="B554" s="13">
        <v>9</v>
      </c>
      <c r="C554" s="13" t="s">
        <v>27</v>
      </c>
      <c r="D554" s="13" t="s">
        <v>191</v>
      </c>
      <c r="E554" s="13" t="s">
        <v>29</v>
      </c>
      <c r="F554" s="13" t="s">
        <v>192</v>
      </c>
      <c r="G554" s="7" t="s">
        <v>190</v>
      </c>
      <c r="H554" s="13">
        <v>9.06</v>
      </c>
      <c r="I554" s="13">
        <v>0</v>
      </c>
      <c r="J554" s="13">
        <v>0</v>
      </c>
      <c r="K554" s="13">
        <v>7.21</v>
      </c>
      <c r="L554" s="13">
        <v>1.85</v>
      </c>
      <c r="M554" s="13">
        <v>0</v>
      </c>
      <c r="N554" s="13">
        <v>0</v>
      </c>
      <c r="O554" s="13">
        <v>0</v>
      </c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</row>
    <row r="555" spans="1:57" s="3" customFormat="1" hidden="1" x14ac:dyDescent="0.25">
      <c r="A555" s="19">
        <v>2019</v>
      </c>
      <c r="B555" s="19">
        <v>10</v>
      </c>
      <c r="C555" s="19" t="s">
        <v>15</v>
      </c>
      <c r="D555" s="19" t="s">
        <v>492</v>
      </c>
      <c r="E555" s="19" t="s">
        <v>43</v>
      </c>
      <c r="F555" s="19" t="s">
        <v>493</v>
      </c>
      <c r="G555" s="19" t="s">
        <v>555</v>
      </c>
      <c r="H555" s="10">
        <v>9.5500000000000007</v>
      </c>
      <c r="I555" s="10">
        <v>0</v>
      </c>
      <c r="J555" s="10">
        <v>0</v>
      </c>
      <c r="K555" s="10">
        <v>7.21</v>
      </c>
      <c r="L555" s="10">
        <v>2.33</v>
      </c>
      <c r="M555" s="10">
        <v>0</v>
      </c>
      <c r="N555" s="10">
        <v>0</v>
      </c>
      <c r="O555" s="10">
        <v>0</v>
      </c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</row>
    <row r="556" spans="1:57" s="3" customFormat="1" x14ac:dyDescent="0.25">
      <c r="A556" s="21">
        <v>2019</v>
      </c>
      <c r="B556" s="21">
        <v>11</v>
      </c>
      <c r="C556" s="21" t="s">
        <v>89</v>
      </c>
      <c r="D556" s="21" t="s">
        <v>273</v>
      </c>
      <c r="E556" s="21" t="s">
        <v>29</v>
      </c>
      <c r="F556" s="21" t="s">
        <v>334</v>
      </c>
      <c r="G556" s="21" t="s">
        <v>330</v>
      </c>
      <c r="H556" s="21">
        <v>31.54</v>
      </c>
      <c r="I556" s="21">
        <v>0</v>
      </c>
      <c r="J556" s="21">
        <v>0</v>
      </c>
      <c r="K556" s="21">
        <v>7.2</v>
      </c>
      <c r="L556" s="21">
        <v>4.83</v>
      </c>
      <c r="M556" s="21">
        <v>0</v>
      </c>
      <c r="N556" s="21">
        <v>0</v>
      </c>
      <c r="O556" s="21">
        <v>19.510000000000002</v>
      </c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</row>
    <row r="557" spans="1:57" s="3" customFormat="1" hidden="1" x14ac:dyDescent="0.25">
      <c r="A557" s="9">
        <v>2019</v>
      </c>
      <c r="B557" s="9">
        <v>3</v>
      </c>
      <c r="C557" s="9" t="s">
        <v>27</v>
      </c>
      <c r="D557" s="9" t="s">
        <v>84</v>
      </c>
      <c r="E557" s="9" t="s">
        <v>43</v>
      </c>
      <c r="F557" s="9" t="s">
        <v>260</v>
      </c>
      <c r="G557" s="5" t="s">
        <v>258</v>
      </c>
      <c r="H557" s="6">
        <v>7.17</v>
      </c>
      <c r="I557" s="6">
        <v>0</v>
      </c>
      <c r="J557" s="6">
        <v>0</v>
      </c>
      <c r="K557" s="6">
        <v>7.17</v>
      </c>
      <c r="L557" s="6">
        <v>0</v>
      </c>
      <c r="M557" s="6">
        <v>0</v>
      </c>
      <c r="N557" s="6">
        <v>0</v>
      </c>
      <c r="O557" s="6">
        <v>0</v>
      </c>
    </row>
    <row r="558" spans="1:57" s="3" customFormat="1" x14ac:dyDescent="0.25">
      <c r="A558" s="9">
        <v>2019</v>
      </c>
      <c r="B558" s="9">
        <v>4</v>
      </c>
      <c r="C558" s="9" t="s">
        <v>19</v>
      </c>
      <c r="D558" s="9" t="s">
        <v>70</v>
      </c>
      <c r="E558" s="9" t="s">
        <v>29</v>
      </c>
      <c r="F558" s="9" t="s">
        <v>446</v>
      </c>
      <c r="G558" s="5" t="s">
        <v>444</v>
      </c>
      <c r="H558" s="6">
        <v>44.89</v>
      </c>
      <c r="I558" s="6">
        <v>0</v>
      </c>
      <c r="J558" s="6">
        <v>37.450000000000003</v>
      </c>
      <c r="K558" s="6">
        <v>7.16</v>
      </c>
      <c r="L558" s="6">
        <v>0.27</v>
      </c>
      <c r="M558" s="6">
        <v>0</v>
      </c>
      <c r="N558" s="6">
        <v>0</v>
      </c>
      <c r="O558" s="6">
        <v>0</v>
      </c>
    </row>
    <row r="559" spans="1:57" s="3" customFormat="1" hidden="1" x14ac:dyDescent="0.25">
      <c r="A559" s="21">
        <v>2019</v>
      </c>
      <c r="B559" s="21">
        <v>11</v>
      </c>
      <c r="C559" s="21" t="s">
        <v>133</v>
      </c>
      <c r="D559" s="21" t="s">
        <v>292</v>
      </c>
      <c r="E559" s="21" t="s">
        <v>304</v>
      </c>
      <c r="F559" s="21" t="s">
        <v>509</v>
      </c>
      <c r="G559" s="21" t="s">
        <v>510</v>
      </c>
      <c r="H559" s="21">
        <v>7.1199999999999992</v>
      </c>
      <c r="I559" s="21">
        <v>0</v>
      </c>
      <c r="J559" s="21">
        <v>0</v>
      </c>
      <c r="K559" s="21">
        <v>7.1199999999999992</v>
      </c>
      <c r="L559" s="21">
        <v>0</v>
      </c>
      <c r="M559" s="21">
        <v>0</v>
      </c>
      <c r="N559" s="21">
        <v>0</v>
      </c>
      <c r="O559" s="21">
        <v>0</v>
      </c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</row>
    <row r="560" spans="1:57" s="3" customFormat="1" hidden="1" x14ac:dyDescent="0.25">
      <c r="A560" s="15">
        <v>2019</v>
      </c>
      <c r="B560" s="15">
        <v>8</v>
      </c>
      <c r="C560" s="15" t="s">
        <v>27</v>
      </c>
      <c r="D560" s="15" t="s">
        <v>84</v>
      </c>
      <c r="E560" s="15" t="s">
        <v>43</v>
      </c>
      <c r="F560" s="15" t="s">
        <v>260</v>
      </c>
      <c r="G560" s="16" t="s">
        <v>258</v>
      </c>
      <c r="H560" s="15">
        <v>7.09</v>
      </c>
      <c r="I560" s="15">
        <v>0</v>
      </c>
      <c r="J560" s="15">
        <v>0</v>
      </c>
      <c r="K560" s="15">
        <v>7.09</v>
      </c>
      <c r="L560" s="15">
        <v>0</v>
      </c>
      <c r="M560" s="15">
        <v>0</v>
      </c>
      <c r="N560" s="15">
        <v>0</v>
      </c>
      <c r="O560" s="15">
        <v>0</v>
      </c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</row>
    <row r="561" spans="1:57" s="3" customFormat="1" hidden="1" x14ac:dyDescent="0.25">
      <c r="A561" s="9">
        <v>2019</v>
      </c>
      <c r="B561" s="9">
        <v>5</v>
      </c>
      <c r="C561" s="9" t="s">
        <v>133</v>
      </c>
      <c r="D561" s="9" t="s">
        <v>292</v>
      </c>
      <c r="E561" s="9" t="s">
        <v>441</v>
      </c>
      <c r="F561" s="9" t="s">
        <v>509</v>
      </c>
      <c r="G561" s="5" t="s">
        <v>510</v>
      </c>
      <c r="H561" s="6">
        <v>7.08</v>
      </c>
      <c r="I561" s="6">
        <v>0</v>
      </c>
      <c r="J561" s="6">
        <v>0</v>
      </c>
      <c r="K561" s="6">
        <v>7.08</v>
      </c>
      <c r="L561" s="6">
        <v>0</v>
      </c>
      <c r="M561" s="6">
        <v>0</v>
      </c>
      <c r="N561" s="6">
        <v>0</v>
      </c>
      <c r="O561" s="6">
        <v>0</v>
      </c>
    </row>
    <row r="562" spans="1:57" s="3" customFormat="1" x14ac:dyDescent="0.25">
      <c r="A562" s="15">
        <v>2019</v>
      </c>
      <c r="B562" s="15">
        <v>8</v>
      </c>
      <c r="C562" s="15" t="s">
        <v>61</v>
      </c>
      <c r="D562" s="15" t="s">
        <v>271</v>
      </c>
      <c r="E562" s="15" t="s">
        <v>29</v>
      </c>
      <c r="F562" s="15" t="s">
        <v>271</v>
      </c>
      <c r="G562" s="16" t="s">
        <v>272</v>
      </c>
      <c r="H562" s="15">
        <v>22.7</v>
      </c>
      <c r="I562" s="15">
        <v>0</v>
      </c>
      <c r="J562" s="15">
        <v>0</v>
      </c>
      <c r="K562" s="15">
        <v>7.08</v>
      </c>
      <c r="L562" s="15">
        <v>15.62</v>
      </c>
      <c r="M562" s="15">
        <v>0</v>
      </c>
      <c r="N562" s="15">
        <v>0</v>
      </c>
      <c r="O562" s="15">
        <v>0</v>
      </c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</row>
    <row r="563" spans="1:57" s="3" customFormat="1" hidden="1" x14ac:dyDescent="0.25">
      <c r="A563" s="13">
        <v>2019</v>
      </c>
      <c r="B563" s="13">
        <v>9</v>
      </c>
      <c r="C563" s="13" t="s">
        <v>133</v>
      </c>
      <c r="D563" s="13" t="s">
        <v>292</v>
      </c>
      <c r="E563" s="13" t="s">
        <v>304</v>
      </c>
      <c r="F563" s="13" t="s">
        <v>509</v>
      </c>
      <c r="G563" s="7" t="s">
        <v>510</v>
      </c>
      <c r="H563" s="13">
        <v>7.07</v>
      </c>
      <c r="I563" s="13">
        <v>0</v>
      </c>
      <c r="J563" s="13">
        <v>0</v>
      </c>
      <c r="K563" s="13">
        <v>7.07</v>
      </c>
      <c r="L563" s="13">
        <v>0</v>
      </c>
      <c r="M563" s="13">
        <v>0</v>
      </c>
      <c r="N563" s="13">
        <v>0</v>
      </c>
      <c r="O563" s="13">
        <v>0</v>
      </c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</row>
    <row r="564" spans="1:57" s="3" customFormat="1" hidden="1" x14ac:dyDescent="0.25">
      <c r="A564" s="4">
        <v>2019</v>
      </c>
      <c r="B564" s="4">
        <v>1</v>
      </c>
      <c r="C564" s="4" t="s">
        <v>133</v>
      </c>
      <c r="D564" s="4" t="s">
        <v>292</v>
      </c>
      <c r="E564" s="4" t="s">
        <v>441</v>
      </c>
      <c r="F564" s="4" t="s">
        <v>469</v>
      </c>
      <c r="G564" s="5" t="s">
        <v>470</v>
      </c>
      <c r="H564" s="6">
        <v>8.09</v>
      </c>
      <c r="I564" s="6">
        <v>0</v>
      </c>
      <c r="J564" s="6">
        <v>0</v>
      </c>
      <c r="K564" s="6">
        <v>7.06</v>
      </c>
      <c r="L564" s="6">
        <v>1.03</v>
      </c>
      <c r="M564" s="6">
        <v>0</v>
      </c>
      <c r="N564" s="6">
        <v>0</v>
      </c>
      <c r="O564" s="6">
        <v>0</v>
      </c>
    </row>
    <row r="565" spans="1:57" s="3" customFormat="1" x14ac:dyDescent="0.25">
      <c r="A565" s="23">
        <v>2019</v>
      </c>
      <c r="B565" s="23">
        <v>12</v>
      </c>
      <c r="C565" s="23" t="s">
        <v>19</v>
      </c>
      <c r="D565" s="23" t="s">
        <v>106</v>
      </c>
      <c r="E565" s="23" t="s">
        <v>29</v>
      </c>
      <c r="F565" s="23" t="s">
        <v>218</v>
      </c>
      <c r="G565" s="23" t="s">
        <v>217</v>
      </c>
      <c r="H565" s="23">
        <v>5131.9100000000008</v>
      </c>
      <c r="I565" s="23">
        <v>0</v>
      </c>
      <c r="J565" s="23">
        <v>3427.79</v>
      </c>
      <c r="K565" s="23">
        <v>7.0400000000000009</v>
      </c>
      <c r="L565" s="23">
        <v>135.89000000000001</v>
      </c>
      <c r="M565" s="23">
        <v>830.34</v>
      </c>
      <c r="N565" s="23">
        <v>114.03</v>
      </c>
      <c r="O565" s="23">
        <v>730.85</v>
      </c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</row>
    <row r="566" spans="1:57" s="3" customFormat="1" hidden="1" x14ac:dyDescent="0.25">
      <c r="A566" s="21">
        <v>2019</v>
      </c>
      <c r="B566" s="21">
        <v>11</v>
      </c>
      <c r="C566" s="21" t="s">
        <v>27</v>
      </c>
      <c r="D566" s="21" t="s">
        <v>84</v>
      </c>
      <c r="E566" s="21" t="s">
        <v>43</v>
      </c>
      <c r="F566" s="21" t="s">
        <v>260</v>
      </c>
      <c r="G566" s="21" t="s">
        <v>258</v>
      </c>
      <c r="H566" s="21">
        <v>7.03</v>
      </c>
      <c r="I566" s="21">
        <v>0</v>
      </c>
      <c r="J566" s="21">
        <v>0</v>
      </c>
      <c r="K566" s="21">
        <v>7.03</v>
      </c>
      <c r="L566" s="21">
        <v>0</v>
      </c>
      <c r="M566" s="21">
        <v>0</v>
      </c>
      <c r="N566" s="21">
        <v>0</v>
      </c>
      <c r="O566" s="21">
        <v>0</v>
      </c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</row>
    <row r="567" spans="1:57" s="3" customFormat="1" hidden="1" x14ac:dyDescent="0.25">
      <c r="A567" s="21">
        <v>2019</v>
      </c>
      <c r="B567" s="21">
        <v>11</v>
      </c>
      <c r="C567" s="21" t="s">
        <v>15</v>
      </c>
      <c r="D567" s="21" t="s">
        <v>492</v>
      </c>
      <c r="E567" s="21" t="s">
        <v>43</v>
      </c>
      <c r="F567" s="21" t="s">
        <v>493</v>
      </c>
      <c r="G567" s="21" t="s">
        <v>555</v>
      </c>
      <c r="H567" s="10">
        <v>9.94</v>
      </c>
      <c r="I567" s="10">
        <v>0</v>
      </c>
      <c r="J567" s="10">
        <v>0</v>
      </c>
      <c r="K567" s="10">
        <v>6.99</v>
      </c>
      <c r="L567" s="10">
        <v>2.96</v>
      </c>
      <c r="M567" s="10">
        <v>0</v>
      </c>
      <c r="N567" s="10">
        <v>0</v>
      </c>
      <c r="O567" s="10">
        <v>0</v>
      </c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</row>
    <row r="568" spans="1:57" s="3" customFormat="1" hidden="1" x14ac:dyDescent="0.25">
      <c r="A568" s="15">
        <v>2019</v>
      </c>
      <c r="B568" s="15">
        <v>8</v>
      </c>
      <c r="C568" s="15" t="s">
        <v>133</v>
      </c>
      <c r="D568" s="15" t="s">
        <v>292</v>
      </c>
      <c r="E568" s="15" t="s">
        <v>304</v>
      </c>
      <c r="F568" s="15" t="s">
        <v>509</v>
      </c>
      <c r="G568" s="16" t="s">
        <v>510</v>
      </c>
      <c r="H568" s="15">
        <v>6.92</v>
      </c>
      <c r="I568" s="15">
        <v>0</v>
      </c>
      <c r="J568" s="15">
        <v>0</v>
      </c>
      <c r="K568" s="15">
        <v>6.92</v>
      </c>
      <c r="L568" s="15">
        <v>0</v>
      </c>
      <c r="M568" s="15">
        <v>0</v>
      </c>
      <c r="N568" s="15">
        <v>0</v>
      </c>
      <c r="O568" s="15">
        <v>0</v>
      </c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</row>
    <row r="569" spans="1:57" s="3" customFormat="1" hidden="1" x14ac:dyDescent="0.25">
      <c r="A569" s="19">
        <v>2019</v>
      </c>
      <c r="B569" s="19">
        <v>10</v>
      </c>
      <c r="C569" s="19" t="s">
        <v>27</v>
      </c>
      <c r="D569" s="19" t="s">
        <v>84</v>
      </c>
      <c r="E569" s="19" t="s">
        <v>43</v>
      </c>
      <c r="F569" s="19" t="s">
        <v>260</v>
      </c>
      <c r="G569" s="19" t="s">
        <v>258</v>
      </c>
      <c r="H569" s="19">
        <v>6.91</v>
      </c>
      <c r="I569" s="19">
        <v>0</v>
      </c>
      <c r="J569" s="19">
        <v>0</v>
      </c>
      <c r="K569" s="19">
        <v>6.91</v>
      </c>
      <c r="L569" s="19">
        <v>0</v>
      </c>
      <c r="M569" s="19">
        <v>0</v>
      </c>
      <c r="N569" s="19">
        <v>0</v>
      </c>
      <c r="O569" s="19">
        <v>0</v>
      </c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</row>
    <row r="570" spans="1:57" s="3" customFormat="1" x14ac:dyDescent="0.25">
      <c r="A570" s="21">
        <v>2019</v>
      </c>
      <c r="B570" s="21">
        <v>11</v>
      </c>
      <c r="C570" s="21" t="s">
        <v>61</v>
      </c>
      <c r="D570" s="21" t="s">
        <v>62</v>
      </c>
      <c r="E570" s="21" t="s">
        <v>29</v>
      </c>
      <c r="F570" s="21" t="s">
        <v>419</v>
      </c>
      <c r="G570" s="21" t="s">
        <v>411</v>
      </c>
      <c r="H570" s="21">
        <v>6.9</v>
      </c>
      <c r="I570" s="21">
        <v>0</v>
      </c>
      <c r="J570" s="21">
        <v>0</v>
      </c>
      <c r="K570" s="21">
        <v>6.9</v>
      </c>
      <c r="L570" s="21">
        <v>0</v>
      </c>
      <c r="M570" s="21">
        <v>0</v>
      </c>
      <c r="N570" s="21">
        <v>0</v>
      </c>
      <c r="O570" s="21">
        <v>0</v>
      </c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</row>
    <row r="571" spans="1:57" s="3" customFormat="1" hidden="1" x14ac:dyDescent="0.25">
      <c r="A571" s="9">
        <v>2019</v>
      </c>
      <c r="B571" s="9">
        <v>4</v>
      </c>
      <c r="C571" s="9" t="s">
        <v>27</v>
      </c>
      <c r="D571" s="9" t="s">
        <v>84</v>
      </c>
      <c r="E571" s="9" t="s">
        <v>43</v>
      </c>
      <c r="F571" s="9" t="s">
        <v>260</v>
      </c>
      <c r="G571" s="5" t="s">
        <v>258</v>
      </c>
      <c r="H571" s="6">
        <v>6.89</v>
      </c>
      <c r="I571" s="6">
        <v>0</v>
      </c>
      <c r="J571" s="6">
        <v>0</v>
      </c>
      <c r="K571" s="6">
        <v>6.89</v>
      </c>
      <c r="L571" s="6">
        <v>0</v>
      </c>
      <c r="M571" s="6">
        <v>0</v>
      </c>
      <c r="N571" s="6">
        <v>0</v>
      </c>
      <c r="O571" s="6">
        <v>0</v>
      </c>
    </row>
    <row r="572" spans="1:57" s="3" customFormat="1" hidden="1" x14ac:dyDescent="0.25">
      <c r="A572" s="9">
        <v>2019</v>
      </c>
      <c r="B572" s="9">
        <v>5</v>
      </c>
      <c r="C572" s="9" t="s">
        <v>19</v>
      </c>
      <c r="D572" s="9" t="s">
        <v>78</v>
      </c>
      <c r="E572" s="9" t="s">
        <v>280</v>
      </c>
      <c r="F572" s="9" t="s">
        <v>322</v>
      </c>
      <c r="G572" s="5" t="s">
        <v>319</v>
      </c>
      <c r="H572" s="6">
        <v>11.33</v>
      </c>
      <c r="I572" s="6">
        <v>0</v>
      </c>
      <c r="J572" s="6">
        <v>0</v>
      </c>
      <c r="K572" s="6">
        <v>6.89</v>
      </c>
      <c r="L572" s="6">
        <v>4.4400000000000004</v>
      </c>
      <c r="M572" s="6">
        <v>0</v>
      </c>
      <c r="N572" s="6">
        <v>0</v>
      </c>
      <c r="O572" s="6">
        <v>0</v>
      </c>
    </row>
    <row r="573" spans="1:57" s="3" customFormat="1" hidden="1" x14ac:dyDescent="0.25">
      <c r="A573" s="9">
        <v>2019</v>
      </c>
      <c r="B573" s="9">
        <v>5</v>
      </c>
      <c r="C573" s="9" t="s">
        <v>27</v>
      </c>
      <c r="D573" s="9" t="s">
        <v>84</v>
      </c>
      <c r="E573" s="9" t="s">
        <v>43</v>
      </c>
      <c r="F573" s="9" t="s">
        <v>260</v>
      </c>
      <c r="G573" s="5" t="s">
        <v>258</v>
      </c>
      <c r="H573" s="6">
        <v>6.88</v>
      </c>
      <c r="I573" s="6">
        <v>0</v>
      </c>
      <c r="J573" s="6">
        <v>0</v>
      </c>
      <c r="K573" s="6">
        <v>6.88</v>
      </c>
      <c r="L573" s="6">
        <v>0</v>
      </c>
      <c r="M573" s="6">
        <v>0</v>
      </c>
      <c r="N573" s="6">
        <v>0</v>
      </c>
      <c r="O573" s="6">
        <v>0</v>
      </c>
    </row>
    <row r="574" spans="1:57" s="3" customFormat="1" hidden="1" x14ac:dyDescent="0.25">
      <c r="A574" s="13">
        <v>2019</v>
      </c>
      <c r="B574" s="13">
        <v>9</v>
      </c>
      <c r="C574" s="13" t="s">
        <v>61</v>
      </c>
      <c r="D574" s="13" t="s">
        <v>346</v>
      </c>
      <c r="E574" s="13" t="s">
        <v>67</v>
      </c>
      <c r="F574" s="13" t="s">
        <v>347</v>
      </c>
      <c r="G574" s="7" t="s">
        <v>348</v>
      </c>
      <c r="H574" s="13">
        <v>6.88</v>
      </c>
      <c r="I574" s="13">
        <v>0</v>
      </c>
      <c r="J574" s="13">
        <v>0</v>
      </c>
      <c r="K574" s="13">
        <v>6.88</v>
      </c>
      <c r="L574" s="13">
        <v>0</v>
      </c>
      <c r="M574" s="13">
        <v>0</v>
      </c>
      <c r="N574" s="13">
        <v>0</v>
      </c>
      <c r="O574" s="13">
        <v>0</v>
      </c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</row>
    <row r="575" spans="1:57" s="3" customFormat="1" x14ac:dyDescent="0.25">
      <c r="A575" s="21">
        <v>2019</v>
      </c>
      <c r="B575" s="21">
        <v>11</v>
      </c>
      <c r="C575" s="21" t="s">
        <v>27</v>
      </c>
      <c r="D575" s="21" t="s">
        <v>191</v>
      </c>
      <c r="E575" s="21" t="s">
        <v>29</v>
      </c>
      <c r="F575" s="21" t="s">
        <v>192</v>
      </c>
      <c r="G575" s="21" t="s">
        <v>190</v>
      </c>
      <c r="H575" s="21">
        <v>9.0500000000000007</v>
      </c>
      <c r="I575" s="21">
        <v>0</v>
      </c>
      <c r="J575" s="21">
        <v>0</v>
      </c>
      <c r="K575" s="21">
        <v>6.88</v>
      </c>
      <c r="L575" s="21">
        <v>2.17</v>
      </c>
      <c r="M575" s="21">
        <v>0</v>
      </c>
      <c r="N575" s="21">
        <v>0</v>
      </c>
      <c r="O575" s="21">
        <v>0</v>
      </c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</row>
    <row r="576" spans="1:57" s="3" customFormat="1" hidden="1" x14ac:dyDescent="0.25">
      <c r="A576" s="19">
        <v>2019</v>
      </c>
      <c r="B576" s="19">
        <v>10</v>
      </c>
      <c r="C576" s="19" t="s">
        <v>79</v>
      </c>
      <c r="D576" s="19" t="s">
        <v>79</v>
      </c>
      <c r="E576" s="19" t="s">
        <v>138</v>
      </c>
      <c r="F576" s="19" t="s">
        <v>185</v>
      </c>
      <c r="G576" s="19" t="s">
        <v>184</v>
      </c>
      <c r="H576" s="19">
        <v>6.87</v>
      </c>
      <c r="I576" s="19">
        <v>0</v>
      </c>
      <c r="J576" s="19">
        <v>0</v>
      </c>
      <c r="K576" s="19">
        <v>6.87</v>
      </c>
      <c r="L576" s="19">
        <v>0</v>
      </c>
      <c r="M576" s="19">
        <v>0</v>
      </c>
      <c r="N576" s="19">
        <v>0</v>
      </c>
      <c r="O576" s="19">
        <v>0</v>
      </c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</row>
    <row r="577" spans="1:57" s="3" customFormat="1" hidden="1" x14ac:dyDescent="0.25">
      <c r="A577" s="23">
        <v>2019</v>
      </c>
      <c r="B577" s="23">
        <v>12</v>
      </c>
      <c r="C577" s="23" t="s">
        <v>27</v>
      </c>
      <c r="D577" s="23" t="s">
        <v>84</v>
      </c>
      <c r="E577" s="23" t="s">
        <v>43</v>
      </c>
      <c r="F577" s="23" t="s">
        <v>260</v>
      </c>
      <c r="G577" s="23" t="s">
        <v>258</v>
      </c>
      <c r="H577" s="23">
        <v>6.7899999999999991</v>
      </c>
      <c r="I577" s="23">
        <v>0</v>
      </c>
      <c r="J577" s="23">
        <v>0</v>
      </c>
      <c r="K577" s="23">
        <v>6.7899999999999991</v>
      </c>
      <c r="L577" s="23">
        <v>0</v>
      </c>
      <c r="M577" s="23">
        <v>0</v>
      </c>
      <c r="N577" s="23">
        <v>0</v>
      </c>
      <c r="O577" s="23">
        <v>0</v>
      </c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</row>
    <row r="578" spans="1:57" s="3" customFormat="1" hidden="1" x14ac:dyDescent="0.25">
      <c r="A578" s="19">
        <v>2019</v>
      </c>
      <c r="B578" s="19">
        <v>10</v>
      </c>
      <c r="C578" s="19" t="s">
        <v>124</v>
      </c>
      <c r="D578" s="19" t="s">
        <v>129</v>
      </c>
      <c r="E578" s="19" t="s">
        <v>543</v>
      </c>
      <c r="F578" s="19" t="s">
        <v>130</v>
      </c>
      <c r="G578" s="19" t="s">
        <v>128</v>
      </c>
      <c r="H578" s="19">
        <v>18.350000000000001</v>
      </c>
      <c r="I578" s="19">
        <v>0</v>
      </c>
      <c r="J578" s="19">
        <v>0</v>
      </c>
      <c r="K578" s="19">
        <v>6.77</v>
      </c>
      <c r="L578" s="19">
        <v>0.48</v>
      </c>
      <c r="M578" s="19">
        <v>0</v>
      </c>
      <c r="N578" s="19">
        <v>0</v>
      </c>
      <c r="O578" s="19">
        <v>11.1</v>
      </c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</row>
    <row r="579" spans="1:57" s="3" customFormat="1" hidden="1" x14ac:dyDescent="0.25">
      <c r="A579" s="5">
        <v>2019</v>
      </c>
      <c r="B579" s="5">
        <v>7</v>
      </c>
      <c r="C579" s="12" t="s">
        <v>133</v>
      </c>
      <c r="D579" s="12" t="s">
        <v>292</v>
      </c>
      <c r="E579" s="5" t="s">
        <v>441</v>
      </c>
      <c r="F579" s="12" t="s">
        <v>469</v>
      </c>
      <c r="G579" s="10" t="s">
        <v>470</v>
      </c>
      <c r="H579" s="6">
        <v>7.96</v>
      </c>
      <c r="I579" s="6">
        <v>0</v>
      </c>
      <c r="J579" s="6">
        <v>0</v>
      </c>
      <c r="K579" s="6">
        <v>6.76</v>
      </c>
      <c r="L579" s="6">
        <v>1.2</v>
      </c>
      <c r="M579" s="6">
        <v>0</v>
      </c>
      <c r="N579" s="6">
        <v>0</v>
      </c>
      <c r="O579" s="6">
        <v>0</v>
      </c>
    </row>
    <row r="580" spans="1:57" s="3" customFormat="1" hidden="1" x14ac:dyDescent="0.25">
      <c r="A580" s="9">
        <v>2019</v>
      </c>
      <c r="B580" s="9">
        <v>4</v>
      </c>
      <c r="C580" s="9" t="s">
        <v>124</v>
      </c>
      <c r="D580" s="9" t="s">
        <v>425</v>
      </c>
      <c r="E580" s="9" t="s">
        <v>426</v>
      </c>
      <c r="F580" s="9" t="s">
        <v>427</v>
      </c>
      <c r="G580" s="5" t="s">
        <v>427</v>
      </c>
      <c r="H580" s="6">
        <v>20.48</v>
      </c>
      <c r="I580" s="6">
        <v>0</v>
      </c>
      <c r="J580" s="6">
        <v>0</v>
      </c>
      <c r="K580" s="6">
        <v>6.75</v>
      </c>
      <c r="L580" s="6">
        <v>13.74</v>
      </c>
      <c r="M580" s="6">
        <v>0</v>
      </c>
      <c r="N580" s="6">
        <v>0</v>
      </c>
      <c r="O580" s="6">
        <v>0</v>
      </c>
    </row>
    <row r="581" spans="1:57" s="3" customFormat="1" hidden="1" x14ac:dyDescent="0.25">
      <c r="A581" s="15">
        <v>2019</v>
      </c>
      <c r="B581" s="15">
        <v>8</v>
      </c>
      <c r="C581" s="15" t="s">
        <v>133</v>
      </c>
      <c r="D581" s="15" t="s">
        <v>292</v>
      </c>
      <c r="E581" s="15" t="s">
        <v>304</v>
      </c>
      <c r="F581" s="15" t="s">
        <v>469</v>
      </c>
      <c r="G581" s="16" t="s">
        <v>470</v>
      </c>
      <c r="H581" s="15">
        <v>7.93</v>
      </c>
      <c r="I581" s="15">
        <v>0</v>
      </c>
      <c r="J581" s="15">
        <v>0</v>
      </c>
      <c r="K581" s="15">
        <v>6.73</v>
      </c>
      <c r="L581" s="15">
        <v>1.19</v>
      </c>
      <c r="M581" s="15">
        <v>0</v>
      </c>
      <c r="N581" s="15">
        <v>0</v>
      </c>
      <c r="O581" s="15">
        <v>0</v>
      </c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</row>
    <row r="582" spans="1:57" s="3" customFormat="1" hidden="1" x14ac:dyDescent="0.25">
      <c r="A582" s="5">
        <v>2019</v>
      </c>
      <c r="B582" s="5">
        <v>7</v>
      </c>
      <c r="C582" s="12" t="s">
        <v>27</v>
      </c>
      <c r="D582" s="12" t="s">
        <v>84</v>
      </c>
      <c r="E582" s="5" t="s">
        <v>43</v>
      </c>
      <c r="F582" s="12" t="s">
        <v>260</v>
      </c>
      <c r="G582" s="10" t="s">
        <v>258</v>
      </c>
      <c r="H582" s="6">
        <v>6.69</v>
      </c>
      <c r="I582" s="6">
        <v>0</v>
      </c>
      <c r="J582" s="6">
        <v>0</v>
      </c>
      <c r="K582" s="6">
        <v>6.69</v>
      </c>
      <c r="L582" s="6">
        <v>0</v>
      </c>
      <c r="M582" s="6">
        <v>0</v>
      </c>
      <c r="N582" s="6">
        <v>0</v>
      </c>
      <c r="O582" s="6">
        <v>0</v>
      </c>
    </row>
    <row r="583" spans="1:57" s="3" customFormat="1" x14ac:dyDescent="0.25">
      <c r="A583" s="9">
        <v>2019</v>
      </c>
      <c r="B583" s="9">
        <v>2</v>
      </c>
      <c r="C583" s="9" t="s">
        <v>124</v>
      </c>
      <c r="D583" s="9" t="s">
        <v>353</v>
      </c>
      <c r="E583" s="9" t="s">
        <v>29</v>
      </c>
      <c r="F583" s="9" t="s">
        <v>376</v>
      </c>
      <c r="G583" s="5" t="s">
        <v>377</v>
      </c>
      <c r="H583" s="6">
        <v>6.6899999999999995</v>
      </c>
      <c r="I583" s="6">
        <v>0</v>
      </c>
      <c r="J583" s="6">
        <v>0</v>
      </c>
      <c r="K583" s="6">
        <v>6.6899999999999995</v>
      </c>
      <c r="L583" s="6">
        <v>0</v>
      </c>
      <c r="M583" s="6">
        <v>0</v>
      </c>
      <c r="N583" s="6">
        <v>0</v>
      </c>
      <c r="O583" s="6">
        <v>0</v>
      </c>
    </row>
    <row r="584" spans="1:57" s="3" customFormat="1" hidden="1" x14ac:dyDescent="0.25">
      <c r="A584" s="9">
        <v>2019</v>
      </c>
      <c r="B584" s="9">
        <v>4</v>
      </c>
      <c r="C584" s="9" t="s">
        <v>146</v>
      </c>
      <c r="D584" s="9" t="s">
        <v>147</v>
      </c>
      <c r="E584" s="9" t="s">
        <v>43</v>
      </c>
      <c r="F584" s="9" t="s">
        <v>150</v>
      </c>
      <c r="G584" s="5" t="s">
        <v>149</v>
      </c>
      <c r="H584" s="6">
        <v>12.77</v>
      </c>
      <c r="I584" s="6">
        <v>0</v>
      </c>
      <c r="J584" s="6">
        <v>0</v>
      </c>
      <c r="K584" s="6">
        <v>6.68</v>
      </c>
      <c r="L584" s="6">
        <v>6.09</v>
      </c>
      <c r="M584" s="6">
        <v>0</v>
      </c>
      <c r="N584" s="6">
        <v>0</v>
      </c>
      <c r="O584" s="6">
        <v>0</v>
      </c>
    </row>
    <row r="585" spans="1:57" s="3" customFormat="1" x14ac:dyDescent="0.25">
      <c r="A585" s="4">
        <v>2019</v>
      </c>
      <c r="B585" s="4">
        <v>1</v>
      </c>
      <c r="C585" s="4" t="s">
        <v>89</v>
      </c>
      <c r="D585" s="4" t="s">
        <v>197</v>
      </c>
      <c r="E585" s="4" t="s">
        <v>29</v>
      </c>
      <c r="F585" s="4" t="s">
        <v>198</v>
      </c>
      <c r="G585" s="5" t="s">
        <v>196</v>
      </c>
      <c r="H585" s="6">
        <v>6.67</v>
      </c>
      <c r="I585" s="6">
        <v>0</v>
      </c>
      <c r="J585" s="6">
        <v>0</v>
      </c>
      <c r="K585" s="6">
        <v>6.67</v>
      </c>
      <c r="L585" s="6">
        <v>0</v>
      </c>
      <c r="M585" s="6">
        <v>0</v>
      </c>
      <c r="N585" s="6">
        <v>0</v>
      </c>
      <c r="O585" s="6">
        <v>0</v>
      </c>
    </row>
    <row r="586" spans="1:57" s="3" customFormat="1" hidden="1" x14ac:dyDescent="0.25">
      <c r="A586" s="4">
        <v>2019</v>
      </c>
      <c r="B586" s="4">
        <v>1</v>
      </c>
      <c r="C586" s="4" t="s">
        <v>19</v>
      </c>
      <c r="D586" s="4" t="s">
        <v>78</v>
      </c>
      <c r="E586" s="4" t="s">
        <v>280</v>
      </c>
      <c r="F586" s="4" t="s">
        <v>322</v>
      </c>
      <c r="G586" s="5" t="s">
        <v>319</v>
      </c>
      <c r="H586" s="6">
        <v>9.7799999999999994</v>
      </c>
      <c r="I586" s="6">
        <v>0</v>
      </c>
      <c r="J586" s="6">
        <v>0</v>
      </c>
      <c r="K586" s="6">
        <v>6.63</v>
      </c>
      <c r="L586" s="6">
        <v>3.16</v>
      </c>
      <c r="M586" s="6">
        <v>0</v>
      </c>
      <c r="N586" s="6">
        <v>0</v>
      </c>
      <c r="O586" s="6">
        <v>0</v>
      </c>
    </row>
    <row r="587" spans="1:57" s="3" customFormat="1" hidden="1" x14ac:dyDescent="0.25">
      <c r="A587" s="9">
        <v>2019</v>
      </c>
      <c r="B587" s="9">
        <v>4</v>
      </c>
      <c r="C587" s="9" t="s">
        <v>19</v>
      </c>
      <c r="D587" s="9" t="s">
        <v>70</v>
      </c>
      <c r="E587" s="9" t="s">
        <v>21</v>
      </c>
      <c r="F587" s="9" t="s">
        <v>458</v>
      </c>
      <c r="G587" s="5" t="s">
        <v>456</v>
      </c>
      <c r="H587" s="6">
        <v>15.53</v>
      </c>
      <c r="I587" s="6">
        <v>0</v>
      </c>
      <c r="J587" s="6">
        <v>0</v>
      </c>
      <c r="K587" s="6">
        <v>6.6199999999999992</v>
      </c>
      <c r="L587" s="6">
        <v>8.9</v>
      </c>
      <c r="M587" s="6">
        <v>0</v>
      </c>
      <c r="N587" s="6">
        <v>0</v>
      </c>
      <c r="O587" s="6">
        <v>0</v>
      </c>
    </row>
    <row r="588" spans="1:57" s="3" customFormat="1" hidden="1" x14ac:dyDescent="0.25">
      <c r="A588" s="13">
        <v>2019</v>
      </c>
      <c r="B588" s="13">
        <v>9</v>
      </c>
      <c r="C588" s="13" t="s">
        <v>79</v>
      </c>
      <c r="D588" s="13" t="s">
        <v>79</v>
      </c>
      <c r="E588" s="13" t="s">
        <v>138</v>
      </c>
      <c r="F588" s="13" t="s">
        <v>185</v>
      </c>
      <c r="G588" s="7" t="s">
        <v>184</v>
      </c>
      <c r="H588" s="13">
        <v>6.6099999999999994</v>
      </c>
      <c r="I588" s="13">
        <v>0</v>
      </c>
      <c r="J588" s="13">
        <v>0</v>
      </c>
      <c r="K588" s="13">
        <v>6.6099999999999994</v>
      </c>
      <c r="L588" s="13">
        <v>0</v>
      </c>
      <c r="M588" s="13">
        <v>0</v>
      </c>
      <c r="N588" s="13">
        <v>0</v>
      </c>
      <c r="O588" s="13">
        <v>0</v>
      </c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</row>
    <row r="589" spans="1:57" s="3" customFormat="1" x14ac:dyDescent="0.25">
      <c r="A589" s="5">
        <v>2019</v>
      </c>
      <c r="B589" s="5">
        <v>7</v>
      </c>
      <c r="C589" s="12" t="s">
        <v>61</v>
      </c>
      <c r="D589" s="12" t="s">
        <v>271</v>
      </c>
      <c r="E589" s="5" t="s">
        <v>29</v>
      </c>
      <c r="F589" s="12" t="s">
        <v>271</v>
      </c>
      <c r="G589" s="10" t="s">
        <v>272</v>
      </c>
      <c r="H589" s="6">
        <v>23.02</v>
      </c>
      <c r="I589" s="6">
        <v>0</v>
      </c>
      <c r="J589" s="6">
        <v>0</v>
      </c>
      <c r="K589" s="6">
        <v>6.58</v>
      </c>
      <c r="L589" s="6">
        <v>16.440000000000001</v>
      </c>
      <c r="M589" s="6">
        <v>0</v>
      </c>
      <c r="N589" s="6">
        <v>0</v>
      </c>
      <c r="O589" s="6">
        <v>0</v>
      </c>
    </row>
    <row r="590" spans="1:57" s="3" customFormat="1" x14ac:dyDescent="0.25">
      <c r="A590" s="23">
        <v>2019</v>
      </c>
      <c r="B590" s="23">
        <v>12</v>
      </c>
      <c r="C590" s="23" t="s">
        <v>61</v>
      </c>
      <c r="D590" s="23" t="s">
        <v>62</v>
      </c>
      <c r="E590" s="23" t="s">
        <v>29</v>
      </c>
      <c r="F590" s="23" t="s">
        <v>419</v>
      </c>
      <c r="G590" s="23" t="s">
        <v>411</v>
      </c>
      <c r="H590" s="23">
        <v>6.57</v>
      </c>
      <c r="I590" s="23">
        <v>0</v>
      </c>
      <c r="J590" s="23">
        <v>0</v>
      </c>
      <c r="K590" s="23">
        <v>6.57</v>
      </c>
      <c r="L590" s="23">
        <v>0</v>
      </c>
      <c r="M590" s="23">
        <v>0</v>
      </c>
      <c r="N590" s="23">
        <v>0</v>
      </c>
      <c r="O590" s="23">
        <v>0</v>
      </c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</row>
    <row r="591" spans="1:57" s="3" customFormat="1" hidden="1" x14ac:dyDescent="0.25">
      <c r="A591" s="15">
        <v>2019</v>
      </c>
      <c r="B591" s="15">
        <v>8</v>
      </c>
      <c r="C591" s="15" t="s">
        <v>474</v>
      </c>
      <c r="D591" s="15" t="s">
        <v>475</v>
      </c>
      <c r="E591" s="15" t="s">
        <v>242</v>
      </c>
      <c r="F591" s="15" t="s">
        <v>476</v>
      </c>
      <c r="G591" s="16" t="s">
        <v>477</v>
      </c>
      <c r="H591" s="15">
        <v>514.19000000000005</v>
      </c>
      <c r="I591" s="15">
        <v>0</v>
      </c>
      <c r="J591" s="15">
        <v>0</v>
      </c>
      <c r="K591" s="15">
        <v>6.54</v>
      </c>
      <c r="L591" s="15">
        <v>1.58</v>
      </c>
      <c r="M591" s="15">
        <v>0.82</v>
      </c>
      <c r="N591" s="15">
        <v>0</v>
      </c>
      <c r="O591" s="15">
        <v>505.25</v>
      </c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</row>
    <row r="592" spans="1:57" s="3" customFormat="1" x14ac:dyDescent="0.25">
      <c r="A592" s="13">
        <v>2019</v>
      </c>
      <c r="B592" s="13">
        <v>9</v>
      </c>
      <c r="C592" s="13" t="s">
        <v>61</v>
      </c>
      <c r="D592" s="13" t="s">
        <v>62</v>
      </c>
      <c r="E592" s="13" t="s">
        <v>29</v>
      </c>
      <c r="F592" s="13" t="s">
        <v>419</v>
      </c>
      <c r="G592" s="7" t="s">
        <v>411</v>
      </c>
      <c r="H592" s="13">
        <v>6.53</v>
      </c>
      <c r="I592" s="13">
        <v>0</v>
      </c>
      <c r="J592" s="13">
        <v>0</v>
      </c>
      <c r="K592" s="13">
        <v>6.53</v>
      </c>
      <c r="L592" s="13">
        <v>0</v>
      </c>
      <c r="M592" s="13">
        <v>0</v>
      </c>
      <c r="N592" s="13">
        <v>0</v>
      </c>
      <c r="O592" s="13">
        <v>0</v>
      </c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</row>
    <row r="593" spans="1:57" s="3" customFormat="1" hidden="1" x14ac:dyDescent="0.25">
      <c r="A593" s="4">
        <v>2019</v>
      </c>
      <c r="B593" s="4">
        <v>1</v>
      </c>
      <c r="C593" s="4" t="s">
        <v>133</v>
      </c>
      <c r="D593" s="4" t="s">
        <v>339</v>
      </c>
      <c r="E593" s="4" t="s">
        <v>340</v>
      </c>
      <c r="F593" s="4" t="s">
        <v>341</v>
      </c>
      <c r="G593" s="5" t="s">
        <v>342</v>
      </c>
      <c r="H593" s="6">
        <v>41.17</v>
      </c>
      <c r="I593" s="6">
        <v>0</v>
      </c>
      <c r="J593" s="6">
        <v>0</v>
      </c>
      <c r="K593" s="6">
        <v>6.5</v>
      </c>
      <c r="L593" s="6">
        <v>0</v>
      </c>
      <c r="M593" s="6">
        <v>0</v>
      </c>
      <c r="N593" s="6">
        <v>0</v>
      </c>
      <c r="O593" s="6">
        <v>34.67</v>
      </c>
    </row>
    <row r="594" spans="1:57" s="3" customFormat="1" hidden="1" x14ac:dyDescent="0.25">
      <c r="A594" s="9">
        <v>2019</v>
      </c>
      <c r="B594" s="9">
        <v>4</v>
      </c>
      <c r="C594" s="9" t="s">
        <v>19</v>
      </c>
      <c r="D594" s="9" t="s">
        <v>78</v>
      </c>
      <c r="E594" s="9" t="s">
        <v>280</v>
      </c>
      <c r="F594" s="9" t="s">
        <v>322</v>
      </c>
      <c r="G594" s="5" t="s">
        <v>319</v>
      </c>
      <c r="H594" s="6">
        <v>10.210000000000001</v>
      </c>
      <c r="I594" s="6">
        <v>0</v>
      </c>
      <c r="J594" s="6">
        <v>0</v>
      </c>
      <c r="K594" s="6">
        <v>6.5</v>
      </c>
      <c r="L594" s="6">
        <v>3.71</v>
      </c>
      <c r="M594" s="6">
        <v>0</v>
      </c>
      <c r="N594" s="6">
        <v>0</v>
      </c>
      <c r="O594" s="6">
        <v>0</v>
      </c>
    </row>
    <row r="595" spans="1:57" s="3" customFormat="1" hidden="1" x14ac:dyDescent="0.25">
      <c r="A595" s="19">
        <v>2019</v>
      </c>
      <c r="B595" s="19">
        <v>10</v>
      </c>
      <c r="C595" s="19" t="s">
        <v>253</v>
      </c>
      <c r="D595" s="19" t="s">
        <v>254</v>
      </c>
      <c r="E595" s="19" t="s">
        <v>255</v>
      </c>
      <c r="F595" s="19" t="s">
        <v>257</v>
      </c>
      <c r="G595" s="19" t="s">
        <v>253</v>
      </c>
      <c r="H595" s="19">
        <v>5024.4399999999996</v>
      </c>
      <c r="I595" s="19">
        <v>0</v>
      </c>
      <c r="J595" s="19">
        <v>0</v>
      </c>
      <c r="K595" s="19">
        <v>6.5</v>
      </c>
      <c r="L595" s="19">
        <v>222.01</v>
      </c>
      <c r="M595" s="19">
        <v>0</v>
      </c>
      <c r="N595" s="19">
        <v>0</v>
      </c>
      <c r="O595" s="19">
        <v>4795.93</v>
      </c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</row>
    <row r="596" spans="1:57" s="3" customFormat="1" hidden="1" x14ac:dyDescent="0.25">
      <c r="A596" s="21">
        <v>2019</v>
      </c>
      <c r="B596" s="21">
        <v>11</v>
      </c>
      <c r="C596" s="21" t="s">
        <v>253</v>
      </c>
      <c r="D596" s="21" t="s">
        <v>254</v>
      </c>
      <c r="E596" s="21" t="s">
        <v>255</v>
      </c>
      <c r="F596" s="21" t="s">
        <v>257</v>
      </c>
      <c r="G596" s="21" t="s">
        <v>253</v>
      </c>
      <c r="H596" s="21">
        <v>4635.95</v>
      </c>
      <c r="I596" s="21">
        <v>0</v>
      </c>
      <c r="J596" s="21">
        <v>0</v>
      </c>
      <c r="K596" s="21">
        <v>6.5</v>
      </c>
      <c r="L596" s="21">
        <v>199.15</v>
      </c>
      <c r="M596" s="21">
        <v>0</v>
      </c>
      <c r="N596" s="21">
        <v>0</v>
      </c>
      <c r="O596" s="21">
        <v>4430.3</v>
      </c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</row>
    <row r="597" spans="1:57" s="3" customFormat="1" hidden="1" x14ac:dyDescent="0.25">
      <c r="A597" s="5">
        <v>2019</v>
      </c>
      <c r="B597" s="5">
        <v>7</v>
      </c>
      <c r="C597" s="12" t="s">
        <v>474</v>
      </c>
      <c r="D597" s="12" t="s">
        <v>475</v>
      </c>
      <c r="E597" s="5" t="s">
        <v>242</v>
      </c>
      <c r="F597" s="12" t="s">
        <v>476</v>
      </c>
      <c r="G597" s="10" t="s">
        <v>477</v>
      </c>
      <c r="H597" s="6">
        <v>603.53</v>
      </c>
      <c r="I597" s="6">
        <v>0</v>
      </c>
      <c r="J597" s="6">
        <v>0</v>
      </c>
      <c r="K597" s="6">
        <v>6.49</v>
      </c>
      <c r="L597" s="6">
        <v>1.5899999999999999</v>
      </c>
      <c r="M597" s="6">
        <v>0.51</v>
      </c>
      <c r="N597" s="6">
        <v>0</v>
      </c>
      <c r="O597" s="6">
        <v>594.94000000000005</v>
      </c>
    </row>
    <row r="598" spans="1:57" s="3" customFormat="1" hidden="1" x14ac:dyDescent="0.25">
      <c r="A598" s="21">
        <v>2019</v>
      </c>
      <c r="B598" s="21">
        <v>11</v>
      </c>
      <c r="C598" s="21" t="s">
        <v>79</v>
      </c>
      <c r="D598" s="21" t="s">
        <v>79</v>
      </c>
      <c r="E598" s="21" t="s">
        <v>138</v>
      </c>
      <c r="F598" s="21" t="s">
        <v>185</v>
      </c>
      <c r="G598" s="21" t="s">
        <v>184</v>
      </c>
      <c r="H598" s="21">
        <v>6.49</v>
      </c>
      <c r="I598" s="21">
        <v>0</v>
      </c>
      <c r="J598" s="21">
        <v>0</v>
      </c>
      <c r="K598" s="21">
        <v>6.49</v>
      </c>
      <c r="L598" s="21">
        <v>0</v>
      </c>
      <c r="M598" s="21">
        <v>0</v>
      </c>
      <c r="N598" s="21">
        <v>0</v>
      </c>
      <c r="O598" s="21">
        <v>0</v>
      </c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</row>
    <row r="599" spans="1:57" s="3" customFormat="1" x14ac:dyDescent="0.25">
      <c r="A599" s="9">
        <v>2019</v>
      </c>
      <c r="B599" s="9">
        <v>5</v>
      </c>
      <c r="C599" s="9" t="s">
        <v>19</v>
      </c>
      <c r="D599" s="9" t="s">
        <v>106</v>
      </c>
      <c r="E599" s="9" t="s">
        <v>29</v>
      </c>
      <c r="F599" s="9" t="s">
        <v>218</v>
      </c>
      <c r="G599" s="5" t="s">
        <v>217</v>
      </c>
      <c r="H599" s="6">
        <v>4996.3899999999994</v>
      </c>
      <c r="I599" s="6">
        <v>0</v>
      </c>
      <c r="J599" s="6">
        <v>4589.12</v>
      </c>
      <c r="K599" s="6">
        <v>6.4899999999999993</v>
      </c>
      <c r="L599" s="6">
        <v>111.42</v>
      </c>
      <c r="M599" s="6">
        <v>0</v>
      </c>
      <c r="N599" s="6">
        <v>0</v>
      </c>
      <c r="O599" s="6">
        <v>289.34999999999997</v>
      </c>
    </row>
    <row r="600" spans="1:57" s="3" customFormat="1" hidden="1" x14ac:dyDescent="0.25">
      <c r="A600" s="13">
        <v>2019</v>
      </c>
      <c r="B600" s="13">
        <v>9</v>
      </c>
      <c r="C600" s="13" t="s">
        <v>19</v>
      </c>
      <c r="D600" s="13" t="s">
        <v>70</v>
      </c>
      <c r="E600" s="13" t="s">
        <v>540</v>
      </c>
      <c r="F600" s="13" t="s">
        <v>458</v>
      </c>
      <c r="G600" s="7" t="s">
        <v>456</v>
      </c>
      <c r="H600" s="13">
        <v>14.47</v>
      </c>
      <c r="I600" s="13">
        <v>0</v>
      </c>
      <c r="J600" s="13">
        <v>0</v>
      </c>
      <c r="K600" s="13">
        <v>6.4700000000000006</v>
      </c>
      <c r="L600" s="13">
        <v>8</v>
      </c>
      <c r="M600" s="13">
        <v>0</v>
      </c>
      <c r="N600" s="13">
        <v>0</v>
      </c>
      <c r="O600" s="13">
        <v>0</v>
      </c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</row>
    <row r="601" spans="1:57" s="3" customFormat="1" hidden="1" x14ac:dyDescent="0.25">
      <c r="A601" s="15">
        <v>2019</v>
      </c>
      <c r="B601" s="15">
        <v>8</v>
      </c>
      <c r="C601" s="15" t="s">
        <v>89</v>
      </c>
      <c r="D601" s="15" t="s">
        <v>194</v>
      </c>
      <c r="E601" s="15" t="s">
        <v>81</v>
      </c>
      <c r="F601" s="15" t="s">
        <v>195</v>
      </c>
      <c r="G601" s="16" t="s">
        <v>531</v>
      </c>
      <c r="H601" s="15">
        <v>8.5</v>
      </c>
      <c r="I601" s="15">
        <v>0</v>
      </c>
      <c r="J601" s="15">
        <v>0</v>
      </c>
      <c r="K601" s="15">
        <v>6.47</v>
      </c>
      <c r="L601" s="15">
        <v>2.0299999999999998</v>
      </c>
      <c r="M601" s="15">
        <v>0</v>
      </c>
      <c r="N601" s="15">
        <v>0</v>
      </c>
      <c r="O601" s="15">
        <v>0</v>
      </c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</row>
    <row r="602" spans="1:57" s="3" customFormat="1" hidden="1" x14ac:dyDescent="0.25">
      <c r="A602" s="13">
        <v>2019</v>
      </c>
      <c r="B602" s="13">
        <v>9</v>
      </c>
      <c r="C602" s="13" t="s">
        <v>27</v>
      </c>
      <c r="D602" s="13" t="s">
        <v>84</v>
      </c>
      <c r="E602" s="13" t="s">
        <v>43</v>
      </c>
      <c r="F602" s="13" t="s">
        <v>260</v>
      </c>
      <c r="G602" s="7" t="s">
        <v>258</v>
      </c>
      <c r="H602" s="13">
        <v>6.47</v>
      </c>
      <c r="I602" s="13">
        <v>0</v>
      </c>
      <c r="J602" s="13">
        <v>0</v>
      </c>
      <c r="K602" s="13">
        <v>6.47</v>
      </c>
      <c r="L602" s="13">
        <v>0</v>
      </c>
      <c r="M602" s="13">
        <v>0</v>
      </c>
      <c r="N602" s="13">
        <v>0</v>
      </c>
      <c r="O602" s="13">
        <v>0</v>
      </c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</row>
    <row r="603" spans="1:57" s="3" customFormat="1" hidden="1" x14ac:dyDescent="0.25">
      <c r="A603" s="9">
        <v>2019</v>
      </c>
      <c r="B603" s="9">
        <v>6</v>
      </c>
      <c r="C603" s="10" t="s">
        <v>19</v>
      </c>
      <c r="D603" s="10" t="s">
        <v>70</v>
      </c>
      <c r="E603" s="9" t="s">
        <v>21</v>
      </c>
      <c r="F603" s="10" t="s">
        <v>458</v>
      </c>
      <c r="G603" s="12" t="s">
        <v>456</v>
      </c>
      <c r="H603" s="6">
        <v>16.13</v>
      </c>
      <c r="I603" s="6">
        <v>0</v>
      </c>
      <c r="J603" s="6">
        <v>0</v>
      </c>
      <c r="K603" s="6">
        <v>6.46</v>
      </c>
      <c r="L603" s="6">
        <v>9.68</v>
      </c>
      <c r="M603" s="6">
        <v>0</v>
      </c>
      <c r="N603" s="6">
        <v>0</v>
      </c>
      <c r="O603" s="6">
        <v>0</v>
      </c>
    </row>
    <row r="604" spans="1:57" s="3" customFormat="1" x14ac:dyDescent="0.25">
      <c r="A604" s="5">
        <v>2019</v>
      </c>
      <c r="B604" s="5">
        <v>7</v>
      </c>
      <c r="C604" s="12" t="s">
        <v>89</v>
      </c>
      <c r="D604" s="12" t="s">
        <v>332</v>
      </c>
      <c r="E604" s="5" t="s">
        <v>29</v>
      </c>
      <c r="F604" s="12" t="s">
        <v>333</v>
      </c>
      <c r="G604" s="10" t="s">
        <v>330</v>
      </c>
      <c r="H604" s="6">
        <v>6.45</v>
      </c>
      <c r="I604" s="6">
        <v>0</v>
      </c>
      <c r="J604" s="6">
        <v>0</v>
      </c>
      <c r="K604" s="6">
        <v>6.45</v>
      </c>
      <c r="L604" s="6">
        <v>0</v>
      </c>
      <c r="M604" s="6">
        <v>0</v>
      </c>
      <c r="N604" s="6">
        <v>0</v>
      </c>
      <c r="O604" s="6">
        <v>0</v>
      </c>
    </row>
    <row r="605" spans="1:57" s="3" customFormat="1" hidden="1" x14ac:dyDescent="0.25">
      <c r="A605" s="5">
        <v>2019</v>
      </c>
      <c r="B605" s="5">
        <v>7</v>
      </c>
      <c r="C605" s="12" t="s">
        <v>89</v>
      </c>
      <c r="D605" s="12" t="s">
        <v>194</v>
      </c>
      <c r="E605" s="5" t="s">
        <v>81</v>
      </c>
      <c r="F605" s="12" t="s">
        <v>195</v>
      </c>
      <c r="G605" s="10" t="s">
        <v>531</v>
      </c>
      <c r="H605" s="6">
        <v>8.1399999999999988</v>
      </c>
      <c r="I605" s="6">
        <v>0</v>
      </c>
      <c r="J605" s="6">
        <v>0</v>
      </c>
      <c r="K605" s="6">
        <v>6.42</v>
      </c>
      <c r="L605" s="6">
        <v>1.72</v>
      </c>
      <c r="M605" s="6">
        <v>0</v>
      </c>
      <c r="N605" s="6">
        <v>0</v>
      </c>
      <c r="O605" s="6">
        <v>0</v>
      </c>
    </row>
    <row r="606" spans="1:57" s="3" customFormat="1" hidden="1" x14ac:dyDescent="0.25">
      <c r="A606" s="9">
        <v>2019</v>
      </c>
      <c r="B606" s="9">
        <v>6</v>
      </c>
      <c r="C606" s="10" t="s">
        <v>27</v>
      </c>
      <c r="D606" s="10" t="s">
        <v>84</v>
      </c>
      <c r="E606" s="9" t="s">
        <v>43</v>
      </c>
      <c r="F606" s="10" t="s">
        <v>260</v>
      </c>
      <c r="G606" s="12" t="s">
        <v>258</v>
      </c>
      <c r="H606" s="6">
        <v>6.41</v>
      </c>
      <c r="I606" s="6">
        <v>0</v>
      </c>
      <c r="J606" s="6">
        <v>0</v>
      </c>
      <c r="K606" s="6">
        <v>6.41</v>
      </c>
      <c r="L606" s="6">
        <v>0</v>
      </c>
      <c r="M606" s="6">
        <v>0</v>
      </c>
      <c r="N606" s="6">
        <v>0</v>
      </c>
      <c r="O606" s="6">
        <v>0</v>
      </c>
    </row>
    <row r="607" spans="1:57" s="3" customFormat="1" hidden="1" x14ac:dyDescent="0.25">
      <c r="A607" s="13">
        <v>2019</v>
      </c>
      <c r="B607" s="13">
        <v>9</v>
      </c>
      <c r="C607" s="13" t="s">
        <v>15</v>
      </c>
      <c r="D607" s="13" t="s">
        <v>492</v>
      </c>
      <c r="E607" s="13" t="s">
        <v>43</v>
      </c>
      <c r="F607" s="13" t="s">
        <v>493</v>
      </c>
      <c r="G607" s="7" t="s">
        <v>15</v>
      </c>
      <c r="H607" s="13">
        <v>9.84</v>
      </c>
      <c r="I607" s="13">
        <v>0</v>
      </c>
      <c r="J607" s="13">
        <v>0</v>
      </c>
      <c r="K607" s="13">
        <v>6.41</v>
      </c>
      <c r="L607" s="13">
        <v>3.42</v>
      </c>
      <c r="M607" s="13">
        <v>0</v>
      </c>
      <c r="N607" s="13">
        <v>0</v>
      </c>
      <c r="O607" s="13">
        <v>0</v>
      </c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</row>
    <row r="608" spans="1:57" s="3" customFormat="1" hidden="1" x14ac:dyDescent="0.25">
      <c r="A608" s="9">
        <v>2019</v>
      </c>
      <c r="B608" s="9">
        <v>6</v>
      </c>
      <c r="C608" s="10" t="s">
        <v>19</v>
      </c>
      <c r="D608" s="10" t="s">
        <v>106</v>
      </c>
      <c r="E608" s="9" t="s">
        <v>85</v>
      </c>
      <c r="F608" s="10" t="s">
        <v>302</v>
      </c>
      <c r="G608" s="12" t="s">
        <v>303</v>
      </c>
      <c r="H608" s="6">
        <v>90.53</v>
      </c>
      <c r="I608" s="6">
        <v>0</v>
      </c>
      <c r="J608" s="6">
        <v>0</v>
      </c>
      <c r="K608" s="6">
        <v>6.4</v>
      </c>
      <c r="L608" s="6">
        <v>0</v>
      </c>
      <c r="M608" s="6">
        <v>84.14</v>
      </c>
      <c r="N608" s="6">
        <v>10.16</v>
      </c>
      <c r="O608" s="6">
        <v>0</v>
      </c>
    </row>
    <row r="609" spans="1:57" s="3" customFormat="1" x14ac:dyDescent="0.25">
      <c r="A609" s="13">
        <v>2019</v>
      </c>
      <c r="B609" s="13">
        <v>9</v>
      </c>
      <c r="C609" s="13" t="s">
        <v>55</v>
      </c>
      <c r="D609" s="13" t="s">
        <v>249</v>
      </c>
      <c r="E609" s="13" t="s">
        <v>29</v>
      </c>
      <c r="F609" s="13" t="s">
        <v>398</v>
      </c>
      <c r="G609" s="7" t="s">
        <v>398</v>
      </c>
      <c r="H609" s="13">
        <v>88.81</v>
      </c>
      <c r="I609" s="13">
        <v>0</v>
      </c>
      <c r="J609" s="13">
        <v>0</v>
      </c>
      <c r="K609" s="13">
        <v>6.4</v>
      </c>
      <c r="L609" s="13">
        <v>25.75</v>
      </c>
      <c r="M609" s="13">
        <v>0</v>
      </c>
      <c r="N609" s="13">
        <v>0</v>
      </c>
      <c r="O609" s="13">
        <v>56.66</v>
      </c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</row>
    <row r="610" spans="1:57" s="3" customFormat="1" x14ac:dyDescent="0.25">
      <c r="A610" s="9">
        <v>2019</v>
      </c>
      <c r="B610" s="9">
        <v>4</v>
      </c>
      <c r="C610" s="9" t="s">
        <v>19</v>
      </c>
      <c r="D610" s="9" t="s">
        <v>106</v>
      </c>
      <c r="E610" s="9" t="s">
        <v>29</v>
      </c>
      <c r="F610" s="9" t="s">
        <v>218</v>
      </c>
      <c r="G610" s="5" t="s">
        <v>217</v>
      </c>
      <c r="H610" s="6">
        <v>4223.2700000000004</v>
      </c>
      <c r="I610" s="6">
        <v>0</v>
      </c>
      <c r="J610" s="6">
        <v>3875.3199999999997</v>
      </c>
      <c r="K610" s="6">
        <v>6.3500000000000005</v>
      </c>
      <c r="L610" s="6">
        <v>68.38000000000001</v>
      </c>
      <c r="M610" s="6">
        <v>0</v>
      </c>
      <c r="N610" s="6">
        <v>0</v>
      </c>
      <c r="O610" s="6">
        <v>273.24</v>
      </c>
    </row>
    <row r="611" spans="1:57" s="3" customFormat="1" x14ac:dyDescent="0.25">
      <c r="A611" s="9">
        <v>2019</v>
      </c>
      <c r="B611" s="9">
        <v>5</v>
      </c>
      <c r="C611" s="9" t="s">
        <v>61</v>
      </c>
      <c r="D611" s="9" t="s">
        <v>417</v>
      </c>
      <c r="E611" s="9" t="s">
        <v>29</v>
      </c>
      <c r="F611" s="9" t="s">
        <v>418</v>
      </c>
      <c r="G611" s="5" t="s">
        <v>411</v>
      </c>
      <c r="H611" s="6">
        <v>7.97</v>
      </c>
      <c r="I611" s="6">
        <v>0</v>
      </c>
      <c r="J611" s="6">
        <v>0</v>
      </c>
      <c r="K611" s="6">
        <v>6.35</v>
      </c>
      <c r="L611" s="6">
        <v>1.62</v>
      </c>
      <c r="M611" s="6">
        <v>0</v>
      </c>
      <c r="N611" s="6">
        <v>0</v>
      </c>
      <c r="O611" s="6">
        <v>0</v>
      </c>
    </row>
    <row r="612" spans="1:57" s="3" customFormat="1" hidden="1" x14ac:dyDescent="0.25">
      <c r="A612" s="19">
        <v>2019</v>
      </c>
      <c r="B612" s="19">
        <v>10</v>
      </c>
      <c r="C612" s="19" t="s">
        <v>19</v>
      </c>
      <c r="D612" s="19" t="s">
        <v>70</v>
      </c>
      <c r="E612" s="19" t="s">
        <v>364</v>
      </c>
      <c r="F612" s="19" t="s">
        <v>408</v>
      </c>
      <c r="G612" s="19" t="s">
        <v>407</v>
      </c>
      <c r="H612" s="19">
        <v>1692.53</v>
      </c>
      <c r="I612" s="19">
        <v>0</v>
      </c>
      <c r="J612" s="19">
        <v>1642.37</v>
      </c>
      <c r="K612" s="19">
        <v>6.33</v>
      </c>
      <c r="L612" s="19">
        <v>43.83</v>
      </c>
      <c r="M612" s="19">
        <v>0</v>
      </c>
      <c r="N612" s="19">
        <v>0</v>
      </c>
      <c r="O612" s="19">
        <v>0</v>
      </c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</row>
    <row r="613" spans="1:57" s="3" customFormat="1" x14ac:dyDescent="0.25">
      <c r="A613" s="4">
        <v>2019</v>
      </c>
      <c r="B613" s="4">
        <v>1</v>
      </c>
      <c r="C613" s="4" t="s">
        <v>61</v>
      </c>
      <c r="D613" s="4" t="s">
        <v>62</v>
      </c>
      <c r="E613" s="4" t="s">
        <v>29</v>
      </c>
      <c r="F613" s="4" t="s">
        <v>419</v>
      </c>
      <c r="G613" s="5" t="s">
        <v>411</v>
      </c>
      <c r="H613" s="6">
        <v>6.3</v>
      </c>
      <c r="I613" s="6">
        <v>0</v>
      </c>
      <c r="J613" s="6">
        <v>0</v>
      </c>
      <c r="K613" s="6">
        <v>6.3</v>
      </c>
      <c r="L613" s="6">
        <v>0</v>
      </c>
      <c r="M613" s="6">
        <v>0</v>
      </c>
      <c r="N613" s="6">
        <v>0</v>
      </c>
      <c r="O613" s="6">
        <v>0</v>
      </c>
    </row>
    <row r="614" spans="1:57" s="3" customFormat="1" hidden="1" x14ac:dyDescent="0.25">
      <c r="A614" s="19">
        <v>2019</v>
      </c>
      <c r="B614" s="19">
        <v>10</v>
      </c>
      <c r="C614" s="19" t="s">
        <v>27</v>
      </c>
      <c r="D614" s="19" t="s">
        <v>84</v>
      </c>
      <c r="E614" s="19" t="s">
        <v>85</v>
      </c>
      <c r="F614" s="19" t="s">
        <v>86</v>
      </c>
      <c r="G614" s="19" t="s">
        <v>87</v>
      </c>
      <c r="H614" s="19">
        <v>8.7799999999999994</v>
      </c>
      <c r="I614" s="19">
        <v>0</v>
      </c>
      <c r="J614" s="19">
        <v>0</v>
      </c>
      <c r="K614" s="19">
        <v>6.29</v>
      </c>
      <c r="L614" s="19">
        <v>2.4900000000000002</v>
      </c>
      <c r="M614" s="19">
        <v>0</v>
      </c>
      <c r="N614" s="19">
        <v>0</v>
      </c>
      <c r="O614" s="19">
        <v>0</v>
      </c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</row>
    <row r="615" spans="1:57" s="3" customFormat="1" x14ac:dyDescent="0.25">
      <c r="A615" s="9">
        <v>2019</v>
      </c>
      <c r="B615" s="9">
        <v>6</v>
      </c>
      <c r="C615" s="10" t="s">
        <v>89</v>
      </c>
      <c r="D615" s="10" t="s">
        <v>332</v>
      </c>
      <c r="E615" s="9" t="s">
        <v>29</v>
      </c>
      <c r="F615" s="10" t="s">
        <v>333</v>
      </c>
      <c r="G615" s="12" t="s">
        <v>330</v>
      </c>
      <c r="H615" s="6">
        <v>6.27</v>
      </c>
      <c r="I615" s="6">
        <v>0</v>
      </c>
      <c r="J615" s="6">
        <v>0</v>
      </c>
      <c r="K615" s="6">
        <v>6.27</v>
      </c>
      <c r="L615" s="6">
        <v>0</v>
      </c>
      <c r="M615" s="6">
        <v>0</v>
      </c>
      <c r="N615" s="6">
        <v>0</v>
      </c>
      <c r="O615" s="6">
        <v>0</v>
      </c>
    </row>
    <row r="616" spans="1:57" s="3" customFormat="1" x14ac:dyDescent="0.25">
      <c r="A616" s="15">
        <v>2019</v>
      </c>
      <c r="B616" s="15">
        <v>8</v>
      </c>
      <c r="C616" s="15" t="s">
        <v>61</v>
      </c>
      <c r="D616" s="15" t="s">
        <v>62</v>
      </c>
      <c r="E616" s="15" t="s">
        <v>29</v>
      </c>
      <c r="F616" s="15" t="s">
        <v>419</v>
      </c>
      <c r="G616" s="16" t="s">
        <v>411</v>
      </c>
      <c r="H616" s="15">
        <v>6.27</v>
      </c>
      <c r="I616" s="15">
        <v>0</v>
      </c>
      <c r="J616" s="15">
        <v>0</v>
      </c>
      <c r="K616" s="15">
        <v>6.27</v>
      </c>
      <c r="L616" s="15">
        <v>0</v>
      </c>
      <c r="M616" s="15">
        <v>0</v>
      </c>
      <c r="N616" s="15">
        <v>0</v>
      </c>
      <c r="O616" s="15">
        <v>0</v>
      </c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</row>
    <row r="617" spans="1:57" s="3" customFormat="1" hidden="1" x14ac:dyDescent="0.25">
      <c r="A617" s="9">
        <v>2019</v>
      </c>
      <c r="B617" s="9">
        <v>6</v>
      </c>
      <c r="C617" s="10" t="s">
        <v>79</v>
      </c>
      <c r="D617" s="10" t="s">
        <v>137</v>
      </c>
      <c r="E617" s="9" t="s">
        <v>138</v>
      </c>
      <c r="F617" s="10" t="s">
        <v>461</v>
      </c>
      <c r="G617" s="12" t="s">
        <v>462</v>
      </c>
      <c r="H617" s="6">
        <v>21.72</v>
      </c>
      <c r="I617" s="6">
        <v>0</v>
      </c>
      <c r="J617" s="6">
        <v>0</v>
      </c>
      <c r="K617" s="6">
        <v>6.26</v>
      </c>
      <c r="L617" s="6">
        <v>15.46</v>
      </c>
      <c r="M617" s="6">
        <v>0</v>
      </c>
      <c r="N617" s="6">
        <v>0</v>
      </c>
      <c r="O617" s="6">
        <v>0</v>
      </c>
    </row>
    <row r="618" spans="1:57" s="3" customFormat="1" hidden="1" x14ac:dyDescent="0.25">
      <c r="A618" s="15">
        <v>2019</v>
      </c>
      <c r="B618" s="15">
        <v>8</v>
      </c>
      <c r="C618" s="15" t="s">
        <v>79</v>
      </c>
      <c r="D618" s="15" t="s">
        <v>79</v>
      </c>
      <c r="E618" s="15" t="s">
        <v>138</v>
      </c>
      <c r="F618" s="15" t="s">
        <v>185</v>
      </c>
      <c r="G618" s="16" t="s">
        <v>184</v>
      </c>
      <c r="H618" s="15">
        <v>6.25</v>
      </c>
      <c r="I618" s="15">
        <v>0</v>
      </c>
      <c r="J618" s="15">
        <v>0</v>
      </c>
      <c r="K618" s="15">
        <v>6.25</v>
      </c>
      <c r="L618" s="15">
        <v>0</v>
      </c>
      <c r="M618" s="15">
        <v>0</v>
      </c>
      <c r="N618" s="15">
        <v>0</v>
      </c>
      <c r="O618" s="15">
        <v>0</v>
      </c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</row>
    <row r="619" spans="1:57" s="3" customFormat="1" hidden="1" x14ac:dyDescent="0.25">
      <c r="A619" s="5">
        <v>2019</v>
      </c>
      <c r="B619" s="5">
        <v>7</v>
      </c>
      <c r="C619" s="12" t="s">
        <v>133</v>
      </c>
      <c r="D619" s="12" t="s">
        <v>292</v>
      </c>
      <c r="E619" s="5" t="s">
        <v>441</v>
      </c>
      <c r="F619" s="12" t="s">
        <v>509</v>
      </c>
      <c r="G619" s="10" t="s">
        <v>510</v>
      </c>
      <c r="H619" s="6">
        <v>6.21</v>
      </c>
      <c r="I619" s="6">
        <v>0</v>
      </c>
      <c r="J619" s="6">
        <v>0</v>
      </c>
      <c r="K619" s="6">
        <v>6.21</v>
      </c>
      <c r="L619" s="6">
        <v>0</v>
      </c>
      <c r="M619" s="6">
        <v>0</v>
      </c>
      <c r="N619" s="6">
        <v>0</v>
      </c>
      <c r="O619" s="6">
        <v>0</v>
      </c>
    </row>
    <row r="620" spans="1:57" s="3" customFormat="1" x14ac:dyDescent="0.25">
      <c r="A620" s="9">
        <v>2019</v>
      </c>
      <c r="B620" s="9">
        <v>4</v>
      </c>
      <c r="C620" s="9" t="s">
        <v>19</v>
      </c>
      <c r="D620" s="9" t="s">
        <v>78</v>
      </c>
      <c r="E620" s="9" t="s">
        <v>29</v>
      </c>
      <c r="F620" s="9" t="s">
        <v>447</v>
      </c>
      <c r="G620" s="5" t="s">
        <v>448</v>
      </c>
      <c r="H620" s="6">
        <v>1171.5899999999999</v>
      </c>
      <c r="I620" s="6">
        <v>0</v>
      </c>
      <c r="J620" s="6">
        <v>477.89</v>
      </c>
      <c r="K620" s="6">
        <v>6.2</v>
      </c>
      <c r="L620" s="6">
        <v>115.33</v>
      </c>
      <c r="M620" s="6">
        <v>91.04</v>
      </c>
      <c r="N620" s="6">
        <v>90.95</v>
      </c>
      <c r="O620" s="6">
        <v>481.13</v>
      </c>
    </row>
    <row r="621" spans="1:57" s="3" customFormat="1" hidden="1" x14ac:dyDescent="0.25">
      <c r="A621" s="9">
        <v>2019</v>
      </c>
      <c r="B621" s="9">
        <v>2</v>
      </c>
      <c r="C621" s="9" t="s">
        <v>27</v>
      </c>
      <c r="D621" s="9" t="s">
        <v>84</v>
      </c>
      <c r="E621" s="9" t="s">
        <v>43</v>
      </c>
      <c r="F621" s="9" t="s">
        <v>260</v>
      </c>
      <c r="G621" s="5" t="s">
        <v>258</v>
      </c>
      <c r="H621" s="6">
        <v>6.1800000000000006</v>
      </c>
      <c r="I621" s="6">
        <v>0</v>
      </c>
      <c r="J621" s="6">
        <v>0</v>
      </c>
      <c r="K621" s="6">
        <v>6.1800000000000006</v>
      </c>
      <c r="L621" s="6">
        <v>0</v>
      </c>
      <c r="M621" s="6">
        <v>0</v>
      </c>
      <c r="N621" s="6">
        <v>0</v>
      </c>
      <c r="O621" s="6">
        <v>0</v>
      </c>
    </row>
    <row r="622" spans="1:57" s="3" customFormat="1" hidden="1" x14ac:dyDescent="0.25">
      <c r="A622" s="9">
        <v>2019</v>
      </c>
      <c r="B622" s="9">
        <v>5</v>
      </c>
      <c r="C622" s="9" t="s">
        <v>253</v>
      </c>
      <c r="D622" s="9" t="s">
        <v>254</v>
      </c>
      <c r="E622" s="9" t="s">
        <v>255</v>
      </c>
      <c r="F622" s="9" t="s">
        <v>257</v>
      </c>
      <c r="G622" s="5" t="s">
        <v>253</v>
      </c>
      <c r="H622" s="6">
        <v>4991.6099999999997</v>
      </c>
      <c r="I622" s="6">
        <v>0</v>
      </c>
      <c r="J622" s="6">
        <v>0</v>
      </c>
      <c r="K622" s="6">
        <v>6.17</v>
      </c>
      <c r="L622" s="6">
        <v>187.39</v>
      </c>
      <c r="M622" s="6">
        <v>0</v>
      </c>
      <c r="N622" s="6">
        <v>0</v>
      </c>
      <c r="O622" s="6">
        <v>4798.0600000000004</v>
      </c>
    </row>
    <row r="623" spans="1:57" s="3" customFormat="1" hidden="1" x14ac:dyDescent="0.25">
      <c r="A623" s="5">
        <v>2019</v>
      </c>
      <c r="B623" s="5">
        <v>7</v>
      </c>
      <c r="C623" s="12" t="s">
        <v>79</v>
      </c>
      <c r="D623" s="12" t="s">
        <v>79</v>
      </c>
      <c r="E623" s="5" t="s">
        <v>138</v>
      </c>
      <c r="F623" s="12" t="s">
        <v>140</v>
      </c>
      <c r="G623" s="10" t="s">
        <v>140</v>
      </c>
      <c r="H623" s="6">
        <v>6.16</v>
      </c>
      <c r="I623" s="6">
        <v>0</v>
      </c>
      <c r="J623" s="6">
        <v>0</v>
      </c>
      <c r="K623" s="6">
        <v>6.16</v>
      </c>
      <c r="L623" s="6">
        <v>0</v>
      </c>
      <c r="M623" s="6">
        <v>0</v>
      </c>
      <c r="N623" s="6">
        <v>0</v>
      </c>
      <c r="O623" s="6">
        <v>0</v>
      </c>
    </row>
    <row r="624" spans="1:57" s="3" customFormat="1" hidden="1" x14ac:dyDescent="0.25">
      <c r="A624" s="9">
        <v>2019</v>
      </c>
      <c r="B624" s="9">
        <v>5</v>
      </c>
      <c r="C624" s="9" t="s">
        <v>79</v>
      </c>
      <c r="D624" s="9" t="s">
        <v>137</v>
      </c>
      <c r="E624" s="9" t="s">
        <v>138</v>
      </c>
      <c r="F624" s="9" t="s">
        <v>461</v>
      </c>
      <c r="G624" s="5" t="s">
        <v>462</v>
      </c>
      <c r="H624" s="6">
        <v>22.22</v>
      </c>
      <c r="I624" s="6">
        <v>0</v>
      </c>
      <c r="J624" s="6">
        <v>0</v>
      </c>
      <c r="K624" s="6">
        <v>6.15</v>
      </c>
      <c r="L624" s="6">
        <v>16.07</v>
      </c>
      <c r="M624" s="6">
        <v>0</v>
      </c>
      <c r="N624" s="6">
        <v>0</v>
      </c>
      <c r="O624" s="6">
        <v>0</v>
      </c>
    </row>
    <row r="625" spans="1:15" s="3" customFormat="1" x14ac:dyDescent="0.25">
      <c r="A625" s="9">
        <v>2019</v>
      </c>
      <c r="B625" s="9">
        <v>6</v>
      </c>
      <c r="C625" s="10" t="s">
        <v>61</v>
      </c>
      <c r="D625" s="10" t="s">
        <v>417</v>
      </c>
      <c r="E625" s="9" t="s">
        <v>29</v>
      </c>
      <c r="F625" s="10" t="s">
        <v>418</v>
      </c>
      <c r="G625" s="12" t="s">
        <v>411</v>
      </c>
      <c r="H625" s="6">
        <v>7.79</v>
      </c>
      <c r="I625" s="6">
        <v>0</v>
      </c>
      <c r="J625" s="6">
        <v>0</v>
      </c>
      <c r="K625" s="6">
        <v>6.15</v>
      </c>
      <c r="L625" s="6">
        <v>1.6400000000000001</v>
      </c>
      <c r="M625" s="6">
        <v>0</v>
      </c>
      <c r="N625" s="6">
        <v>0</v>
      </c>
      <c r="O625" s="6">
        <v>0</v>
      </c>
    </row>
    <row r="626" spans="1:15" s="3" customFormat="1" hidden="1" x14ac:dyDescent="0.25">
      <c r="A626" s="9">
        <v>2019</v>
      </c>
      <c r="B626" s="9">
        <v>6</v>
      </c>
      <c r="C626" s="10" t="s">
        <v>133</v>
      </c>
      <c r="D626" s="10" t="s">
        <v>292</v>
      </c>
      <c r="E626" s="9" t="s">
        <v>441</v>
      </c>
      <c r="F626" s="10" t="s">
        <v>509</v>
      </c>
      <c r="G626" s="12" t="s">
        <v>510</v>
      </c>
      <c r="H626" s="6">
        <v>6.1499999999999995</v>
      </c>
      <c r="I626" s="6">
        <v>0</v>
      </c>
      <c r="J626" s="6">
        <v>0</v>
      </c>
      <c r="K626" s="6">
        <v>6.1499999999999995</v>
      </c>
      <c r="L626" s="6">
        <v>0</v>
      </c>
      <c r="M626" s="6">
        <v>0</v>
      </c>
      <c r="N626" s="6">
        <v>0</v>
      </c>
      <c r="O626" s="6">
        <v>0</v>
      </c>
    </row>
    <row r="627" spans="1:15" s="3" customFormat="1" x14ac:dyDescent="0.25">
      <c r="A627" s="9">
        <v>2019</v>
      </c>
      <c r="B627" s="9">
        <v>5</v>
      </c>
      <c r="C627" s="9" t="s">
        <v>89</v>
      </c>
      <c r="D627" s="9" t="s">
        <v>288</v>
      </c>
      <c r="E627" s="9" t="s">
        <v>29</v>
      </c>
      <c r="F627" s="9" t="s">
        <v>430</v>
      </c>
      <c r="G627" s="5" t="s">
        <v>431</v>
      </c>
      <c r="H627" s="6">
        <v>86.59</v>
      </c>
      <c r="I627" s="6">
        <v>0</v>
      </c>
      <c r="J627" s="6">
        <v>0</v>
      </c>
      <c r="K627" s="6">
        <v>6.14</v>
      </c>
      <c r="L627" s="6">
        <v>0</v>
      </c>
      <c r="M627" s="6">
        <v>80.449999999999989</v>
      </c>
      <c r="N627" s="6">
        <v>12.45</v>
      </c>
      <c r="O627" s="6">
        <v>0</v>
      </c>
    </row>
    <row r="628" spans="1:15" s="3" customFormat="1" hidden="1" x14ac:dyDescent="0.25">
      <c r="A628" s="4">
        <v>2019</v>
      </c>
      <c r="B628" s="4">
        <v>1</v>
      </c>
      <c r="C628" s="4" t="s">
        <v>27</v>
      </c>
      <c r="D628" s="4" t="s">
        <v>84</v>
      </c>
      <c r="E628" s="4" t="s">
        <v>43</v>
      </c>
      <c r="F628" s="4" t="s">
        <v>260</v>
      </c>
      <c r="G628" s="5" t="s">
        <v>258</v>
      </c>
      <c r="H628" s="6">
        <v>6.1</v>
      </c>
      <c r="I628" s="6">
        <v>0</v>
      </c>
      <c r="J628" s="6">
        <v>0</v>
      </c>
      <c r="K628" s="6">
        <v>6.1</v>
      </c>
      <c r="L628" s="6">
        <v>0</v>
      </c>
      <c r="M628" s="6">
        <v>0</v>
      </c>
      <c r="N628" s="6">
        <v>0</v>
      </c>
      <c r="O628" s="6">
        <v>0</v>
      </c>
    </row>
    <row r="629" spans="1:15" s="3" customFormat="1" hidden="1" x14ac:dyDescent="0.25">
      <c r="A629" s="9">
        <v>2019</v>
      </c>
      <c r="B629" s="9">
        <v>5</v>
      </c>
      <c r="C629" s="9" t="s">
        <v>19</v>
      </c>
      <c r="D629" s="9" t="s">
        <v>78</v>
      </c>
      <c r="E629" s="9" t="s">
        <v>17</v>
      </c>
      <c r="F629" s="9" t="s">
        <v>525</v>
      </c>
      <c r="G629" s="5" t="s">
        <v>526</v>
      </c>
      <c r="H629" s="6">
        <v>6.1</v>
      </c>
      <c r="I629" s="6">
        <v>0</v>
      </c>
      <c r="J629" s="6">
        <v>0</v>
      </c>
      <c r="K629" s="6">
        <v>6.1</v>
      </c>
      <c r="L629" s="6">
        <v>0</v>
      </c>
      <c r="M629" s="6">
        <v>0</v>
      </c>
      <c r="N629" s="6">
        <v>0</v>
      </c>
      <c r="O629" s="6">
        <v>0</v>
      </c>
    </row>
    <row r="630" spans="1:15" s="3" customFormat="1" hidden="1" x14ac:dyDescent="0.25">
      <c r="A630" s="9">
        <v>2019</v>
      </c>
      <c r="B630" s="9">
        <v>5</v>
      </c>
      <c r="C630" s="9" t="s">
        <v>19</v>
      </c>
      <c r="D630" s="9" t="s">
        <v>70</v>
      </c>
      <c r="E630" s="9" t="s">
        <v>21</v>
      </c>
      <c r="F630" s="9" t="s">
        <v>458</v>
      </c>
      <c r="G630" s="5" t="s">
        <v>456</v>
      </c>
      <c r="H630" s="6">
        <v>16.239999999999998</v>
      </c>
      <c r="I630" s="6">
        <v>0</v>
      </c>
      <c r="J630" s="6">
        <v>0</v>
      </c>
      <c r="K630" s="6">
        <v>6.07</v>
      </c>
      <c r="L630" s="6">
        <v>10.16</v>
      </c>
      <c r="M630" s="6">
        <v>0</v>
      </c>
      <c r="N630" s="6">
        <v>0</v>
      </c>
      <c r="O630" s="6">
        <v>0</v>
      </c>
    </row>
    <row r="631" spans="1:15" s="3" customFormat="1" x14ac:dyDescent="0.25">
      <c r="A631" s="9">
        <v>2019</v>
      </c>
      <c r="B631" s="9">
        <v>3</v>
      </c>
      <c r="C631" s="9" t="s">
        <v>61</v>
      </c>
      <c r="D631" s="9" t="s">
        <v>417</v>
      </c>
      <c r="E631" s="9" t="s">
        <v>29</v>
      </c>
      <c r="F631" s="9" t="s">
        <v>418</v>
      </c>
      <c r="G631" s="5" t="s">
        <v>411</v>
      </c>
      <c r="H631" s="6">
        <v>7.71</v>
      </c>
      <c r="I631" s="6">
        <v>0</v>
      </c>
      <c r="J631" s="6">
        <v>0</v>
      </c>
      <c r="K631" s="6">
        <v>6.06</v>
      </c>
      <c r="L631" s="6">
        <v>1.6600000000000001</v>
      </c>
      <c r="M631" s="6">
        <v>0</v>
      </c>
      <c r="N631" s="6">
        <v>0</v>
      </c>
      <c r="O631" s="6">
        <v>0</v>
      </c>
    </row>
    <row r="632" spans="1:15" s="3" customFormat="1" hidden="1" x14ac:dyDescent="0.25">
      <c r="A632" s="5">
        <v>2019</v>
      </c>
      <c r="B632" s="5">
        <v>7</v>
      </c>
      <c r="C632" s="12" t="s">
        <v>19</v>
      </c>
      <c r="D632" s="12" t="s">
        <v>70</v>
      </c>
      <c r="E632" s="5" t="s">
        <v>364</v>
      </c>
      <c r="F632" s="12" t="s">
        <v>408</v>
      </c>
      <c r="G632" s="10" t="s">
        <v>407</v>
      </c>
      <c r="H632" s="6">
        <v>1775.73</v>
      </c>
      <c r="I632" s="6">
        <v>0</v>
      </c>
      <c r="J632" s="6">
        <v>1724.92</v>
      </c>
      <c r="K632" s="6">
        <v>6.06</v>
      </c>
      <c r="L632" s="6">
        <v>44.75</v>
      </c>
      <c r="M632" s="6">
        <v>0</v>
      </c>
      <c r="N632" s="6">
        <v>0</v>
      </c>
      <c r="O632" s="6">
        <v>0</v>
      </c>
    </row>
    <row r="633" spans="1:15" s="3" customFormat="1" x14ac:dyDescent="0.25">
      <c r="A633" s="4">
        <v>2019</v>
      </c>
      <c r="B633" s="4">
        <v>1</v>
      </c>
      <c r="C633" s="4" t="s">
        <v>61</v>
      </c>
      <c r="D633" s="4" t="s">
        <v>417</v>
      </c>
      <c r="E633" s="4" t="s">
        <v>29</v>
      </c>
      <c r="F633" s="4" t="s">
        <v>418</v>
      </c>
      <c r="G633" s="5" t="s">
        <v>411</v>
      </c>
      <c r="H633" s="6">
        <v>7.72</v>
      </c>
      <c r="I633" s="6">
        <v>0</v>
      </c>
      <c r="J633" s="6">
        <v>0</v>
      </c>
      <c r="K633" s="6">
        <v>6.05</v>
      </c>
      <c r="L633" s="6">
        <v>1.6600000000000001</v>
      </c>
      <c r="M633" s="6">
        <v>0</v>
      </c>
      <c r="N633" s="6">
        <v>0</v>
      </c>
      <c r="O633" s="6">
        <v>0</v>
      </c>
    </row>
    <row r="634" spans="1:15" s="3" customFormat="1" hidden="1" x14ac:dyDescent="0.25">
      <c r="A634" s="5">
        <v>2019</v>
      </c>
      <c r="B634" s="5">
        <v>7</v>
      </c>
      <c r="C634" s="12" t="s">
        <v>19</v>
      </c>
      <c r="D634" s="12" t="s">
        <v>70</v>
      </c>
      <c r="E634" s="5" t="s">
        <v>21</v>
      </c>
      <c r="F634" s="12" t="s">
        <v>458</v>
      </c>
      <c r="G634" s="10" t="s">
        <v>456</v>
      </c>
      <c r="H634" s="6">
        <v>15.75</v>
      </c>
      <c r="I634" s="6">
        <v>0</v>
      </c>
      <c r="J634" s="6">
        <v>0</v>
      </c>
      <c r="K634" s="6">
        <v>6.05</v>
      </c>
      <c r="L634" s="6">
        <v>9.6999999999999993</v>
      </c>
      <c r="M634" s="6">
        <v>0</v>
      </c>
      <c r="N634" s="6">
        <v>0</v>
      </c>
      <c r="O634" s="6">
        <v>0</v>
      </c>
    </row>
    <row r="635" spans="1:15" s="3" customFormat="1" x14ac:dyDescent="0.25">
      <c r="A635" s="4">
        <v>2019</v>
      </c>
      <c r="B635" s="4">
        <v>1</v>
      </c>
      <c r="C635" s="4" t="s">
        <v>61</v>
      </c>
      <c r="D635" s="4" t="s">
        <v>399</v>
      </c>
      <c r="E635" s="4" t="s">
        <v>29</v>
      </c>
      <c r="F635" s="4" t="s">
        <v>415</v>
      </c>
      <c r="G635" s="5" t="s">
        <v>411</v>
      </c>
      <c r="H635" s="6">
        <v>7.48</v>
      </c>
      <c r="I635" s="6">
        <v>0</v>
      </c>
      <c r="J635" s="6">
        <v>0</v>
      </c>
      <c r="K635" s="6">
        <v>6.04</v>
      </c>
      <c r="L635" s="6">
        <v>0.06</v>
      </c>
      <c r="M635" s="6">
        <v>1.3900000000000001</v>
      </c>
      <c r="N635" s="6">
        <v>0.51</v>
      </c>
      <c r="O635" s="6">
        <v>0</v>
      </c>
    </row>
    <row r="636" spans="1:15" s="3" customFormat="1" hidden="1" x14ac:dyDescent="0.25">
      <c r="A636" s="9">
        <v>2019</v>
      </c>
      <c r="B636" s="9">
        <v>2</v>
      </c>
      <c r="C636" s="9" t="s">
        <v>55</v>
      </c>
      <c r="D636" s="9" t="s">
        <v>249</v>
      </c>
      <c r="E636" s="9" t="s">
        <v>250</v>
      </c>
      <c r="F636" s="9" t="s">
        <v>359</v>
      </c>
      <c r="G636" s="5" t="s">
        <v>357</v>
      </c>
      <c r="H636" s="6">
        <v>32.409999999999997</v>
      </c>
      <c r="I636" s="6">
        <v>0</v>
      </c>
      <c r="J636" s="6">
        <v>0</v>
      </c>
      <c r="K636" s="6">
        <v>6.04</v>
      </c>
      <c r="L636" s="6">
        <v>26.37</v>
      </c>
      <c r="M636" s="6">
        <v>0</v>
      </c>
      <c r="N636" s="6">
        <v>0</v>
      </c>
      <c r="O636" s="6">
        <v>0</v>
      </c>
    </row>
    <row r="637" spans="1:15" s="3" customFormat="1" hidden="1" x14ac:dyDescent="0.25">
      <c r="A637" s="9">
        <v>2019</v>
      </c>
      <c r="B637" s="9">
        <v>5</v>
      </c>
      <c r="C637" s="9" t="s">
        <v>19</v>
      </c>
      <c r="D637" s="9" t="s">
        <v>106</v>
      </c>
      <c r="E637" s="9" t="s">
        <v>85</v>
      </c>
      <c r="F637" s="9" t="s">
        <v>302</v>
      </c>
      <c r="G637" s="5" t="s">
        <v>303</v>
      </c>
      <c r="H637" s="6">
        <v>96.64</v>
      </c>
      <c r="I637" s="6">
        <v>0</v>
      </c>
      <c r="J637" s="6">
        <v>0</v>
      </c>
      <c r="K637" s="6">
        <v>6.02</v>
      </c>
      <c r="L637" s="6">
        <v>0</v>
      </c>
      <c r="M637" s="6">
        <v>90.63</v>
      </c>
      <c r="N637" s="6">
        <v>11.5</v>
      </c>
      <c r="O637" s="6">
        <v>0</v>
      </c>
    </row>
    <row r="638" spans="1:15" s="3" customFormat="1" hidden="1" x14ac:dyDescent="0.25">
      <c r="A638" s="9">
        <v>2019</v>
      </c>
      <c r="B638" s="9">
        <v>2</v>
      </c>
      <c r="C638" s="9" t="s">
        <v>19</v>
      </c>
      <c r="D638" s="9" t="s">
        <v>75</v>
      </c>
      <c r="E638" s="9" t="s">
        <v>17</v>
      </c>
      <c r="F638" s="9" t="s">
        <v>76</v>
      </c>
      <c r="G638" s="5" t="s">
        <v>77</v>
      </c>
      <c r="H638" s="6">
        <v>5.97</v>
      </c>
      <c r="I638" s="6">
        <v>0</v>
      </c>
      <c r="J638" s="6">
        <v>0</v>
      </c>
      <c r="K638" s="6">
        <v>5.97</v>
      </c>
      <c r="L638" s="6">
        <v>0</v>
      </c>
      <c r="M638" s="6">
        <v>0</v>
      </c>
      <c r="N638" s="6">
        <v>0</v>
      </c>
      <c r="O638" s="6">
        <v>0</v>
      </c>
    </row>
    <row r="639" spans="1:15" s="3" customFormat="1" hidden="1" x14ac:dyDescent="0.25">
      <c r="A639" s="9">
        <v>2019</v>
      </c>
      <c r="B639" s="9">
        <v>2</v>
      </c>
      <c r="C639" s="9" t="s">
        <v>253</v>
      </c>
      <c r="D639" s="9" t="s">
        <v>254</v>
      </c>
      <c r="E639" s="9" t="s">
        <v>255</v>
      </c>
      <c r="F639" s="9" t="s">
        <v>257</v>
      </c>
      <c r="G639" s="5" t="s">
        <v>253</v>
      </c>
      <c r="H639" s="6">
        <v>5049.05</v>
      </c>
      <c r="I639" s="6">
        <v>0</v>
      </c>
      <c r="J639" s="6">
        <v>0</v>
      </c>
      <c r="K639" s="6">
        <v>5.96</v>
      </c>
      <c r="L639" s="6">
        <v>193.29</v>
      </c>
      <c r="M639" s="6">
        <v>4849.79</v>
      </c>
      <c r="N639" s="6">
        <v>0</v>
      </c>
      <c r="O639" s="6">
        <v>0</v>
      </c>
    </row>
    <row r="640" spans="1:15" s="3" customFormat="1" x14ac:dyDescent="0.25">
      <c r="A640" s="9">
        <v>2019</v>
      </c>
      <c r="B640" s="9">
        <v>2</v>
      </c>
      <c r="C640" s="9" t="s">
        <v>89</v>
      </c>
      <c r="D640" s="9" t="s">
        <v>197</v>
      </c>
      <c r="E640" s="9" t="s">
        <v>29</v>
      </c>
      <c r="F640" s="9" t="s">
        <v>198</v>
      </c>
      <c r="G640" s="5" t="s">
        <v>196</v>
      </c>
      <c r="H640" s="6">
        <v>5.95</v>
      </c>
      <c r="I640" s="6">
        <v>0</v>
      </c>
      <c r="J640" s="6">
        <v>0</v>
      </c>
      <c r="K640" s="6">
        <v>5.95</v>
      </c>
      <c r="L640" s="6">
        <v>0</v>
      </c>
      <c r="M640" s="6">
        <v>0</v>
      </c>
      <c r="N640" s="6">
        <v>0</v>
      </c>
      <c r="O640" s="6">
        <v>0</v>
      </c>
    </row>
    <row r="641" spans="1:57" s="3" customFormat="1" x14ac:dyDescent="0.25">
      <c r="A641" s="19">
        <v>2019</v>
      </c>
      <c r="B641" s="19">
        <v>10</v>
      </c>
      <c r="C641" s="19" t="s">
        <v>61</v>
      </c>
      <c r="D641" s="19" t="s">
        <v>62</v>
      </c>
      <c r="E641" s="19" t="s">
        <v>29</v>
      </c>
      <c r="F641" s="19" t="s">
        <v>419</v>
      </c>
      <c r="G641" s="19" t="s">
        <v>411</v>
      </c>
      <c r="H641" s="19">
        <v>5.9399999999999995</v>
      </c>
      <c r="I641" s="19">
        <v>0</v>
      </c>
      <c r="J641" s="19">
        <v>0</v>
      </c>
      <c r="K641" s="19">
        <v>5.9399999999999995</v>
      </c>
      <c r="L641" s="19">
        <v>0</v>
      </c>
      <c r="M641" s="19">
        <v>0</v>
      </c>
      <c r="N641" s="19">
        <v>0</v>
      </c>
      <c r="O641" s="19">
        <v>0</v>
      </c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</row>
    <row r="642" spans="1:57" s="3" customFormat="1" hidden="1" x14ac:dyDescent="0.25">
      <c r="A642" s="23">
        <v>2019</v>
      </c>
      <c r="B642" s="23">
        <v>12</v>
      </c>
      <c r="C642" s="23" t="s">
        <v>146</v>
      </c>
      <c r="D642" s="23" t="s">
        <v>147</v>
      </c>
      <c r="E642" s="23" t="s">
        <v>43</v>
      </c>
      <c r="F642" s="23" t="s">
        <v>150</v>
      </c>
      <c r="G642" s="23" t="s">
        <v>149</v>
      </c>
      <c r="H642" s="23">
        <v>13.79</v>
      </c>
      <c r="I642" s="23">
        <v>0</v>
      </c>
      <c r="J642" s="23">
        <v>0</v>
      </c>
      <c r="K642" s="23">
        <v>5.9399999999999995</v>
      </c>
      <c r="L642" s="23">
        <v>7.85</v>
      </c>
      <c r="M642" s="23">
        <v>0</v>
      </c>
      <c r="N642" s="23">
        <v>0</v>
      </c>
      <c r="O642" s="23">
        <v>0</v>
      </c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</row>
    <row r="643" spans="1:57" s="3" customFormat="1" x14ac:dyDescent="0.25">
      <c r="A643" s="9">
        <v>2019</v>
      </c>
      <c r="B643" s="9">
        <v>2</v>
      </c>
      <c r="C643" s="9" t="s">
        <v>61</v>
      </c>
      <c r="D643" s="9" t="s">
        <v>62</v>
      </c>
      <c r="E643" s="9" t="s">
        <v>29</v>
      </c>
      <c r="F643" s="9" t="s">
        <v>65</v>
      </c>
      <c r="G643" s="5" t="s">
        <v>64</v>
      </c>
      <c r="H643" s="6">
        <v>80.650000000000006</v>
      </c>
      <c r="I643" s="6">
        <v>0</v>
      </c>
      <c r="J643" s="6">
        <v>25.9</v>
      </c>
      <c r="K643" s="6">
        <v>5.91</v>
      </c>
      <c r="L643" s="6">
        <v>34.35</v>
      </c>
      <c r="M643" s="6">
        <v>0</v>
      </c>
      <c r="N643" s="6">
        <v>0</v>
      </c>
      <c r="O643" s="6">
        <v>14.49</v>
      </c>
    </row>
    <row r="644" spans="1:57" s="3" customFormat="1" hidden="1" x14ac:dyDescent="0.25">
      <c r="A644" s="13">
        <v>2019</v>
      </c>
      <c r="B644" s="13">
        <v>9</v>
      </c>
      <c r="C644" s="13" t="s">
        <v>133</v>
      </c>
      <c r="D644" s="13" t="s">
        <v>292</v>
      </c>
      <c r="E644" s="13" t="s">
        <v>304</v>
      </c>
      <c r="F644" s="13" t="s">
        <v>469</v>
      </c>
      <c r="G644" s="7" t="s">
        <v>470</v>
      </c>
      <c r="H644" s="13">
        <v>7.11</v>
      </c>
      <c r="I644" s="13">
        <v>0</v>
      </c>
      <c r="J644" s="13">
        <v>0</v>
      </c>
      <c r="K644" s="13">
        <v>5.88</v>
      </c>
      <c r="L644" s="13">
        <v>1.23</v>
      </c>
      <c r="M644" s="13">
        <v>0</v>
      </c>
      <c r="N644" s="13">
        <v>0</v>
      </c>
      <c r="O644" s="13">
        <v>0</v>
      </c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</row>
    <row r="645" spans="1:57" s="3" customFormat="1" x14ac:dyDescent="0.25">
      <c r="A645" s="5">
        <v>2019</v>
      </c>
      <c r="B645" s="5">
        <v>7</v>
      </c>
      <c r="C645" s="12" t="s">
        <v>89</v>
      </c>
      <c r="D645" s="12" t="s">
        <v>197</v>
      </c>
      <c r="E645" s="5" t="s">
        <v>29</v>
      </c>
      <c r="F645" s="12" t="s">
        <v>201</v>
      </c>
      <c r="G645" s="9" t="s">
        <v>200</v>
      </c>
      <c r="H645" s="6">
        <v>62.8</v>
      </c>
      <c r="I645" s="6">
        <v>0</v>
      </c>
      <c r="J645" s="6">
        <v>0</v>
      </c>
      <c r="K645" s="6">
        <v>5.86</v>
      </c>
      <c r="L645" s="6">
        <v>3.26</v>
      </c>
      <c r="M645" s="6">
        <v>52.53</v>
      </c>
      <c r="N645" s="6">
        <v>5.31</v>
      </c>
      <c r="O645" s="6">
        <v>1.1499999999999999</v>
      </c>
    </row>
    <row r="646" spans="1:57" s="3" customFormat="1" x14ac:dyDescent="0.25">
      <c r="A646" s="15">
        <v>2019</v>
      </c>
      <c r="B646" s="15">
        <v>8</v>
      </c>
      <c r="C646" s="15" t="s">
        <v>19</v>
      </c>
      <c r="D646" s="15" t="s">
        <v>106</v>
      </c>
      <c r="E646" s="15" t="s">
        <v>29</v>
      </c>
      <c r="F646" s="15" t="s">
        <v>218</v>
      </c>
      <c r="G646" s="16" t="s">
        <v>217</v>
      </c>
      <c r="H646" s="15">
        <v>4750.7900000000009</v>
      </c>
      <c r="I646" s="15">
        <v>0</v>
      </c>
      <c r="J646" s="15">
        <v>3913.5299999999997</v>
      </c>
      <c r="K646" s="15">
        <v>5.839999999999999</v>
      </c>
      <c r="L646" s="15">
        <v>112.41999999999999</v>
      </c>
      <c r="M646" s="15">
        <v>237.69</v>
      </c>
      <c r="N646" s="15">
        <v>0</v>
      </c>
      <c r="O646" s="15">
        <v>481.31</v>
      </c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</row>
    <row r="647" spans="1:57" s="3" customFormat="1" hidden="1" x14ac:dyDescent="0.25">
      <c r="A647" s="19">
        <v>2019</v>
      </c>
      <c r="B647" s="19">
        <v>10</v>
      </c>
      <c r="C647" s="19" t="s">
        <v>19</v>
      </c>
      <c r="D647" s="19" t="s">
        <v>70</v>
      </c>
      <c r="E647" s="19" t="s">
        <v>540</v>
      </c>
      <c r="F647" s="19" t="s">
        <v>458</v>
      </c>
      <c r="G647" s="19" t="s">
        <v>456</v>
      </c>
      <c r="H647" s="19">
        <v>15.16</v>
      </c>
      <c r="I647" s="19">
        <v>0</v>
      </c>
      <c r="J647" s="19">
        <v>0</v>
      </c>
      <c r="K647" s="19">
        <v>5.82</v>
      </c>
      <c r="L647" s="19">
        <v>9.35</v>
      </c>
      <c r="M647" s="19">
        <v>0</v>
      </c>
      <c r="N647" s="19">
        <v>0</v>
      </c>
      <c r="O647" s="19">
        <v>0</v>
      </c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</row>
    <row r="648" spans="1:57" s="3" customFormat="1" hidden="1" x14ac:dyDescent="0.25">
      <c r="A648" s="19">
        <v>2019</v>
      </c>
      <c r="B648" s="19">
        <v>10</v>
      </c>
      <c r="C648" s="19" t="s">
        <v>133</v>
      </c>
      <c r="D648" s="19" t="s">
        <v>292</v>
      </c>
      <c r="E648" s="19" t="s">
        <v>304</v>
      </c>
      <c r="F648" s="19" t="s">
        <v>469</v>
      </c>
      <c r="G648" s="19" t="s">
        <v>470</v>
      </c>
      <c r="H648" s="19">
        <v>7.01</v>
      </c>
      <c r="I648" s="19">
        <v>0</v>
      </c>
      <c r="J648" s="19">
        <v>0</v>
      </c>
      <c r="K648" s="19">
        <v>5.82</v>
      </c>
      <c r="L648" s="19">
        <v>1.19</v>
      </c>
      <c r="M648" s="19">
        <v>0</v>
      </c>
      <c r="N648" s="19">
        <v>0</v>
      </c>
      <c r="O648" s="19">
        <v>0</v>
      </c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</row>
    <row r="649" spans="1:57" s="3" customFormat="1" hidden="1" x14ac:dyDescent="0.25">
      <c r="A649" s="9">
        <v>2019</v>
      </c>
      <c r="B649" s="9">
        <v>3</v>
      </c>
      <c r="C649" s="9" t="s">
        <v>19</v>
      </c>
      <c r="D649" s="9" t="s">
        <v>78</v>
      </c>
      <c r="E649" s="9" t="s">
        <v>280</v>
      </c>
      <c r="F649" s="9" t="s">
        <v>322</v>
      </c>
      <c r="G649" s="5" t="s">
        <v>319</v>
      </c>
      <c r="H649" s="6">
        <v>8.75</v>
      </c>
      <c r="I649" s="6">
        <v>0</v>
      </c>
      <c r="J649" s="6">
        <v>0</v>
      </c>
      <c r="K649" s="6">
        <v>5.78</v>
      </c>
      <c r="L649" s="6">
        <v>2.9699999999999998</v>
      </c>
      <c r="M649" s="6">
        <v>0</v>
      </c>
      <c r="N649" s="6">
        <v>0</v>
      </c>
      <c r="O649" s="6">
        <v>0</v>
      </c>
    </row>
    <row r="650" spans="1:57" s="3" customFormat="1" hidden="1" x14ac:dyDescent="0.25">
      <c r="A650" s="9">
        <v>2019</v>
      </c>
      <c r="B650" s="9">
        <v>6</v>
      </c>
      <c r="C650" s="10" t="s">
        <v>19</v>
      </c>
      <c r="D650" s="10" t="s">
        <v>78</v>
      </c>
      <c r="E650" s="9" t="s">
        <v>280</v>
      </c>
      <c r="F650" s="10" t="s">
        <v>322</v>
      </c>
      <c r="G650" s="12" t="s">
        <v>319</v>
      </c>
      <c r="H650" s="6">
        <v>9.07</v>
      </c>
      <c r="I650" s="6">
        <v>0</v>
      </c>
      <c r="J650" s="6">
        <v>0</v>
      </c>
      <c r="K650" s="6">
        <v>5.74</v>
      </c>
      <c r="L650" s="6">
        <v>3.32</v>
      </c>
      <c r="M650" s="6">
        <v>0</v>
      </c>
      <c r="N650" s="6">
        <v>0</v>
      </c>
      <c r="O650" s="6">
        <v>0</v>
      </c>
    </row>
    <row r="651" spans="1:57" s="3" customFormat="1" x14ac:dyDescent="0.25">
      <c r="A651" s="9">
        <v>2019</v>
      </c>
      <c r="B651" s="9">
        <v>5</v>
      </c>
      <c r="C651" s="9" t="s">
        <v>89</v>
      </c>
      <c r="D651" s="9" t="s">
        <v>197</v>
      </c>
      <c r="E651" s="9" t="s">
        <v>29</v>
      </c>
      <c r="F651" s="9" t="s">
        <v>198</v>
      </c>
      <c r="G651" s="5" t="s">
        <v>196</v>
      </c>
      <c r="H651" s="6">
        <v>5.73</v>
      </c>
      <c r="I651" s="6">
        <v>0</v>
      </c>
      <c r="J651" s="6">
        <v>0</v>
      </c>
      <c r="K651" s="6">
        <v>5.73</v>
      </c>
      <c r="L651" s="6">
        <v>0</v>
      </c>
      <c r="M651" s="6">
        <v>0</v>
      </c>
      <c r="N651" s="6">
        <v>0</v>
      </c>
      <c r="O651" s="6">
        <v>0</v>
      </c>
    </row>
    <row r="652" spans="1:57" s="3" customFormat="1" x14ac:dyDescent="0.25">
      <c r="A652" s="13">
        <v>2019</v>
      </c>
      <c r="B652" s="13">
        <v>9</v>
      </c>
      <c r="C652" s="13" t="s">
        <v>19</v>
      </c>
      <c r="D652" s="13" t="s">
        <v>106</v>
      </c>
      <c r="E652" s="13" t="s">
        <v>29</v>
      </c>
      <c r="F652" s="13" t="s">
        <v>218</v>
      </c>
      <c r="G652" s="7" t="s">
        <v>217</v>
      </c>
      <c r="H652" s="13">
        <v>4811.91</v>
      </c>
      <c r="I652" s="13">
        <v>0</v>
      </c>
      <c r="J652" s="13">
        <v>2574.7999999999997</v>
      </c>
      <c r="K652" s="13">
        <v>5.7</v>
      </c>
      <c r="L652" s="13">
        <v>79.52</v>
      </c>
      <c r="M652" s="13">
        <v>1615.81</v>
      </c>
      <c r="N652" s="13">
        <v>0</v>
      </c>
      <c r="O652" s="13">
        <v>536.07999999999993</v>
      </c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</row>
    <row r="653" spans="1:57" s="3" customFormat="1" hidden="1" x14ac:dyDescent="0.25">
      <c r="A653" s="13">
        <v>2019</v>
      </c>
      <c r="B653" s="13">
        <v>9</v>
      </c>
      <c r="C653" s="13" t="s">
        <v>89</v>
      </c>
      <c r="D653" s="13" t="s">
        <v>194</v>
      </c>
      <c r="E653" s="13" t="s">
        <v>81</v>
      </c>
      <c r="F653" s="13" t="s">
        <v>195</v>
      </c>
      <c r="G653" s="7" t="s">
        <v>531</v>
      </c>
      <c r="H653" s="13">
        <v>7.3699999999999992</v>
      </c>
      <c r="I653" s="13">
        <v>0</v>
      </c>
      <c r="J653" s="13">
        <v>0</v>
      </c>
      <c r="K653" s="13">
        <v>5.67</v>
      </c>
      <c r="L653" s="13">
        <v>1.71</v>
      </c>
      <c r="M653" s="13">
        <v>0</v>
      </c>
      <c r="N653" s="13">
        <v>0</v>
      </c>
      <c r="O653" s="13">
        <v>0</v>
      </c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</row>
    <row r="654" spans="1:57" s="3" customFormat="1" hidden="1" x14ac:dyDescent="0.25">
      <c r="A654" s="4">
        <v>2019</v>
      </c>
      <c r="B654" s="4">
        <v>1</v>
      </c>
      <c r="C654" s="4" t="s">
        <v>19</v>
      </c>
      <c r="D654" s="4" t="s">
        <v>70</v>
      </c>
      <c r="E654" s="4" t="s">
        <v>21</v>
      </c>
      <c r="F654" s="4" t="s">
        <v>458</v>
      </c>
      <c r="G654" s="5" t="s">
        <v>456</v>
      </c>
      <c r="H654" s="6">
        <v>17.11</v>
      </c>
      <c r="I654" s="6">
        <v>0</v>
      </c>
      <c r="J654" s="6">
        <v>0</v>
      </c>
      <c r="K654" s="6">
        <v>5.66</v>
      </c>
      <c r="L654" s="6">
        <v>11.459999999999999</v>
      </c>
      <c r="M654" s="6">
        <v>0</v>
      </c>
      <c r="N654" s="6">
        <v>0</v>
      </c>
      <c r="O654" s="6">
        <v>0</v>
      </c>
    </row>
    <row r="655" spans="1:57" s="3" customFormat="1" x14ac:dyDescent="0.25">
      <c r="A655" s="9">
        <v>2019</v>
      </c>
      <c r="B655" s="9">
        <v>5</v>
      </c>
      <c r="C655" s="9" t="s">
        <v>89</v>
      </c>
      <c r="D655" s="9" t="s">
        <v>197</v>
      </c>
      <c r="E655" s="9" t="s">
        <v>29</v>
      </c>
      <c r="F655" s="9" t="s">
        <v>199</v>
      </c>
      <c r="G655" s="5" t="s">
        <v>200</v>
      </c>
      <c r="H655" s="6">
        <v>58.19</v>
      </c>
      <c r="I655" s="6">
        <v>0</v>
      </c>
      <c r="J655" s="6">
        <v>0</v>
      </c>
      <c r="K655" s="6">
        <v>5.65</v>
      </c>
      <c r="L655" s="6">
        <v>2.7199999999999998</v>
      </c>
      <c r="M655" s="6">
        <v>48.97</v>
      </c>
      <c r="N655" s="6">
        <v>4.71</v>
      </c>
      <c r="O655" s="6">
        <v>0.86</v>
      </c>
    </row>
    <row r="656" spans="1:57" s="3" customFormat="1" x14ac:dyDescent="0.25">
      <c r="A656" s="15">
        <v>2019</v>
      </c>
      <c r="B656" s="15">
        <v>8</v>
      </c>
      <c r="C656" s="15" t="s">
        <v>89</v>
      </c>
      <c r="D656" s="15" t="s">
        <v>332</v>
      </c>
      <c r="E656" s="15" t="s">
        <v>29</v>
      </c>
      <c r="F656" s="15" t="s">
        <v>333</v>
      </c>
      <c r="G656" s="16" t="s">
        <v>330</v>
      </c>
      <c r="H656" s="15">
        <v>5.64</v>
      </c>
      <c r="I656" s="15">
        <v>0</v>
      </c>
      <c r="J656" s="15">
        <v>0</v>
      </c>
      <c r="K656" s="15">
        <v>5.64</v>
      </c>
      <c r="L656" s="15">
        <v>0</v>
      </c>
      <c r="M656" s="15">
        <v>0</v>
      </c>
      <c r="N656" s="15">
        <v>0</v>
      </c>
      <c r="O656" s="15">
        <v>0</v>
      </c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</row>
    <row r="657" spans="1:57" s="3" customFormat="1" x14ac:dyDescent="0.25">
      <c r="A657" s="15">
        <v>2019</v>
      </c>
      <c r="B657" s="15">
        <v>8</v>
      </c>
      <c r="C657" s="15" t="s">
        <v>89</v>
      </c>
      <c r="D657" s="15" t="s">
        <v>197</v>
      </c>
      <c r="E657" s="15" t="s">
        <v>29</v>
      </c>
      <c r="F657" s="15" t="s">
        <v>198</v>
      </c>
      <c r="G657" s="16" t="s">
        <v>196</v>
      </c>
      <c r="H657" s="15">
        <v>5.6</v>
      </c>
      <c r="I657" s="15">
        <v>0</v>
      </c>
      <c r="J657" s="15">
        <v>0</v>
      </c>
      <c r="K657" s="15">
        <v>5.6</v>
      </c>
      <c r="L657" s="15">
        <v>0</v>
      </c>
      <c r="M657" s="15">
        <v>0</v>
      </c>
      <c r="N657" s="15">
        <v>0</v>
      </c>
      <c r="O657" s="15">
        <v>0</v>
      </c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</row>
    <row r="658" spans="1:57" s="3" customFormat="1" hidden="1" x14ac:dyDescent="0.25">
      <c r="A658" s="23">
        <v>2019</v>
      </c>
      <c r="B658" s="23">
        <v>12</v>
      </c>
      <c r="C658" s="23" t="s">
        <v>133</v>
      </c>
      <c r="D658" s="23" t="s">
        <v>292</v>
      </c>
      <c r="E658" s="23" t="s">
        <v>304</v>
      </c>
      <c r="F658" s="23" t="s">
        <v>469</v>
      </c>
      <c r="G658" s="23" t="s">
        <v>470</v>
      </c>
      <c r="H658" s="23">
        <v>6.8</v>
      </c>
      <c r="I658" s="23">
        <v>0</v>
      </c>
      <c r="J658" s="23">
        <v>0</v>
      </c>
      <c r="K658" s="23">
        <v>5.6</v>
      </c>
      <c r="L658" s="23">
        <v>1.2</v>
      </c>
      <c r="M658" s="23">
        <v>0</v>
      </c>
      <c r="N658" s="23">
        <v>0</v>
      </c>
      <c r="O658" s="23">
        <v>0</v>
      </c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</row>
    <row r="659" spans="1:57" s="3" customFormat="1" x14ac:dyDescent="0.25">
      <c r="A659" s="21">
        <v>2019</v>
      </c>
      <c r="B659" s="21">
        <v>11</v>
      </c>
      <c r="C659" s="21" t="s">
        <v>146</v>
      </c>
      <c r="D659" s="21" t="s">
        <v>336</v>
      </c>
      <c r="E659" s="21" t="s">
        <v>29</v>
      </c>
      <c r="F659" s="21" t="s">
        <v>337</v>
      </c>
      <c r="G659" s="21" t="s">
        <v>330</v>
      </c>
      <c r="H659" s="21">
        <v>130.03</v>
      </c>
      <c r="I659" s="21">
        <v>0</v>
      </c>
      <c r="J659" s="21">
        <v>0</v>
      </c>
      <c r="K659" s="21">
        <v>5.58</v>
      </c>
      <c r="L659" s="21">
        <v>69.11</v>
      </c>
      <c r="M659" s="21">
        <v>0</v>
      </c>
      <c r="N659" s="21">
        <v>0</v>
      </c>
      <c r="O659" s="21">
        <v>55.330000000000005</v>
      </c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</row>
    <row r="660" spans="1:57" s="3" customFormat="1" x14ac:dyDescent="0.25">
      <c r="A660" s="9">
        <v>2019</v>
      </c>
      <c r="B660" s="9">
        <v>6</v>
      </c>
      <c r="C660" s="10" t="s">
        <v>89</v>
      </c>
      <c r="D660" s="10" t="s">
        <v>197</v>
      </c>
      <c r="E660" s="9" t="s">
        <v>29</v>
      </c>
      <c r="F660" s="10" t="s">
        <v>198</v>
      </c>
      <c r="G660" s="12" t="s">
        <v>196</v>
      </c>
      <c r="H660" s="6">
        <v>5.54</v>
      </c>
      <c r="I660" s="6">
        <v>0</v>
      </c>
      <c r="J660" s="6">
        <v>0</v>
      </c>
      <c r="K660" s="6">
        <v>5.54</v>
      </c>
      <c r="L660" s="6">
        <v>0</v>
      </c>
      <c r="M660" s="6">
        <v>0</v>
      </c>
      <c r="N660" s="6">
        <v>0</v>
      </c>
      <c r="O660" s="6">
        <v>0</v>
      </c>
    </row>
    <row r="661" spans="1:57" s="3" customFormat="1" x14ac:dyDescent="0.25">
      <c r="A661" s="9">
        <v>2019</v>
      </c>
      <c r="B661" s="9">
        <v>6</v>
      </c>
      <c r="C661" s="10" t="s">
        <v>61</v>
      </c>
      <c r="D661" s="10" t="s">
        <v>271</v>
      </c>
      <c r="E661" s="9" t="s">
        <v>29</v>
      </c>
      <c r="F661" s="10" t="s">
        <v>271</v>
      </c>
      <c r="G661" s="12" t="s">
        <v>272</v>
      </c>
      <c r="H661" s="6">
        <v>20.59</v>
      </c>
      <c r="I661" s="6">
        <v>0</v>
      </c>
      <c r="J661" s="6">
        <v>0</v>
      </c>
      <c r="K661" s="6">
        <v>5.54</v>
      </c>
      <c r="L661" s="6">
        <v>15.04</v>
      </c>
      <c r="M661" s="6">
        <v>0</v>
      </c>
      <c r="N661" s="6">
        <v>0</v>
      </c>
      <c r="O661" s="6">
        <v>0</v>
      </c>
    </row>
    <row r="662" spans="1:57" s="3" customFormat="1" hidden="1" x14ac:dyDescent="0.25">
      <c r="A662" s="9">
        <v>2019</v>
      </c>
      <c r="B662" s="9">
        <v>6</v>
      </c>
      <c r="C662" s="10" t="s">
        <v>231</v>
      </c>
      <c r="D662" s="10" t="s">
        <v>232</v>
      </c>
      <c r="E662" s="9" t="s">
        <v>500</v>
      </c>
      <c r="F662" s="10" t="s">
        <v>539</v>
      </c>
      <c r="G662" s="12" t="s">
        <v>502</v>
      </c>
      <c r="H662" s="6">
        <v>5.54</v>
      </c>
      <c r="I662" s="6">
        <v>0</v>
      </c>
      <c r="J662" s="6">
        <v>0</v>
      </c>
      <c r="K662" s="6">
        <v>5.54</v>
      </c>
      <c r="L662" s="6">
        <v>0</v>
      </c>
      <c r="M662" s="6">
        <v>0</v>
      </c>
      <c r="N662" s="6">
        <v>0</v>
      </c>
      <c r="O662" s="6">
        <v>0</v>
      </c>
    </row>
    <row r="663" spans="1:57" s="3" customFormat="1" x14ac:dyDescent="0.25">
      <c r="A663" s="21">
        <v>2019</v>
      </c>
      <c r="B663" s="21">
        <v>11</v>
      </c>
      <c r="C663" s="21" t="s">
        <v>55</v>
      </c>
      <c r="D663" s="21" t="s">
        <v>249</v>
      </c>
      <c r="E663" s="21" t="s">
        <v>29</v>
      </c>
      <c r="F663" s="21" t="s">
        <v>398</v>
      </c>
      <c r="G663" s="21" t="s">
        <v>398</v>
      </c>
      <c r="H663" s="21">
        <v>93.03</v>
      </c>
      <c r="I663" s="21">
        <v>0</v>
      </c>
      <c r="J663" s="21">
        <v>0</v>
      </c>
      <c r="K663" s="21">
        <v>5.53</v>
      </c>
      <c r="L663" s="21">
        <v>28.14</v>
      </c>
      <c r="M663" s="21">
        <v>0</v>
      </c>
      <c r="N663" s="21">
        <v>0</v>
      </c>
      <c r="O663" s="21">
        <v>59.36</v>
      </c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</row>
    <row r="664" spans="1:57" s="3" customFormat="1" x14ac:dyDescent="0.25">
      <c r="A664" s="21">
        <v>2019</v>
      </c>
      <c r="B664" s="21">
        <v>11</v>
      </c>
      <c r="C664" s="21" t="s">
        <v>19</v>
      </c>
      <c r="D664" s="21" t="s">
        <v>106</v>
      </c>
      <c r="E664" s="21" t="s">
        <v>29</v>
      </c>
      <c r="F664" s="21" t="s">
        <v>218</v>
      </c>
      <c r="G664" s="21" t="s">
        <v>217</v>
      </c>
      <c r="H664" s="21">
        <v>4936.7</v>
      </c>
      <c r="I664" s="21">
        <v>0</v>
      </c>
      <c r="J664" s="21">
        <v>4215.92</v>
      </c>
      <c r="K664" s="21">
        <v>5.49</v>
      </c>
      <c r="L664" s="21">
        <v>113.32000000000001</v>
      </c>
      <c r="M664" s="21">
        <v>89.67</v>
      </c>
      <c r="N664" s="21">
        <v>89.67</v>
      </c>
      <c r="O664" s="21">
        <v>512.32000000000005</v>
      </c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</row>
    <row r="665" spans="1:57" s="3" customFormat="1" hidden="1" x14ac:dyDescent="0.25">
      <c r="A665" s="9">
        <v>2019</v>
      </c>
      <c r="B665" s="9">
        <v>2</v>
      </c>
      <c r="C665" s="9" t="s">
        <v>19</v>
      </c>
      <c r="D665" s="9" t="s">
        <v>78</v>
      </c>
      <c r="E665" s="9" t="s">
        <v>280</v>
      </c>
      <c r="F665" s="9" t="s">
        <v>322</v>
      </c>
      <c r="G665" s="5" t="s">
        <v>319</v>
      </c>
      <c r="H665" s="6">
        <v>8.3800000000000008</v>
      </c>
      <c r="I665" s="6">
        <v>0</v>
      </c>
      <c r="J665" s="6">
        <v>0</v>
      </c>
      <c r="K665" s="6">
        <v>5.47</v>
      </c>
      <c r="L665" s="6">
        <v>2.91</v>
      </c>
      <c r="M665" s="6">
        <v>0</v>
      </c>
      <c r="N665" s="6">
        <v>0</v>
      </c>
      <c r="O665" s="6">
        <v>0</v>
      </c>
    </row>
    <row r="666" spans="1:57" s="3" customFormat="1" x14ac:dyDescent="0.25">
      <c r="A666" s="9">
        <v>2019</v>
      </c>
      <c r="B666" s="9">
        <v>2</v>
      </c>
      <c r="C666" s="9" t="s">
        <v>61</v>
      </c>
      <c r="D666" s="9" t="s">
        <v>417</v>
      </c>
      <c r="E666" s="9" t="s">
        <v>29</v>
      </c>
      <c r="F666" s="9" t="s">
        <v>418</v>
      </c>
      <c r="G666" s="5" t="s">
        <v>411</v>
      </c>
      <c r="H666" s="6">
        <v>6.95</v>
      </c>
      <c r="I666" s="6">
        <v>0</v>
      </c>
      <c r="J666" s="6">
        <v>0</v>
      </c>
      <c r="K666" s="6">
        <v>5.47</v>
      </c>
      <c r="L666" s="6">
        <v>1.48</v>
      </c>
      <c r="M666" s="6">
        <v>0</v>
      </c>
      <c r="N666" s="6">
        <v>0</v>
      </c>
      <c r="O666" s="6">
        <v>0</v>
      </c>
    </row>
    <row r="667" spans="1:57" s="3" customFormat="1" x14ac:dyDescent="0.25">
      <c r="A667" s="5">
        <v>2019</v>
      </c>
      <c r="B667" s="5">
        <v>7</v>
      </c>
      <c r="C667" s="12" t="s">
        <v>89</v>
      </c>
      <c r="D667" s="12" t="s">
        <v>197</v>
      </c>
      <c r="E667" s="5" t="s">
        <v>29</v>
      </c>
      <c r="F667" s="12" t="s">
        <v>198</v>
      </c>
      <c r="G667" s="10" t="s">
        <v>196</v>
      </c>
      <c r="H667" s="6">
        <v>5.44</v>
      </c>
      <c r="I667" s="6">
        <v>0</v>
      </c>
      <c r="J667" s="6">
        <v>0</v>
      </c>
      <c r="K667" s="6">
        <v>5.44</v>
      </c>
      <c r="L667" s="6">
        <v>0</v>
      </c>
      <c r="M667" s="6">
        <v>0</v>
      </c>
      <c r="N667" s="6">
        <v>0</v>
      </c>
      <c r="O667" s="6">
        <v>0</v>
      </c>
    </row>
    <row r="668" spans="1:57" s="3" customFormat="1" x14ac:dyDescent="0.25">
      <c r="A668" s="9">
        <v>2019</v>
      </c>
      <c r="B668" s="9">
        <v>4</v>
      </c>
      <c r="C668" s="9" t="s">
        <v>61</v>
      </c>
      <c r="D668" s="9" t="s">
        <v>399</v>
      </c>
      <c r="E668" s="9" t="s">
        <v>29</v>
      </c>
      <c r="F668" s="9" t="s">
        <v>415</v>
      </c>
      <c r="G668" s="5" t="s">
        <v>411</v>
      </c>
      <c r="H668" s="6">
        <v>10.56</v>
      </c>
      <c r="I668" s="6">
        <v>0</v>
      </c>
      <c r="J668" s="6">
        <v>0</v>
      </c>
      <c r="K668" s="6">
        <v>5.4</v>
      </c>
      <c r="L668" s="6">
        <v>0</v>
      </c>
      <c r="M668" s="6">
        <v>5.15</v>
      </c>
      <c r="N668" s="6">
        <v>1.74</v>
      </c>
      <c r="O668" s="6">
        <v>0</v>
      </c>
    </row>
    <row r="669" spans="1:57" s="3" customFormat="1" hidden="1" x14ac:dyDescent="0.25">
      <c r="A669" s="21">
        <v>2019</v>
      </c>
      <c r="B669" s="21">
        <v>11</v>
      </c>
      <c r="C669" s="21" t="s">
        <v>19</v>
      </c>
      <c r="D669" s="21" t="s">
        <v>70</v>
      </c>
      <c r="E669" s="21" t="s">
        <v>540</v>
      </c>
      <c r="F669" s="21" t="s">
        <v>458</v>
      </c>
      <c r="G669" s="21" t="s">
        <v>456</v>
      </c>
      <c r="H669" s="21">
        <v>14.500000000000002</v>
      </c>
      <c r="I669" s="21">
        <v>0</v>
      </c>
      <c r="J669" s="21">
        <v>0</v>
      </c>
      <c r="K669" s="21">
        <v>5.38</v>
      </c>
      <c r="L669" s="21">
        <v>9.1100000000000012</v>
      </c>
      <c r="M669" s="21">
        <v>0</v>
      </c>
      <c r="N669" s="21">
        <v>0</v>
      </c>
      <c r="O669" s="21">
        <v>0</v>
      </c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</row>
    <row r="670" spans="1:57" s="3" customFormat="1" hidden="1" x14ac:dyDescent="0.25">
      <c r="A670" s="13">
        <v>2019</v>
      </c>
      <c r="B670" s="13">
        <v>9</v>
      </c>
      <c r="C670" s="13" t="s">
        <v>19</v>
      </c>
      <c r="D670" s="13" t="s">
        <v>78</v>
      </c>
      <c r="E670" s="13" t="s">
        <v>280</v>
      </c>
      <c r="F670" s="13" t="s">
        <v>322</v>
      </c>
      <c r="G670" s="7" t="s">
        <v>319</v>
      </c>
      <c r="H670" s="13">
        <v>8.41</v>
      </c>
      <c r="I670" s="13">
        <v>0</v>
      </c>
      <c r="J670" s="13">
        <v>0</v>
      </c>
      <c r="K670" s="13">
        <v>5.37</v>
      </c>
      <c r="L670" s="13">
        <v>3.05</v>
      </c>
      <c r="M670" s="13">
        <v>0</v>
      </c>
      <c r="N670" s="13">
        <v>0</v>
      </c>
      <c r="O670" s="13">
        <v>0</v>
      </c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</row>
    <row r="671" spans="1:57" s="3" customFormat="1" x14ac:dyDescent="0.25">
      <c r="A671" s="19">
        <v>2019</v>
      </c>
      <c r="B671" s="19">
        <v>10</v>
      </c>
      <c r="C671" s="19" t="s">
        <v>27</v>
      </c>
      <c r="D671" s="19" t="s">
        <v>191</v>
      </c>
      <c r="E671" s="19" t="s">
        <v>29</v>
      </c>
      <c r="F671" s="19" t="s">
        <v>192</v>
      </c>
      <c r="G671" s="19" t="s">
        <v>190</v>
      </c>
      <c r="H671" s="19">
        <v>6.96</v>
      </c>
      <c r="I671" s="19">
        <v>0</v>
      </c>
      <c r="J671" s="19">
        <v>0</v>
      </c>
      <c r="K671" s="19">
        <v>5.37</v>
      </c>
      <c r="L671" s="19">
        <v>1.5899999999999999</v>
      </c>
      <c r="M671" s="19">
        <v>0</v>
      </c>
      <c r="N671" s="19">
        <v>0</v>
      </c>
      <c r="O671" s="19">
        <v>0</v>
      </c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</row>
    <row r="672" spans="1:57" s="3" customFormat="1" x14ac:dyDescent="0.25">
      <c r="A672" s="9">
        <v>2019</v>
      </c>
      <c r="B672" s="9">
        <v>3</v>
      </c>
      <c r="C672" s="9" t="s">
        <v>89</v>
      </c>
      <c r="D672" s="9" t="s">
        <v>197</v>
      </c>
      <c r="E672" s="9" t="s">
        <v>29</v>
      </c>
      <c r="F672" s="9" t="s">
        <v>198</v>
      </c>
      <c r="G672" s="5" t="s">
        <v>196</v>
      </c>
      <c r="H672" s="6">
        <v>5.34</v>
      </c>
      <c r="I672" s="6">
        <v>0</v>
      </c>
      <c r="J672" s="6">
        <v>0</v>
      </c>
      <c r="K672" s="6">
        <v>5.34</v>
      </c>
      <c r="L672" s="6">
        <v>0</v>
      </c>
      <c r="M672" s="6">
        <v>0</v>
      </c>
      <c r="N672" s="6">
        <v>0</v>
      </c>
      <c r="O672" s="6">
        <v>0</v>
      </c>
    </row>
    <row r="673" spans="1:57" s="3" customFormat="1" hidden="1" x14ac:dyDescent="0.25">
      <c r="A673" s="15">
        <v>2019</v>
      </c>
      <c r="B673" s="15">
        <v>8</v>
      </c>
      <c r="C673" s="15" t="s">
        <v>19</v>
      </c>
      <c r="D673" s="15" t="s">
        <v>70</v>
      </c>
      <c r="E673" s="15" t="s">
        <v>540</v>
      </c>
      <c r="F673" s="15" t="s">
        <v>458</v>
      </c>
      <c r="G673" s="16" t="s">
        <v>456</v>
      </c>
      <c r="H673" s="15">
        <v>15.08</v>
      </c>
      <c r="I673" s="15">
        <v>0</v>
      </c>
      <c r="J673" s="15">
        <v>0</v>
      </c>
      <c r="K673" s="15">
        <v>5.33</v>
      </c>
      <c r="L673" s="15">
        <v>9.75</v>
      </c>
      <c r="M673" s="15">
        <v>0</v>
      </c>
      <c r="N673" s="15">
        <v>0</v>
      </c>
      <c r="O673" s="15">
        <v>0</v>
      </c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</row>
    <row r="674" spans="1:57" s="3" customFormat="1" x14ac:dyDescent="0.25">
      <c r="A674" s="5">
        <v>2019</v>
      </c>
      <c r="B674" s="5">
        <v>7</v>
      </c>
      <c r="C674" s="12" t="s">
        <v>89</v>
      </c>
      <c r="D674" s="12" t="s">
        <v>288</v>
      </c>
      <c r="E674" s="5" t="s">
        <v>29</v>
      </c>
      <c r="F674" s="12" t="s">
        <v>430</v>
      </c>
      <c r="G674" s="10" t="s">
        <v>431</v>
      </c>
      <c r="H674" s="6">
        <v>83.289999999999992</v>
      </c>
      <c r="I674" s="6">
        <v>0</v>
      </c>
      <c r="J674" s="6">
        <v>0</v>
      </c>
      <c r="K674" s="6">
        <v>5.29</v>
      </c>
      <c r="L674" s="6">
        <v>0</v>
      </c>
      <c r="M674" s="6">
        <v>78</v>
      </c>
      <c r="N674" s="6">
        <v>12.370000000000001</v>
      </c>
      <c r="O674" s="6">
        <v>0</v>
      </c>
    </row>
    <row r="675" spans="1:57" s="3" customFormat="1" hidden="1" x14ac:dyDescent="0.25">
      <c r="A675" s="23">
        <v>2019</v>
      </c>
      <c r="B675" s="23">
        <v>12</v>
      </c>
      <c r="C675" s="23" t="s">
        <v>55</v>
      </c>
      <c r="D675" s="23" t="s">
        <v>249</v>
      </c>
      <c r="E675" s="23" t="s">
        <v>250</v>
      </c>
      <c r="F675" s="23" t="s">
        <v>251</v>
      </c>
      <c r="G675" s="23" t="s">
        <v>252</v>
      </c>
      <c r="H675" s="23">
        <v>12.52</v>
      </c>
      <c r="I675" s="23">
        <v>0</v>
      </c>
      <c r="J675" s="23">
        <v>0</v>
      </c>
      <c r="K675" s="23">
        <v>5.29</v>
      </c>
      <c r="L675" s="23">
        <v>7.22</v>
      </c>
      <c r="M675" s="23">
        <v>0</v>
      </c>
      <c r="N675" s="23">
        <v>0</v>
      </c>
      <c r="O675" s="23">
        <v>0</v>
      </c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</row>
    <row r="676" spans="1:57" s="3" customFormat="1" hidden="1" x14ac:dyDescent="0.25">
      <c r="A676" s="4">
        <v>2019</v>
      </c>
      <c r="B676" s="4">
        <v>1</v>
      </c>
      <c r="C676" s="4" t="s">
        <v>19</v>
      </c>
      <c r="D676" s="4" t="s">
        <v>78</v>
      </c>
      <c r="E676" s="4" t="s">
        <v>313</v>
      </c>
      <c r="F676" s="4" t="s">
        <v>317</v>
      </c>
      <c r="G676" s="5" t="s">
        <v>315</v>
      </c>
      <c r="H676" s="6">
        <v>113.65</v>
      </c>
      <c r="I676" s="6">
        <v>0</v>
      </c>
      <c r="J676" s="6">
        <v>0</v>
      </c>
      <c r="K676" s="6">
        <v>5.27</v>
      </c>
      <c r="L676" s="6">
        <v>9.8699999999999992</v>
      </c>
      <c r="M676" s="6">
        <v>0</v>
      </c>
      <c r="N676" s="6">
        <v>0</v>
      </c>
      <c r="O676" s="6">
        <v>98.51</v>
      </c>
    </row>
    <row r="677" spans="1:57" s="3" customFormat="1" hidden="1" x14ac:dyDescent="0.25">
      <c r="A677" s="13">
        <v>2019</v>
      </c>
      <c r="B677" s="13">
        <v>9</v>
      </c>
      <c r="C677" s="13" t="s">
        <v>253</v>
      </c>
      <c r="D677" s="13" t="s">
        <v>254</v>
      </c>
      <c r="E677" s="13" t="s">
        <v>255</v>
      </c>
      <c r="F677" s="13" t="s">
        <v>257</v>
      </c>
      <c r="G677" s="7" t="s">
        <v>253</v>
      </c>
      <c r="H677" s="13">
        <v>4941.41</v>
      </c>
      <c r="I677" s="13">
        <v>0</v>
      </c>
      <c r="J677" s="13">
        <v>0</v>
      </c>
      <c r="K677" s="13">
        <v>5.26</v>
      </c>
      <c r="L677" s="13">
        <v>217.87</v>
      </c>
      <c r="M677" s="13">
        <v>0</v>
      </c>
      <c r="N677" s="13">
        <v>0</v>
      </c>
      <c r="O677" s="13">
        <v>4718.29</v>
      </c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</row>
    <row r="678" spans="1:57" s="3" customFormat="1" hidden="1" x14ac:dyDescent="0.25">
      <c r="A678" s="13">
        <v>2019</v>
      </c>
      <c r="B678" s="13">
        <v>9</v>
      </c>
      <c r="C678" s="13" t="s">
        <v>19</v>
      </c>
      <c r="D678" s="13" t="s">
        <v>70</v>
      </c>
      <c r="E678" s="13" t="s">
        <v>364</v>
      </c>
      <c r="F678" s="13" t="s">
        <v>408</v>
      </c>
      <c r="G678" s="7" t="s">
        <v>407</v>
      </c>
      <c r="H678" s="13">
        <v>1639.74</v>
      </c>
      <c r="I678" s="13">
        <v>0</v>
      </c>
      <c r="J678" s="13">
        <v>1592.01</v>
      </c>
      <c r="K678" s="13">
        <v>5.25</v>
      </c>
      <c r="L678" s="13">
        <v>42.49</v>
      </c>
      <c r="M678" s="13">
        <v>0</v>
      </c>
      <c r="N678" s="13">
        <v>0</v>
      </c>
      <c r="O678" s="13">
        <v>0</v>
      </c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</row>
    <row r="679" spans="1:57" s="3" customFormat="1" x14ac:dyDescent="0.25">
      <c r="A679" s="13">
        <v>2019</v>
      </c>
      <c r="B679" s="13">
        <v>9</v>
      </c>
      <c r="C679" s="13" t="s">
        <v>89</v>
      </c>
      <c r="D679" s="13" t="s">
        <v>197</v>
      </c>
      <c r="E679" s="13" t="s">
        <v>29</v>
      </c>
      <c r="F679" s="13" t="s">
        <v>198</v>
      </c>
      <c r="G679" s="7" t="s">
        <v>196</v>
      </c>
      <c r="H679" s="13">
        <v>5.25</v>
      </c>
      <c r="I679" s="13">
        <v>0</v>
      </c>
      <c r="J679" s="13">
        <v>0</v>
      </c>
      <c r="K679" s="13">
        <v>5.25</v>
      </c>
      <c r="L679" s="13">
        <v>0</v>
      </c>
      <c r="M679" s="13">
        <v>0</v>
      </c>
      <c r="N679" s="13">
        <v>0</v>
      </c>
      <c r="O679" s="13">
        <v>0</v>
      </c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</row>
    <row r="680" spans="1:57" s="3" customFormat="1" hidden="1" x14ac:dyDescent="0.25">
      <c r="A680" s="5">
        <v>2019</v>
      </c>
      <c r="B680" s="5">
        <v>7</v>
      </c>
      <c r="C680" s="12" t="s">
        <v>124</v>
      </c>
      <c r="D680" s="12" t="s">
        <v>425</v>
      </c>
      <c r="E680" s="5" t="s">
        <v>426</v>
      </c>
      <c r="F680" s="12" t="s">
        <v>427</v>
      </c>
      <c r="G680" s="10" t="s">
        <v>427</v>
      </c>
      <c r="H680" s="6">
        <v>20.060000000000002</v>
      </c>
      <c r="I680" s="6">
        <v>0</v>
      </c>
      <c r="J680" s="6">
        <v>0</v>
      </c>
      <c r="K680" s="6">
        <v>5.24</v>
      </c>
      <c r="L680" s="6">
        <v>14.819999999999999</v>
      </c>
      <c r="M680" s="6">
        <v>0</v>
      </c>
      <c r="N680" s="6">
        <v>0</v>
      </c>
      <c r="O680" s="6">
        <v>0</v>
      </c>
    </row>
    <row r="681" spans="1:57" s="3" customFormat="1" hidden="1" x14ac:dyDescent="0.25">
      <c r="A681" s="15">
        <v>2019</v>
      </c>
      <c r="B681" s="15">
        <v>8</v>
      </c>
      <c r="C681" s="15" t="s">
        <v>15</v>
      </c>
      <c r="D681" s="15" t="s">
        <v>492</v>
      </c>
      <c r="E681" s="15" t="s">
        <v>43</v>
      </c>
      <c r="F681" s="15" t="s">
        <v>493</v>
      </c>
      <c r="G681" s="16" t="s">
        <v>15</v>
      </c>
      <c r="H681" s="15">
        <v>8.94</v>
      </c>
      <c r="I681" s="15">
        <v>0</v>
      </c>
      <c r="J681" s="15">
        <v>0</v>
      </c>
      <c r="K681" s="15">
        <v>5.24</v>
      </c>
      <c r="L681" s="15">
        <v>3.7</v>
      </c>
      <c r="M681" s="15">
        <v>0</v>
      </c>
      <c r="N681" s="15">
        <v>0</v>
      </c>
      <c r="O681" s="15">
        <v>0</v>
      </c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</row>
    <row r="682" spans="1:57" s="3" customFormat="1" x14ac:dyDescent="0.25">
      <c r="A682" s="21">
        <v>2019</v>
      </c>
      <c r="B682" s="21">
        <v>11</v>
      </c>
      <c r="C682" s="21" t="s">
        <v>27</v>
      </c>
      <c r="D682" s="21" t="s">
        <v>28</v>
      </c>
      <c r="E682" s="21" t="s">
        <v>29</v>
      </c>
      <c r="F682" s="21" t="s">
        <v>40</v>
      </c>
      <c r="G682" s="21" t="s">
        <v>30</v>
      </c>
      <c r="H682" s="21">
        <v>52.79</v>
      </c>
      <c r="I682" s="21">
        <v>0</v>
      </c>
      <c r="J682" s="21">
        <v>0</v>
      </c>
      <c r="K682" s="21">
        <v>5.24</v>
      </c>
      <c r="L682" s="21">
        <v>0</v>
      </c>
      <c r="M682" s="21">
        <v>47.55</v>
      </c>
      <c r="N682" s="21">
        <v>23.43</v>
      </c>
      <c r="O682" s="21">
        <v>0</v>
      </c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</row>
    <row r="683" spans="1:57" s="3" customFormat="1" hidden="1" x14ac:dyDescent="0.25">
      <c r="A683" s="9">
        <v>2019</v>
      </c>
      <c r="B683" s="9">
        <v>6</v>
      </c>
      <c r="C683" s="10" t="s">
        <v>253</v>
      </c>
      <c r="D683" s="10" t="s">
        <v>254</v>
      </c>
      <c r="E683" s="9" t="s">
        <v>255</v>
      </c>
      <c r="F683" s="10" t="s">
        <v>257</v>
      </c>
      <c r="G683" s="12" t="s">
        <v>253</v>
      </c>
      <c r="H683" s="6">
        <v>5110.5600000000004</v>
      </c>
      <c r="I683" s="6">
        <v>0</v>
      </c>
      <c r="J683" s="6">
        <v>0</v>
      </c>
      <c r="K683" s="6">
        <v>5.23</v>
      </c>
      <c r="L683" s="6">
        <v>208.08</v>
      </c>
      <c r="M683" s="6">
        <v>0</v>
      </c>
      <c r="N683" s="6">
        <v>0</v>
      </c>
      <c r="O683" s="6">
        <v>4897.26</v>
      </c>
    </row>
    <row r="684" spans="1:57" s="3" customFormat="1" x14ac:dyDescent="0.25">
      <c r="A684" s="5">
        <v>2019</v>
      </c>
      <c r="B684" s="5">
        <v>7</v>
      </c>
      <c r="C684" s="12" t="s">
        <v>61</v>
      </c>
      <c r="D684" s="12" t="s">
        <v>62</v>
      </c>
      <c r="E684" s="5" t="s">
        <v>29</v>
      </c>
      <c r="F684" s="12" t="s">
        <v>419</v>
      </c>
      <c r="G684" s="10" t="s">
        <v>411</v>
      </c>
      <c r="H684" s="6">
        <v>5.22</v>
      </c>
      <c r="I684" s="6">
        <v>0</v>
      </c>
      <c r="J684" s="6">
        <v>0</v>
      </c>
      <c r="K684" s="6">
        <v>5.22</v>
      </c>
      <c r="L684" s="6">
        <v>0</v>
      </c>
      <c r="M684" s="6">
        <v>0</v>
      </c>
      <c r="N684" s="6">
        <v>0</v>
      </c>
      <c r="O684" s="6">
        <v>0</v>
      </c>
    </row>
    <row r="685" spans="1:57" s="3" customFormat="1" hidden="1" x14ac:dyDescent="0.25">
      <c r="A685" s="9">
        <v>2019</v>
      </c>
      <c r="B685" s="9">
        <v>3</v>
      </c>
      <c r="C685" s="9" t="s">
        <v>253</v>
      </c>
      <c r="D685" s="9" t="s">
        <v>254</v>
      </c>
      <c r="E685" s="9" t="s">
        <v>255</v>
      </c>
      <c r="F685" s="9" t="s">
        <v>257</v>
      </c>
      <c r="G685" s="5" t="s">
        <v>253</v>
      </c>
      <c r="H685" s="6">
        <v>5321.53</v>
      </c>
      <c r="I685" s="6">
        <v>0</v>
      </c>
      <c r="J685" s="6">
        <v>0</v>
      </c>
      <c r="K685" s="6">
        <v>5.21</v>
      </c>
      <c r="L685" s="6">
        <v>198.9</v>
      </c>
      <c r="M685" s="6">
        <v>0</v>
      </c>
      <c r="N685" s="6">
        <v>0</v>
      </c>
      <c r="O685" s="6">
        <v>5117.42</v>
      </c>
    </row>
    <row r="686" spans="1:57" s="3" customFormat="1" hidden="1" x14ac:dyDescent="0.25">
      <c r="A686" s="23">
        <v>2019</v>
      </c>
      <c r="B686" s="23">
        <v>12</v>
      </c>
      <c r="C686" s="23" t="s">
        <v>19</v>
      </c>
      <c r="D686" s="23" t="s">
        <v>70</v>
      </c>
      <c r="E686" s="23" t="s">
        <v>364</v>
      </c>
      <c r="F686" s="23" t="s">
        <v>408</v>
      </c>
      <c r="G686" s="23" t="s">
        <v>407</v>
      </c>
      <c r="H686" s="23">
        <v>1833.01</v>
      </c>
      <c r="I686" s="23">
        <v>0</v>
      </c>
      <c r="J686" s="23">
        <v>1781.64</v>
      </c>
      <c r="K686" s="23">
        <v>5.2</v>
      </c>
      <c r="L686" s="23">
        <v>46.18</v>
      </c>
      <c r="M686" s="23">
        <v>0</v>
      </c>
      <c r="N686" s="23">
        <v>0</v>
      </c>
      <c r="O686" s="23">
        <v>0</v>
      </c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</row>
    <row r="687" spans="1:57" s="3" customFormat="1" hidden="1" x14ac:dyDescent="0.25">
      <c r="A687" s="9">
        <v>2019</v>
      </c>
      <c r="B687" s="9">
        <v>2</v>
      </c>
      <c r="C687" s="9" t="s">
        <v>19</v>
      </c>
      <c r="D687" s="9" t="s">
        <v>70</v>
      </c>
      <c r="E687" s="9" t="s">
        <v>21</v>
      </c>
      <c r="F687" s="9" t="s">
        <v>458</v>
      </c>
      <c r="G687" s="5" t="s">
        <v>456</v>
      </c>
      <c r="H687" s="6">
        <v>14.93</v>
      </c>
      <c r="I687" s="6">
        <v>0</v>
      </c>
      <c r="J687" s="6">
        <v>0</v>
      </c>
      <c r="K687" s="6">
        <v>5.16</v>
      </c>
      <c r="L687" s="6">
        <v>9.77</v>
      </c>
      <c r="M687" s="6">
        <v>0</v>
      </c>
      <c r="N687" s="6">
        <v>0</v>
      </c>
      <c r="O687" s="6">
        <v>0</v>
      </c>
    </row>
    <row r="688" spans="1:57" s="3" customFormat="1" hidden="1" x14ac:dyDescent="0.25">
      <c r="A688" s="13">
        <v>2019</v>
      </c>
      <c r="B688" s="13">
        <v>9</v>
      </c>
      <c r="C688" s="13" t="s">
        <v>124</v>
      </c>
      <c r="D688" s="13" t="s">
        <v>425</v>
      </c>
      <c r="E688" s="13" t="s">
        <v>545</v>
      </c>
      <c r="F688" s="13" t="s">
        <v>427</v>
      </c>
      <c r="G688" s="7" t="s">
        <v>427</v>
      </c>
      <c r="H688" s="13">
        <v>20.77</v>
      </c>
      <c r="I688" s="13">
        <v>0</v>
      </c>
      <c r="J688" s="13">
        <v>0</v>
      </c>
      <c r="K688" s="13">
        <v>5.1400000000000006</v>
      </c>
      <c r="L688" s="13">
        <v>15.63</v>
      </c>
      <c r="M688" s="13">
        <v>0</v>
      </c>
      <c r="N688" s="13">
        <v>0</v>
      </c>
      <c r="O688" s="13">
        <v>0</v>
      </c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</row>
    <row r="689" spans="1:57" s="3" customFormat="1" hidden="1" x14ac:dyDescent="0.25">
      <c r="A689" s="15">
        <v>2019</v>
      </c>
      <c r="B689" s="15">
        <v>8</v>
      </c>
      <c r="C689" s="15" t="s">
        <v>19</v>
      </c>
      <c r="D689" s="15" t="s">
        <v>78</v>
      </c>
      <c r="E689" s="15" t="s">
        <v>313</v>
      </c>
      <c r="F689" s="15" t="s">
        <v>314</v>
      </c>
      <c r="G689" s="16" t="s">
        <v>315</v>
      </c>
      <c r="H689" s="15">
        <v>153.66999999999999</v>
      </c>
      <c r="I689" s="15">
        <v>0</v>
      </c>
      <c r="J689" s="15">
        <v>0</v>
      </c>
      <c r="K689" s="15">
        <v>5.14</v>
      </c>
      <c r="L689" s="15">
        <v>18.96</v>
      </c>
      <c r="M689" s="15">
        <v>0</v>
      </c>
      <c r="N689" s="15">
        <v>0</v>
      </c>
      <c r="O689" s="15">
        <v>129.58000000000001</v>
      </c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</row>
    <row r="690" spans="1:57" s="3" customFormat="1" x14ac:dyDescent="0.25">
      <c r="A690" s="23">
        <v>2019</v>
      </c>
      <c r="B690" s="23">
        <v>12</v>
      </c>
      <c r="C690" s="23" t="s">
        <v>124</v>
      </c>
      <c r="D690" s="23" t="s">
        <v>353</v>
      </c>
      <c r="E690" s="23" t="s">
        <v>29</v>
      </c>
      <c r="F690" s="23" t="s">
        <v>385</v>
      </c>
      <c r="G690" s="23" t="s">
        <v>516</v>
      </c>
      <c r="H690" s="23">
        <v>5.14</v>
      </c>
      <c r="I690" s="23">
        <v>0</v>
      </c>
      <c r="J690" s="23">
        <v>0</v>
      </c>
      <c r="K690" s="23">
        <v>5.14</v>
      </c>
      <c r="L690" s="23">
        <v>0</v>
      </c>
      <c r="M690" s="23">
        <v>0</v>
      </c>
      <c r="N690" s="23">
        <v>0</v>
      </c>
      <c r="O690" s="23">
        <v>0</v>
      </c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</row>
    <row r="691" spans="1:57" s="3" customFormat="1" x14ac:dyDescent="0.25">
      <c r="A691" s="9">
        <v>2019</v>
      </c>
      <c r="B691" s="9">
        <v>3</v>
      </c>
      <c r="C691" s="9" t="s">
        <v>61</v>
      </c>
      <c r="D691" s="9" t="s">
        <v>399</v>
      </c>
      <c r="E691" s="9" t="s">
        <v>29</v>
      </c>
      <c r="F691" s="9" t="s">
        <v>415</v>
      </c>
      <c r="G691" s="5" t="s">
        <v>411</v>
      </c>
      <c r="H691" s="6">
        <v>10.210000000000001</v>
      </c>
      <c r="I691" s="6">
        <v>0</v>
      </c>
      <c r="J691" s="6">
        <v>0</v>
      </c>
      <c r="K691" s="6">
        <v>5.12</v>
      </c>
      <c r="L691" s="6">
        <v>0.06</v>
      </c>
      <c r="M691" s="6">
        <v>4.96</v>
      </c>
      <c r="N691" s="6">
        <v>1.6099999999999999</v>
      </c>
      <c r="O691" s="6">
        <v>7.0000000000000007E-2</v>
      </c>
    </row>
    <row r="692" spans="1:57" s="3" customFormat="1" hidden="1" x14ac:dyDescent="0.25">
      <c r="A692" s="21">
        <v>2019</v>
      </c>
      <c r="B692" s="21">
        <v>11</v>
      </c>
      <c r="C692" s="21" t="s">
        <v>133</v>
      </c>
      <c r="D692" s="21" t="s">
        <v>292</v>
      </c>
      <c r="E692" s="21" t="s">
        <v>304</v>
      </c>
      <c r="F692" s="21" t="s">
        <v>469</v>
      </c>
      <c r="G692" s="21" t="s">
        <v>470</v>
      </c>
      <c r="H692" s="21">
        <v>6.25</v>
      </c>
      <c r="I692" s="21">
        <v>0</v>
      </c>
      <c r="J692" s="21">
        <v>0</v>
      </c>
      <c r="K692" s="21">
        <v>5.12</v>
      </c>
      <c r="L692" s="21">
        <v>1.1299999999999999</v>
      </c>
      <c r="M692" s="21">
        <v>0</v>
      </c>
      <c r="N692" s="21">
        <v>0</v>
      </c>
      <c r="O692" s="21">
        <v>0</v>
      </c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</row>
    <row r="693" spans="1:57" s="3" customFormat="1" x14ac:dyDescent="0.25">
      <c r="A693" s="9">
        <v>2019</v>
      </c>
      <c r="B693" s="9">
        <v>4</v>
      </c>
      <c r="C693" s="9" t="s">
        <v>89</v>
      </c>
      <c r="D693" s="9" t="s">
        <v>197</v>
      </c>
      <c r="E693" s="9" t="s">
        <v>29</v>
      </c>
      <c r="F693" s="9" t="s">
        <v>198</v>
      </c>
      <c r="G693" s="5" t="s">
        <v>196</v>
      </c>
      <c r="H693" s="6">
        <v>5.1100000000000003</v>
      </c>
      <c r="I693" s="6">
        <v>0</v>
      </c>
      <c r="J693" s="6">
        <v>0</v>
      </c>
      <c r="K693" s="6">
        <v>5.1100000000000003</v>
      </c>
      <c r="L693" s="6">
        <v>0</v>
      </c>
      <c r="M693" s="6">
        <v>0</v>
      </c>
      <c r="N693" s="6">
        <v>0</v>
      </c>
      <c r="O693" s="6">
        <v>0</v>
      </c>
    </row>
    <row r="694" spans="1:57" s="3" customFormat="1" hidden="1" x14ac:dyDescent="0.25">
      <c r="A694" s="5">
        <v>2019</v>
      </c>
      <c r="B694" s="5">
        <v>7</v>
      </c>
      <c r="C694" s="12" t="s">
        <v>133</v>
      </c>
      <c r="D694" s="12" t="s">
        <v>284</v>
      </c>
      <c r="E694" s="5" t="s">
        <v>285</v>
      </c>
      <c r="F694" s="12" t="s">
        <v>286</v>
      </c>
      <c r="G694" s="10" t="s">
        <v>287</v>
      </c>
      <c r="H694" s="6">
        <v>16.16</v>
      </c>
      <c r="I694" s="6">
        <v>0</v>
      </c>
      <c r="J694" s="6">
        <v>0</v>
      </c>
      <c r="K694" s="6">
        <v>5.1100000000000003</v>
      </c>
      <c r="L694" s="6">
        <v>4.1500000000000004</v>
      </c>
      <c r="M694" s="6">
        <v>0</v>
      </c>
      <c r="N694" s="6">
        <v>0</v>
      </c>
      <c r="O694" s="6">
        <v>6.91</v>
      </c>
    </row>
    <row r="695" spans="1:57" s="3" customFormat="1" x14ac:dyDescent="0.25">
      <c r="A695" s="9">
        <v>2019</v>
      </c>
      <c r="B695" s="9">
        <v>2</v>
      </c>
      <c r="C695" s="9" t="s">
        <v>61</v>
      </c>
      <c r="D695" s="9" t="s">
        <v>62</v>
      </c>
      <c r="E695" s="9" t="s">
        <v>29</v>
      </c>
      <c r="F695" s="9" t="s">
        <v>419</v>
      </c>
      <c r="G695" s="5" t="s">
        <v>411</v>
      </c>
      <c r="H695" s="6">
        <v>5.0999999999999996</v>
      </c>
      <c r="I695" s="6">
        <v>0</v>
      </c>
      <c r="J695" s="6">
        <v>0</v>
      </c>
      <c r="K695" s="6">
        <v>5.0999999999999996</v>
      </c>
      <c r="L695" s="6">
        <v>0</v>
      </c>
      <c r="M695" s="6">
        <v>0</v>
      </c>
      <c r="N695" s="6">
        <v>0</v>
      </c>
      <c r="O695" s="6">
        <v>0</v>
      </c>
    </row>
    <row r="696" spans="1:57" s="3" customFormat="1" x14ac:dyDescent="0.25">
      <c r="A696" s="5">
        <v>2019</v>
      </c>
      <c r="B696" s="5">
        <v>7</v>
      </c>
      <c r="C696" s="12" t="s">
        <v>61</v>
      </c>
      <c r="D696" s="12" t="s">
        <v>399</v>
      </c>
      <c r="E696" s="5" t="s">
        <v>29</v>
      </c>
      <c r="F696" s="12" t="s">
        <v>415</v>
      </c>
      <c r="G696" s="10" t="s">
        <v>411</v>
      </c>
      <c r="H696" s="6">
        <v>24.38</v>
      </c>
      <c r="I696" s="6">
        <v>0</v>
      </c>
      <c r="J696" s="6">
        <v>0</v>
      </c>
      <c r="K696" s="6">
        <v>5.08</v>
      </c>
      <c r="L696" s="6">
        <v>0.5</v>
      </c>
      <c r="M696" s="6">
        <v>18.8</v>
      </c>
      <c r="N696" s="6">
        <v>6.8100000000000005</v>
      </c>
      <c r="O696" s="6">
        <v>0</v>
      </c>
    </row>
    <row r="697" spans="1:57" s="3" customFormat="1" x14ac:dyDescent="0.25">
      <c r="A697" s="19">
        <v>2019</v>
      </c>
      <c r="B697" s="19">
        <v>10</v>
      </c>
      <c r="C697" s="19" t="s">
        <v>55</v>
      </c>
      <c r="D697" s="19" t="s">
        <v>249</v>
      </c>
      <c r="E697" s="19" t="s">
        <v>29</v>
      </c>
      <c r="F697" s="19" t="s">
        <v>398</v>
      </c>
      <c r="G697" s="19" t="s">
        <v>398</v>
      </c>
      <c r="H697" s="19">
        <v>92.88</v>
      </c>
      <c r="I697" s="19">
        <v>0</v>
      </c>
      <c r="J697" s="19">
        <v>0</v>
      </c>
      <c r="K697" s="19">
        <v>5.08</v>
      </c>
      <c r="L697" s="19">
        <v>28.04</v>
      </c>
      <c r="M697" s="19">
        <v>0</v>
      </c>
      <c r="N697" s="19">
        <v>0</v>
      </c>
      <c r="O697" s="19">
        <v>59.76</v>
      </c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</row>
    <row r="698" spans="1:57" s="3" customFormat="1" hidden="1" x14ac:dyDescent="0.25">
      <c r="A698" s="5">
        <v>2019</v>
      </c>
      <c r="B698" s="5">
        <v>7</v>
      </c>
      <c r="C698" s="12" t="s">
        <v>15</v>
      </c>
      <c r="D698" s="12" t="s">
        <v>492</v>
      </c>
      <c r="E698" s="5" t="s">
        <v>43</v>
      </c>
      <c r="F698" s="12" t="s">
        <v>493</v>
      </c>
      <c r="G698" s="10" t="s">
        <v>15</v>
      </c>
      <c r="H698" s="6">
        <v>8.27</v>
      </c>
      <c r="I698" s="6">
        <v>0</v>
      </c>
      <c r="J698" s="6">
        <v>0</v>
      </c>
      <c r="K698" s="6">
        <v>5.0199999999999996</v>
      </c>
      <c r="L698" s="6">
        <v>3.25</v>
      </c>
      <c r="M698" s="6">
        <v>0</v>
      </c>
      <c r="N698" s="6">
        <v>0</v>
      </c>
      <c r="O698" s="6">
        <v>0</v>
      </c>
    </row>
    <row r="699" spans="1:57" s="3" customFormat="1" x14ac:dyDescent="0.25">
      <c r="A699" s="19">
        <v>2019</v>
      </c>
      <c r="B699" s="19">
        <v>10</v>
      </c>
      <c r="C699" s="19" t="s">
        <v>89</v>
      </c>
      <c r="D699" s="19" t="s">
        <v>288</v>
      </c>
      <c r="E699" s="19" t="s">
        <v>29</v>
      </c>
      <c r="F699" s="19" t="s">
        <v>430</v>
      </c>
      <c r="G699" s="19" t="s">
        <v>431</v>
      </c>
      <c r="H699" s="19">
        <v>85.67</v>
      </c>
      <c r="I699" s="19">
        <v>0</v>
      </c>
      <c r="J699" s="19">
        <v>0</v>
      </c>
      <c r="K699" s="19">
        <v>5</v>
      </c>
      <c r="L699" s="19">
        <v>0</v>
      </c>
      <c r="M699" s="19">
        <v>80.67</v>
      </c>
      <c r="N699" s="19">
        <v>10.72</v>
      </c>
      <c r="O699" s="19">
        <v>0</v>
      </c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</row>
    <row r="700" spans="1:57" s="3" customFormat="1" hidden="1" x14ac:dyDescent="0.25">
      <c r="A700" s="23">
        <v>2019</v>
      </c>
      <c r="B700" s="23">
        <v>12</v>
      </c>
      <c r="C700" s="23" t="s">
        <v>27</v>
      </c>
      <c r="D700" s="23" t="s">
        <v>84</v>
      </c>
      <c r="E700" s="23" t="s">
        <v>85</v>
      </c>
      <c r="F700" s="23" t="s">
        <v>86</v>
      </c>
      <c r="G700" s="23" t="s">
        <v>87</v>
      </c>
      <c r="H700" s="23">
        <v>8.16</v>
      </c>
      <c r="I700" s="23">
        <v>0</v>
      </c>
      <c r="J700" s="23">
        <v>0</v>
      </c>
      <c r="K700" s="23">
        <v>5</v>
      </c>
      <c r="L700" s="23">
        <v>3.16</v>
      </c>
      <c r="M700" s="23">
        <v>0</v>
      </c>
      <c r="N700" s="23">
        <v>0</v>
      </c>
      <c r="O700" s="23">
        <v>0</v>
      </c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</row>
    <row r="701" spans="1:57" s="3" customFormat="1" hidden="1" x14ac:dyDescent="0.25">
      <c r="A701" s="9">
        <v>2019</v>
      </c>
      <c r="B701" s="9">
        <v>6</v>
      </c>
      <c r="C701" s="10" t="s">
        <v>55</v>
      </c>
      <c r="D701" s="10" t="s">
        <v>249</v>
      </c>
      <c r="E701" s="9" t="s">
        <v>250</v>
      </c>
      <c r="F701" s="10" t="s">
        <v>359</v>
      </c>
      <c r="G701" s="12" t="s">
        <v>357</v>
      </c>
      <c r="H701" s="6">
        <v>52.11</v>
      </c>
      <c r="I701" s="6">
        <v>0</v>
      </c>
      <c r="J701" s="6">
        <v>0</v>
      </c>
      <c r="K701" s="6">
        <v>4.99</v>
      </c>
      <c r="L701" s="6">
        <v>47.12</v>
      </c>
      <c r="M701" s="6">
        <v>0</v>
      </c>
      <c r="N701" s="6">
        <v>0</v>
      </c>
      <c r="O701" s="6">
        <v>0</v>
      </c>
    </row>
    <row r="702" spans="1:57" s="3" customFormat="1" x14ac:dyDescent="0.25">
      <c r="A702" s="4">
        <v>2019</v>
      </c>
      <c r="B702" s="4">
        <v>1</v>
      </c>
      <c r="C702" s="4" t="s">
        <v>61</v>
      </c>
      <c r="D702" s="4" t="s">
        <v>62</v>
      </c>
      <c r="E702" s="4" t="s">
        <v>29</v>
      </c>
      <c r="F702" s="4" t="s">
        <v>65</v>
      </c>
      <c r="G702" s="5" t="s">
        <v>64</v>
      </c>
      <c r="H702" s="6">
        <v>84</v>
      </c>
      <c r="I702" s="6">
        <v>0</v>
      </c>
      <c r="J702" s="6">
        <v>26.29</v>
      </c>
      <c r="K702" s="6">
        <v>4.95</v>
      </c>
      <c r="L702" s="6">
        <v>37.32</v>
      </c>
      <c r="M702" s="6">
        <v>0</v>
      </c>
      <c r="N702" s="6">
        <v>0</v>
      </c>
      <c r="O702" s="6">
        <v>15.44</v>
      </c>
    </row>
    <row r="703" spans="1:57" s="3" customFormat="1" hidden="1" x14ac:dyDescent="0.25">
      <c r="A703" s="9">
        <v>2019</v>
      </c>
      <c r="B703" s="9">
        <v>2</v>
      </c>
      <c r="C703" s="9" t="s">
        <v>61</v>
      </c>
      <c r="D703" s="9" t="s">
        <v>450</v>
      </c>
      <c r="E703" s="9" t="s">
        <v>43</v>
      </c>
      <c r="F703" s="9" t="s">
        <v>451</v>
      </c>
      <c r="G703" s="5" t="s">
        <v>452</v>
      </c>
      <c r="H703" s="6">
        <v>37.64</v>
      </c>
      <c r="I703" s="6">
        <v>0</v>
      </c>
      <c r="J703" s="6">
        <v>12.78</v>
      </c>
      <c r="K703" s="6">
        <v>4.95</v>
      </c>
      <c r="L703" s="6">
        <v>6.42</v>
      </c>
      <c r="M703" s="6">
        <v>0</v>
      </c>
      <c r="N703" s="6">
        <v>0</v>
      </c>
      <c r="O703" s="6">
        <v>13.49</v>
      </c>
    </row>
    <row r="704" spans="1:57" s="3" customFormat="1" x14ac:dyDescent="0.25">
      <c r="A704" s="21">
        <v>2019</v>
      </c>
      <c r="B704" s="21">
        <v>11</v>
      </c>
      <c r="C704" s="21" t="s">
        <v>124</v>
      </c>
      <c r="D704" s="21" t="s">
        <v>353</v>
      </c>
      <c r="E704" s="21" t="s">
        <v>29</v>
      </c>
      <c r="F704" s="21" t="s">
        <v>385</v>
      </c>
      <c r="G704" s="21" t="s">
        <v>516</v>
      </c>
      <c r="H704" s="21">
        <v>4.95</v>
      </c>
      <c r="I704" s="21">
        <v>0</v>
      </c>
      <c r="J704" s="21">
        <v>0</v>
      </c>
      <c r="K704" s="21">
        <v>4.95</v>
      </c>
      <c r="L704" s="21">
        <v>0</v>
      </c>
      <c r="M704" s="21">
        <v>0</v>
      </c>
      <c r="N704" s="21">
        <v>0</v>
      </c>
      <c r="O704" s="21">
        <v>0</v>
      </c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</row>
    <row r="705" spans="1:57" s="3" customFormat="1" hidden="1" x14ac:dyDescent="0.25">
      <c r="A705" s="9">
        <v>2019</v>
      </c>
      <c r="B705" s="9">
        <v>5</v>
      </c>
      <c r="C705" s="9" t="s">
        <v>124</v>
      </c>
      <c r="D705" s="9" t="s">
        <v>425</v>
      </c>
      <c r="E705" s="9" t="s">
        <v>426</v>
      </c>
      <c r="F705" s="9" t="s">
        <v>427</v>
      </c>
      <c r="G705" s="5" t="s">
        <v>427</v>
      </c>
      <c r="H705" s="6">
        <v>21.08</v>
      </c>
      <c r="I705" s="6">
        <v>0</v>
      </c>
      <c r="J705" s="6">
        <v>0</v>
      </c>
      <c r="K705" s="6">
        <v>4.9399999999999995</v>
      </c>
      <c r="L705" s="6">
        <v>16.13</v>
      </c>
      <c r="M705" s="6">
        <v>0</v>
      </c>
      <c r="N705" s="6">
        <v>0</v>
      </c>
      <c r="O705" s="6">
        <v>0</v>
      </c>
    </row>
    <row r="706" spans="1:57" s="3" customFormat="1" x14ac:dyDescent="0.25">
      <c r="A706" s="13">
        <v>2019</v>
      </c>
      <c r="B706" s="13">
        <v>9</v>
      </c>
      <c r="C706" s="13" t="s">
        <v>89</v>
      </c>
      <c r="D706" s="13" t="s">
        <v>332</v>
      </c>
      <c r="E706" s="13" t="s">
        <v>29</v>
      </c>
      <c r="F706" s="13" t="s">
        <v>333</v>
      </c>
      <c r="G706" s="7" t="s">
        <v>330</v>
      </c>
      <c r="H706" s="13">
        <v>4.9399999999999995</v>
      </c>
      <c r="I706" s="13">
        <v>0</v>
      </c>
      <c r="J706" s="13">
        <v>0</v>
      </c>
      <c r="K706" s="13">
        <v>4.9399999999999995</v>
      </c>
      <c r="L706" s="13">
        <v>0</v>
      </c>
      <c r="M706" s="13">
        <v>0</v>
      </c>
      <c r="N706" s="13">
        <v>0</v>
      </c>
      <c r="O706" s="13">
        <v>0</v>
      </c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</row>
    <row r="707" spans="1:57" s="3" customFormat="1" x14ac:dyDescent="0.25">
      <c r="A707" s="23">
        <v>2019</v>
      </c>
      <c r="B707" s="23">
        <v>12</v>
      </c>
      <c r="C707" s="23" t="s">
        <v>55</v>
      </c>
      <c r="D707" s="23" t="s">
        <v>249</v>
      </c>
      <c r="E707" s="23" t="s">
        <v>29</v>
      </c>
      <c r="F707" s="23" t="s">
        <v>398</v>
      </c>
      <c r="G707" s="23" t="s">
        <v>398</v>
      </c>
      <c r="H707" s="23">
        <v>95.56</v>
      </c>
      <c r="I707" s="23">
        <v>0</v>
      </c>
      <c r="J707" s="23">
        <v>0</v>
      </c>
      <c r="K707" s="23">
        <v>4.92</v>
      </c>
      <c r="L707" s="23">
        <v>27.1</v>
      </c>
      <c r="M707" s="23">
        <v>0</v>
      </c>
      <c r="N707" s="23">
        <v>0</v>
      </c>
      <c r="O707" s="23">
        <v>63.54</v>
      </c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</row>
    <row r="708" spans="1:57" s="3" customFormat="1" x14ac:dyDescent="0.25">
      <c r="A708" s="19">
        <v>2019</v>
      </c>
      <c r="B708" s="19">
        <v>10</v>
      </c>
      <c r="C708" s="19" t="s">
        <v>89</v>
      </c>
      <c r="D708" s="19" t="s">
        <v>197</v>
      </c>
      <c r="E708" s="19" t="s">
        <v>29</v>
      </c>
      <c r="F708" s="19" t="s">
        <v>198</v>
      </c>
      <c r="G708" s="19" t="s">
        <v>330</v>
      </c>
      <c r="H708" s="19">
        <v>4.8899999999999997</v>
      </c>
      <c r="I708" s="19">
        <v>0</v>
      </c>
      <c r="J708" s="19">
        <v>0</v>
      </c>
      <c r="K708" s="19">
        <v>4.8899999999999997</v>
      </c>
      <c r="L708" s="19">
        <v>0</v>
      </c>
      <c r="M708" s="19">
        <v>0</v>
      </c>
      <c r="N708" s="19">
        <v>0</v>
      </c>
      <c r="O708" s="19">
        <v>0</v>
      </c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</row>
    <row r="709" spans="1:57" s="3" customFormat="1" hidden="1" x14ac:dyDescent="0.25">
      <c r="A709" s="5">
        <v>2019</v>
      </c>
      <c r="B709" s="5">
        <v>7</v>
      </c>
      <c r="C709" s="12" t="s">
        <v>19</v>
      </c>
      <c r="D709" s="12" t="s">
        <v>106</v>
      </c>
      <c r="E709" s="5" t="s">
        <v>85</v>
      </c>
      <c r="F709" s="12" t="s">
        <v>302</v>
      </c>
      <c r="G709" s="10" t="s">
        <v>303</v>
      </c>
      <c r="H709" s="6">
        <v>89.56</v>
      </c>
      <c r="I709" s="6">
        <v>0</v>
      </c>
      <c r="J709" s="6">
        <v>0</v>
      </c>
      <c r="K709" s="6">
        <v>4.88</v>
      </c>
      <c r="L709" s="6">
        <v>0</v>
      </c>
      <c r="M709" s="6">
        <v>84.67</v>
      </c>
      <c r="N709" s="6">
        <v>11</v>
      </c>
      <c r="O709" s="6">
        <v>0</v>
      </c>
    </row>
    <row r="710" spans="1:57" s="3" customFormat="1" hidden="1" x14ac:dyDescent="0.25">
      <c r="A710" s="15">
        <v>2019</v>
      </c>
      <c r="B710" s="15">
        <v>8</v>
      </c>
      <c r="C710" s="15" t="s">
        <v>146</v>
      </c>
      <c r="D710" s="15" t="s">
        <v>147</v>
      </c>
      <c r="E710" s="15" t="s">
        <v>43</v>
      </c>
      <c r="F710" s="15" t="s">
        <v>148</v>
      </c>
      <c r="G710" s="16" t="s">
        <v>149</v>
      </c>
      <c r="H710" s="15">
        <v>8.42</v>
      </c>
      <c r="I710" s="15">
        <v>0</v>
      </c>
      <c r="J710" s="15">
        <v>0</v>
      </c>
      <c r="K710" s="15">
        <v>4.87</v>
      </c>
      <c r="L710" s="15">
        <v>3.55</v>
      </c>
      <c r="M710" s="15">
        <v>0</v>
      </c>
      <c r="N710" s="15">
        <v>0</v>
      </c>
      <c r="O710" s="15">
        <v>0</v>
      </c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</row>
    <row r="711" spans="1:57" s="3" customFormat="1" x14ac:dyDescent="0.25">
      <c r="A711" s="4">
        <v>2019</v>
      </c>
      <c r="B711" s="4">
        <v>1</v>
      </c>
      <c r="C711" s="4" t="s">
        <v>124</v>
      </c>
      <c r="D711" s="4" t="s">
        <v>353</v>
      </c>
      <c r="E711" s="4" t="s">
        <v>29</v>
      </c>
      <c r="F711" s="4" t="s">
        <v>378</v>
      </c>
      <c r="G711" s="5" t="s">
        <v>377</v>
      </c>
      <c r="H711" s="6">
        <v>4.8600000000000003</v>
      </c>
      <c r="I711" s="6">
        <v>0</v>
      </c>
      <c r="J711" s="6">
        <v>0</v>
      </c>
      <c r="K711" s="6">
        <v>4.8600000000000003</v>
      </c>
      <c r="L711" s="6">
        <v>0</v>
      </c>
      <c r="M711" s="6">
        <v>0</v>
      </c>
      <c r="N711" s="6">
        <v>0</v>
      </c>
      <c r="O711" s="6">
        <v>0</v>
      </c>
    </row>
    <row r="712" spans="1:57" s="3" customFormat="1" x14ac:dyDescent="0.25">
      <c r="A712" s="19">
        <v>2019</v>
      </c>
      <c r="B712" s="19">
        <v>10</v>
      </c>
      <c r="C712" s="19" t="s">
        <v>124</v>
      </c>
      <c r="D712" s="19" t="s">
        <v>353</v>
      </c>
      <c r="E712" s="19" t="s">
        <v>29</v>
      </c>
      <c r="F712" s="19" t="s">
        <v>385</v>
      </c>
      <c r="G712" s="19" t="s">
        <v>516</v>
      </c>
      <c r="H712" s="19">
        <v>4.8600000000000003</v>
      </c>
      <c r="I712" s="19">
        <v>0</v>
      </c>
      <c r="J712" s="19">
        <v>0</v>
      </c>
      <c r="K712" s="19">
        <v>4.8600000000000003</v>
      </c>
      <c r="L712" s="19">
        <v>0</v>
      </c>
      <c r="M712" s="19">
        <v>0</v>
      </c>
      <c r="N712" s="19">
        <v>0</v>
      </c>
      <c r="O712" s="19">
        <v>0</v>
      </c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</row>
    <row r="713" spans="1:57" s="3" customFormat="1" x14ac:dyDescent="0.25">
      <c r="A713" s="19">
        <v>2019</v>
      </c>
      <c r="B713" s="19">
        <v>10</v>
      </c>
      <c r="C713" s="19" t="s">
        <v>61</v>
      </c>
      <c r="D713" s="19" t="s">
        <v>399</v>
      </c>
      <c r="E713" s="19" t="s">
        <v>29</v>
      </c>
      <c r="F713" s="19" t="s">
        <v>415</v>
      </c>
      <c r="G713" s="19" t="s">
        <v>411</v>
      </c>
      <c r="H713" s="19">
        <v>27.84</v>
      </c>
      <c r="I713" s="19">
        <v>0</v>
      </c>
      <c r="J713" s="19">
        <v>0</v>
      </c>
      <c r="K713" s="19">
        <v>4.82</v>
      </c>
      <c r="L713" s="19">
        <v>0</v>
      </c>
      <c r="M713" s="19">
        <v>23.02</v>
      </c>
      <c r="N713" s="19">
        <v>7.4</v>
      </c>
      <c r="O713" s="19">
        <v>0</v>
      </c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</row>
    <row r="714" spans="1:57" s="3" customFormat="1" x14ac:dyDescent="0.25">
      <c r="A714" s="15">
        <v>2019</v>
      </c>
      <c r="B714" s="15">
        <v>8</v>
      </c>
      <c r="C714" s="15" t="s">
        <v>27</v>
      </c>
      <c r="D714" s="15" t="s">
        <v>28</v>
      </c>
      <c r="E714" s="15" t="s">
        <v>29</v>
      </c>
      <c r="F714" s="15" t="s">
        <v>38</v>
      </c>
      <c r="G714" s="16" t="s">
        <v>30</v>
      </c>
      <c r="H714" s="15">
        <v>133.9</v>
      </c>
      <c r="I714" s="15">
        <v>0</v>
      </c>
      <c r="J714" s="15">
        <v>0</v>
      </c>
      <c r="K714" s="15">
        <v>4.79</v>
      </c>
      <c r="L714" s="15">
        <v>0</v>
      </c>
      <c r="M714" s="15">
        <v>129.11000000000001</v>
      </c>
      <c r="N714" s="15">
        <v>53.33</v>
      </c>
      <c r="O714" s="15">
        <v>0</v>
      </c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</row>
    <row r="715" spans="1:57" s="3" customFormat="1" hidden="1" x14ac:dyDescent="0.25">
      <c r="A715" s="9">
        <v>2019</v>
      </c>
      <c r="B715" s="9">
        <v>3</v>
      </c>
      <c r="C715" s="9" t="s">
        <v>133</v>
      </c>
      <c r="D715" s="9" t="s">
        <v>292</v>
      </c>
      <c r="E715" s="9" t="s">
        <v>441</v>
      </c>
      <c r="F715" s="9" t="s">
        <v>469</v>
      </c>
      <c r="G715" s="5" t="s">
        <v>470</v>
      </c>
      <c r="H715" s="6">
        <v>5.93</v>
      </c>
      <c r="I715" s="6">
        <v>0</v>
      </c>
      <c r="J715" s="6">
        <v>0</v>
      </c>
      <c r="K715" s="6">
        <v>4.78</v>
      </c>
      <c r="L715" s="6">
        <v>1.1499999999999999</v>
      </c>
      <c r="M715" s="6">
        <v>0</v>
      </c>
      <c r="N715" s="6">
        <v>0</v>
      </c>
      <c r="O715" s="6">
        <v>0</v>
      </c>
    </row>
    <row r="716" spans="1:57" s="3" customFormat="1" hidden="1" x14ac:dyDescent="0.25">
      <c r="A716" s="9">
        <v>2019</v>
      </c>
      <c r="B716" s="9">
        <v>2</v>
      </c>
      <c r="C716" s="9" t="s">
        <v>19</v>
      </c>
      <c r="D716" s="9" t="s">
        <v>70</v>
      </c>
      <c r="E716" s="9" t="s">
        <v>364</v>
      </c>
      <c r="F716" s="9" t="s">
        <v>408</v>
      </c>
      <c r="G716" s="5" t="s">
        <v>407</v>
      </c>
      <c r="H716" s="6">
        <v>1243.69</v>
      </c>
      <c r="I716" s="6">
        <v>0</v>
      </c>
      <c r="J716" s="6">
        <v>1206.81</v>
      </c>
      <c r="K716" s="6">
        <v>4.7699999999999996</v>
      </c>
      <c r="L716" s="6">
        <v>32.119999999999997</v>
      </c>
      <c r="M716" s="6">
        <v>0</v>
      </c>
      <c r="N716" s="6">
        <v>0</v>
      </c>
      <c r="O716" s="6">
        <v>0</v>
      </c>
    </row>
    <row r="717" spans="1:57" s="3" customFormat="1" x14ac:dyDescent="0.25">
      <c r="A717" s="9">
        <v>2019</v>
      </c>
      <c r="B717" s="9">
        <v>3</v>
      </c>
      <c r="C717" s="9" t="s">
        <v>19</v>
      </c>
      <c r="D717" s="9" t="s">
        <v>78</v>
      </c>
      <c r="E717" s="9" t="s">
        <v>29</v>
      </c>
      <c r="F717" s="9" t="s">
        <v>447</v>
      </c>
      <c r="G717" s="5" t="s">
        <v>448</v>
      </c>
      <c r="H717" s="6">
        <v>1426.52</v>
      </c>
      <c r="I717" s="6">
        <v>0</v>
      </c>
      <c r="J717" s="6">
        <v>418.28</v>
      </c>
      <c r="K717" s="6">
        <v>4.7300000000000004</v>
      </c>
      <c r="L717" s="6">
        <v>139.53</v>
      </c>
      <c r="M717" s="6">
        <v>137.26</v>
      </c>
      <c r="N717" s="6">
        <v>137.13</v>
      </c>
      <c r="O717" s="6">
        <v>726.73</v>
      </c>
    </row>
    <row r="718" spans="1:57" s="3" customFormat="1" x14ac:dyDescent="0.25">
      <c r="A718" s="9">
        <v>2019</v>
      </c>
      <c r="B718" s="9">
        <v>2</v>
      </c>
      <c r="C718" s="9" t="s">
        <v>19</v>
      </c>
      <c r="D718" s="9" t="s">
        <v>78</v>
      </c>
      <c r="E718" s="9" t="s">
        <v>29</v>
      </c>
      <c r="F718" s="9" t="s">
        <v>447</v>
      </c>
      <c r="G718" s="5" t="s">
        <v>448</v>
      </c>
      <c r="H718" s="6">
        <v>1194.97</v>
      </c>
      <c r="I718" s="6">
        <v>0</v>
      </c>
      <c r="J718" s="6">
        <v>327.52</v>
      </c>
      <c r="K718" s="6">
        <v>4.72</v>
      </c>
      <c r="L718" s="6">
        <v>108.27</v>
      </c>
      <c r="M718" s="6">
        <v>117.55</v>
      </c>
      <c r="N718" s="6">
        <v>117.43</v>
      </c>
      <c r="O718" s="6">
        <v>636.9</v>
      </c>
    </row>
    <row r="719" spans="1:57" s="3" customFormat="1" x14ac:dyDescent="0.25">
      <c r="A719" s="9">
        <v>2019</v>
      </c>
      <c r="B719" s="9">
        <v>3</v>
      </c>
      <c r="C719" s="9" t="s">
        <v>61</v>
      </c>
      <c r="D719" s="9" t="s">
        <v>62</v>
      </c>
      <c r="E719" s="9" t="s">
        <v>29</v>
      </c>
      <c r="F719" s="9" t="s">
        <v>65</v>
      </c>
      <c r="G719" s="5" t="s">
        <v>64</v>
      </c>
      <c r="H719" s="6">
        <v>83.54</v>
      </c>
      <c r="I719" s="6">
        <v>0</v>
      </c>
      <c r="J719" s="6">
        <v>29.92</v>
      </c>
      <c r="K719" s="6">
        <v>4.6899999999999995</v>
      </c>
      <c r="L719" s="6">
        <v>36.58</v>
      </c>
      <c r="M719" s="6">
        <v>0</v>
      </c>
      <c r="N719" s="6">
        <v>0</v>
      </c>
      <c r="O719" s="6">
        <v>12.36</v>
      </c>
    </row>
    <row r="720" spans="1:57" s="3" customFormat="1" x14ac:dyDescent="0.25">
      <c r="A720" s="9">
        <v>2019</v>
      </c>
      <c r="B720" s="9">
        <v>5</v>
      </c>
      <c r="C720" s="9" t="s">
        <v>61</v>
      </c>
      <c r="D720" s="9" t="s">
        <v>62</v>
      </c>
      <c r="E720" s="9" t="s">
        <v>29</v>
      </c>
      <c r="F720" s="9" t="s">
        <v>419</v>
      </c>
      <c r="G720" s="5" t="s">
        <v>411</v>
      </c>
      <c r="H720" s="6">
        <v>4.67</v>
      </c>
      <c r="I720" s="6">
        <v>0</v>
      </c>
      <c r="J720" s="6">
        <v>0</v>
      </c>
      <c r="K720" s="6">
        <v>4.67</v>
      </c>
      <c r="L720" s="6">
        <v>0</v>
      </c>
      <c r="M720" s="6">
        <v>0</v>
      </c>
      <c r="N720" s="6">
        <v>0</v>
      </c>
      <c r="O720" s="6">
        <v>0</v>
      </c>
    </row>
    <row r="721" spans="1:57" s="3" customFormat="1" x14ac:dyDescent="0.25">
      <c r="A721" s="9">
        <v>2019</v>
      </c>
      <c r="B721" s="9">
        <v>2</v>
      </c>
      <c r="C721" s="9" t="s">
        <v>124</v>
      </c>
      <c r="D721" s="9" t="s">
        <v>379</v>
      </c>
      <c r="E721" s="9" t="s">
        <v>29</v>
      </c>
      <c r="F721" s="9" t="s">
        <v>381</v>
      </c>
      <c r="G721" s="5" t="s">
        <v>375</v>
      </c>
      <c r="H721" s="6">
        <v>4.66</v>
      </c>
      <c r="I721" s="6">
        <v>0</v>
      </c>
      <c r="J721" s="6">
        <v>0</v>
      </c>
      <c r="K721" s="6">
        <v>4.66</v>
      </c>
      <c r="L721" s="6">
        <v>0</v>
      </c>
      <c r="M721" s="6">
        <v>0</v>
      </c>
      <c r="N721" s="6">
        <v>0</v>
      </c>
      <c r="O721" s="6">
        <v>0</v>
      </c>
    </row>
    <row r="722" spans="1:57" s="3" customFormat="1" hidden="1" x14ac:dyDescent="0.25">
      <c r="A722" s="23">
        <v>2019</v>
      </c>
      <c r="B722" s="23">
        <v>12</v>
      </c>
      <c r="C722" s="23" t="s">
        <v>19</v>
      </c>
      <c r="D722" s="23" t="s">
        <v>75</v>
      </c>
      <c r="E722" s="23" t="s">
        <v>17</v>
      </c>
      <c r="F722" s="23" t="s">
        <v>76</v>
      </c>
      <c r="G722" s="23" t="s">
        <v>77</v>
      </c>
      <c r="H722" s="23">
        <v>4.66</v>
      </c>
      <c r="I722" s="23">
        <v>0</v>
      </c>
      <c r="J722" s="23">
        <v>0</v>
      </c>
      <c r="K722" s="23">
        <v>4.66</v>
      </c>
      <c r="L722" s="23">
        <v>0</v>
      </c>
      <c r="M722" s="23">
        <v>0</v>
      </c>
      <c r="N722" s="23">
        <v>0</v>
      </c>
      <c r="O722" s="23">
        <v>0</v>
      </c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</row>
    <row r="723" spans="1:57" s="3" customFormat="1" hidden="1" x14ac:dyDescent="0.25">
      <c r="A723" s="23">
        <v>2019</v>
      </c>
      <c r="B723" s="23">
        <v>12</v>
      </c>
      <c r="C723" s="23" t="s">
        <v>89</v>
      </c>
      <c r="D723" s="23" t="s">
        <v>90</v>
      </c>
      <c r="E723" s="23" t="s">
        <v>91</v>
      </c>
      <c r="F723" s="23" t="s">
        <v>95</v>
      </c>
      <c r="G723" s="23" t="s">
        <v>93</v>
      </c>
      <c r="H723" s="23">
        <v>231.54</v>
      </c>
      <c r="I723" s="23">
        <v>0</v>
      </c>
      <c r="J723" s="23">
        <v>0</v>
      </c>
      <c r="K723" s="23">
        <v>4.66</v>
      </c>
      <c r="L723" s="23">
        <v>38.409999999999997</v>
      </c>
      <c r="M723" s="23">
        <v>188.46</v>
      </c>
      <c r="N723" s="23">
        <v>63.78</v>
      </c>
      <c r="O723" s="23">
        <v>0</v>
      </c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</row>
    <row r="724" spans="1:57" s="3" customFormat="1" hidden="1" x14ac:dyDescent="0.25">
      <c r="A724" s="9">
        <v>2019</v>
      </c>
      <c r="B724" s="9">
        <v>2</v>
      </c>
      <c r="C724" s="9" t="s">
        <v>133</v>
      </c>
      <c r="D724" s="9" t="s">
        <v>292</v>
      </c>
      <c r="E724" s="9" t="s">
        <v>441</v>
      </c>
      <c r="F724" s="9" t="s">
        <v>469</v>
      </c>
      <c r="G724" s="5" t="s">
        <v>470</v>
      </c>
      <c r="H724" s="6">
        <v>5.6899999999999995</v>
      </c>
      <c r="I724" s="6">
        <v>0</v>
      </c>
      <c r="J724" s="6">
        <v>0</v>
      </c>
      <c r="K724" s="6">
        <v>4.6399999999999997</v>
      </c>
      <c r="L724" s="6">
        <v>1.05</v>
      </c>
      <c r="M724" s="6">
        <v>0</v>
      </c>
      <c r="N724" s="6">
        <v>0</v>
      </c>
      <c r="O724" s="6">
        <v>0</v>
      </c>
    </row>
    <row r="725" spans="1:57" s="3" customFormat="1" hidden="1" x14ac:dyDescent="0.25">
      <c r="A725" s="13">
        <v>2019</v>
      </c>
      <c r="B725" s="13">
        <v>9</v>
      </c>
      <c r="C725" s="13" t="s">
        <v>474</v>
      </c>
      <c r="D725" s="13" t="s">
        <v>475</v>
      </c>
      <c r="E725" s="13" t="s">
        <v>242</v>
      </c>
      <c r="F725" s="13" t="s">
        <v>476</v>
      </c>
      <c r="G725" s="7" t="s">
        <v>477</v>
      </c>
      <c r="H725" s="13">
        <v>434.29</v>
      </c>
      <c r="I725" s="13">
        <v>0</v>
      </c>
      <c r="J725" s="13">
        <v>0</v>
      </c>
      <c r="K725" s="13">
        <v>4.6399999999999997</v>
      </c>
      <c r="L725" s="13">
        <v>1.56</v>
      </c>
      <c r="M725" s="13">
        <v>3.71</v>
      </c>
      <c r="N725" s="13">
        <v>0</v>
      </c>
      <c r="O725" s="13">
        <v>424.38</v>
      </c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</row>
    <row r="726" spans="1:57" s="3" customFormat="1" x14ac:dyDescent="0.25">
      <c r="A726" s="15">
        <v>2019</v>
      </c>
      <c r="B726" s="15">
        <v>8</v>
      </c>
      <c r="C726" s="15" t="s">
        <v>61</v>
      </c>
      <c r="D726" s="15" t="s">
        <v>399</v>
      </c>
      <c r="E726" s="15" t="s">
        <v>29</v>
      </c>
      <c r="F726" s="15" t="s">
        <v>415</v>
      </c>
      <c r="G726" s="16" t="s">
        <v>411</v>
      </c>
      <c r="H726" s="15">
        <v>23.97</v>
      </c>
      <c r="I726" s="15">
        <v>0</v>
      </c>
      <c r="J726" s="15">
        <v>0</v>
      </c>
      <c r="K726" s="15">
        <v>4.62</v>
      </c>
      <c r="L726" s="15">
        <v>0</v>
      </c>
      <c r="M726" s="15">
        <v>19.350000000000001</v>
      </c>
      <c r="N726" s="15">
        <v>6.64</v>
      </c>
      <c r="O726" s="15">
        <v>0</v>
      </c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</row>
    <row r="727" spans="1:57" s="3" customFormat="1" hidden="1" x14ac:dyDescent="0.25">
      <c r="A727" s="9">
        <v>2019</v>
      </c>
      <c r="B727" s="9">
        <v>2</v>
      </c>
      <c r="C727" s="9" t="s">
        <v>133</v>
      </c>
      <c r="D727" s="9" t="s">
        <v>292</v>
      </c>
      <c r="E727" s="9" t="s">
        <v>441</v>
      </c>
      <c r="F727" s="9" t="s">
        <v>509</v>
      </c>
      <c r="G727" s="5" t="s">
        <v>510</v>
      </c>
      <c r="H727" s="6">
        <v>4.59</v>
      </c>
      <c r="I727" s="6">
        <v>0</v>
      </c>
      <c r="J727" s="6">
        <v>0</v>
      </c>
      <c r="K727" s="6">
        <v>4.59</v>
      </c>
      <c r="L727" s="6">
        <v>0</v>
      </c>
      <c r="M727" s="6">
        <v>0</v>
      </c>
      <c r="N727" s="6">
        <v>0</v>
      </c>
      <c r="O727" s="6">
        <v>0</v>
      </c>
    </row>
    <row r="728" spans="1:57" s="3" customFormat="1" hidden="1" x14ac:dyDescent="0.25">
      <c r="A728" s="21">
        <v>2019</v>
      </c>
      <c r="B728" s="21">
        <v>11</v>
      </c>
      <c r="C728" s="21" t="s">
        <v>19</v>
      </c>
      <c r="D728" s="21" t="s">
        <v>75</v>
      </c>
      <c r="E728" s="21" t="s">
        <v>17</v>
      </c>
      <c r="F728" s="21" t="s">
        <v>76</v>
      </c>
      <c r="G728" s="21" t="s">
        <v>77</v>
      </c>
      <c r="H728" s="21">
        <v>4.59</v>
      </c>
      <c r="I728" s="21">
        <v>0</v>
      </c>
      <c r="J728" s="21">
        <v>0</v>
      </c>
      <c r="K728" s="21">
        <v>4.59</v>
      </c>
      <c r="L728" s="21">
        <v>0</v>
      </c>
      <c r="M728" s="21">
        <v>0</v>
      </c>
      <c r="N728" s="21">
        <v>0</v>
      </c>
      <c r="O728" s="21">
        <v>0</v>
      </c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</row>
    <row r="729" spans="1:57" s="3" customFormat="1" x14ac:dyDescent="0.25">
      <c r="A729" s="9">
        <v>2019</v>
      </c>
      <c r="B729" s="9">
        <v>3</v>
      </c>
      <c r="C729" s="9" t="s">
        <v>124</v>
      </c>
      <c r="D729" s="9" t="s">
        <v>353</v>
      </c>
      <c r="E729" s="9" t="s">
        <v>29</v>
      </c>
      <c r="F729" s="9" t="s">
        <v>515</v>
      </c>
      <c r="G729" s="5" t="s">
        <v>516</v>
      </c>
      <c r="H729" s="6">
        <v>4.58</v>
      </c>
      <c r="I729" s="6">
        <v>0</v>
      </c>
      <c r="J729" s="6">
        <v>0</v>
      </c>
      <c r="K729" s="6">
        <v>4.58</v>
      </c>
      <c r="L729" s="6">
        <v>0</v>
      </c>
      <c r="M729" s="6">
        <v>0</v>
      </c>
      <c r="N729" s="6">
        <v>0</v>
      </c>
      <c r="O729" s="6">
        <v>0</v>
      </c>
    </row>
    <row r="730" spans="1:57" s="3" customFormat="1" hidden="1" x14ac:dyDescent="0.25">
      <c r="A730" s="9">
        <v>2019</v>
      </c>
      <c r="B730" s="9">
        <v>6</v>
      </c>
      <c r="C730" s="10" t="s">
        <v>474</v>
      </c>
      <c r="D730" s="10" t="s">
        <v>475</v>
      </c>
      <c r="E730" s="9" t="s">
        <v>242</v>
      </c>
      <c r="F730" s="10" t="s">
        <v>476</v>
      </c>
      <c r="G730" s="12" t="s">
        <v>477</v>
      </c>
      <c r="H730" s="6">
        <v>464.36</v>
      </c>
      <c r="I730" s="6">
        <v>0</v>
      </c>
      <c r="J730" s="6">
        <v>0</v>
      </c>
      <c r="K730" s="6">
        <v>4.58</v>
      </c>
      <c r="L730" s="6">
        <v>1.56</v>
      </c>
      <c r="M730" s="6">
        <v>1.06</v>
      </c>
      <c r="N730" s="6">
        <v>0</v>
      </c>
      <c r="O730" s="6">
        <v>457.16</v>
      </c>
    </row>
    <row r="731" spans="1:57" s="3" customFormat="1" x14ac:dyDescent="0.25">
      <c r="A731" s="23">
        <v>2019</v>
      </c>
      <c r="B731" s="23">
        <v>12</v>
      </c>
      <c r="C731" s="23" t="s">
        <v>61</v>
      </c>
      <c r="D731" s="23" t="s">
        <v>399</v>
      </c>
      <c r="E731" s="23" t="s">
        <v>29</v>
      </c>
      <c r="F731" s="23" t="s">
        <v>415</v>
      </c>
      <c r="G731" s="23" t="s">
        <v>411</v>
      </c>
      <c r="H731" s="23">
        <v>21.46</v>
      </c>
      <c r="I731" s="23">
        <v>0</v>
      </c>
      <c r="J731" s="23">
        <v>0</v>
      </c>
      <c r="K731" s="23">
        <v>4.58</v>
      </c>
      <c r="L731" s="23">
        <v>0</v>
      </c>
      <c r="M731" s="23">
        <v>16.88</v>
      </c>
      <c r="N731" s="23">
        <v>6.48</v>
      </c>
      <c r="O731" s="23">
        <v>0</v>
      </c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</row>
    <row r="732" spans="1:57" s="3" customFormat="1" x14ac:dyDescent="0.25">
      <c r="A732" s="4">
        <v>2019</v>
      </c>
      <c r="B732" s="4">
        <v>1</v>
      </c>
      <c r="C732" s="4" t="s">
        <v>124</v>
      </c>
      <c r="D732" s="4" t="s">
        <v>379</v>
      </c>
      <c r="E732" s="4" t="s">
        <v>29</v>
      </c>
      <c r="F732" s="4" t="s">
        <v>381</v>
      </c>
      <c r="G732" s="5" t="s">
        <v>375</v>
      </c>
      <c r="H732" s="6">
        <v>4.57</v>
      </c>
      <c r="I732" s="6">
        <v>0</v>
      </c>
      <c r="J732" s="6">
        <v>0</v>
      </c>
      <c r="K732" s="6">
        <v>4.57</v>
      </c>
      <c r="L732" s="6">
        <v>0</v>
      </c>
      <c r="M732" s="6">
        <v>0</v>
      </c>
      <c r="N732" s="6">
        <v>0</v>
      </c>
      <c r="O732" s="6">
        <v>0</v>
      </c>
    </row>
    <row r="733" spans="1:57" s="3" customFormat="1" hidden="1" x14ac:dyDescent="0.25">
      <c r="A733" s="15">
        <v>2019</v>
      </c>
      <c r="B733" s="15">
        <v>8</v>
      </c>
      <c r="C733" s="15" t="s">
        <v>19</v>
      </c>
      <c r="D733" s="15" t="s">
        <v>78</v>
      </c>
      <c r="E733" s="15" t="s">
        <v>280</v>
      </c>
      <c r="F733" s="15" t="s">
        <v>322</v>
      </c>
      <c r="G733" s="16" t="s">
        <v>319</v>
      </c>
      <c r="H733" s="15">
        <v>8.5399999999999991</v>
      </c>
      <c r="I733" s="15">
        <v>0</v>
      </c>
      <c r="J733" s="15">
        <v>0</v>
      </c>
      <c r="K733" s="15">
        <v>4.55</v>
      </c>
      <c r="L733" s="15">
        <v>3.98</v>
      </c>
      <c r="M733" s="15">
        <v>0</v>
      </c>
      <c r="N733" s="15">
        <v>0</v>
      </c>
      <c r="O733" s="15">
        <v>0</v>
      </c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</row>
    <row r="734" spans="1:57" s="3" customFormat="1" x14ac:dyDescent="0.25">
      <c r="A734" s="15">
        <v>2019</v>
      </c>
      <c r="B734" s="15">
        <v>8</v>
      </c>
      <c r="C734" s="15" t="s">
        <v>89</v>
      </c>
      <c r="D734" s="15" t="s">
        <v>288</v>
      </c>
      <c r="E734" s="15" t="s">
        <v>29</v>
      </c>
      <c r="F734" s="15" t="s">
        <v>430</v>
      </c>
      <c r="G734" s="16" t="s">
        <v>431</v>
      </c>
      <c r="H734" s="15">
        <v>84.11</v>
      </c>
      <c r="I734" s="15">
        <v>0</v>
      </c>
      <c r="J734" s="15">
        <v>0</v>
      </c>
      <c r="K734" s="15">
        <v>4.55</v>
      </c>
      <c r="L734" s="15">
        <v>0</v>
      </c>
      <c r="M734" s="15">
        <v>79.569999999999993</v>
      </c>
      <c r="N734" s="15">
        <v>12.18</v>
      </c>
      <c r="O734" s="15">
        <v>0</v>
      </c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</row>
    <row r="735" spans="1:57" s="3" customFormat="1" x14ac:dyDescent="0.25">
      <c r="A735" s="13">
        <v>2019</v>
      </c>
      <c r="B735" s="13">
        <v>9</v>
      </c>
      <c r="C735" s="13" t="s">
        <v>124</v>
      </c>
      <c r="D735" s="13" t="s">
        <v>353</v>
      </c>
      <c r="E735" s="13" t="s">
        <v>29</v>
      </c>
      <c r="F735" s="13" t="s">
        <v>385</v>
      </c>
      <c r="G735" s="5" t="s">
        <v>377</v>
      </c>
      <c r="H735" s="13">
        <v>4.54</v>
      </c>
      <c r="I735" s="13">
        <v>0</v>
      </c>
      <c r="J735" s="13">
        <v>0</v>
      </c>
      <c r="K735" s="13">
        <v>4.54</v>
      </c>
      <c r="L735" s="13">
        <v>0</v>
      </c>
      <c r="M735" s="13">
        <v>0</v>
      </c>
      <c r="N735" s="13">
        <v>0</v>
      </c>
      <c r="O735" s="13">
        <v>0</v>
      </c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</row>
    <row r="736" spans="1:57" s="3" customFormat="1" x14ac:dyDescent="0.25">
      <c r="A736" s="9">
        <v>2019</v>
      </c>
      <c r="B736" s="9">
        <v>6</v>
      </c>
      <c r="C736" s="10" t="s">
        <v>61</v>
      </c>
      <c r="D736" s="10" t="s">
        <v>62</v>
      </c>
      <c r="E736" s="9" t="s">
        <v>29</v>
      </c>
      <c r="F736" s="10" t="s">
        <v>419</v>
      </c>
      <c r="G736" s="12" t="s">
        <v>411</v>
      </c>
      <c r="H736" s="6">
        <v>4.5199999999999996</v>
      </c>
      <c r="I736" s="6">
        <v>0</v>
      </c>
      <c r="J736" s="6">
        <v>0</v>
      </c>
      <c r="K736" s="6">
        <v>4.5199999999999996</v>
      </c>
      <c r="L736" s="6">
        <v>0</v>
      </c>
      <c r="M736" s="6">
        <v>0</v>
      </c>
      <c r="N736" s="6">
        <v>0</v>
      </c>
      <c r="O736" s="6">
        <v>0</v>
      </c>
    </row>
    <row r="737" spans="1:57" s="3" customFormat="1" hidden="1" x14ac:dyDescent="0.25">
      <c r="A737" s="21">
        <v>2019</v>
      </c>
      <c r="B737" s="21">
        <v>11</v>
      </c>
      <c r="C737" s="21" t="s">
        <v>27</v>
      </c>
      <c r="D737" s="21" t="s">
        <v>84</v>
      </c>
      <c r="E737" s="21" t="s">
        <v>85</v>
      </c>
      <c r="F737" s="21" t="s">
        <v>86</v>
      </c>
      <c r="G737" s="21" t="s">
        <v>87</v>
      </c>
      <c r="H737" s="21">
        <v>7.7</v>
      </c>
      <c r="I737" s="21">
        <v>0</v>
      </c>
      <c r="J737" s="21">
        <v>0</v>
      </c>
      <c r="K737" s="21">
        <v>4.5199999999999996</v>
      </c>
      <c r="L737" s="21">
        <v>3.18</v>
      </c>
      <c r="M737" s="21">
        <v>0</v>
      </c>
      <c r="N737" s="21">
        <v>0</v>
      </c>
      <c r="O737" s="21">
        <v>0</v>
      </c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</row>
    <row r="738" spans="1:57" s="3" customFormat="1" hidden="1" x14ac:dyDescent="0.25">
      <c r="A738" s="9">
        <v>2019</v>
      </c>
      <c r="B738" s="9">
        <v>4</v>
      </c>
      <c r="C738" s="9" t="s">
        <v>253</v>
      </c>
      <c r="D738" s="9" t="s">
        <v>254</v>
      </c>
      <c r="E738" s="9" t="s">
        <v>255</v>
      </c>
      <c r="F738" s="9" t="s">
        <v>257</v>
      </c>
      <c r="G738" s="5" t="s">
        <v>253</v>
      </c>
      <c r="H738" s="6">
        <v>5080.5200000000004</v>
      </c>
      <c r="I738" s="6">
        <v>0</v>
      </c>
      <c r="J738" s="6">
        <v>0</v>
      </c>
      <c r="K738" s="6">
        <v>4.51</v>
      </c>
      <c r="L738" s="6">
        <v>191.9</v>
      </c>
      <c r="M738" s="6">
        <v>0</v>
      </c>
      <c r="N738" s="6">
        <v>0</v>
      </c>
      <c r="O738" s="6">
        <v>4884.1099999999997</v>
      </c>
    </row>
    <row r="739" spans="1:57" s="3" customFormat="1" x14ac:dyDescent="0.25">
      <c r="A739" s="19">
        <v>2019</v>
      </c>
      <c r="B739" s="19">
        <v>10</v>
      </c>
      <c r="C739" s="19" t="s">
        <v>61</v>
      </c>
      <c r="D739" s="19" t="s">
        <v>62</v>
      </c>
      <c r="E739" s="19" t="s">
        <v>29</v>
      </c>
      <c r="F739" s="19" t="s">
        <v>65</v>
      </c>
      <c r="G739" s="19" t="s">
        <v>64</v>
      </c>
      <c r="H739" s="19">
        <v>67.28</v>
      </c>
      <c r="I739" s="19">
        <v>0</v>
      </c>
      <c r="J739" s="19">
        <v>14.89</v>
      </c>
      <c r="K739" s="19">
        <v>4.51</v>
      </c>
      <c r="L739" s="19">
        <v>34.53</v>
      </c>
      <c r="M739" s="19">
        <v>0</v>
      </c>
      <c r="N739" s="19">
        <v>0</v>
      </c>
      <c r="O739" s="19">
        <v>13.35</v>
      </c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</row>
    <row r="740" spans="1:57" s="3" customFormat="1" hidden="1" x14ac:dyDescent="0.25">
      <c r="A740" s="9">
        <v>2019</v>
      </c>
      <c r="B740" s="9">
        <v>3</v>
      </c>
      <c r="C740" s="9" t="s">
        <v>19</v>
      </c>
      <c r="D740" s="9" t="s">
        <v>70</v>
      </c>
      <c r="E740" s="9" t="s">
        <v>21</v>
      </c>
      <c r="F740" s="9" t="s">
        <v>458</v>
      </c>
      <c r="G740" s="5" t="s">
        <v>456</v>
      </c>
      <c r="H740" s="6">
        <v>16.79</v>
      </c>
      <c r="I740" s="6">
        <v>0</v>
      </c>
      <c r="J740" s="6">
        <v>0</v>
      </c>
      <c r="K740" s="6">
        <v>4.49</v>
      </c>
      <c r="L740" s="6">
        <v>12.299999999999999</v>
      </c>
      <c r="M740" s="6">
        <v>0</v>
      </c>
      <c r="N740" s="6">
        <v>0</v>
      </c>
      <c r="O740" s="6">
        <v>0</v>
      </c>
    </row>
    <row r="741" spans="1:57" s="3" customFormat="1" x14ac:dyDescent="0.25">
      <c r="A741" s="13">
        <v>2019</v>
      </c>
      <c r="B741" s="13">
        <v>9</v>
      </c>
      <c r="C741" s="13" t="s">
        <v>27</v>
      </c>
      <c r="D741" s="13" t="s">
        <v>28</v>
      </c>
      <c r="E741" s="13" t="s">
        <v>29</v>
      </c>
      <c r="F741" s="13" t="s">
        <v>38</v>
      </c>
      <c r="G741" s="7" t="s">
        <v>30</v>
      </c>
      <c r="H741" s="13">
        <v>100.04</v>
      </c>
      <c r="I741" s="13">
        <v>0</v>
      </c>
      <c r="J741" s="13">
        <v>0</v>
      </c>
      <c r="K741" s="13">
        <v>4.47</v>
      </c>
      <c r="L741" s="13">
        <v>0</v>
      </c>
      <c r="M741" s="13">
        <v>95.58</v>
      </c>
      <c r="N741" s="13">
        <v>43.38</v>
      </c>
      <c r="O741" s="13">
        <v>0</v>
      </c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</row>
    <row r="742" spans="1:57" s="3" customFormat="1" hidden="1" x14ac:dyDescent="0.25">
      <c r="A742" s="21">
        <v>2019</v>
      </c>
      <c r="B742" s="21">
        <v>11</v>
      </c>
      <c r="C742" s="21" t="s">
        <v>19</v>
      </c>
      <c r="D742" s="21" t="s">
        <v>70</v>
      </c>
      <c r="E742" s="21" t="s">
        <v>364</v>
      </c>
      <c r="F742" s="21" t="s">
        <v>408</v>
      </c>
      <c r="G742" s="21" t="s">
        <v>407</v>
      </c>
      <c r="H742" s="21">
        <v>1826.68</v>
      </c>
      <c r="I742" s="21">
        <v>0</v>
      </c>
      <c r="J742" s="21">
        <v>1776.32</v>
      </c>
      <c r="K742" s="21">
        <v>4.46</v>
      </c>
      <c r="L742" s="21">
        <v>45.9</v>
      </c>
      <c r="M742" s="21">
        <v>0</v>
      </c>
      <c r="N742" s="21">
        <v>0</v>
      </c>
      <c r="O742" s="21">
        <v>0</v>
      </c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</row>
    <row r="743" spans="1:57" s="3" customFormat="1" hidden="1" x14ac:dyDescent="0.25">
      <c r="A743" s="15">
        <v>2019</v>
      </c>
      <c r="B743" s="15">
        <v>8</v>
      </c>
      <c r="C743" s="15" t="s">
        <v>124</v>
      </c>
      <c r="D743" s="15" t="s">
        <v>425</v>
      </c>
      <c r="E743" s="15" t="s">
        <v>545</v>
      </c>
      <c r="F743" s="15" t="s">
        <v>427</v>
      </c>
      <c r="G743" s="16" t="s">
        <v>427</v>
      </c>
      <c r="H743" s="15">
        <v>18.11</v>
      </c>
      <c r="I743" s="15">
        <v>0</v>
      </c>
      <c r="J743" s="15">
        <v>0</v>
      </c>
      <c r="K743" s="15">
        <v>4.46</v>
      </c>
      <c r="L743" s="15">
        <v>13.66</v>
      </c>
      <c r="M743" s="15">
        <v>0</v>
      </c>
      <c r="N743" s="15">
        <v>0</v>
      </c>
      <c r="O743" s="15">
        <v>0</v>
      </c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</row>
    <row r="744" spans="1:57" s="3" customFormat="1" x14ac:dyDescent="0.25">
      <c r="A744" s="13">
        <v>2019</v>
      </c>
      <c r="B744" s="13">
        <v>9</v>
      </c>
      <c r="C744" s="13" t="s">
        <v>89</v>
      </c>
      <c r="D744" s="13" t="s">
        <v>197</v>
      </c>
      <c r="E744" s="13" t="s">
        <v>29</v>
      </c>
      <c r="F744" s="13" t="s">
        <v>202</v>
      </c>
      <c r="G744" s="5" t="s">
        <v>200</v>
      </c>
      <c r="H744" s="13">
        <v>25.9</v>
      </c>
      <c r="I744" s="13">
        <v>0</v>
      </c>
      <c r="J744" s="13">
        <v>0</v>
      </c>
      <c r="K744" s="13">
        <v>4.45</v>
      </c>
      <c r="L744" s="13">
        <v>1.3599999999999999</v>
      </c>
      <c r="M744" s="13">
        <v>19.760000000000002</v>
      </c>
      <c r="N744" s="13">
        <v>1.63</v>
      </c>
      <c r="O744" s="13">
        <v>0.34</v>
      </c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</row>
    <row r="745" spans="1:57" s="3" customFormat="1" x14ac:dyDescent="0.25">
      <c r="A745" s="21">
        <v>2019</v>
      </c>
      <c r="B745" s="21">
        <v>11</v>
      </c>
      <c r="C745" s="21" t="s">
        <v>19</v>
      </c>
      <c r="D745" s="21" t="s">
        <v>106</v>
      </c>
      <c r="E745" s="21" t="s">
        <v>29</v>
      </c>
      <c r="F745" s="21" t="s">
        <v>443</v>
      </c>
      <c r="G745" s="21" t="s">
        <v>444</v>
      </c>
      <c r="H745" s="21">
        <v>3318.02</v>
      </c>
      <c r="I745" s="21">
        <v>0</v>
      </c>
      <c r="J745" s="21">
        <v>3239.11</v>
      </c>
      <c r="K745" s="21">
        <v>4.45</v>
      </c>
      <c r="L745" s="21">
        <v>74.459999999999994</v>
      </c>
      <c r="M745" s="21">
        <v>0</v>
      </c>
      <c r="N745" s="21">
        <v>0</v>
      </c>
      <c r="O745" s="21">
        <v>0</v>
      </c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</row>
    <row r="746" spans="1:57" s="3" customFormat="1" hidden="1" x14ac:dyDescent="0.25">
      <c r="A746" s="19">
        <v>2019</v>
      </c>
      <c r="B746" s="19">
        <v>10</v>
      </c>
      <c r="C746" s="19" t="s">
        <v>19</v>
      </c>
      <c r="D746" s="19" t="s">
        <v>75</v>
      </c>
      <c r="E746" s="19" t="s">
        <v>17</v>
      </c>
      <c r="F746" s="19" t="s">
        <v>76</v>
      </c>
      <c r="G746" s="19" t="s">
        <v>77</v>
      </c>
      <c r="H746" s="19">
        <v>4.42</v>
      </c>
      <c r="I746" s="19">
        <v>0</v>
      </c>
      <c r="J746" s="19">
        <v>0</v>
      </c>
      <c r="K746" s="19">
        <v>4.42</v>
      </c>
      <c r="L746" s="19">
        <v>0</v>
      </c>
      <c r="M746" s="19">
        <v>0</v>
      </c>
      <c r="N746" s="19">
        <v>0</v>
      </c>
      <c r="O746" s="19">
        <v>0</v>
      </c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</row>
    <row r="747" spans="1:57" s="3" customFormat="1" hidden="1" x14ac:dyDescent="0.25">
      <c r="A747" s="23">
        <v>2019</v>
      </c>
      <c r="B747" s="23">
        <v>12</v>
      </c>
      <c r="C747" s="23" t="s">
        <v>124</v>
      </c>
      <c r="D747" s="23" t="s">
        <v>425</v>
      </c>
      <c r="E747" s="23" t="s">
        <v>545</v>
      </c>
      <c r="F747" s="23" t="s">
        <v>427</v>
      </c>
      <c r="G747" s="23" t="s">
        <v>427</v>
      </c>
      <c r="H747" s="23">
        <v>19</v>
      </c>
      <c r="I747" s="23">
        <v>0</v>
      </c>
      <c r="J747" s="23">
        <v>0</v>
      </c>
      <c r="K747" s="23">
        <v>4.41</v>
      </c>
      <c r="L747" s="23">
        <v>14.600000000000001</v>
      </c>
      <c r="M747" s="23">
        <v>0</v>
      </c>
      <c r="N747" s="23">
        <v>0</v>
      </c>
      <c r="O747" s="23">
        <v>0</v>
      </c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</row>
    <row r="748" spans="1:57" s="3" customFormat="1" x14ac:dyDescent="0.25">
      <c r="A748" s="13">
        <v>2019</v>
      </c>
      <c r="B748" s="13">
        <v>9</v>
      </c>
      <c r="C748" s="13" t="s">
        <v>61</v>
      </c>
      <c r="D748" s="13" t="s">
        <v>399</v>
      </c>
      <c r="E748" s="13" t="s">
        <v>29</v>
      </c>
      <c r="F748" s="13" t="s">
        <v>415</v>
      </c>
      <c r="G748" s="7" t="s">
        <v>411</v>
      </c>
      <c r="H748" s="13">
        <v>22.5</v>
      </c>
      <c r="I748" s="13">
        <v>0</v>
      </c>
      <c r="J748" s="13">
        <v>0</v>
      </c>
      <c r="K748" s="13">
        <v>4.3899999999999997</v>
      </c>
      <c r="L748" s="13">
        <v>0.33</v>
      </c>
      <c r="M748" s="13">
        <v>17.72</v>
      </c>
      <c r="N748" s="13">
        <v>6.22</v>
      </c>
      <c r="O748" s="13">
        <v>0.06</v>
      </c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</row>
    <row r="749" spans="1:57" s="3" customFormat="1" hidden="1" x14ac:dyDescent="0.25">
      <c r="A749" s="19">
        <v>2019</v>
      </c>
      <c r="B749" s="19">
        <v>10</v>
      </c>
      <c r="C749" s="19" t="s">
        <v>222</v>
      </c>
      <c r="D749" s="19" t="s">
        <v>223</v>
      </c>
      <c r="E749" s="19" t="s">
        <v>500</v>
      </c>
      <c r="F749" s="19" t="s">
        <v>501</v>
      </c>
      <c r="G749" s="19" t="s">
        <v>502</v>
      </c>
      <c r="H749" s="19">
        <v>419.89</v>
      </c>
      <c r="I749" s="19">
        <v>0</v>
      </c>
      <c r="J749" s="19">
        <v>0</v>
      </c>
      <c r="K749" s="19">
        <v>4.3899999999999997</v>
      </c>
      <c r="L749" s="19">
        <v>2.4</v>
      </c>
      <c r="M749" s="19">
        <v>0</v>
      </c>
      <c r="N749" s="19">
        <v>0</v>
      </c>
      <c r="O749" s="19">
        <v>413.1</v>
      </c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</row>
    <row r="750" spans="1:57" s="3" customFormat="1" x14ac:dyDescent="0.25">
      <c r="A750" s="9">
        <v>2019</v>
      </c>
      <c r="B750" s="9">
        <v>6</v>
      </c>
      <c r="C750" s="10" t="s">
        <v>61</v>
      </c>
      <c r="D750" s="10" t="s">
        <v>399</v>
      </c>
      <c r="E750" s="9" t="s">
        <v>29</v>
      </c>
      <c r="F750" s="10" t="s">
        <v>416</v>
      </c>
      <c r="G750" s="12" t="s">
        <v>411</v>
      </c>
      <c r="H750" s="6">
        <v>30.65</v>
      </c>
      <c r="I750" s="6">
        <v>0</v>
      </c>
      <c r="J750" s="6">
        <v>0</v>
      </c>
      <c r="K750" s="6">
        <v>4.3499999999999996</v>
      </c>
      <c r="L750" s="6">
        <v>2.85</v>
      </c>
      <c r="M750" s="6">
        <v>23.45</v>
      </c>
      <c r="N750" s="6">
        <v>8.9</v>
      </c>
      <c r="O750" s="6">
        <v>0</v>
      </c>
    </row>
    <row r="751" spans="1:57" s="3" customFormat="1" hidden="1" x14ac:dyDescent="0.25">
      <c r="A751" s="13">
        <v>2019</v>
      </c>
      <c r="B751" s="13">
        <v>9</v>
      </c>
      <c r="C751" s="13" t="s">
        <v>146</v>
      </c>
      <c r="D751" s="13" t="s">
        <v>147</v>
      </c>
      <c r="E751" s="13" t="s">
        <v>43</v>
      </c>
      <c r="F751" s="13" t="s">
        <v>148</v>
      </c>
      <c r="G751" s="7" t="s">
        <v>149</v>
      </c>
      <c r="H751" s="13">
        <v>8.9499999999999993</v>
      </c>
      <c r="I751" s="13">
        <v>0</v>
      </c>
      <c r="J751" s="13">
        <v>0</v>
      </c>
      <c r="K751" s="13">
        <v>4.3499999999999996</v>
      </c>
      <c r="L751" s="13">
        <v>4.5999999999999996</v>
      </c>
      <c r="M751" s="13">
        <v>0</v>
      </c>
      <c r="N751" s="13">
        <v>0</v>
      </c>
      <c r="O751" s="13">
        <v>0</v>
      </c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</row>
    <row r="752" spans="1:57" s="3" customFormat="1" x14ac:dyDescent="0.25">
      <c r="A752" s="23">
        <v>2019</v>
      </c>
      <c r="B752" s="23">
        <v>12</v>
      </c>
      <c r="C752" s="23" t="s">
        <v>61</v>
      </c>
      <c r="D752" s="23" t="s">
        <v>62</v>
      </c>
      <c r="E752" s="23" t="s">
        <v>29</v>
      </c>
      <c r="F752" s="23" t="s">
        <v>65</v>
      </c>
      <c r="G752" s="23" t="s">
        <v>64</v>
      </c>
      <c r="H752" s="23">
        <v>62.69</v>
      </c>
      <c r="I752" s="23">
        <v>0</v>
      </c>
      <c r="J752" s="23">
        <v>9.98</v>
      </c>
      <c r="K752" s="23">
        <v>4.34</v>
      </c>
      <c r="L752" s="23">
        <v>32.99</v>
      </c>
      <c r="M752" s="23">
        <v>0</v>
      </c>
      <c r="N752" s="23">
        <v>0</v>
      </c>
      <c r="O752" s="23">
        <v>15.38</v>
      </c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</row>
    <row r="753" spans="1:57" s="3" customFormat="1" x14ac:dyDescent="0.25">
      <c r="A753" s="9">
        <v>2019</v>
      </c>
      <c r="B753" s="9">
        <v>5</v>
      </c>
      <c r="C753" s="9" t="s">
        <v>327</v>
      </c>
      <c r="D753" s="9" t="s">
        <v>328</v>
      </c>
      <c r="E753" s="9" t="s">
        <v>29</v>
      </c>
      <c r="F753" s="9" t="s">
        <v>335</v>
      </c>
      <c r="G753" s="5" t="s">
        <v>330</v>
      </c>
      <c r="H753" s="6">
        <v>6.19</v>
      </c>
      <c r="I753" s="6">
        <v>0</v>
      </c>
      <c r="J753" s="6">
        <v>0</v>
      </c>
      <c r="K753" s="6">
        <v>4.33</v>
      </c>
      <c r="L753" s="6">
        <v>1.8599999999999999</v>
      </c>
      <c r="M753" s="6">
        <v>0</v>
      </c>
      <c r="N753" s="6">
        <v>0</v>
      </c>
      <c r="O753" s="6">
        <v>0</v>
      </c>
    </row>
    <row r="754" spans="1:57" s="3" customFormat="1" x14ac:dyDescent="0.25">
      <c r="A754" s="15">
        <v>2019</v>
      </c>
      <c r="B754" s="15">
        <v>8</v>
      </c>
      <c r="C754" s="15" t="s">
        <v>61</v>
      </c>
      <c r="D754" s="15" t="s">
        <v>62</v>
      </c>
      <c r="E754" s="15" t="s">
        <v>29</v>
      </c>
      <c r="F754" s="15" t="s">
        <v>413</v>
      </c>
      <c r="G754" s="16" t="s">
        <v>411</v>
      </c>
      <c r="H754" s="15">
        <v>4.33</v>
      </c>
      <c r="I754" s="15">
        <v>0</v>
      </c>
      <c r="J754" s="15">
        <v>0</v>
      </c>
      <c r="K754" s="15">
        <v>4.33</v>
      </c>
      <c r="L754" s="15">
        <v>0</v>
      </c>
      <c r="M754" s="15">
        <v>0</v>
      </c>
      <c r="N754" s="15">
        <v>0</v>
      </c>
      <c r="O754" s="15">
        <v>0</v>
      </c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</row>
    <row r="755" spans="1:57" s="3" customFormat="1" x14ac:dyDescent="0.25">
      <c r="A755" s="21">
        <v>2019</v>
      </c>
      <c r="B755" s="21">
        <v>11</v>
      </c>
      <c r="C755" s="21" t="s">
        <v>27</v>
      </c>
      <c r="D755" s="21" t="s">
        <v>28</v>
      </c>
      <c r="E755" s="21" t="s">
        <v>29</v>
      </c>
      <c r="F755" s="21" t="s">
        <v>34</v>
      </c>
      <c r="G755" s="21" t="s">
        <v>30</v>
      </c>
      <c r="H755" s="21">
        <v>50.57</v>
      </c>
      <c r="I755" s="21">
        <v>0</v>
      </c>
      <c r="J755" s="21">
        <v>0</v>
      </c>
      <c r="K755" s="21">
        <v>4.33</v>
      </c>
      <c r="L755" s="21">
        <v>0</v>
      </c>
      <c r="M755" s="21">
        <v>46.239999999999995</v>
      </c>
      <c r="N755" s="21">
        <v>22.78</v>
      </c>
      <c r="O755" s="21">
        <v>0</v>
      </c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</row>
    <row r="756" spans="1:57" s="3" customFormat="1" x14ac:dyDescent="0.25">
      <c r="A756" s="9">
        <v>2019</v>
      </c>
      <c r="B756" s="9">
        <v>3</v>
      </c>
      <c r="C756" s="9" t="s">
        <v>146</v>
      </c>
      <c r="D756" s="9" t="s">
        <v>336</v>
      </c>
      <c r="E756" s="9" t="s">
        <v>29</v>
      </c>
      <c r="F756" s="9" t="s">
        <v>337</v>
      </c>
      <c r="G756" s="5" t="s">
        <v>330</v>
      </c>
      <c r="H756" s="6">
        <v>123.96000000000001</v>
      </c>
      <c r="I756" s="6">
        <v>0</v>
      </c>
      <c r="J756" s="6">
        <v>0</v>
      </c>
      <c r="K756" s="6">
        <v>4.32</v>
      </c>
      <c r="L756" s="6">
        <v>44.660000000000004</v>
      </c>
      <c r="M756" s="6">
        <v>0</v>
      </c>
      <c r="N756" s="6">
        <v>0</v>
      </c>
      <c r="O756" s="6">
        <v>74.97</v>
      </c>
    </row>
    <row r="757" spans="1:57" s="3" customFormat="1" hidden="1" x14ac:dyDescent="0.25">
      <c r="A757" s="13">
        <v>2019</v>
      </c>
      <c r="B757" s="13">
        <v>9</v>
      </c>
      <c r="C757" s="13" t="s">
        <v>19</v>
      </c>
      <c r="D757" s="13" t="s">
        <v>106</v>
      </c>
      <c r="E757" s="13" t="s">
        <v>85</v>
      </c>
      <c r="F757" s="13" t="s">
        <v>302</v>
      </c>
      <c r="G757" s="7" t="s">
        <v>303</v>
      </c>
      <c r="H757" s="13">
        <v>79.959999999999994</v>
      </c>
      <c r="I757" s="13">
        <v>0</v>
      </c>
      <c r="J757" s="13">
        <v>0</v>
      </c>
      <c r="K757" s="13">
        <v>4.32</v>
      </c>
      <c r="L757" s="13">
        <v>0</v>
      </c>
      <c r="M757" s="13">
        <v>75.64</v>
      </c>
      <c r="N757" s="13">
        <v>9.16</v>
      </c>
      <c r="O757" s="13">
        <v>0</v>
      </c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</row>
    <row r="758" spans="1:57" s="3" customFormat="1" hidden="1" x14ac:dyDescent="0.25">
      <c r="A758" s="23">
        <v>2019</v>
      </c>
      <c r="B758" s="23">
        <v>12</v>
      </c>
      <c r="C758" s="23" t="s">
        <v>79</v>
      </c>
      <c r="D758" s="23" t="s">
        <v>137</v>
      </c>
      <c r="E758" s="23" t="s">
        <v>138</v>
      </c>
      <c r="F758" s="23" t="s">
        <v>461</v>
      </c>
      <c r="G758" s="23" t="s">
        <v>462</v>
      </c>
      <c r="H758" s="23">
        <v>18.579999999999998</v>
      </c>
      <c r="I758" s="23">
        <v>0</v>
      </c>
      <c r="J758" s="23">
        <v>0</v>
      </c>
      <c r="K758" s="23">
        <v>4.32</v>
      </c>
      <c r="L758" s="23">
        <v>14.29</v>
      </c>
      <c r="M758" s="23">
        <v>0</v>
      </c>
      <c r="N758" s="23">
        <v>0</v>
      </c>
      <c r="O758" s="23">
        <v>0</v>
      </c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</row>
    <row r="759" spans="1:57" s="3" customFormat="1" hidden="1" x14ac:dyDescent="0.25">
      <c r="A759" s="9">
        <v>2019</v>
      </c>
      <c r="B759" s="9">
        <v>6</v>
      </c>
      <c r="C759" s="10" t="s">
        <v>133</v>
      </c>
      <c r="D759" s="10" t="s">
        <v>292</v>
      </c>
      <c r="E759" s="9" t="s">
        <v>441</v>
      </c>
      <c r="F759" s="10" t="s">
        <v>469</v>
      </c>
      <c r="G759" s="12" t="s">
        <v>470</v>
      </c>
      <c r="H759" s="6">
        <v>5.45</v>
      </c>
      <c r="I759" s="6">
        <v>0</v>
      </c>
      <c r="J759" s="6">
        <v>0</v>
      </c>
      <c r="K759" s="6">
        <v>4.3099999999999996</v>
      </c>
      <c r="L759" s="6">
        <v>1.1400000000000001</v>
      </c>
      <c r="M759" s="6">
        <v>0</v>
      </c>
      <c r="N759" s="6">
        <v>0</v>
      </c>
      <c r="O759" s="6">
        <v>0</v>
      </c>
    </row>
    <row r="760" spans="1:57" s="3" customFormat="1" x14ac:dyDescent="0.25">
      <c r="A760" s="5">
        <v>2019</v>
      </c>
      <c r="B760" s="5">
        <v>7</v>
      </c>
      <c r="C760" s="12" t="s">
        <v>89</v>
      </c>
      <c r="D760" s="12" t="s">
        <v>197</v>
      </c>
      <c r="E760" s="5" t="s">
        <v>29</v>
      </c>
      <c r="F760" s="12" t="s">
        <v>199</v>
      </c>
      <c r="G760" s="9" t="s">
        <v>200</v>
      </c>
      <c r="H760" s="6">
        <v>46.25</v>
      </c>
      <c r="I760" s="6">
        <v>0</v>
      </c>
      <c r="J760" s="6">
        <v>0</v>
      </c>
      <c r="K760" s="6">
        <v>4.3099999999999996</v>
      </c>
      <c r="L760" s="6">
        <v>2.4</v>
      </c>
      <c r="M760" s="6">
        <v>38.69</v>
      </c>
      <c r="N760" s="6">
        <v>3.91</v>
      </c>
      <c r="O760" s="6">
        <v>0.85</v>
      </c>
    </row>
    <row r="761" spans="1:57" s="3" customFormat="1" x14ac:dyDescent="0.25">
      <c r="A761" s="9">
        <v>2019</v>
      </c>
      <c r="B761" s="9">
        <v>6</v>
      </c>
      <c r="C761" s="10" t="s">
        <v>124</v>
      </c>
      <c r="D761" s="10" t="s">
        <v>353</v>
      </c>
      <c r="E761" s="9" t="s">
        <v>29</v>
      </c>
      <c r="F761" s="10" t="s">
        <v>515</v>
      </c>
      <c r="G761" s="12" t="s">
        <v>516</v>
      </c>
      <c r="H761" s="6">
        <v>4.3</v>
      </c>
      <c r="I761" s="6">
        <v>0</v>
      </c>
      <c r="J761" s="6">
        <v>0</v>
      </c>
      <c r="K761" s="6">
        <v>4.3</v>
      </c>
      <c r="L761" s="6">
        <v>0</v>
      </c>
      <c r="M761" s="6">
        <v>0</v>
      </c>
      <c r="N761" s="6">
        <v>0</v>
      </c>
      <c r="O761" s="6">
        <v>0</v>
      </c>
    </row>
    <row r="762" spans="1:57" s="3" customFormat="1" hidden="1" x14ac:dyDescent="0.25">
      <c r="A762" s="5">
        <v>2019</v>
      </c>
      <c r="B762" s="5">
        <v>7</v>
      </c>
      <c r="C762" s="12" t="s">
        <v>19</v>
      </c>
      <c r="D762" s="12" t="s">
        <v>75</v>
      </c>
      <c r="E762" s="5" t="s">
        <v>17</v>
      </c>
      <c r="F762" s="12" t="s">
        <v>76</v>
      </c>
      <c r="G762" s="10" t="s">
        <v>77</v>
      </c>
      <c r="H762" s="6">
        <v>4.28</v>
      </c>
      <c r="I762" s="6">
        <v>0</v>
      </c>
      <c r="J762" s="6">
        <v>0</v>
      </c>
      <c r="K762" s="6">
        <v>4.28</v>
      </c>
      <c r="L762" s="6">
        <v>0</v>
      </c>
      <c r="M762" s="6">
        <v>0</v>
      </c>
      <c r="N762" s="6">
        <v>0</v>
      </c>
      <c r="O762" s="6">
        <v>0</v>
      </c>
    </row>
    <row r="763" spans="1:57" s="3" customFormat="1" hidden="1" x14ac:dyDescent="0.25">
      <c r="A763" s="9">
        <v>2019</v>
      </c>
      <c r="B763" s="9">
        <v>5</v>
      </c>
      <c r="C763" s="9" t="s">
        <v>474</v>
      </c>
      <c r="D763" s="9" t="s">
        <v>475</v>
      </c>
      <c r="E763" s="9" t="s">
        <v>242</v>
      </c>
      <c r="F763" s="9" t="s">
        <v>476</v>
      </c>
      <c r="G763" s="5" t="s">
        <v>477</v>
      </c>
      <c r="H763" s="6">
        <v>445.48</v>
      </c>
      <c r="I763" s="6">
        <v>0</v>
      </c>
      <c r="J763" s="6">
        <v>0</v>
      </c>
      <c r="K763" s="6">
        <v>4.2699999999999996</v>
      </c>
      <c r="L763" s="6">
        <v>1.6099999999999999</v>
      </c>
      <c r="M763" s="6">
        <v>0.2</v>
      </c>
      <c r="N763" s="6">
        <v>0</v>
      </c>
      <c r="O763" s="6">
        <v>439.4</v>
      </c>
    </row>
    <row r="764" spans="1:57" s="3" customFormat="1" hidden="1" x14ac:dyDescent="0.25">
      <c r="A764" s="9">
        <v>2019</v>
      </c>
      <c r="B764" s="9">
        <v>3</v>
      </c>
      <c r="C764" s="9" t="s">
        <v>55</v>
      </c>
      <c r="D764" s="9" t="s">
        <v>60</v>
      </c>
      <c r="E764" s="9" t="s">
        <v>57</v>
      </c>
      <c r="F764" s="9" t="s">
        <v>60</v>
      </c>
      <c r="G764" s="5" t="s">
        <v>59</v>
      </c>
      <c r="H764" s="6">
        <v>360.54</v>
      </c>
      <c r="I764" s="6">
        <v>0</v>
      </c>
      <c r="J764" s="6">
        <v>0</v>
      </c>
      <c r="K764" s="6">
        <v>4.26</v>
      </c>
      <c r="L764" s="6">
        <v>0</v>
      </c>
      <c r="M764" s="6">
        <v>0</v>
      </c>
      <c r="N764" s="6">
        <v>0</v>
      </c>
      <c r="O764" s="6">
        <v>356.27</v>
      </c>
    </row>
    <row r="765" spans="1:57" s="3" customFormat="1" hidden="1" x14ac:dyDescent="0.25">
      <c r="A765" s="9">
        <v>2019</v>
      </c>
      <c r="B765" s="9">
        <v>3</v>
      </c>
      <c r="C765" s="9" t="s">
        <v>19</v>
      </c>
      <c r="D765" s="9" t="s">
        <v>78</v>
      </c>
      <c r="E765" s="9" t="s">
        <v>313</v>
      </c>
      <c r="F765" s="9" t="s">
        <v>314</v>
      </c>
      <c r="G765" s="5" t="s">
        <v>315</v>
      </c>
      <c r="H765" s="6">
        <v>139.80000000000001</v>
      </c>
      <c r="I765" s="6">
        <v>0</v>
      </c>
      <c r="J765" s="6">
        <v>0</v>
      </c>
      <c r="K765" s="6">
        <v>4.26</v>
      </c>
      <c r="L765" s="6">
        <v>14.15</v>
      </c>
      <c r="M765" s="6">
        <v>0</v>
      </c>
      <c r="N765" s="6">
        <v>0</v>
      </c>
      <c r="O765" s="6">
        <v>121.39</v>
      </c>
    </row>
    <row r="766" spans="1:57" s="3" customFormat="1" hidden="1" x14ac:dyDescent="0.25">
      <c r="A766" s="9">
        <v>2019</v>
      </c>
      <c r="B766" s="9">
        <v>3</v>
      </c>
      <c r="C766" s="9" t="s">
        <v>124</v>
      </c>
      <c r="D766" s="9" t="s">
        <v>425</v>
      </c>
      <c r="E766" s="9" t="s">
        <v>426</v>
      </c>
      <c r="F766" s="9" t="s">
        <v>427</v>
      </c>
      <c r="G766" s="5" t="s">
        <v>427</v>
      </c>
      <c r="H766" s="6">
        <v>17.100000000000001</v>
      </c>
      <c r="I766" s="6">
        <v>0</v>
      </c>
      <c r="J766" s="6">
        <v>0</v>
      </c>
      <c r="K766" s="6">
        <v>4.26</v>
      </c>
      <c r="L766" s="6">
        <v>12.84</v>
      </c>
      <c r="M766" s="6">
        <v>0</v>
      </c>
      <c r="N766" s="6">
        <v>0</v>
      </c>
      <c r="O766" s="6">
        <v>0</v>
      </c>
    </row>
    <row r="767" spans="1:57" s="3" customFormat="1" hidden="1" x14ac:dyDescent="0.25">
      <c r="A767" s="9">
        <v>2019</v>
      </c>
      <c r="B767" s="9">
        <v>4</v>
      </c>
      <c r="C767" s="9" t="s">
        <v>15</v>
      </c>
      <c r="D767" s="9" t="s">
        <v>131</v>
      </c>
      <c r="E767" s="9" t="s">
        <v>43</v>
      </c>
      <c r="F767" s="9" t="s">
        <v>235</v>
      </c>
      <c r="G767" s="5" t="s">
        <v>16</v>
      </c>
      <c r="H767" s="6">
        <v>49.92</v>
      </c>
      <c r="I767" s="6">
        <v>0</v>
      </c>
      <c r="J767" s="6">
        <v>0</v>
      </c>
      <c r="K767" s="6">
        <v>4.25</v>
      </c>
      <c r="L767" s="6">
        <v>49.7</v>
      </c>
      <c r="M767" s="6">
        <v>-4.03</v>
      </c>
      <c r="N767" s="6">
        <v>0</v>
      </c>
      <c r="O767" s="6">
        <v>0</v>
      </c>
    </row>
    <row r="768" spans="1:57" s="3" customFormat="1" hidden="1" x14ac:dyDescent="0.25">
      <c r="A768" s="15">
        <v>2019</v>
      </c>
      <c r="B768" s="15">
        <v>8</v>
      </c>
      <c r="C768" s="15" t="s">
        <v>19</v>
      </c>
      <c r="D768" s="15" t="s">
        <v>106</v>
      </c>
      <c r="E768" s="15" t="s">
        <v>85</v>
      </c>
      <c r="F768" s="15" t="s">
        <v>302</v>
      </c>
      <c r="G768" s="16" t="s">
        <v>303</v>
      </c>
      <c r="H768" s="15">
        <v>85.87</v>
      </c>
      <c r="I768" s="15">
        <v>0</v>
      </c>
      <c r="J768" s="15">
        <v>0</v>
      </c>
      <c r="K768" s="15">
        <v>4.2300000000000004</v>
      </c>
      <c r="L768" s="15">
        <v>0</v>
      </c>
      <c r="M768" s="15">
        <v>81.64</v>
      </c>
      <c r="N768" s="15">
        <v>10.61</v>
      </c>
      <c r="O768" s="15">
        <v>0</v>
      </c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</row>
    <row r="769" spans="1:57" s="3" customFormat="1" x14ac:dyDescent="0.25">
      <c r="A769" s="9">
        <v>2019</v>
      </c>
      <c r="B769" s="9">
        <v>2</v>
      </c>
      <c r="C769" s="9" t="s">
        <v>124</v>
      </c>
      <c r="D769" s="9" t="s">
        <v>353</v>
      </c>
      <c r="E769" s="9" t="s">
        <v>29</v>
      </c>
      <c r="F769" s="9" t="s">
        <v>386</v>
      </c>
      <c r="G769" s="5" t="s">
        <v>377</v>
      </c>
      <c r="H769" s="6">
        <v>4.21</v>
      </c>
      <c r="I769" s="6">
        <v>0</v>
      </c>
      <c r="J769" s="6">
        <v>0</v>
      </c>
      <c r="K769" s="6">
        <v>4.21</v>
      </c>
      <c r="L769" s="6">
        <v>0</v>
      </c>
      <c r="M769" s="6">
        <v>0</v>
      </c>
      <c r="N769" s="6">
        <v>0</v>
      </c>
      <c r="O769" s="6">
        <v>0</v>
      </c>
    </row>
    <row r="770" spans="1:57" s="3" customFormat="1" hidden="1" x14ac:dyDescent="0.25">
      <c r="A770" s="5">
        <v>2019</v>
      </c>
      <c r="B770" s="5">
        <v>7</v>
      </c>
      <c r="C770" s="12" t="s">
        <v>19</v>
      </c>
      <c r="D770" s="12" t="s">
        <v>78</v>
      </c>
      <c r="E770" s="5" t="s">
        <v>280</v>
      </c>
      <c r="F770" s="12" t="s">
        <v>322</v>
      </c>
      <c r="G770" s="10" t="s">
        <v>319</v>
      </c>
      <c r="H770" s="6">
        <v>8.65</v>
      </c>
      <c r="I770" s="6">
        <v>0</v>
      </c>
      <c r="J770" s="6">
        <v>0</v>
      </c>
      <c r="K770" s="6">
        <v>4.21</v>
      </c>
      <c r="L770" s="6">
        <v>4.4400000000000004</v>
      </c>
      <c r="M770" s="6">
        <v>0</v>
      </c>
      <c r="N770" s="6">
        <v>0</v>
      </c>
      <c r="O770" s="6">
        <v>0</v>
      </c>
    </row>
    <row r="771" spans="1:57" s="3" customFormat="1" x14ac:dyDescent="0.25">
      <c r="A771" s="15">
        <v>2019</v>
      </c>
      <c r="B771" s="15">
        <v>8</v>
      </c>
      <c r="C771" s="15" t="s">
        <v>124</v>
      </c>
      <c r="D771" s="15" t="s">
        <v>353</v>
      </c>
      <c r="E771" s="15" t="s">
        <v>29</v>
      </c>
      <c r="F771" s="15" t="s">
        <v>385</v>
      </c>
      <c r="G771" s="5" t="s">
        <v>377</v>
      </c>
      <c r="H771" s="15">
        <v>4.21</v>
      </c>
      <c r="I771" s="15">
        <v>0</v>
      </c>
      <c r="J771" s="15">
        <v>0</v>
      </c>
      <c r="K771" s="15">
        <v>4.21</v>
      </c>
      <c r="L771" s="15">
        <v>0</v>
      </c>
      <c r="M771" s="15">
        <v>0</v>
      </c>
      <c r="N771" s="15">
        <v>0</v>
      </c>
      <c r="O771" s="15">
        <v>0</v>
      </c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</row>
    <row r="772" spans="1:57" s="3" customFormat="1" hidden="1" x14ac:dyDescent="0.25">
      <c r="A772" s="9">
        <v>2019</v>
      </c>
      <c r="B772" s="9">
        <v>4</v>
      </c>
      <c r="C772" s="9" t="s">
        <v>19</v>
      </c>
      <c r="D772" s="9" t="s">
        <v>75</v>
      </c>
      <c r="E772" s="9" t="s">
        <v>17</v>
      </c>
      <c r="F772" s="9" t="s">
        <v>76</v>
      </c>
      <c r="G772" s="5" t="s">
        <v>77</v>
      </c>
      <c r="H772" s="6">
        <v>4.17</v>
      </c>
      <c r="I772" s="6">
        <v>0</v>
      </c>
      <c r="J772" s="6">
        <v>0</v>
      </c>
      <c r="K772" s="6">
        <v>4.17</v>
      </c>
      <c r="L772" s="6">
        <v>0</v>
      </c>
      <c r="M772" s="6">
        <v>0</v>
      </c>
      <c r="N772" s="6">
        <v>0</v>
      </c>
      <c r="O772" s="6">
        <v>0</v>
      </c>
    </row>
    <row r="773" spans="1:57" s="3" customFormat="1" hidden="1" x14ac:dyDescent="0.25">
      <c r="A773" s="19">
        <v>2019</v>
      </c>
      <c r="B773" s="19">
        <v>10</v>
      </c>
      <c r="C773" s="19" t="s">
        <v>203</v>
      </c>
      <c r="D773" s="19" t="s">
        <v>434</v>
      </c>
      <c r="E773" s="19" t="s">
        <v>43</v>
      </c>
      <c r="F773" s="19" t="s">
        <v>434</v>
      </c>
      <c r="G773" s="19" t="s">
        <v>434</v>
      </c>
      <c r="H773" s="19">
        <v>12.14</v>
      </c>
      <c r="I773" s="19">
        <v>0</v>
      </c>
      <c r="J773" s="19">
        <v>0</v>
      </c>
      <c r="K773" s="19">
        <v>4.17</v>
      </c>
      <c r="L773" s="19">
        <v>0.68</v>
      </c>
      <c r="M773" s="19">
        <v>0</v>
      </c>
      <c r="N773" s="19">
        <v>0</v>
      </c>
      <c r="O773" s="19">
        <v>7.29</v>
      </c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</row>
    <row r="774" spans="1:57" s="3" customFormat="1" hidden="1" x14ac:dyDescent="0.25">
      <c r="A774" s="4">
        <v>2019</v>
      </c>
      <c r="B774" s="4">
        <v>1</v>
      </c>
      <c r="C774" s="4" t="s">
        <v>474</v>
      </c>
      <c r="D774" s="4" t="s">
        <v>475</v>
      </c>
      <c r="E774" s="4" t="s">
        <v>242</v>
      </c>
      <c r="F774" s="4" t="s">
        <v>476</v>
      </c>
      <c r="G774" s="5" t="s">
        <v>477</v>
      </c>
      <c r="H774" s="6">
        <v>443.99</v>
      </c>
      <c r="I774" s="6">
        <v>0</v>
      </c>
      <c r="J774" s="6">
        <v>0</v>
      </c>
      <c r="K774" s="6">
        <v>4.1500000000000004</v>
      </c>
      <c r="L774" s="6">
        <v>1</v>
      </c>
      <c r="M774" s="6">
        <v>3.03</v>
      </c>
      <c r="N774" s="6">
        <v>0</v>
      </c>
      <c r="O774" s="6">
        <v>435.81</v>
      </c>
    </row>
    <row r="775" spans="1:57" s="3" customFormat="1" x14ac:dyDescent="0.25">
      <c r="A775" s="23">
        <v>2019</v>
      </c>
      <c r="B775" s="23">
        <v>12</v>
      </c>
      <c r="C775" s="23" t="s">
        <v>61</v>
      </c>
      <c r="D775" s="23" t="s">
        <v>417</v>
      </c>
      <c r="E775" s="23" t="s">
        <v>29</v>
      </c>
      <c r="F775" s="23" t="s">
        <v>418</v>
      </c>
      <c r="G775" s="23" t="s">
        <v>411</v>
      </c>
      <c r="H775" s="23">
        <v>6.19</v>
      </c>
      <c r="I775" s="23">
        <v>0</v>
      </c>
      <c r="J775" s="23">
        <v>0</v>
      </c>
      <c r="K775" s="23">
        <v>4.1500000000000004</v>
      </c>
      <c r="L775" s="23">
        <v>2.04</v>
      </c>
      <c r="M775" s="23">
        <v>0</v>
      </c>
      <c r="N775" s="23">
        <v>0</v>
      </c>
      <c r="O775" s="23">
        <v>0</v>
      </c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</row>
    <row r="776" spans="1:57" s="3" customFormat="1" x14ac:dyDescent="0.25">
      <c r="A776" s="4">
        <v>2019</v>
      </c>
      <c r="B776" s="4">
        <v>1</v>
      </c>
      <c r="C776" s="4" t="s">
        <v>61</v>
      </c>
      <c r="D776" s="4" t="s">
        <v>271</v>
      </c>
      <c r="E776" s="4" t="s">
        <v>29</v>
      </c>
      <c r="F776" s="4" t="s">
        <v>271</v>
      </c>
      <c r="G776" s="5" t="s">
        <v>272</v>
      </c>
      <c r="H776" s="6">
        <v>17.73</v>
      </c>
      <c r="I776" s="6">
        <v>0</v>
      </c>
      <c r="J776" s="6">
        <v>0</v>
      </c>
      <c r="K776" s="6">
        <v>4.1399999999999997</v>
      </c>
      <c r="L776" s="6">
        <v>13.6</v>
      </c>
      <c r="M776" s="6">
        <v>0</v>
      </c>
      <c r="N776" s="6">
        <v>0</v>
      </c>
      <c r="O776" s="6">
        <v>0</v>
      </c>
    </row>
    <row r="777" spans="1:57" s="3" customFormat="1" x14ac:dyDescent="0.25">
      <c r="A777" s="9">
        <v>2019</v>
      </c>
      <c r="B777" s="9">
        <v>3</v>
      </c>
      <c r="C777" s="9" t="s">
        <v>124</v>
      </c>
      <c r="D777" s="9" t="s">
        <v>379</v>
      </c>
      <c r="E777" s="9" t="s">
        <v>29</v>
      </c>
      <c r="F777" s="9" t="s">
        <v>381</v>
      </c>
      <c r="G777" s="5" t="s">
        <v>375</v>
      </c>
      <c r="H777" s="6">
        <v>4.13</v>
      </c>
      <c r="I777" s="6">
        <v>0</v>
      </c>
      <c r="J777" s="6">
        <v>0</v>
      </c>
      <c r="K777" s="6">
        <v>4.13</v>
      </c>
      <c r="L777" s="6">
        <v>0</v>
      </c>
      <c r="M777" s="6">
        <v>0</v>
      </c>
      <c r="N777" s="6">
        <v>0</v>
      </c>
      <c r="O777" s="6">
        <v>0</v>
      </c>
    </row>
    <row r="778" spans="1:57" s="3" customFormat="1" hidden="1" x14ac:dyDescent="0.25">
      <c r="A778" s="13">
        <v>2019</v>
      </c>
      <c r="B778" s="13">
        <v>9</v>
      </c>
      <c r="C778" s="13" t="s">
        <v>55</v>
      </c>
      <c r="D778" s="13" t="s">
        <v>249</v>
      </c>
      <c r="E778" s="13" t="s">
        <v>250</v>
      </c>
      <c r="F778" s="13" t="s">
        <v>359</v>
      </c>
      <c r="G778" s="7" t="s">
        <v>357</v>
      </c>
      <c r="H778" s="13">
        <v>55.94</v>
      </c>
      <c r="I778" s="13">
        <v>0</v>
      </c>
      <c r="J778" s="13">
        <v>0</v>
      </c>
      <c r="K778" s="13">
        <v>4.13</v>
      </c>
      <c r="L778" s="13">
        <v>51.81</v>
      </c>
      <c r="M778" s="13">
        <v>0</v>
      </c>
      <c r="N778" s="13">
        <v>0</v>
      </c>
      <c r="O778" s="13">
        <v>0</v>
      </c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</row>
    <row r="779" spans="1:57" s="3" customFormat="1" hidden="1" x14ac:dyDescent="0.25">
      <c r="A779" s="9">
        <v>2019</v>
      </c>
      <c r="B779" s="9">
        <v>4</v>
      </c>
      <c r="C779" s="9" t="s">
        <v>474</v>
      </c>
      <c r="D779" s="9" t="s">
        <v>475</v>
      </c>
      <c r="E779" s="9" t="s">
        <v>242</v>
      </c>
      <c r="F779" s="9" t="s">
        <v>476</v>
      </c>
      <c r="G779" s="5" t="s">
        <v>477</v>
      </c>
      <c r="H779" s="6">
        <v>429.89</v>
      </c>
      <c r="I779" s="6">
        <v>0</v>
      </c>
      <c r="J779" s="6">
        <v>0</v>
      </c>
      <c r="K779" s="6">
        <v>4.12</v>
      </c>
      <c r="L779" s="6">
        <v>1.55</v>
      </c>
      <c r="M779" s="6">
        <v>0.18</v>
      </c>
      <c r="N779" s="6">
        <v>0</v>
      </c>
      <c r="O779" s="6">
        <v>424.04</v>
      </c>
    </row>
    <row r="780" spans="1:57" s="3" customFormat="1" x14ac:dyDescent="0.25">
      <c r="A780" s="5">
        <v>2019</v>
      </c>
      <c r="B780" s="5">
        <v>7</v>
      </c>
      <c r="C780" s="12" t="s">
        <v>61</v>
      </c>
      <c r="D780" s="12" t="s">
        <v>62</v>
      </c>
      <c r="E780" s="5" t="s">
        <v>29</v>
      </c>
      <c r="F780" s="12" t="s">
        <v>413</v>
      </c>
      <c r="G780" s="10" t="s">
        <v>411</v>
      </c>
      <c r="H780" s="6">
        <v>4.12</v>
      </c>
      <c r="I780" s="6">
        <v>0</v>
      </c>
      <c r="J780" s="6">
        <v>0</v>
      </c>
      <c r="K780" s="6">
        <v>4.12</v>
      </c>
      <c r="L780" s="6">
        <v>0</v>
      </c>
      <c r="M780" s="6">
        <v>0</v>
      </c>
      <c r="N780" s="6">
        <v>0</v>
      </c>
      <c r="O780" s="6">
        <v>0</v>
      </c>
    </row>
    <row r="781" spans="1:57" s="3" customFormat="1" x14ac:dyDescent="0.25">
      <c r="A781" s="21">
        <v>2019</v>
      </c>
      <c r="B781" s="21">
        <v>11</v>
      </c>
      <c r="C781" s="21" t="s">
        <v>61</v>
      </c>
      <c r="D781" s="21" t="s">
        <v>399</v>
      </c>
      <c r="E781" s="21" t="s">
        <v>29</v>
      </c>
      <c r="F781" s="21" t="s">
        <v>410</v>
      </c>
      <c r="G781" s="21" t="s">
        <v>411</v>
      </c>
      <c r="H781" s="21">
        <v>8.1999999999999993</v>
      </c>
      <c r="I781" s="21">
        <v>0</v>
      </c>
      <c r="J781" s="21">
        <v>0</v>
      </c>
      <c r="K781" s="21">
        <v>4.12</v>
      </c>
      <c r="L781" s="21">
        <v>1.17</v>
      </c>
      <c r="M781" s="21">
        <v>2.91</v>
      </c>
      <c r="N781" s="21">
        <v>0.93</v>
      </c>
      <c r="O781" s="21">
        <v>0</v>
      </c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</row>
    <row r="782" spans="1:57" s="3" customFormat="1" hidden="1" x14ac:dyDescent="0.25">
      <c r="A782" s="19">
        <v>2019</v>
      </c>
      <c r="B782" s="19">
        <v>10</v>
      </c>
      <c r="C782" s="19" t="s">
        <v>124</v>
      </c>
      <c r="D782" s="19" t="s">
        <v>425</v>
      </c>
      <c r="E782" s="19" t="s">
        <v>545</v>
      </c>
      <c r="F782" s="19" t="s">
        <v>427</v>
      </c>
      <c r="G782" s="19" t="s">
        <v>427</v>
      </c>
      <c r="H782" s="19">
        <v>20.400000000000002</v>
      </c>
      <c r="I782" s="19">
        <v>0</v>
      </c>
      <c r="J782" s="19">
        <v>0</v>
      </c>
      <c r="K782" s="19">
        <v>4.1100000000000003</v>
      </c>
      <c r="L782" s="19">
        <v>16.29</v>
      </c>
      <c r="M782" s="19">
        <v>0</v>
      </c>
      <c r="N782" s="19">
        <v>0</v>
      </c>
      <c r="O782" s="19">
        <v>0</v>
      </c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</row>
    <row r="783" spans="1:57" s="3" customFormat="1" hidden="1" x14ac:dyDescent="0.25">
      <c r="A783" s="15">
        <v>2019</v>
      </c>
      <c r="B783" s="15">
        <v>8</v>
      </c>
      <c r="C783" s="15" t="s">
        <v>19</v>
      </c>
      <c r="D783" s="15" t="s">
        <v>75</v>
      </c>
      <c r="E783" s="15" t="s">
        <v>17</v>
      </c>
      <c r="F783" s="15" t="s">
        <v>76</v>
      </c>
      <c r="G783" s="16" t="s">
        <v>77</v>
      </c>
      <c r="H783" s="15">
        <v>4.0999999999999996</v>
      </c>
      <c r="I783" s="15">
        <v>0</v>
      </c>
      <c r="J783" s="15">
        <v>0</v>
      </c>
      <c r="K783" s="15">
        <v>4.0999999999999996</v>
      </c>
      <c r="L783" s="15">
        <v>0</v>
      </c>
      <c r="M783" s="15">
        <v>0</v>
      </c>
      <c r="N783" s="15">
        <v>0</v>
      </c>
      <c r="O783" s="15">
        <v>0</v>
      </c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</row>
    <row r="784" spans="1:57" s="3" customFormat="1" hidden="1" x14ac:dyDescent="0.25">
      <c r="A784" s="13">
        <v>2019</v>
      </c>
      <c r="B784" s="13">
        <v>9</v>
      </c>
      <c r="C784" s="13" t="s">
        <v>203</v>
      </c>
      <c r="D784" s="13" t="s">
        <v>434</v>
      </c>
      <c r="E784" s="13" t="s">
        <v>43</v>
      </c>
      <c r="F784" s="13" t="s">
        <v>434</v>
      </c>
      <c r="G784" s="7" t="s">
        <v>434</v>
      </c>
      <c r="H784" s="13">
        <v>11.72</v>
      </c>
      <c r="I784" s="13">
        <v>0</v>
      </c>
      <c r="J784" s="13">
        <v>0</v>
      </c>
      <c r="K784" s="13">
        <v>4.0999999999999996</v>
      </c>
      <c r="L784" s="13">
        <v>0.66</v>
      </c>
      <c r="M784" s="13">
        <v>0</v>
      </c>
      <c r="N784" s="13">
        <v>0</v>
      </c>
      <c r="O784" s="13">
        <v>6.96</v>
      </c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</row>
    <row r="785" spans="1:57" s="3" customFormat="1" x14ac:dyDescent="0.25">
      <c r="A785" s="9">
        <v>2019</v>
      </c>
      <c r="B785" s="9">
        <v>4</v>
      </c>
      <c r="C785" s="9" t="s">
        <v>27</v>
      </c>
      <c r="D785" s="9" t="s">
        <v>28</v>
      </c>
      <c r="E785" s="9" t="s">
        <v>29</v>
      </c>
      <c r="F785" s="9" t="s">
        <v>38</v>
      </c>
      <c r="G785" s="5" t="s">
        <v>30</v>
      </c>
      <c r="H785" s="6">
        <v>121.36</v>
      </c>
      <c r="I785" s="6">
        <v>0</v>
      </c>
      <c r="J785" s="6">
        <v>0</v>
      </c>
      <c r="K785" s="6">
        <v>4.09</v>
      </c>
      <c r="L785" s="6">
        <v>0</v>
      </c>
      <c r="M785" s="6">
        <v>117.27</v>
      </c>
      <c r="N785" s="6">
        <v>49.66</v>
      </c>
      <c r="O785" s="6">
        <v>0</v>
      </c>
    </row>
    <row r="786" spans="1:57" s="3" customFormat="1" x14ac:dyDescent="0.25">
      <c r="A786" s="9">
        <v>2019</v>
      </c>
      <c r="B786" s="9">
        <v>4</v>
      </c>
      <c r="C786" s="9" t="s">
        <v>124</v>
      </c>
      <c r="D786" s="9" t="s">
        <v>353</v>
      </c>
      <c r="E786" s="9" t="s">
        <v>29</v>
      </c>
      <c r="F786" s="9" t="s">
        <v>385</v>
      </c>
      <c r="G786" s="5" t="s">
        <v>377</v>
      </c>
      <c r="H786" s="6">
        <v>4.0599999999999996</v>
      </c>
      <c r="I786" s="6">
        <v>0</v>
      </c>
      <c r="J786" s="6">
        <v>0</v>
      </c>
      <c r="K786" s="6">
        <v>4.0599999999999996</v>
      </c>
      <c r="L786" s="6">
        <v>0</v>
      </c>
      <c r="M786" s="6">
        <v>0</v>
      </c>
      <c r="N786" s="6">
        <v>0</v>
      </c>
      <c r="O786" s="6">
        <v>0</v>
      </c>
    </row>
    <row r="787" spans="1:57" s="3" customFormat="1" x14ac:dyDescent="0.25">
      <c r="A787" s="9">
        <v>2019</v>
      </c>
      <c r="B787" s="9">
        <v>6</v>
      </c>
      <c r="C787" s="10" t="s">
        <v>61</v>
      </c>
      <c r="D787" s="10" t="s">
        <v>399</v>
      </c>
      <c r="E787" s="9" t="s">
        <v>29</v>
      </c>
      <c r="F787" s="10" t="s">
        <v>415</v>
      </c>
      <c r="G787" s="12" t="s">
        <v>411</v>
      </c>
      <c r="H787" s="6">
        <v>16.02</v>
      </c>
      <c r="I787" s="6">
        <v>0</v>
      </c>
      <c r="J787" s="6">
        <v>0</v>
      </c>
      <c r="K787" s="6">
        <v>4.0599999999999996</v>
      </c>
      <c r="L787" s="6">
        <v>0</v>
      </c>
      <c r="M787" s="6">
        <v>11.96</v>
      </c>
      <c r="N787" s="6">
        <v>4.54</v>
      </c>
      <c r="O787" s="6">
        <v>0</v>
      </c>
    </row>
    <row r="788" spans="1:57" s="3" customFormat="1" x14ac:dyDescent="0.25">
      <c r="A788" s="5">
        <v>2019</v>
      </c>
      <c r="B788" s="5">
        <v>7</v>
      </c>
      <c r="C788" s="12" t="s">
        <v>124</v>
      </c>
      <c r="D788" s="12" t="s">
        <v>353</v>
      </c>
      <c r="E788" s="5" t="s">
        <v>29</v>
      </c>
      <c r="F788" s="12" t="s">
        <v>515</v>
      </c>
      <c r="G788" s="10" t="s">
        <v>516</v>
      </c>
      <c r="H788" s="6">
        <v>4.05</v>
      </c>
      <c r="I788" s="6">
        <v>0</v>
      </c>
      <c r="J788" s="6">
        <v>0</v>
      </c>
      <c r="K788" s="6">
        <v>4.05</v>
      </c>
      <c r="L788" s="6">
        <v>0</v>
      </c>
      <c r="M788" s="6">
        <v>0</v>
      </c>
      <c r="N788" s="6">
        <v>0</v>
      </c>
      <c r="O788" s="6">
        <v>0</v>
      </c>
    </row>
    <row r="789" spans="1:57" s="3" customFormat="1" hidden="1" x14ac:dyDescent="0.25">
      <c r="A789" s="19">
        <v>2019</v>
      </c>
      <c r="B789" s="19">
        <v>10</v>
      </c>
      <c r="C789" s="19" t="s">
        <v>55</v>
      </c>
      <c r="D789" s="19" t="s">
        <v>249</v>
      </c>
      <c r="E789" s="19" t="s">
        <v>250</v>
      </c>
      <c r="F789" s="19" t="s">
        <v>358</v>
      </c>
      <c r="G789" s="19" t="s">
        <v>357</v>
      </c>
      <c r="H789" s="19">
        <v>30.36</v>
      </c>
      <c r="I789" s="19">
        <v>0</v>
      </c>
      <c r="J789" s="19">
        <v>0</v>
      </c>
      <c r="K789" s="19">
        <v>4.05</v>
      </c>
      <c r="L789" s="19">
        <v>26.31</v>
      </c>
      <c r="M789" s="19">
        <v>0</v>
      </c>
      <c r="N789" s="19">
        <v>0</v>
      </c>
      <c r="O789" s="19">
        <v>0</v>
      </c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</row>
    <row r="790" spans="1:57" s="3" customFormat="1" hidden="1" x14ac:dyDescent="0.25">
      <c r="A790" s="15">
        <v>2019</v>
      </c>
      <c r="B790" s="15">
        <v>8</v>
      </c>
      <c r="C790" s="15" t="s">
        <v>203</v>
      </c>
      <c r="D790" s="15" t="s">
        <v>434</v>
      </c>
      <c r="E790" s="15" t="s">
        <v>43</v>
      </c>
      <c r="F790" s="15" t="s">
        <v>434</v>
      </c>
      <c r="G790" s="16" t="s">
        <v>434</v>
      </c>
      <c r="H790" s="15">
        <v>12.48</v>
      </c>
      <c r="I790" s="15">
        <v>0</v>
      </c>
      <c r="J790" s="15">
        <v>0</v>
      </c>
      <c r="K790" s="15">
        <v>4.04</v>
      </c>
      <c r="L790" s="15">
        <v>0.68</v>
      </c>
      <c r="M790" s="15">
        <v>0</v>
      </c>
      <c r="N790" s="15">
        <v>0</v>
      </c>
      <c r="O790" s="15">
        <v>7.76</v>
      </c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</row>
    <row r="791" spans="1:57" s="3" customFormat="1" x14ac:dyDescent="0.25">
      <c r="A791" s="13">
        <v>2019</v>
      </c>
      <c r="B791" s="13">
        <v>9</v>
      </c>
      <c r="C791" s="13" t="s">
        <v>61</v>
      </c>
      <c r="D791" s="13" t="s">
        <v>62</v>
      </c>
      <c r="E791" s="13" t="s">
        <v>29</v>
      </c>
      <c r="F791" s="13" t="s">
        <v>65</v>
      </c>
      <c r="G791" s="7" t="s">
        <v>64</v>
      </c>
      <c r="H791" s="13">
        <v>65.319999999999993</v>
      </c>
      <c r="I791" s="13">
        <v>0</v>
      </c>
      <c r="J791" s="13">
        <v>15.66</v>
      </c>
      <c r="K791" s="13">
        <v>4.04</v>
      </c>
      <c r="L791" s="13">
        <v>32.590000000000003</v>
      </c>
      <c r="M791" s="13">
        <v>0</v>
      </c>
      <c r="N791" s="13">
        <v>0</v>
      </c>
      <c r="O791" s="13">
        <v>13.04</v>
      </c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</row>
    <row r="792" spans="1:57" s="3" customFormat="1" hidden="1" x14ac:dyDescent="0.25">
      <c r="A792" s="9">
        <v>2019</v>
      </c>
      <c r="B792" s="9"/>
      <c r="C792" s="9" t="s">
        <v>79</v>
      </c>
      <c r="D792" s="9" t="s">
        <v>80</v>
      </c>
      <c r="E792" s="9" t="s">
        <v>81</v>
      </c>
      <c r="F792" s="9" t="s">
        <v>530</v>
      </c>
      <c r="G792" s="5" t="s">
        <v>83</v>
      </c>
      <c r="H792" s="6">
        <v>4.0188100000000002</v>
      </c>
      <c r="I792" s="6">
        <v>0</v>
      </c>
      <c r="J792" s="6">
        <v>0</v>
      </c>
      <c r="K792" s="6">
        <v>4.0188100000000002</v>
      </c>
      <c r="L792" s="6">
        <v>0</v>
      </c>
      <c r="M792" s="6">
        <v>0</v>
      </c>
      <c r="N792" s="6">
        <v>0</v>
      </c>
      <c r="O792" s="6">
        <v>0</v>
      </c>
    </row>
    <row r="793" spans="1:57" s="3" customFormat="1" hidden="1" x14ac:dyDescent="0.25">
      <c r="A793" s="9">
        <v>2019</v>
      </c>
      <c r="B793" s="9">
        <v>6</v>
      </c>
      <c r="C793" s="10" t="s">
        <v>19</v>
      </c>
      <c r="D793" s="10" t="s">
        <v>75</v>
      </c>
      <c r="E793" s="9" t="s">
        <v>17</v>
      </c>
      <c r="F793" s="10" t="s">
        <v>76</v>
      </c>
      <c r="G793" s="12" t="s">
        <v>77</v>
      </c>
      <c r="H793" s="6">
        <v>4</v>
      </c>
      <c r="I793" s="6">
        <v>0</v>
      </c>
      <c r="J793" s="6">
        <v>0</v>
      </c>
      <c r="K793" s="6">
        <v>4</v>
      </c>
      <c r="L793" s="6">
        <v>0</v>
      </c>
      <c r="M793" s="6">
        <v>0</v>
      </c>
      <c r="N793" s="6">
        <v>0</v>
      </c>
      <c r="O793" s="6">
        <v>0</v>
      </c>
    </row>
    <row r="794" spans="1:57" s="3" customFormat="1" hidden="1" x14ac:dyDescent="0.25">
      <c r="A794" s="5">
        <v>2019</v>
      </c>
      <c r="B794" s="5">
        <v>7</v>
      </c>
      <c r="C794" s="12" t="s">
        <v>15</v>
      </c>
      <c r="D794" s="12" t="s">
        <v>24</v>
      </c>
      <c r="E794" s="5" t="s">
        <v>25</v>
      </c>
      <c r="F794" s="12" t="s">
        <v>338</v>
      </c>
      <c r="G794" s="10" t="s">
        <v>338</v>
      </c>
      <c r="H794" s="6">
        <v>125.94</v>
      </c>
      <c r="I794" s="6">
        <v>0</v>
      </c>
      <c r="J794" s="6">
        <v>0</v>
      </c>
      <c r="K794" s="6">
        <v>4</v>
      </c>
      <c r="L794" s="6">
        <v>4.5199999999999996</v>
      </c>
      <c r="M794" s="6">
        <v>0</v>
      </c>
      <c r="N794" s="6">
        <v>0</v>
      </c>
      <c r="O794" s="6">
        <v>117.43</v>
      </c>
    </row>
    <row r="795" spans="1:57" s="3" customFormat="1" hidden="1" x14ac:dyDescent="0.25">
      <c r="A795" s="19">
        <v>2019</v>
      </c>
      <c r="B795" s="19">
        <v>10</v>
      </c>
      <c r="C795" s="19" t="s">
        <v>19</v>
      </c>
      <c r="D795" s="19" t="s">
        <v>106</v>
      </c>
      <c r="E795" s="19" t="s">
        <v>85</v>
      </c>
      <c r="F795" s="19" t="s">
        <v>302</v>
      </c>
      <c r="G795" s="19" t="s">
        <v>303</v>
      </c>
      <c r="H795" s="19">
        <v>79.33</v>
      </c>
      <c r="I795" s="19">
        <v>0</v>
      </c>
      <c r="J795" s="19">
        <v>0</v>
      </c>
      <c r="K795" s="19">
        <v>4</v>
      </c>
      <c r="L795" s="19">
        <v>0</v>
      </c>
      <c r="M795" s="19">
        <v>75.33</v>
      </c>
      <c r="N795" s="19">
        <v>9.82</v>
      </c>
      <c r="O795" s="19">
        <v>0</v>
      </c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</row>
    <row r="796" spans="1:57" s="3" customFormat="1" hidden="1" x14ac:dyDescent="0.25">
      <c r="A796" s="19">
        <v>2019</v>
      </c>
      <c r="B796" s="19">
        <v>10</v>
      </c>
      <c r="C796" s="19" t="s">
        <v>19</v>
      </c>
      <c r="D796" s="19" t="s">
        <v>78</v>
      </c>
      <c r="E796" s="19" t="s">
        <v>280</v>
      </c>
      <c r="F796" s="19" t="s">
        <v>322</v>
      </c>
      <c r="G796" s="19" t="s">
        <v>319</v>
      </c>
      <c r="H796" s="19">
        <v>8.5299999999999994</v>
      </c>
      <c r="I796" s="19">
        <v>0</v>
      </c>
      <c r="J796" s="19">
        <v>0</v>
      </c>
      <c r="K796" s="19">
        <v>3.98</v>
      </c>
      <c r="L796" s="19">
        <v>4.55</v>
      </c>
      <c r="M796" s="19">
        <v>0</v>
      </c>
      <c r="N796" s="19">
        <v>0</v>
      </c>
      <c r="O796" s="19">
        <v>0</v>
      </c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</row>
    <row r="797" spans="1:57" s="3" customFormat="1" hidden="1" x14ac:dyDescent="0.25">
      <c r="A797" s="9">
        <v>2019</v>
      </c>
      <c r="B797" s="9">
        <v>6</v>
      </c>
      <c r="C797" s="10" t="s">
        <v>124</v>
      </c>
      <c r="D797" s="10" t="s">
        <v>425</v>
      </c>
      <c r="E797" s="9" t="s">
        <v>426</v>
      </c>
      <c r="F797" s="10" t="s">
        <v>427</v>
      </c>
      <c r="G797" s="12" t="s">
        <v>427</v>
      </c>
      <c r="H797" s="6">
        <v>19.29</v>
      </c>
      <c r="I797" s="6">
        <v>0</v>
      </c>
      <c r="J797" s="6">
        <v>0</v>
      </c>
      <c r="K797" s="6">
        <v>3.97</v>
      </c>
      <c r="L797" s="6">
        <v>15.33</v>
      </c>
      <c r="M797" s="6">
        <v>0</v>
      </c>
      <c r="N797" s="6">
        <v>0</v>
      </c>
      <c r="O797" s="6">
        <v>0</v>
      </c>
    </row>
    <row r="798" spans="1:57" s="3" customFormat="1" hidden="1" x14ac:dyDescent="0.25">
      <c r="A798" s="5">
        <v>2019</v>
      </c>
      <c r="B798" s="5">
        <v>7</v>
      </c>
      <c r="C798" s="12" t="s">
        <v>203</v>
      </c>
      <c r="D798" s="12" t="s">
        <v>434</v>
      </c>
      <c r="E798" s="5" t="s">
        <v>43</v>
      </c>
      <c r="F798" s="12" t="s">
        <v>434</v>
      </c>
      <c r="G798" s="10" t="s">
        <v>434</v>
      </c>
      <c r="H798" s="6">
        <v>11.78</v>
      </c>
      <c r="I798" s="6">
        <v>0</v>
      </c>
      <c r="J798" s="6">
        <v>0</v>
      </c>
      <c r="K798" s="6">
        <v>3.95</v>
      </c>
      <c r="L798" s="6">
        <v>0.67</v>
      </c>
      <c r="M798" s="6">
        <v>0</v>
      </c>
      <c r="N798" s="6">
        <v>0</v>
      </c>
      <c r="O798" s="6">
        <v>7.17</v>
      </c>
    </row>
    <row r="799" spans="1:57" s="3" customFormat="1" x14ac:dyDescent="0.25">
      <c r="A799" s="9">
        <v>2019</v>
      </c>
      <c r="B799" s="9">
        <v>4</v>
      </c>
      <c r="C799" s="9" t="s">
        <v>327</v>
      </c>
      <c r="D799" s="9" t="s">
        <v>328</v>
      </c>
      <c r="E799" s="9" t="s">
        <v>29</v>
      </c>
      <c r="F799" s="9" t="s">
        <v>335</v>
      </c>
      <c r="G799" s="5" t="s">
        <v>330</v>
      </c>
      <c r="H799" s="6">
        <v>5.8</v>
      </c>
      <c r="I799" s="6">
        <v>0</v>
      </c>
      <c r="J799" s="6">
        <v>0</v>
      </c>
      <c r="K799" s="6">
        <v>3.94</v>
      </c>
      <c r="L799" s="6">
        <v>1.8599999999999999</v>
      </c>
      <c r="M799" s="6">
        <v>0</v>
      </c>
      <c r="N799" s="6">
        <v>0</v>
      </c>
      <c r="O799" s="6">
        <v>0</v>
      </c>
    </row>
    <row r="800" spans="1:57" s="3" customFormat="1" hidden="1" x14ac:dyDescent="0.25">
      <c r="A800" s="13">
        <v>2019</v>
      </c>
      <c r="B800" s="13">
        <v>9</v>
      </c>
      <c r="C800" s="13" t="s">
        <v>19</v>
      </c>
      <c r="D800" s="13" t="s">
        <v>75</v>
      </c>
      <c r="E800" s="13" t="s">
        <v>17</v>
      </c>
      <c r="F800" s="13" t="s">
        <v>76</v>
      </c>
      <c r="G800" s="7" t="s">
        <v>77</v>
      </c>
      <c r="H800" s="13">
        <v>3.94</v>
      </c>
      <c r="I800" s="13">
        <v>0</v>
      </c>
      <c r="J800" s="13">
        <v>0</v>
      </c>
      <c r="K800" s="13">
        <v>3.94</v>
      </c>
      <c r="L800" s="13">
        <v>0</v>
      </c>
      <c r="M800" s="13">
        <v>0</v>
      </c>
      <c r="N800" s="13">
        <v>0</v>
      </c>
      <c r="O800" s="13">
        <v>0</v>
      </c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</row>
    <row r="801" spans="1:57" s="3" customFormat="1" x14ac:dyDescent="0.25">
      <c r="A801" s="23">
        <v>2019</v>
      </c>
      <c r="B801" s="23">
        <v>12</v>
      </c>
      <c r="C801" s="23" t="s">
        <v>327</v>
      </c>
      <c r="D801" s="23" t="s">
        <v>328</v>
      </c>
      <c r="E801" s="23" t="s">
        <v>29</v>
      </c>
      <c r="F801" s="23" t="s">
        <v>335</v>
      </c>
      <c r="G801" s="23" t="s">
        <v>330</v>
      </c>
      <c r="H801" s="23">
        <v>5.77</v>
      </c>
      <c r="I801" s="23">
        <v>0</v>
      </c>
      <c r="J801" s="23">
        <v>0</v>
      </c>
      <c r="K801" s="23">
        <v>3.91</v>
      </c>
      <c r="L801" s="23">
        <v>1.8599999999999999</v>
      </c>
      <c r="M801" s="23">
        <v>0</v>
      </c>
      <c r="N801" s="23">
        <v>0</v>
      </c>
      <c r="O801" s="23">
        <v>0</v>
      </c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</row>
    <row r="802" spans="1:57" s="3" customFormat="1" hidden="1" x14ac:dyDescent="0.25">
      <c r="A802" s="5">
        <v>2019</v>
      </c>
      <c r="B802" s="5">
        <v>7</v>
      </c>
      <c r="C802" s="12" t="s">
        <v>79</v>
      </c>
      <c r="D802" s="12" t="s">
        <v>79</v>
      </c>
      <c r="E802" s="5" t="s">
        <v>138</v>
      </c>
      <c r="F802" s="12" t="s">
        <v>185</v>
      </c>
      <c r="G802" s="10" t="s">
        <v>184</v>
      </c>
      <c r="H802" s="6">
        <v>3.9000000000000004</v>
      </c>
      <c r="I802" s="6">
        <v>0</v>
      </c>
      <c r="J802" s="6">
        <v>0</v>
      </c>
      <c r="K802" s="6">
        <v>3.9000000000000004</v>
      </c>
      <c r="L802" s="6">
        <v>0</v>
      </c>
      <c r="M802" s="6">
        <v>0</v>
      </c>
      <c r="N802" s="6">
        <v>0</v>
      </c>
      <c r="O802" s="6">
        <v>0</v>
      </c>
    </row>
    <row r="803" spans="1:57" s="3" customFormat="1" x14ac:dyDescent="0.25">
      <c r="A803" s="9">
        <v>2019</v>
      </c>
      <c r="B803" s="9">
        <v>6</v>
      </c>
      <c r="C803" s="10" t="s">
        <v>327</v>
      </c>
      <c r="D803" s="10" t="s">
        <v>328</v>
      </c>
      <c r="E803" s="9" t="s">
        <v>29</v>
      </c>
      <c r="F803" s="10" t="s">
        <v>335</v>
      </c>
      <c r="G803" s="12" t="s">
        <v>330</v>
      </c>
      <c r="H803" s="6">
        <v>5.7</v>
      </c>
      <c r="I803" s="6">
        <v>0</v>
      </c>
      <c r="J803" s="6">
        <v>0</v>
      </c>
      <c r="K803" s="6">
        <v>3.9</v>
      </c>
      <c r="L803" s="6">
        <v>1.8</v>
      </c>
      <c r="M803" s="6">
        <v>0</v>
      </c>
      <c r="N803" s="6">
        <v>0</v>
      </c>
      <c r="O803" s="6">
        <v>0</v>
      </c>
    </row>
    <row r="804" spans="1:57" s="3" customFormat="1" x14ac:dyDescent="0.25">
      <c r="A804" s="5">
        <v>2019</v>
      </c>
      <c r="B804" s="5">
        <v>7</v>
      </c>
      <c r="C804" s="12" t="s">
        <v>327</v>
      </c>
      <c r="D804" s="12" t="s">
        <v>328</v>
      </c>
      <c r="E804" s="5" t="s">
        <v>29</v>
      </c>
      <c r="F804" s="12" t="s">
        <v>335</v>
      </c>
      <c r="G804" s="10" t="s">
        <v>330</v>
      </c>
      <c r="H804" s="6">
        <v>5.76</v>
      </c>
      <c r="I804" s="6">
        <v>0</v>
      </c>
      <c r="J804" s="6">
        <v>0</v>
      </c>
      <c r="K804" s="6">
        <v>3.9</v>
      </c>
      <c r="L804" s="6">
        <v>1.8599999999999999</v>
      </c>
      <c r="M804" s="6">
        <v>0</v>
      </c>
      <c r="N804" s="6">
        <v>0</v>
      </c>
      <c r="O804" s="6">
        <v>0</v>
      </c>
    </row>
    <row r="805" spans="1:57" s="3" customFormat="1" hidden="1" x14ac:dyDescent="0.25">
      <c r="A805" s="15">
        <v>2019</v>
      </c>
      <c r="B805" s="15">
        <v>8</v>
      </c>
      <c r="C805" s="15" t="s">
        <v>55</v>
      </c>
      <c r="D805" s="15" t="s">
        <v>249</v>
      </c>
      <c r="E805" s="15" t="s">
        <v>250</v>
      </c>
      <c r="F805" s="15" t="s">
        <v>359</v>
      </c>
      <c r="G805" s="16" t="s">
        <v>357</v>
      </c>
      <c r="H805" s="15">
        <v>59</v>
      </c>
      <c r="I805" s="15">
        <v>0</v>
      </c>
      <c r="J805" s="15">
        <v>0</v>
      </c>
      <c r="K805" s="15">
        <v>3.9</v>
      </c>
      <c r="L805" s="15">
        <v>55.1</v>
      </c>
      <c r="M805" s="15">
        <v>0</v>
      </c>
      <c r="N805" s="15">
        <v>0</v>
      </c>
      <c r="O805" s="15">
        <v>0</v>
      </c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</row>
    <row r="806" spans="1:57" s="3" customFormat="1" hidden="1" x14ac:dyDescent="0.25">
      <c r="A806" s="9">
        <v>2019</v>
      </c>
      <c r="B806" s="9">
        <v>2</v>
      </c>
      <c r="C806" s="9" t="s">
        <v>474</v>
      </c>
      <c r="D806" s="9" t="s">
        <v>475</v>
      </c>
      <c r="E806" s="9" t="s">
        <v>242</v>
      </c>
      <c r="F806" s="9" t="s">
        <v>476</v>
      </c>
      <c r="G806" s="5" t="s">
        <v>477</v>
      </c>
      <c r="H806" s="6">
        <v>404.75</v>
      </c>
      <c r="I806" s="6">
        <v>0</v>
      </c>
      <c r="J806" s="6">
        <v>0</v>
      </c>
      <c r="K806" s="6">
        <v>3.88</v>
      </c>
      <c r="L806" s="6">
        <v>1.4</v>
      </c>
      <c r="M806" s="6">
        <v>1.81</v>
      </c>
      <c r="N806" s="6">
        <v>0</v>
      </c>
      <c r="O806" s="6">
        <v>397.66</v>
      </c>
    </row>
    <row r="807" spans="1:57" s="3" customFormat="1" x14ac:dyDescent="0.25">
      <c r="A807" s="9">
        <v>2019</v>
      </c>
      <c r="B807" s="9">
        <v>5</v>
      </c>
      <c r="C807" s="9" t="s">
        <v>387</v>
      </c>
      <c r="D807" s="9" t="s">
        <v>388</v>
      </c>
      <c r="E807" s="9" t="s">
        <v>29</v>
      </c>
      <c r="F807" s="9" t="s">
        <v>389</v>
      </c>
      <c r="G807" s="5" t="s">
        <v>377</v>
      </c>
      <c r="H807" s="6">
        <v>3.88</v>
      </c>
      <c r="I807" s="6">
        <v>0</v>
      </c>
      <c r="J807" s="6">
        <v>0</v>
      </c>
      <c r="K807" s="6">
        <v>3.88</v>
      </c>
      <c r="L807" s="6">
        <v>0</v>
      </c>
      <c r="M807" s="6">
        <v>0</v>
      </c>
      <c r="N807" s="6">
        <v>0</v>
      </c>
      <c r="O807" s="6">
        <v>0</v>
      </c>
    </row>
    <row r="808" spans="1:57" s="3" customFormat="1" hidden="1" x14ac:dyDescent="0.25">
      <c r="A808" s="9">
        <v>2019</v>
      </c>
      <c r="B808" s="9">
        <v>6</v>
      </c>
      <c r="C808" s="10" t="s">
        <v>61</v>
      </c>
      <c r="D808" s="10" t="s">
        <v>453</v>
      </c>
      <c r="E808" s="9" t="s">
        <v>43</v>
      </c>
      <c r="F808" s="10" t="s">
        <v>454</v>
      </c>
      <c r="G808" s="12" t="s">
        <v>452</v>
      </c>
      <c r="H808" s="6">
        <v>21.66</v>
      </c>
      <c r="I808" s="6">
        <v>0</v>
      </c>
      <c r="J808" s="6">
        <v>0</v>
      </c>
      <c r="K808" s="6">
        <v>3.87</v>
      </c>
      <c r="L808" s="6">
        <v>17.78</v>
      </c>
      <c r="M808" s="6">
        <v>0</v>
      </c>
      <c r="N808" s="6">
        <v>0</v>
      </c>
      <c r="O808" s="6">
        <v>0</v>
      </c>
    </row>
    <row r="809" spans="1:57" s="3" customFormat="1" hidden="1" x14ac:dyDescent="0.25">
      <c r="A809" s="21">
        <v>2019</v>
      </c>
      <c r="B809" s="21">
        <v>11</v>
      </c>
      <c r="C809" s="21" t="s">
        <v>55</v>
      </c>
      <c r="D809" s="21" t="s">
        <v>249</v>
      </c>
      <c r="E809" s="21" t="s">
        <v>250</v>
      </c>
      <c r="F809" s="21" t="s">
        <v>359</v>
      </c>
      <c r="G809" s="21" t="s">
        <v>357</v>
      </c>
      <c r="H809" s="21">
        <v>54.45</v>
      </c>
      <c r="I809" s="21">
        <v>0</v>
      </c>
      <c r="J809" s="21">
        <v>0</v>
      </c>
      <c r="K809" s="21">
        <v>3.87</v>
      </c>
      <c r="L809" s="21">
        <v>50.58</v>
      </c>
      <c r="M809" s="21">
        <v>0</v>
      </c>
      <c r="N809" s="21">
        <v>0</v>
      </c>
      <c r="O809" s="21">
        <v>0</v>
      </c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</row>
    <row r="810" spans="1:57" s="3" customFormat="1" x14ac:dyDescent="0.25">
      <c r="A810" s="5">
        <v>2019</v>
      </c>
      <c r="B810" s="5">
        <v>7</v>
      </c>
      <c r="C810" s="12" t="s">
        <v>89</v>
      </c>
      <c r="D810" s="12" t="s">
        <v>273</v>
      </c>
      <c r="E810" s="5" t="s">
        <v>29</v>
      </c>
      <c r="F810" s="12" t="s">
        <v>334</v>
      </c>
      <c r="G810" s="10" t="s">
        <v>330</v>
      </c>
      <c r="H810" s="6">
        <v>30.54</v>
      </c>
      <c r="I810" s="6">
        <v>0</v>
      </c>
      <c r="J810" s="6">
        <v>0</v>
      </c>
      <c r="K810" s="6">
        <v>3.86</v>
      </c>
      <c r="L810" s="6">
        <v>5.41</v>
      </c>
      <c r="M810" s="6">
        <v>0</v>
      </c>
      <c r="N810" s="6">
        <v>0</v>
      </c>
      <c r="O810" s="6">
        <v>21.27</v>
      </c>
    </row>
    <row r="811" spans="1:57" s="3" customFormat="1" x14ac:dyDescent="0.25">
      <c r="A811" s="9">
        <v>2019</v>
      </c>
      <c r="B811" s="9">
        <v>4</v>
      </c>
      <c r="C811" s="9" t="s">
        <v>61</v>
      </c>
      <c r="D811" s="9" t="s">
        <v>62</v>
      </c>
      <c r="E811" s="9" t="s">
        <v>29</v>
      </c>
      <c r="F811" s="9" t="s">
        <v>419</v>
      </c>
      <c r="G811" s="5" t="s">
        <v>411</v>
      </c>
      <c r="H811" s="6">
        <v>3.84</v>
      </c>
      <c r="I811" s="6">
        <v>0</v>
      </c>
      <c r="J811" s="6">
        <v>0</v>
      </c>
      <c r="K811" s="6">
        <v>3.84</v>
      </c>
      <c r="L811" s="6">
        <v>0</v>
      </c>
      <c r="M811" s="6">
        <v>0</v>
      </c>
      <c r="N811" s="6">
        <v>0</v>
      </c>
      <c r="O811" s="6">
        <v>0</v>
      </c>
    </row>
    <row r="812" spans="1:57" s="3" customFormat="1" x14ac:dyDescent="0.25">
      <c r="A812" s="21">
        <v>2019</v>
      </c>
      <c r="B812" s="21">
        <v>11</v>
      </c>
      <c r="C812" s="21" t="s">
        <v>61</v>
      </c>
      <c r="D812" s="21" t="s">
        <v>62</v>
      </c>
      <c r="E812" s="21" t="s">
        <v>29</v>
      </c>
      <c r="F812" s="21" t="s">
        <v>65</v>
      </c>
      <c r="G812" s="21" t="s">
        <v>64</v>
      </c>
      <c r="H812" s="21">
        <v>57.44</v>
      </c>
      <c r="I812" s="21">
        <v>0</v>
      </c>
      <c r="J812" s="21">
        <v>9.44</v>
      </c>
      <c r="K812" s="21">
        <v>3.84</v>
      </c>
      <c r="L812" s="21">
        <v>30.87</v>
      </c>
      <c r="M812" s="21">
        <v>0</v>
      </c>
      <c r="N812" s="21">
        <v>0</v>
      </c>
      <c r="O812" s="21">
        <v>13.28</v>
      </c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</row>
    <row r="813" spans="1:57" s="3" customFormat="1" x14ac:dyDescent="0.25">
      <c r="A813" s="9">
        <v>2019</v>
      </c>
      <c r="B813" s="9">
        <v>2</v>
      </c>
      <c r="C813" s="9" t="s">
        <v>124</v>
      </c>
      <c r="D813" s="9" t="s">
        <v>353</v>
      </c>
      <c r="E813" s="9" t="s">
        <v>29</v>
      </c>
      <c r="F813" s="9" t="s">
        <v>378</v>
      </c>
      <c r="G813" s="5" t="s">
        <v>377</v>
      </c>
      <c r="H813" s="6">
        <v>3.83</v>
      </c>
      <c r="I813" s="6">
        <v>0</v>
      </c>
      <c r="J813" s="6">
        <v>0</v>
      </c>
      <c r="K813" s="6">
        <v>3.83</v>
      </c>
      <c r="L813" s="6">
        <v>0</v>
      </c>
      <c r="M813" s="6">
        <v>0</v>
      </c>
      <c r="N813" s="6">
        <v>0</v>
      </c>
      <c r="O813" s="6">
        <v>0</v>
      </c>
    </row>
    <row r="814" spans="1:57" s="3" customFormat="1" x14ac:dyDescent="0.25">
      <c r="A814" s="21">
        <v>2019</v>
      </c>
      <c r="B814" s="21">
        <v>11</v>
      </c>
      <c r="C814" s="21" t="s">
        <v>327</v>
      </c>
      <c r="D814" s="21" t="s">
        <v>328</v>
      </c>
      <c r="E814" s="21" t="s">
        <v>29</v>
      </c>
      <c r="F814" s="21" t="s">
        <v>329</v>
      </c>
      <c r="G814" s="21" t="s">
        <v>330</v>
      </c>
      <c r="H814" s="21">
        <v>15.48</v>
      </c>
      <c r="I814" s="21">
        <v>0</v>
      </c>
      <c r="J814" s="21">
        <v>0</v>
      </c>
      <c r="K814" s="21">
        <v>3.83</v>
      </c>
      <c r="L814" s="21">
        <v>11.66</v>
      </c>
      <c r="M814" s="21">
        <v>0</v>
      </c>
      <c r="N814" s="21">
        <v>0</v>
      </c>
      <c r="O814" s="21">
        <v>0</v>
      </c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</row>
    <row r="815" spans="1:57" s="3" customFormat="1" x14ac:dyDescent="0.25">
      <c r="A815" s="13">
        <v>2019</v>
      </c>
      <c r="B815" s="13">
        <v>9</v>
      </c>
      <c r="C815" s="13" t="s">
        <v>61</v>
      </c>
      <c r="D815" s="13" t="s">
        <v>62</v>
      </c>
      <c r="E815" s="13" t="s">
        <v>29</v>
      </c>
      <c r="F815" s="13" t="s">
        <v>413</v>
      </c>
      <c r="G815" s="7" t="s">
        <v>411</v>
      </c>
      <c r="H815" s="13">
        <v>3.82</v>
      </c>
      <c r="I815" s="13">
        <v>0</v>
      </c>
      <c r="J815" s="13">
        <v>0</v>
      </c>
      <c r="K815" s="13">
        <v>3.82</v>
      </c>
      <c r="L815" s="13">
        <v>0</v>
      </c>
      <c r="M815" s="13">
        <v>0</v>
      </c>
      <c r="N815" s="13">
        <v>0</v>
      </c>
      <c r="O815" s="13">
        <v>0</v>
      </c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</row>
    <row r="816" spans="1:57" s="3" customFormat="1" x14ac:dyDescent="0.25">
      <c r="A816" s="19">
        <v>2019</v>
      </c>
      <c r="B816" s="19">
        <v>10</v>
      </c>
      <c r="C816" s="19" t="s">
        <v>327</v>
      </c>
      <c r="D816" s="19" t="s">
        <v>328</v>
      </c>
      <c r="E816" s="19" t="s">
        <v>29</v>
      </c>
      <c r="F816" s="19" t="s">
        <v>335</v>
      </c>
      <c r="G816" s="19" t="s">
        <v>330</v>
      </c>
      <c r="H816" s="19">
        <v>5.68</v>
      </c>
      <c r="I816" s="19">
        <v>0</v>
      </c>
      <c r="J816" s="19">
        <v>0</v>
      </c>
      <c r="K816" s="19">
        <v>3.82</v>
      </c>
      <c r="L816" s="19">
        <v>1.8599999999999999</v>
      </c>
      <c r="M816" s="19">
        <v>0</v>
      </c>
      <c r="N816" s="19">
        <v>0</v>
      </c>
      <c r="O816" s="19">
        <v>0</v>
      </c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</row>
    <row r="817" spans="1:57" s="3" customFormat="1" x14ac:dyDescent="0.25">
      <c r="A817" s="15">
        <v>2019</v>
      </c>
      <c r="B817" s="15">
        <v>8</v>
      </c>
      <c r="C817" s="15" t="s">
        <v>61</v>
      </c>
      <c r="D817" s="15" t="s">
        <v>62</v>
      </c>
      <c r="E817" s="15" t="s">
        <v>29</v>
      </c>
      <c r="F817" s="15" t="s">
        <v>65</v>
      </c>
      <c r="G817" s="16" t="s">
        <v>64</v>
      </c>
      <c r="H817" s="15">
        <v>61.37</v>
      </c>
      <c r="I817" s="15">
        <v>0</v>
      </c>
      <c r="J817" s="15">
        <v>10.1</v>
      </c>
      <c r="K817" s="15">
        <v>3.81</v>
      </c>
      <c r="L817" s="15">
        <v>33.090000000000003</v>
      </c>
      <c r="M817" s="15">
        <v>0</v>
      </c>
      <c r="N817" s="15">
        <v>0</v>
      </c>
      <c r="O817" s="15">
        <v>14.36</v>
      </c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</row>
    <row r="818" spans="1:57" s="3" customFormat="1" hidden="1" x14ac:dyDescent="0.25">
      <c r="A818" s="21">
        <v>2019</v>
      </c>
      <c r="B818" s="21">
        <v>11</v>
      </c>
      <c r="C818" s="21" t="s">
        <v>19</v>
      </c>
      <c r="D818" s="21" t="s">
        <v>78</v>
      </c>
      <c r="E818" s="21" t="s">
        <v>280</v>
      </c>
      <c r="F818" s="21" t="s">
        <v>322</v>
      </c>
      <c r="G818" s="21" t="s">
        <v>319</v>
      </c>
      <c r="H818" s="21">
        <v>8.2200000000000006</v>
      </c>
      <c r="I818" s="21">
        <v>0</v>
      </c>
      <c r="J818" s="21">
        <v>0</v>
      </c>
      <c r="K818" s="21">
        <v>3.81</v>
      </c>
      <c r="L818" s="21">
        <v>4.41</v>
      </c>
      <c r="M818" s="21">
        <v>0</v>
      </c>
      <c r="N818" s="21">
        <v>0</v>
      </c>
      <c r="O818" s="21">
        <v>0</v>
      </c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</row>
    <row r="819" spans="1:57" s="3" customFormat="1" x14ac:dyDescent="0.25">
      <c r="A819" s="19">
        <v>2019</v>
      </c>
      <c r="B819" s="19">
        <v>10</v>
      </c>
      <c r="C819" s="19" t="s">
        <v>27</v>
      </c>
      <c r="D819" s="19" t="s">
        <v>28</v>
      </c>
      <c r="E819" s="19" t="s">
        <v>29</v>
      </c>
      <c r="F819" s="19" t="s">
        <v>39</v>
      </c>
      <c r="G819" s="19" t="s">
        <v>30</v>
      </c>
      <c r="H819" s="19">
        <v>98.44</v>
      </c>
      <c r="I819" s="19">
        <v>0</v>
      </c>
      <c r="J819" s="19">
        <v>0</v>
      </c>
      <c r="K819" s="19">
        <v>3.8</v>
      </c>
      <c r="L819" s="19">
        <v>0</v>
      </c>
      <c r="M819" s="19">
        <v>94.64</v>
      </c>
      <c r="N819" s="19">
        <v>46.56</v>
      </c>
      <c r="O819" s="19">
        <v>0</v>
      </c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</row>
    <row r="820" spans="1:57" s="3" customFormat="1" hidden="1" x14ac:dyDescent="0.25">
      <c r="A820" s="21">
        <v>2019</v>
      </c>
      <c r="B820" s="21">
        <v>11</v>
      </c>
      <c r="C820" s="21" t="s">
        <v>124</v>
      </c>
      <c r="D820" s="21" t="s">
        <v>425</v>
      </c>
      <c r="E820" s="21" t="s">
        <v>545</v>
      </c>
      <c r="F820" s="21" t="s">
        <v>427</v>
      </c>
      <c r="G820" s="21" t="s">
        <v>427</v>
      </c>
      <c r="H820" s="21">
        <v>18.82</v>
      </c>
      <c r="I820" s="21">
        <v>0</v>
      </c>
      <c r="J820" s="21">
        <v>0</v>
      </c>
      <c r="K820" s="21">
        <v>3.8</v>
      </c>
      <c r="L820" s="21">
        <v>15.02</v>
      </c>
      <c r="M820" s="21">
        <v>0</v>
      </c>
      <c r="N820" s="21">
        <v>0</v>
      </c>
      <c r="O820" s="21">
        <v>0</v>
      </c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</row>
    <row r="821" spans="1:57" s="3" customFormat="1" hidden="1" x14ac:dyDescent="0.25">
      <c r="A821" s="9">
        <v>2019</v>
      </c>
      <c r="B821" s="9">
        <v>3</v>
      </c>
      <c r="C821" s="9" t="s">
        <v>146</v>
      </c>
      <c r="D821" s="9" t="s">
        <v>147</v>
      </c>
      <c r="E821" s="9" t="s">
        <v>43</v>
      </c>
      <c r="F821" s="9" t="s">
        <v>150</v>
      </c>
      <c r="G821" s="5" t="s">
        <v>149</v>
      </c>
      <c r="H821" s="6">
        <v>7.82</v>
      </c>
      <c r="I821" s="6">
        <v>0</v>
      </c>
      <c r="J821" s="6">
        <v>0</v>
      </c>
      <c r="K821" s="6">
        <v>3.79</v>
      </c>
      <c r="L821" s="6">
        <v>4.03</v>
      </c>
      <c r="M821" s="6">
        <v>0</v>
      </c>
      <c r="N821" s="6">
        <v>0</v>
      </c>
      <c r="O821" s="6">
        <v>0</v>
      </c>
    </row>
    <row r="822" spans="1:57" s="3" customFormat="1" x14ac:dyDescent="0.25">
      <c r="A822" s="9">
        <v>2019</v>
      </c>
      <c r="B822" s="9">
        <v>5</v>
      </c>
      <c r="C822" s="9" t="s">
        <v>61</v>
      </c>
      <c r="D822" s="9" t="s">
        <v>399</v>
      </c>
      <c r="E822" s="9" t="s">
        <v>29</v>
      </c>
      <c r="F822" s="9" t="s">
        <v>415</v>
      </c>
      <c r="G822" s="5" t="s">
        <v>411</v>
      </c>
      <c r="H822" s="6">
        <v>9.8699999999999992</v>
      </c>
      <c r="I822" s="6">
        <v>0</v>
      </c>
      <c r="J822" s="6">
        <v>0</v>
      </c>
      <c r="K822" s="6">
        <v>3.7800000000000002</v>
      </c>
      <c r="L822" s="6">
        <v>0</v>
      </c>
      <c r="M822" s="6">
        <v>6.09</v>
      </c>
      <c r="N822" s="6">
        <v>2.29</v>
      </c>
      <c r="O822" s="6">
        <v>0</v>
      </c>
    </row>
    <row r="823" spans="1:57" s="3" customFormat="1" x14ac:dyDescent="0.25">
      <c r="A823" s="9">
        <v>2019</v>
      </c>
      <c r="B823" s="9">
        <v>3</v>
      </c>
      <c r="C823" s="9" t="s">
        <v>61</v>
      </c>
      <c r="D823" s="9" t="s">
        <v>62</v>
      </c>
      <c r="E823" s="9" t="s">
        <v>29</v>
      </c>
      <c r="F823" s="9" t="s">
        <v>419</v>
      </c>
      <c r="G823" s="5" t="s">
        <v>411</v>
      </c>
      <c r="H823" s="6">
        <v>3.77</v>
      </c>
      <c r="I823" s="6">
        <v>0</v>
      </c>
      <c r="J823" s="6">
        <v>0</v>
      </c>
      <c r="K823" s="6">
        <v>3.77</v>
      </c>
      <c r="L823" s="6">
        <v>0</v>
      </c>
      <c r="M823" s="6">
        <v>0</v>
      </c>
      <c r="N823" s="6">
        <v>0</v>
      </c>
      <c r="O823" s="6">
        <v>0</v>
      </c>
    </row>
    <row r="824" spans="1:57" s="3" customFormat="1" x14ac:dyDescent="0.25">
      <c r="A824" s="21">
        <v>2019</v>
      </c>
      <c r="B824" s="21">
        <v>11</v>
      </c>
      <c r="C824" s="21" t="s">
        <v>61</v>
      </c>
      <c r="D824" s="21" t="s">
        <v>417</v>
      </c>
      <c r="E824" s="21" t="s">
        <v>29</v>
      </c>
      <c r="F824" s="21" t="s">
        <v>418</v>
      </c>
      <c r="G824" s="21" t="s">
        <v>411</v>
      </c>
      <c r="H824" s="21">
        <v>4.7300000000000004</v>
      </c>
      <c r="I824" s="21">
        <v>0</v>
      </c>
      <c r="J824" s="21">
        <v>0</v>
      </c>
      <c r="K824" s="21">
        <v>3.77</v>
      </c>
      <c r="L824" s="21">
        <v>0.96</v>
      </c>
      <c r="M824" s="21">
        <v>0</v>
      </c>
      <c r="N824" s="21">
        <v>0</v>
      </c>
      <c r="O824" s="21">
        <v>0</v>
      </c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</row>
    <row r="825" spans="1:57" s="3" customFormat="1" hidden="1" x14ac:dyDescent="0.25">
      <c r="A825" s="23">
        <v>2019</v>
      </c>
      <c r="B825" s="23">
        <v>12</v>
      </c>
      <c r="C825" s="23" t="s">
        <v>19</v>
      </c>
      <c r="D825" s="23" t="s">
        <v>78</v>
      </c>
      <c r="E825" s="23" t="s">
        <v>280</v>
      </c>
      <c r="F825" s="23" t="s">
        <v>322</v>
      </c>
      <c r="G825" s="23" t="s">
        <v>319</v>
      </c>
      <c r="H825" s="23">
        <v>8.59</v>
      </c>
      <c r="I825" s="23">
        <v>0</v>
      </c>
      <c r="J825" s="23">
        <v>0</v>
      </c>
      <c r="K825" s="23">
        <v>3.77</v>
      </c>
      <c r="L825" s="23">
        <v>4.82</v>
      </c>
      <c r="M825" s="23">
        <v>0</v>
      </c>
      <c r="N825" s="23">
        <v>0</v>
      </c>
      <c r="O825" s="23">
        <v>0</v>
      </c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</row>
    <row r="826" spans="1:57" s="3" customFormat="1" hidden="1" x14ac:dyDescent="0.25">
      <c r="A826" s="19">
        <v>2019</v>
      </c>
      <c r="B826" s="19">
        <v>10</v>
      </c>
      <c r="C826" s="19" t="s">
        <v>55</v>
      </c>
      <c r="D826" s="19" t="s">
        <v>249</v>
      </c>
      <c r="E826" s="19" t="s">
        <v>250</v>
      </c>
      <c r="F826" s="19" t="s">
        <v>359</v>
      </c>
      <c r="G826" s="19" t="s">
        <v>357</v>
      </c>
      <c r="H826" s="19">
        <v>49.93</v>
      </c>
      <c r="I826" s="19">
        <v>0</v>
      </c>
      <c r="J826" s="19">
        <v>0</v>
      </c>
      <c r="K826" s="19">
        <v>3.71</v>
      </c>
      <c r="L826" s="19">
        <v>46.22</v>
      </c>
      <c r="M826" s="19">
        <v>0</v>
      </c>
      <c r="N826" s="19">
        <v>0</v>
      </c>
      <c r="O826" s="19">
        <v>0</v>
      </c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</row>
    <row r="827" spans="1:57" s="3" customFormat="1" x14ac:dyDescent="0.25">
      <c r="A827" s="23">
        <v>2019</v>
      </c>
      <c r="B827" s="23">
        <v>12</v>
      </c>
      <c r="C827" s="23" t="s">
        <v>89</v>
      </c>
      <c r="D827" s="23" t="s">
        <v>273</v>
      </c>
      <c r="E827" s="23" t="s">
        <v>29</v>
      </c>
      <c r="F827" s="23" t="s">
        <v>334</v>
      </c>
      <c r="G827" s="23" t="s">
        <v>330</v>
      </c>
      <c r="H827" s="23">
        <v>37.03</v>
      </c>
      <c r="I827" s="23">
        <v>0</v>
      </c>
      <c r="J827" s="23">
        <v>0</v>
      </c>
      <c r="K827" s="23">
        <v>3.71</v>
      </c>
      <c r="L827" s="23">
        <v>5.41</v>
      </c>
      <c r="M827" s="23">
        <v>0</v>
      </c>
      <c r="N827" s="23">
        <v>0</v>
      </c>
      <c r="O827" s="23">
        <v>27.91</v>
      </c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</row>
    <row r="828" spans="1:57" s="3" customFormat="1" x14ac:dyDescent="0.25">
      <c r="A828" s="15">
        <v>2019</v>
      </c>
      <c r="B828" s="15">
        <v>8</v>
      </c>
      <c r="C828" s="15" t="s">
        <v>19</v>
      </c>
      <c r="D828" s="15" t="s">
        <v>78</v>
      </c>
      <c r="E828" s="15" t="s">
        <v>29</v>
      </c>
      <c r="F828" s="15" t="s">
        <v>447</v>
      </c>
      <c r="G828" s="16" t="s">
        <v>448</v>
      </c>
      <c r="H828" s="15">
        <v>1046.19</v>
      </c>
      <c r="I828" s="15">
        <v>0</v>
      </c>
      <c r="J828" s="15">
        <v>6.83</v>
      </c>
      <c r="K828" s="15">
        <v>3.68</v>
      </c>
      <c r="L828" s="15">
        <v>132.96</v>
      </c>
      <c r="M828" s="15">
        <v>139.25</v>
      </c>
      <c r="N828" s="15">
        <v>139.13999999999999</v>
      </c>
      <c r="O828" s="15">
        <v>763.48</v>
      </c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</row>
    <row r="829" spans="1:57" s="3" customFormat="1" x14ac:dyDescent="0.25">
      <c r="A829" s="4">
        <v>2019</v>
      </c>
      <c r="B829" s="4">
        <v>1</v>
      </c>
      <c r="C829" s="4" t="s">
        <v>61</v>
      </c>
      <c r="D829" s="4" t="s">
        <v>399</v>
      </c>
      <c r="E829" s="4" t="s">
        <v>29</v>
      </c>
      <c r="F829" s="4" t="s">
        <v>416</v>
      </c>
      <c r="G829" s="5" t="s">
        <v>411</v>
      </c>
      <c r="H829" s="6">
        <v>37.36</v>
      </c>
      <c r="I829" s="6">
        <v>0</v>
      </c>
      <c r="J829" s="6">
        <v>0</v>
      </c>
      <c r="K829" s="6">
        <v>3.67</v>
      </c>
      <c r="L829" s="6">
        <v>3.65</v>
      </c>
      <c r="M829" s="6">
        <v>30.04</v>
      </c>
      <c r="N829" s="6">
        <v>11.14</v>
      </c>
      <c r="O829" s="6">
        <v>0</v>
      </c>
    </row>
    <row r="830" spans="1:57" s="3" customFormat="1" hidden="1" x14ac:dyDescent="0.25">
      <c r="A830" s="9">
        <v>2019</v>
      </c>
      <c r="B830" s="9">
        <v>4</v>
      </c>
      <c r="C830" s="9" t="s">
        <v>55</v>
      </c>
      <c r="D830" s="9" t="s">
        <v>249</v>
      </c>
      <c r="E830" s="9" t="s">
        <v>250</v>
      </c>
      <c r="F830" s="9" t="s">
        <v>356</v>
      </c>
      <c r="G830" s="5" t="s">
        <v>357</v>
      </c>
      <c r="H830" s="6">
        <v>3.65</v>
      </c>
      <c r="I830" s="6">
        <v>0</v>
      </c>
      <c r="J830" s="6">
        <v>0</v>
      </c>
      <c r="K830" s="6">
        <v>3.65</v>
      </c>
      <c r="L830" s="6">
        <v>0</v>
      </c>
      <c r="M830" s="6">
        <v>0</v>
      </c>
      <c r="N830" s="6">
        <v>0</v>
      </c>
      <c r="O830" s="6">
        <v>0</v>
      </c>
    </row>
    <row r="831" spans="1:57" s="3" customFormat="1" hidden="1" x14ac:dyDescent="0.25">
      <c r="A831" s="9">
        <v>2019</v>
      </c>
      <c r="B831" s="9">
        <v>5</v>
      </c>
      <c r="C831" s="9" t="s">
        <v>19</v>
      </c>
      <c r="D831" s="9" t="s">
        <v>75</v>
      </c>
      <c r="E831" s="9" t="s">
        <v>17</v>
      </c>
      <c r="F831" s="9" t="s">
        <v>76</v>
      </c>
      <c r="G831" s="5" t="s">
        <v>77</v>
      </c>
      <c r="H831" s="6">
        <v>3.65</v>
      </c>
      <c r="I831" s="6">
        <v>0</v>
      </c>
      <c r="J831" s="6">
        <v>0</v>
      </c>
      <c r="K831" s="6">
        <v>3.65</v>
      </c>
      <c r="L831" s="6">
        <v>0</v>
      </c>
      <c r="M831" s="6">
        <v>0</v>
      </c>
      <c r="N831" s="6">
        <v>0</v>
      </c>
      <c r="O831" s="6">
        <v>0</v>
      </c>
    </row>
    <row r="832" spans="1:57" s="3" customFormat="1" x14ac:dyDescent="0.25">
      <c r="A832" s="5">
        <v>2019</v>
      </c>
      <c r="B832" s="5">
        <v>7</v>
      </c>
      <c r="C832" s="12" t="s">
        <v>146</v>
      </c>
      <c r="D832" s="12" t="s">
        <v>336</v>
      </c>
      <c r="E832" s="5" t="s">
        <v>29</v>
      </c>
      <c r="F832" s="12" t="s">
        <v>337</v>
      </c>
      <c r="G832" s="10" t="s">
        <v>330</v>
      </c>
      <c r="H832" s="6">
        <v>136.1</v>
      </c>
      <c r="I832" s="6">
        <v>0</v>
      </c>
      <c r="J832" s="6">
        <v>0</v>
      </c>
      <c r="K832" s="6">
        <v>3.65</v>
      </c>
      <c r="L832" s="6">
        <v>71.5</v>
      </c>
      <c r="M832" s="6">
        <v>0</v>
      </c>
      <c r="N832" s="6">
        <v>0</v>
      </c>
      <c r="O832" s="6">
        <v>60.940000000000005</v>
      </c>
    </row>
    <row r="833" spans="1:57" s="3" customFormat="1" hidden="1" x14ac:dyDescent="0.25">
      <c r="A833" s="21">
        <v>2019</v>
      </c>
      <c r="B833" s="21">
        <v>11</v>
      </c>
      <c r="C833" s="21" t="s">
        <v>146</v>
      </c>
      <c r="D833" s="21" t="s">
        <v>147</v>
      </c>
      <c r="E833" s="21" t="s">
        <v>43</v>
      </c>
      <c r="F833" s="21" t="s">
        <v>148</v>
      </c>
      <c r="G833" s="21" t="s">
        <v>149</v>
      </c>
      <c r="H833" s="21">
        <v>9.86</v>
      </c>
      <c r="I833" s="21">
        <v>0</v>
      </c>
      <c r="J833" s="21">
        <v>0</v>
      </c>
      <c r="K833" s="21">
        <v>3.64</v>
      </c>
      <c r="L833" s="21">
        <v>6.21</v>
      </c>
      <c r="M833" s="21">
        <v>0</v>
      </c>
      <c r="N833" s="21">
        <v>0</v>
      </c>
      <c r="O833" s="21">
        <v>0</v>
      </c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</row>
    <row r="834" spans="1:57" s="3" customFormat="1" hidden="1" x14ac:dyDescent="0.25">
      <c r="A834" s="21">
        <v>2019</v>
      </c>
      <c r="B834" s="21">
        <v>11</v>
      </c>
      <c r="C834" s="21" t="s">
        <v>79</v>
      </c>
      <c r="D834" s="21" t="s">
        <v>137</v>
      </c>
      <c r="E834" s="21" t="s">
        <v>138</v>
      </c>
      <c r="F834" s="21" t="s">
        <v>461</v>
      </c>
      <c r="G834" s="21" t="s">
        <v>462</v>
      </c>
      <c r="H834" s="21">
        <v>17.41</v>
      </c>
      <c r="I834" s="21">
        <v>0</v>
      </c>
      <c r="J834" s="21">
        <v>0</v>
      </c>
      <c r="K834" s="21">
        <v>3.63</v>
      </c>
      <c r="L834" s="21">
        <v>13.78</v>
      </c>
      <c r="M834" s="21">
        <v>0</v>
      </c>
      <c r="N834" s="21">
        <v>0</v>
      </c>
      <c r="O834" s="21">
        <v>0</v>
      </c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</row>
    <row r="835" spans="1:57" s="3" customFormat="1" hidden="1" x14ac:dyDescent="0.25">
      <c r="A835" s="9">
        <v>2019</v>
      </c>
      <c r="B835" s="9">
        <v>4</v>
      </c>
      <c r="C835" s="9" t="s">
        <v>133</v>
      </c>
      <c r="D835" s="9" t="s">
        <v>292</v>
      </c>
      <c r="E835" s="9" t="s">
        <v>441</v>
      </c>
      <c r="F835" s="9" t="s">
        <v>509</v>
      </c>
      <c r="G835" s="5" t="s">
        <v>510</v>
      </c>
      <c r="H835" s="6">
        <v>3.6199999999999997</v>
      </c>
      <c r="I835" s="6">
        <v>0</v>
      </c>
      <c r="J835" s="6">
        <v>0</v>
      </c>
      <c r="K835" s="6">
        <v>3.6199999999999997</v>
      </c>
      <c r="L835" s="6">
        <v>0</v>
      </c>
      <c r="M835" s="6">
        <v>0</v>
      </c>
      <c r="N835" s="6">
        <v>0</v>
      </c>
      <c r="O835" s="6">
        <v>0</v>
      </c>
    </row>
    <row r="836" spans="1:57" s="3" customFormat="1" x14ac:dyDescent="0.25">
      <c r="A836" s="5">
        <v>2019</v>
      </c>
      <c r="B836" s="5">
        <v>7</v>
      </c>
      <c r="C836" s="12" t="s">
        <v>124</v>
      </c>
      <c r="D836" s="12" t="s">
        <v>353</v>
      </c>
      <c r="E836" s="5" t="s">
        <v>29</v>
      </c>
      <c r="F836" s="12" t="s">
        <v>385</v>
      </c>
      <c r="G836" s="9" t="s">
        <v>377</v>
      </c>
      <c r="H836" s="6">
        <v>3.61</v>
      </c>
      <c r="I836" s="6">
        <v>0</v>
      </c>
      <c r="J836" s="6">
        <v>0</v>
      </c>
      <c r="K836" s="6">
        <v>3.61</v>
      </c>
      <c r="L836" s="6">
        <v>0</v>
      </c>
      <c r="M836" s="6">
        <v>0</v>
      </c>
      <c r="N836" s="6">
        <v>0</v>
      </c>
      <c r="O836" s="6">
        <v>0</v>
      </c>
    </row>
    <row r="837" spans="1:57" s="3" customFormat="1" hidden="1" x14ac:dyDescent="0.25">
      <c r="A837" s="9">
        <v>2019</v>
      </c>
      <c r="B837" s="9">
        <v>6</v>
      </c>
      <c r="C837" s="10" t="s">
        <v>19</v>
      </c>
      <c r="D837" s="10" t="s">
        <v>70</v>
      </c>
      <c r="E837" s="9" t="s">
        <v>364</v>
      </c>
      <c r="F837" s="10" t="s">
        <v>408</v>
      </c>
      <c r="G837" s="12" t="s">
        <v>407</v>
      </c>
      <c r="H837" s="6">
        <v>1573.02</v>
      </c>
      <c r="I837" s="6">
        <v>0</v>
      </c>
      <c r="J837" s="6">
        <v>1529.13</v>
      </c>
      <c r="K837" s="6">
        <v>3.61</v>
      </c>
      <c r="L837" s="6">
        <v>40.28</v>
      </c>
      <c r="M837" s="6">
        <v>0</v>
      </c>
      <c r="N837" s="6">
        <v>0</v>
      </c>
      <c r="O837" s="6">
        <v>0</v>
      </c>
    </row>
    <row r="838" spans="1:57" s="3" customFormat="1" x14ac:dyDescent="0.25">
      <c r="A838" s="9">
        <v>2019</v>
      </c>
      <c r="B838" s="9">
        <v>5</v>
      </c>
      <c r="C838" s="9" t="s">
        <v>61</v>
      </c>
      <c r="D838" s="9" t="s">
        <v>399</v>
      </c>
      <c r="E838" s="9" t="s">
        <v>29</v>
      </c>
      <c r="F838" s="9" t="s">
        <v>416</v>
      </c>
      <c r="G838" s="5" t="s">
        <v>411</v>
      </c>
      <c r="H838" s="6">
        <v>36.17</v>
      </c>
      <c r="I838" s="6">
        <v>0</v>
      </c>
      <c r="J838" s="6">
        <v>0</v>
      </c>
      <c r="K838" s="6">
        <v>3.6</v>
      </c>
      <c r="L838" s="6">
        <v>3.57</v>
      </c>
      <c r="M838" s="6">
        <v>28.99</v>
      </c>
      <c r="N838" s="6">
        <v>10.91</v>
      </c>
      <c r="O838" s="6">
        <v>0</v>
      </c>
    </row>
    <row r="839" spans="1:57" s="3" customFormat="1" x14ac:dyDescent="0.25">
      <c r="A839" s="9">
        <v>2019</v>
      </c>
      <c r="B839" s="9">
        <v>6</v>
      </c>
      <c r="C839" s="10" t="s">
        <v>124</v>
      </c>
      <c r="D839" s="10" t="s">
        <v>379</v>
      </c>
      <c r="E839" s="9" t="s">
        <v>29</v>
      </c>
      <c r="F839" s="10" t="s">
        <v>381</v>
      </c>
      <c r="G839" s="5" t="s">
        <v>375</v>
      </c>
      <c r="H839" s="6">
        <v>3.6</v>
      </c>
      <c r="I839" s="6">
        <v>0</v>
      </c>
      <c r="J839" s="6">
        <v>0</v>
      </c>
      <c r="K839" s="6">
        <v>3.6</v>
      </c>
      <c r="L839" s="6">
        <v>0</v>
      </c>
      <c r="M839" s="6">
        <v>0</v>
      </c>
      <c r="N839" s="6">
        <v>0</v>
      </c>
      <c r="O839" s="6">
        <v>0</v>
      </c>
    </row>
    <row r="840" spans="1:57" s="3" customFormat="1" x14ac:dyDescent="0.25">
      <c r="A840" s="9">
        <v>2019</v>
      </c>
      <c r="B840" s="9">
        <v>6</v>
      </c>
      <c r="C840" s="10" t="s">
        <v>19</v>
      </c>
      <c r="D840" s="10" t="s">
        <v>78</v>
      </c>
      <c r="E840" s="9" t="s">
        <v>29</v>
      </c>
      <c r="F840" s="10" t="s">
        <v>447</v>
      </c>
      <c r="G840" s="12" t="s">
        <v>448</v>
      </c>
      <c r="H840" s="6">
        <v>1237.8900000000001</v>
      </c>
      <c r="I840" s="6">
        <v>0</v>
      </c>
      <c r="J840" s="6">
        <v>246.33</v>
      </c>
      <c r="K840" s="6">
        <v>3.59</v>
      </c>
      <c r="L840" s="6">
        <v>136.49</v>
      </c>
      <c r="M840" s="6">
        <v>128.79</v>
      </c>
      <c r="N840" s="6">
        <v>128.69999999999999</v>
      </c>
      <c r="O840" s="6">
        <v>722.68</v>
      </c>
    </row>
    <row r="841" spans="1:57" s="3" customFormat="1" hidden="1" x14ac:dyDescent="0.25">
      <c r="A841" s="9">
        <v>2019</v>
      </c>
      <c r="B841" s="9">
        <v>4</v>
      </c>
      <c r="C841" s="9" t="s">
        <v>19</v>
      </c>
      <c r="D841" s="9" t="s">
        <v>70</v>
      </c>
      <c r="E841" s="9" t="s">
        <v>364</v>
      </c>
      <c r="F841" s="9" t="s">
        <v>408</v>
      </c>
      <c r="G841" s="5" t="s">
        <v>407</v>
      </c>
      <c r="H841" s="6">
        <v>1362.93</v>
      </c>
      <c r="I841" s="6">
        <v>0</v>
      </c>
      <c r="J841" s="6">
        <v>1324.72</v>
      </c>
      <c r="K841" s="6">
        <v>3.59</v>
      </c>
      <c r="L841" s="6">
        <v>34.619999999999997</v>
      </c>
      <c r="M841" s="6">
        <v>0</v>
      </c>
      <c r="N841" s="6">
        <v>0</v>
      </c>
      <c r="O841" s="6">
        <v>0</v>
      </c>
    </row>
    <row r="842" spans="1:57" s="3" customFormat="1" hidden="1" x14ac:dyDescent="0.25">
      <c r="A842" s="4">
        <v>2019</v>
      </c>
      <c r="B842" s="4">
        <v>1</v>
      </c>
      <c r="C842" s="4" t="s">
        <v>146</v>
      </c>
      <c r="D842" s="4" t="s">
        <v>147</v>
      </c>
      <c r="E842" s="4" t="s">
        <v>43</v>
      </c>
      <c r="F842" s="4" t="s">
        <v>150</v>
      </c>
      <c r="G842" s="5" t="s">
        <v>149</v>
      </c>
      <c r="H842" s="6">
        <v>7.99</v>
      </c>
      <c r="I842" s="6">
        <v>0</v>
      </c>
      <c r="J842" s="6">
        <v>0</v>
      </c>
      <c r="K842" s="6">
        <v>3.58</v>
      </c>
      <c r="L842" s="6">
        <v>4.41</v>
      </c>
      <c r="M842" s="6">
        <v>0</v>
      </c>
      <c r="N842" s="6">
        <v>0</v>
      </c>
      <c r="O842" s="6">
        <v>0</v>
      </c>
    </row>
    <row r="843" spans="1:57" s="3" customFormat="1" x14ac:dyDescent="0.25">
      <c r="A843" s="9">
        <v>2019</v>
      </c>
      <c r="B843" s="9">
        <v>2</v>
      </c>
      <c r="C843" s="9" t="s">
        <v>61</v>
      </c>
      <c r="D843" s="9" t="s">
        <v>399</v>
      </c>
      <c r="E843" s="9" t="s">
        <v>29</v>
      </c>
      <c r="F843" s="9" t="s">
        <v>415</v>
      </c>
      <c r="G843" s="5" t="s">
        <v>411</v>
      </c>
      <c r="H843" s="6">
        <v>8.8000000000000007</v>
      </c>
      <c r="I843" s="6">
        <v>0</v>
      </c>
      <c r="J843" s="6">
        <v>0</v>
      </c>
      <c r="K843" s="6">
        <v>3.58</v>
      </c>
      <c r="L843" s="6">
        <v>0</v>
      </c>
      <c r="M843" s="6">
        <v>5.22</v>
      </c>
      <c r="N843" s="6">
        <v>1.9</v>
      </c>
      <c r="O843" s="6">
        <v>0</v>
      </c>
    </row>
    <row r="844" spans="1:57" s="3" customFormat="1" hidden="1" x14ac:dyDescent="0.25">
      <c r="A844" s="4">
        <v>2019</v>
      </c>
      <c r="B844" s="4">
        <v>1</v>
      </c>
      <c r="C844" s="4" t="s">
        <v>19</v>
      </c>
      <c r="D844" s="4" t="s">
        <v>70</v>
      </c>
      <c r="E844" s="4" t="s">
        <v>364</v>
      </c>
      <c r="F844" s="4" t="s">
        <v>408</v>
      </c>
      <c r="G844" s="5" t="s">
        <v>407</v>
      </c>
      <c r="H844" s="6">
        <v>1441.71</v>
      </c>
      <c r="I844" s="6">
        <v>0</v>
      </c>
      <c r="J844" s="6">
        <v>1401.66</v>
      </c>
      <c r="K844" s="6">
        <v>3.58</v>
      </c>
      <c r="L844" s="6">
        <v>36.47</v>
      </c>
      <c r="M844" s="6">
        <v>0</v>
      </c>
      <c r="N844" s="6">
        <v>0</v>
      </c>
      <c r="O844" s="6">
        <v>0</v>
      </c>
    </row>
    <row r="845" spans="1:57" s="3" customFormat="1" x14ac:dyDescent="0.25">
      <c r="A845" s="9">
        <v>2019</v>
      </c>
      <c r="B845" s="9">
        <v>2</v>
      </c>
      <c r="C845" s="9" t="s">
        <v>327</v>
      </c>
      <c r="D845" s="9" t="s">
        <v>328</v>
      </c>
      <c r="E845" s="9" t="s">
        <v>29</v>
      </c>
      <c r="F845" s="9" t="s">
        <v>335</v>
      </c>
      <c r="G845" s="5" t="s">
        <v>330</v>
      </c>
      <c r="H845" s="6">
        <v>5.9</v>
      </c>
      <c r="I845" s="6">
        <v>0</v>
      </c>
      <c r="J845" s="6">
        <v>0</v>
      </c>
      <c r="K845" s="6">
        <v>3.56</v>
      </c>
      <c r="L845" s="6">
        <v>2.34</v>
      </c>
      <c r="M845" s="6">
        <v>0</v>
      </c>
      <c r="N845" s="6">
        <v>0</v>
      </c>
      <c r="O845" s="6">
        <v>0</v>
      </c>
    </row>
    <row r="846" spans="1:57" s="3" customFormat="1" x14ac:dyDescent="0.25">
      <c r="A846" s="9">
        <v>2019</v>
      </c>
      <c r="B846" s="9">
        <v>5</v>
      </c>
      <c r="C846" s="9" t="s">
        <v>19</v>
      </c>
      <c r="D846" s="9" t="s">
        <v>78</v>
      </c>
      <c r="E846" s="9" t="s">
        <v>29</v>
      </c>
      <c r="F846" s="9" t="s">
        <v>447</v>
      </c>
      <c r="G846" s="5" t="s">
        <v>448</v>
      </c>
      <c r="H846" s="6">
        <v>1431.78</v>
      </c>
      <c r="I846" s="6">
        <v>0</v>
      </c>
      <c r="J846" s="6">
        <v>285.08</v>
      </c>
      <c r="K846" s="6">
        <v>3.56</v>
      </c>
      <c r="L846" s="6">
        <v>149.24</v>
      </c>
      <c r="M846" s="6">
        <v>143.80000000000001</v>
      </c>
      <c r="N846" s="6">
        <v>143.69</v>
      </c>
      <c r="O846" s="6">
        <v>850.09</v>
      </c>
    </row>
    <row r="847" spans="1:57" s="3" customFormat="1" hidden="1" x14ac:dyDescent="0.25">
      <c r="A847" s="4">
        <v>2019</v>
      </c>
      <c r="B847" s="4">
        <v>1</v>
      </c>
      <c r="C847" s="4" t="s">
        <v>124</v>
      </c>
      <c r="D847" s="4" t="s">
        <v>425</v>
      </c>
      <c r="E847" s="4" t="s">
        <v>426</v>
      </c>
      <c r="F847" s="4" t="s">
        <v>427</v>
      </c>
      <c r="G847" s="5" t="s">
        <v>427</v>
      </c>
      <c r="H847" s="6">
        <v>16.88</v>
      </c>
      <c r="I847" s="6">
        <v>0</v>
      </c>
      <c r="J847" s="6">
        <v>0</v>
      </c>
      <c r="K847" s="6">
        <v>3.54</v>
      </c>
      <c r="L847" s="6">
        <v>13.35</v>
      </c>
      <c r="M847" s="6">
        <v>0</v>
      </c>
      <c r="N847" s="6">
        <v>0</v>
      </c>
      <c r="O847" s="6">
        <v>0</v>
      </c>
    </row>
    <row r="848" spans="1:57" s="3" customFormat="1" x14ac:dyDescent="0.25">
      <c r="A848" s="21">
        <v>2019</v>
      </c>
      <c r="B848" s="21">
        <v>11</v>
      </c>
      <c r="C848" s="21" t="s">
        <v>61</v>
      </c>
      <c r="D848" s="21" t="s">
        <v>62</v>
      </c>
      <c r="E848" s="21" t="s">
        <v>29</v>
      </c>
      <c r="F848" s="21" t="s">
        <v>413</v>
      </c>
      <c r="G848" s="21" t="s">
        <v>411</v>
      </c>
      <c r="H848" s="21">
        <v>3.54</v>
      </c>
      <c r="I848" s="21">
        <v>0</v>
      </c>
      <c r="J848" s="21">
        <v>0</v>
      </c>
      <c r="K848" s="21">
        <v>3.54</v>
      </c>
      <c r="L848" s="21">
        <v>0</v>
      </c>
      <c r="M848" s="21">
        <v>0</v>
      </c>
      <c r="N848" s="21">
        <v>0</v>
      </c>
      <c r="O848" s="21">
        <v>0</v>
      </c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</row>
    <row r="849" spans="1:57" s="3" customFormat="1" x14ac:dyDescent="0.25">
      <c r="A849" s="9">
        <v>2019</v>
      </c>
      <c r="B849" s="9">
        <v>3</v>
      </c>
      <c r="C849" s="9" t="s">
        <v>89</v>
      </c>
      <c r="D849" s="9" t="s">
        <v>90</v>
      </c>
      <c r="E849" s="9" t="s">
        <v>29</v>
      </c>
      <c r="F849" s="9" t="s">
        <v>428</v>
      </c>
      <c r="G849" s="5" t="s">
        <v>429</v>
      </c>
      <c r="H849" s="6">
        <v>3.5300000000000002</v>
      </c>
      <c r="I849" s="6">
        <v>0</v>
      </c>
      <c r="J849" s="6">
        <v>0</v>
      </c>
      <c r="K849" s="6">
        <v>3.5300000000000002</v>
      </c>
      <c r="L849" s="6">
        <v>0</v>
      </c>
      <c r="M849" s="6">
        <v>0</v>
      </c>
      <c r="N849" s="6">
        <v>0</v>
      </c>
      <c r="O849" s="6">
        <v>0</v>
      </c>
    </row>
    <row r="850" spans="1:57" s="3" customFormat="1" hidden="1" x14ac:dyDescent="0.25">
      <c r="A850" s="9">
        <v>2019</v>
      </c>
      <c r="B850" s="9">
        <v>3</v>
      </c>
      <c r="C850" s="9" t="s">
        <v>474</v>
      </c>
      <c r="D850" s="9" t="s">
        <v>475</v>
      </c>
      <c r="E850" s="9" t="s">
        <v>242</v>
      </c>
      <c r="F850" s="9" t="s">
        <v>476</v>
      </c>
      <c r="G850" s="5" t="s">
        <v>477</v>
      </c>
      <c r="H850" s="6">
        <v>445.17</v>
      </c>
      <c r="I850" s="6">
        <v>0</v>
      </c>
      <c r="J850" s="6">
        <v>0</v>
      </c>
      <c r="K850" s="6">
        <v>3.5300000000000002</v>
      </c>
      <c r="L850" s="6">
        <v>1.6</v>
      </c>
      <c r="M850" s="6">
        <v>0.31</v>
      </c>
      <c r="N850" s="6">
        <v>0</v>
      </c>
      <c r="O850" s="6">
        <v>439.74</v>
      </c>
    </row>
    <row r="851" spans="1:57" s="3" customFormat="1" x14ac:dyDescent="0.25">
      <c r="A851" s="9">
        <v>2019</v>
      </c>
      <c r="B851" s="9">
        <v>5</v>
      </c>
      <c r="C851" s="9" t="s">
        <v>61</v>
      </c>
      <c r="D851" s="9" t="s">
        <v>271</v>
      </c>
      <c r="E851" s="9" t="s">
        <v>29</v>
      </c>
      <c r="F851" s="9" t="s">
        <v>271</v>
      </c>
      <c r="G851" s="5" t="s">
        <v>272</v>
      </c>
      <c r="H851" s="6">
        <v>17.63</v>
      </c>
      <c r="I851" s="6">
        <v>0</v>
      </c>
      <c r="J851" s="6">
        <v>0</v>
      </c>
      <c r="K851" s="6">
        <v>3.5300000000000002</v>
      </c>
      <c r="L851" s="6">
        <v>14.11</v>
      </c>
      <c r="M851" s="6">
        <v>0</v>
      </c>
      <c r="N851" s="6">
        <v>0</v>
      </c>
      <c r="O851" s="6">
        <v>0</v>
      </c>
    </row>
    <row r="852" spans="1:57" s="3" customFormat="1" x14ac:dyDescent="0.25">
      <c r="A852" s="9">
        <v>2019</v>
      </c>
      <c r="B852" s="9">
        <v>6</v>
      </c>
      <c r="C852" s="10" t="s">
        <v>327</v>
      </c>
      <c r="D852" s="10" t="s">
        <v>328</v>
      </c>
      <c r="E852" s="9" t="s">
        <v>29</v>
      </c>
      <c r="F852" s="10" t="s">
        <v>331</v>
      </c>
      <c r="G852" s="12" t="s">
        <v>330</v>
      </c>
      <c r="H852" s="6">
        <v>14.94</v>
      </c>
      <c r="I852" s="6">
        <v>0</v>
      </c>
      <c r="J852" s="6">
        <v>0</v>
      </c>
      <c r="K852" s="6">
        <v>3.5300000000000002</v>
      </c>
      <c r="L852" s="6">
        <v>11.41</v>
      </c>
      <c r="M852" s="6">
        <v>0</v>
      </c>
      <c r="N852" s="6">
        <v>0</v>
      </c>
      <c r="O852" s="6">
        <v>0</v>
      </c>
    </row>
    <row r="853" spans="1:57" s="3" customFormat="1" hidden="1" x14ac:dyDescent="0.25">
      <c r="A853" s="4">
        <v>2019</v>
      </c>
      <c r="B853" s="4">
        <v>1</v>
      </c>
      <c r="C853" s="4" t="s">
        <v>19</v>
      </c>
      <c r="D853" s="4" t="s">
        <v>106</v>
      </c>
      <c r="E853" s="4" t="s">
        <v>85</v>
      </c>
      <c r="F853" s="4" t="s">
        <v>302</v>
      </c>
      <c r="G853" s="5" t="s">
        <v>303</v>
      </c>
      <c r="H853" s="6">
        <v>95.03</v>
      </c>
      <c r="I853" s="6">
        <v>0</v>
      </c>
      <c r="J853" s="6">
        <v>0</v>
      </c>
      <c r="K853" s="6">
        <v>3.5</v>
      </c>
      <c r="L853" s="6">
        <v>0</v>
      </c>
      <c r="M853" s="6">
        <v>91.53</v>
      </c>
      <c r="N853" s="6">
        <v>11</v>
      </c>
      <c r="O853" s="6">
        <v>0</v>
      </c>
    </row>
    <row r="854" spans="1:57" s="3" customFormat="1" hidden="1" x14ac:dyDescent="0.25">
      <c r="A854" s="5">
        <v>2019</v>
      </c>
      <c r="B854" s="5">
        <v>7</v>
      </c>
      <c r="C854" s="12" t="s">
        <v>146</v>
      </c>
      <c r="D854" s="12" t="s">
        <v>147</v>
      </c>
      <c r="E854" s="5" t="s">
        <v>43</v>
      </c>
      <c r="F854" s="12" t="s">
        <v>148</v>
      </c>
      <c r="G854" s="10" t="s">
        <v>149</v>
      </c>
      <c r="H854" s="6">
        <v>6.05</v>
      </c>
      <c r="I854" s="6">
        <v>0</v>
      </c>
      <c r="J854" s="6">
        <v>0</v>
      </c>
      <c r="K854" s="6">
        <v>3.49</v>
      </c>
      <c r="L854" s="6">
        <v>2.56</v>
      </c>
      <c r="M854" s="6">
        <v>0</v>
      </c>
      <c r="N854" s="6">
        <v>0</v>
      </c>
      <c r="O854" s="6">
        <v>0</v>
      </c>
    </row>
    <row r="855" spans="1:57" s="3" customFormat="1" x14ac:dyDescent="0.25">
      <c r="A855" s="19">
        <v>2019</v>
      </c>
      <c r="B855" s="19">
        <v>10</v>
      </c>
      <c r="C855" s="19" t="s">
        <v>27</v>
      </c>
      <c r="D855" s="19" t="s">
        <v>191</v>
      </c>
      <c r="E855" s="19" t="s">
        <v>29</v>
      </c>
      <c r="F855" s="19" t="s">
        <v>189</v>
      </c>
      <c r="G855" s="19" t="s">
        <v>190</v>
      </c>
      <c r="H855" s="19">
        <v>4.5199999999999996</v>
      </c>
      <c r="I855" s="19">
        <v>0</v>
      </c>
      <c r="J855" s="19">
        <v>0</v>
      </c>
      <c r="K855" s="19">
        <v>3.49</v>
      </c>
      <c r="L855" s="19">
        <v>1.04</v>
      </c>
      <c r="M855" s="19">
        <v>0</v>
      </c>
      <c r="N855" s="19">
        <v>0</v>
      </c>
      <c r="O855" s="19">
        <v>0</v>
      </c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</row>
    <row r="856" spans="1:57" s="3" customFormat="1" x14ac:dyDescent="0.25">
      <c r="A856" s="21">
        <v>2019</v>
      </c>
      <c r="B856" s="21">
        <v>11</v>
      </c>
      <c r="C856" s="21" t="s">
        <v>327</v>
      </c>
      <c r="D856" s="21" t="s">
        <v>361</v>
      </c>
      <c r="E856" s="21" t="s">
        <v>29</v>
      </c>
      <c r="F856" s="21" t="s">
        <v>367</v>
      </c>
      <c r="G856" s="21" t="s">
        <v>558</v>
      </c>
      <c r="H856" s="21">
        <v>6.87</v>
      </c>
      <c r="I856" s="21">
        <v>0</v>
      </c>
      <c r="J856" s="21">
        <v>0</v>
      </c>
      <c r="K856" s="21">
        <v>3.49</v>
      </c>
      <c r="L856" s="21">
        <v>3.38</v>
      </c>
      <c r="M856" s="21">
        <v>0</v>
      </c>
      <c r="N856" s="21">
        <v>0</v>
      </c>
      <c r="O856" s="21">
        <v>0</v>
      </c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</row>
    <row r="857" spans="1:57" s="3" customFormat="1" x14ac:dyDescent="0.25">
      <c r="A857" s="5">
        <v>2019</v>
      </c>
      <c r="B857" s="5">
        <v>7</v>
      </c>
      <c r="C857" s="12" t="s">
        <v>61</v>
      </c>
      <c r="D857" s="12" t="s">
        <v>62</v>
      </c>
      <c r="E857" s="5" t="s">
        <v>29</v>
      </c>
      <c r="F857" s="12" t="s">
        <v>65</v>
      </c>
      <c r="G857" s="10" t="s">
        <v>64</v>
      </c>
      <c r="H857" s="6">
        <v>61.74</v>
      </c>
      <c r="I857" s="6">
        <v>0</v>
      </c>
      <c r="J857" s="6">
        <v>17</v>
      </c>
      <c r="K857" s="6">
        <v>3.48</v>
      </c>
      <c r="L857" s="6">
        <v>35.49</v>
      </c>
      <c r="M857" s="6">
        <v>0</v>
      </c>
      <c r="N857" s="6">
        <v>0</v>
      </c>
      <c r="O857" s="6">
        <v>5.78</v>
      </c>
    </row>
    <row r="858" spans="1:57" s="3" customFormat="1" x14ac:dyDescent="0.25">
      <c r="A858" s="21">
        <v>2019</v>
      </c>
      <c r="B858" s="21">
        <v>11</v>
      </c>
      <c r="C858" s="21" t="s">
        <v>19</v>
      </c>
      <c r="D858" s="21" t="s">
        <v>78</v>
      </c>
      <c r="E858" s="21" t="s">
        <v>29</v>
      </c>
      <c r="F858" s="21" t="s">
        <v>447</v>
      </c>
      <c r="G858" s="21" t="s">
        <v>448</v>
      </c>
      <c r="H858" s="21">
        <v>1033.56</v>
      </c>
      <c r="I858" s="21">
        <v>0</v>
      </c>
      <c r="J858" s="21">
        <v>129.07</v>
      </c>
      <c r="K858" s="21">
        <v>3.48</v>
      </c>
      <c r="L858" s="21">
        <v>129.16999999999999</v>
      </c>
      <c r="M858" s="21">
        <v>126.21</v>
      </c>
      <c r="N858" s="21">
        <v>126.12</v>
      </c>
      <c r="O858" s="21">
        <v>645.62</v>
      </c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</row>
    <row r="859" spans="1:57" s="3" customFormat="1" hidden="1" x14ac:dyDescent="0.25">
      <c r="A859" s="19">
        <v>2019</v>
      </c>
      <c r="B859" s="19">
        <v>10</v>
      </c>
      <c r="C859" s="19" t="s">
        <v>15</v>
      </c>
      <c r="D859" s="19" t="s">
        <v>393</v>
      </c>
      <c r="E859" s="19" t="s">
        <v>43</v>
      </c>
      <c r="F859" s="19" t="s">
        <v>395</v>
      </c>
      <c r="G859" s="19" t="s">
        <v>393</v>
      </c>
      <c r="H859" s="19">
        <v>3.57</v>
      </c>
      <c r="I859" s="19">
        <v>0</v>
      </c>
      <c r="J859" s="19">
        <v>0</v>
      </c>
      <c r="K859" s="19">
        <v>3.46</v>
      </c>
      <c r="L859" s="19">
        <v>0.11</v>
      </c>
      <c r="M859" s="19">
        <v>0</v>
      </c>
      <c r="N859" s="19">
        <v>0</v>
      </c>
      <c r="O859" s="19">
        <v>0</v>
      </c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</row>
    <row r="860" spans="1:57" s="3" customFormat="1" x14ac:dyDescent="0.25">
      <c r="A860" s="19">
        <v>2019</v>
      </c>
      <c r="B860" s="19">
        <v>10</v>
      </c>
      <c r="C860" s="19" t="s">
        <v>19</v>
      </c>
      <c r="D860" s="19" t="s">
        <v>78</v>
      </c>
      <c r="E860" s="19" t="s">
        <v>29</v>
      </c>
      <c r="F860" s="19" t="s">
        <v>447</v>
      </c>
      <c r="G860" s="19" t="s">
        <v>448</v>
      </c>
      <c r="H860" s="19">
        <v>1072.7</v>
      </c>
      <c r="I860" s="19">
        <v>0</v>
      </c>
      <c r="J860" s="19">
        <v>84.05</v>
      </c>
      <c r="K860" s="19">
        <v>3.45</v>
      </c>
      <c r="L860" s="19">
        <v>134.33000000000001</v>
      </c>
      <c r="M860" s="19">
        <v>135.88</v>
      </c>
      <c r="N860" s="19">
        <v>135.78</v>
      </c>
      <c r="O860" s="19">
        <v>714.99</v>
      </c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</row>
    <row r="861" spans="1:57" s="3" customFormat="1" hidden="1" x14ac:dyDescent="0.25">
      <c r="A861" s="9">
        <v>2019</v>
      </c>
      <c r="B861" s="9">
        <v>4</v>
      </c>
      <c r="C861" s="9" t="s">
        <v>19</v>
      </c>
      <c r="D861" s="9" t="s">
        <v>106</v>
      </c>
      <c r="E861" s="9" t="s">
        <v>85</v>
      </c>
      <c r="F861" s="9" t="s">
        <v>302</v>
      </c>
      <c r="G861" s="5" t="s">
        <v>303</v>
      </c>
      <c r="H861" s="6">
        <v>91.33</v>
      </c>
      <c r="I861" s="6">
        <v>0</v>
      </c>
      <c r="J861" s="6">
        <v>0</v>
      </c>
      <c r="K861" s="6">
        <v>3.44</v>
      </c>
      <c r="L861" s="6">
        <v>0</v>
      </c>
      <c r="M861" s="6">
        <v>87.89</v>
      </c>
      <c r="N861" s="6">
        <v>10.42</v>
      </c>
      <c r="O861" s="6">
        <v>0</v>
      </c>
    </row>
    <row r="862" spans="1:57" s="3" customFormat="1" x14ac:dyDescent="0.25">
      <c r="A862" s="4">
        <v>2019</v>
      </c>
      <c r="B862" s="4">
        <v>1</v>
      </c>
      <c r="C862" s="4" t="s">
        <v>89</v>
      </c>
      <c r="D862" s="4" t="s">
        <v>90</v>
      </c>
      <c r="E862" s="4" t="s">
        <v>29</v>
      </c>
      <c r="F862" s="4" t="s">
        <v>428</v>
      </c>
      <c r="G862" s="5" t="s">
        <v>429</v>
      </c>
      <c r="H862" s="6">
        <v>3.43</v>
      </c>
      <c r="I862" s="6">
        <v>0</v>
      </c>
      <c r="J862" s="6">
        <v>0</v>
      </c>
      <c r="K862" s="6">
        <v>3.43</v>
      </c>
      <c r="L862" s="6">
        <v>0</v>
      </c>
      <c r="M862" s="6">
        <v>0</v>
      </c>
      <c r="N862" s="6">
        <v>0</v>
      </c>
      <c r="O862" s="6">
        <v>0</v>
      </c>
    </row>
    <row r="863" spans="1:57" s="3" customFormat="1" hidden="1" x14ac:dyDescent="0.25">
      <c r="A863" s="9">
        <v>2019</v>
      </c>
      <c r="B863" s="9">
        <v>2</v>
      </c>
      <c r="C863" s="9" t="s">
        <v>27</v>
      </c>
      <c r="D863" s="9" t="s">
        <v>84</v>
      </c>
      <c r="E863" s="9" t="s">
        <v>85</v>
      </c>
      <c r="F863" s="9" t="s">
        <v>86</v>
      </c>
      <c r="G863" s="5" t="s">
        <v>87</v>
      </c>
      <c r="H863" s="6">
        <v>5.27</v>
      </c>
      <c r="I863" s="6">
        <v>0</v>
      </c>
      <c r="J863" s="6">
        <v>0</v>
      </c>
      <c r="K863" s="6">
        <v>3.43</v>
      </c>
      <c r="L863" s="6">
        <v>1.8399999999999999</v>
      </c>
      <c r="M863" s="6">
        <v>0</v>
      </c>
      <c r="N863" s="6">
        <v>0</v>
      </c>
      <c r="O863" s="6">
        <v>0</v>
      </c>
    </row>
    <row r="864" spans="1:57" s="3" customFormat="1" x14ac:dyDescent="0.25">
      <c r="A864" s="13">
        <v>2019</v>
      </c>
      <c r="B864" s="13">
        <v>9</v>
      </c>
      <c r="C864" s="13" t="s">
        <v>89</v>
      </c>
      <c r="D864" s="13" t="s">
        <v>273</v>
      </c>
      <c r="E864" s="13" t="s">
        <v>29</v>
      </c>
      <c r="F864" s="13" t="s">
        <v>334</v>
      </c>
      <c r="G864" s="7" t="s">
        <v>330</v>
      </c>
      <c r="H864" s="13">
        <v>30.89</v>
      </c>
      <c r="I864" s="13">
        <v>0</v>
      </c>
      <c r="J864" s="13">
        <v>0</v>
      </c>
      <c r="K864" s="13">
        <v>3.43</v>
      </c>
      <c r="L864" s="13">
        <v>5.14</v>
      </c>
      <c r="M864" s="13">
        <v>0</v>
      </c>
      <c r="N864" s="13">
        <v>0</v>
      </c>
      <c r="O864" s="13">
        <v>22.32</v>
      </c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</row>
    <row r="865" spans="1:57" s="3" customFormat="1" hidden="1" x14ac:dyDescent="0.25">
      <c r="A865" s="21">
        <v>2019</v>
      </c>
      <c r="B865" s="21">
        <v>11</v>
      </c>
      <c r="C865" s="21" t="s">
        <v>79</v>
      </c>
      <c r="D865" s="21" t="s">
        <v>80</v>
      </c>
      <c r="E865" s="21" t="s">
        <v>81</v>
      </c>
      <c r="F865" s="21" t="s">
        <v>83</v>
      </c>
      <c r="G865" s="21" t="s">
        <v>83</v>
      </c>
      <c r="H865" s="21">
        <v>9.89</v>
      </c>
      <c r="I865" s="21">
        <v>0</v>
      </c>
      <c r="J865" s="21">
        <v>0</v>
      </c>
      <c r="K865" s="21">
        <v>3.43</v>
      </c>
      <c r="L865" s="21">
        <v>0.53</v>
      </c>
      <c r="M865" s="21">
        <v>5</v>
      </c>
      <c r="N865" s="21">
        <v>3.19</v>
      </c>
      <c r="O865" s="21">
        <v>0.93</v>
      </c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</row>
    <row r="866" spans="1:57" s="3" customFormat="1" x14ac:dyDescent="0.25">
      <c r="A866" s="13">
        <v>2019</v>
      </c>
      <c r="B866" s="13">
        <v>9</v>
      </c>
      <c r="C866" s="13" t="s">
        <v>327</v>
      </c>
      <c r="D866" s="13" t="s">
        <v>328</v>
      </c>
      <c r="E866" s="13" t="s">
        <v>29</v>
      </c>
      <c r="F866" s="13" t="s">
        <v>335</v>
      </c>
      <c r="G866" s="7" t="s">
        <v>330</v>
      </c>
      <c r="H866" s="13">
        <v>4.9800000000000004</v>
      </c>
      <c r="I866" s="13">
        <v>0</v>
      </c>
      <c r="J866" s="13">
        <v>0</v>
      </c>
      <c r="K866" s="13">
        <v>3.42</v>
      </c>
      <c r="L866" s="13">
        <v>1.56</v>
      </c>
      <c r="M866" s="13">
        <v>0</v>
      </c>
      <c r="N866" s="13">
        <v>0</v>
      </c>
      <c r="O866" s="13">
        <v>0</v>
      </c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</row>
    <row r="867" spans="1:57" s="3" customFormat="1" hidden="1" x14ac:dyDescent="0.25">
      <c r="A867" s="4">
        <v>2019</v>
      </c>
      <c r="B867" s="4">
        <v>1</v>
      </c>
      <c r="C867" s="4" t="s">
        <v>61</v>
      </c>
      <c r="D867" s="4" t="s">
        <v>453</v>
      </c>
      <c r="E867" s="4" t="s">
        <v>43</v>
      </c>
      <c r="F867" s="4" t="s">
        <v>454</v>
      </c>
      <c r="G867" s="5" t="s">
        <v>452</v>
      </c>
      <c r="H867" s="6">
        <v>19.54</v>
      </c>
      <c r="I867" s="6">
        <v>0</v>
      </c>
      <c r="J867" s="6">
        <v>0</v>
      </c>
      <c r="K867" s="6">
        <v>3.4</v>
      </c>
      <c r="L867" s="6">
        <v>16.14</v>
      </c>
      <c r="M867" s="6">
        <v>0</v>
      </c>
      <c r="N867" s="6">
        <v>0</v>
      </c>
      <c r="O867" s="6">
        <v>0</v>
      </c>
    </row>
    <row r="868" spans="1:57" s="3" customFormat="1" hidden="1" x14ac:dyDescent="0.25">
      <c r="A868" s="9">
        <v>2019</v>
      </c>
      <c r="B868" s="9">
        <v>3</v>
      </c>
      <c r="C868" s="9" t="s">
        <v>55</v>
      </c>
      <c r="D868" s="9" t="s">
        <v>249</v>
      </c>
      <c r="E868" s="9" t="s">
        <v>250</v>
      </c>
      <c r="F868" s="9" t="s">
        <v>356</v>
      </c>
      <c r="G868" s="5" t="s">
        <v>357</v>
      </c>
      <c r="H868" s="6">
        <v>3.7</v>
      </c>
      <c r="I868" s="6">
        <v>0</v>
      </c>
      <c r="J868" s="6">
        <v>0</v>
      </c>
      <c r="K868" s="6">
        <v>3.4</v>
      </c>
      <c r="L868" s="6">
        <v>0.3</v>
      </c>
      <c r="M868" s="6">
        <v>0</v>
      </c>
      <c r="N868" s="6">
        <v>0</v>
      </c>
      <c r="O868" s="6">
        <v>0</v>
      </c>
    </row>
    <row r="869" spans="1:57" s="3" customFormat="1" hidden="1" x14ac:dyDescent="0.25">
      <c r="A869" s="19">
        <v>2019</v>
      </c>
      <c r="B869" s="19">
        <v>10</v>
      </c>
      <c r="C869" s="19" t="s">
        <v>146</v>
      </c>
      <c r="D869" s="19" t="s">
        <v>147</v>
      </c>
      <c r="E869" s="19" t="s">
        <v>43</v>
      </c>
      <c r="F869" s="19" t="s">
        <v>148</v>
      </c>
      <c r="G869" s="19" t="s">
        <v>149</v>
      </c>
      <c r="H869" s="19">
        <v>8.41</v>
      </c>
      <c r="I869" s="19">
        <v>0</v>
      </c>
      <c r="J869" s="19">
        <v>0</v>
      </c>
      <c r="K869" s="19">
        <v>3.38</v>
      </c>
      <c r="L869" s="19">
        <v>5.03</v>
      </c>
      <c r="M869" s="19">
        <v>0</v>
      </c>
      <c r="N869" s="19">
        <v>0</v>
      </c>
      <c r="O869" s="19">
        <v>0</v>
      </c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</row>
    <row r="870" spans="1:57" s="3" customFormat="1" hidden="1" x14ac:dyDescent="0.25">
      <c r="A870" s="9">
        <v>2019</v>
      </c>
      <c r="B870" s="9">
        <v>3</v>
      </c>
      <c r="C870" s="9" t="s">
        <v>19</v>
      </c>
      <c r="D870" s="9" t="s">
        <v>20</v>
      </c>
      <c r="E870" s="9" t="s">
        <v>441</v>
      </c>
      <c r="F870" s="9" t="s">
        <v>442</v>
      </c>
      <c r="G870" s="5" t="s">
        <v>442</v>
      </c>
      <c r="H870" s="6">
        <v>4.42</v>
      </c>
      <c r="I870" s="6">
        <v>0</v>
      </c>
      <c r="J870" s="6">
        <v>0</v>
      </c>
      <c r="K870" s="6">
        <v>3.37</v>
      </c>
      <c r="L870" s="6">
        <v>1.05</v>
      </c>
      <c r="M870" s="6">
        <v>0</v>
      </c>
      <c r="N870" s="6">
        <v>0</v>
      </c>
      <c r="O870" s="6">
        <v>0</v>
      </c>
    </row>
    <row r="871" spans="1:57" s="3" customFormat="1" x14ac:dyDescent="0.25">
      <c r="A871" s="15">
        <v>2019</v>
      </c>
      <c r="B871" s="15">
        <v>8</v>
      </c>
      <c r="C871" s="15" t="s">
        <v>89</v>
      </c>
      <c r="D871" s="15" t="s">
        <v>90</v>
      </c>
      <c r="E871" s="15" t="s">
        <v>29</v>
      </c>
      <c r="F871" s="15" t="s">
        <v>428</v>
      </c>
      <c r="G871" s="16" t="s">
        <v>429</v>
      </c>
      <c r="H871" s="15">
        <v>3.37</v>
      </c>
      <c r="I871" s="15">
        <v>0</v>
      </c>
      <c r="J871" s="15">
        <v>0</v>
      </c>
      <c r="K871" s="15">
        <v>3.37</v>
      </c>
      <c r="L871" s="15">
        <v>0</v>
      </c>
      <c r="M871" s="15">
        <v>0</v>
      </c>
      <c r="N871" s="15">
        <v>0</v>
      </c>
      <c r="O871" s="15">
        <v>0</v>
      </c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</row>
    <row r="872" spans="1:57" s="3" customFormat="1" hidden="1" x14ac:dyDescent="0.25">
      <c r="A872" s="23">
        <v>2019</v>
      </c>
      <c r="B872" s="23">
        <v>12</v>
      </c>
      <c r="C872" s="23" t="s">
        <v>55</v>
      </c>
      <c r="D872" s="23" t="s">
        <v>249</v>
      </c>
      <c r="E872" s="23" t="s">
        <v>250</v>
      </c>
      <c r="F872" s="23" t="s">
        <v>359</v>
      </c>
      <c r="G872" s="23" t="s">
        <v>357</v>
      </c>
      <c r="H872" s="23">
        <v>48.3</v>
      </c>
      <c r="I872" s="23">
        <v>0</v>
      </c>
      <c r="J872" s="23">
        <v>0</v>
      </c>
      <c r="K872" s="23">
        <v>3.36</v>
      </c>
      <c r="L872" s="23">
        <v>44.94</v>
      </c>
      <c r="M872" s="23">
        <v>0</v>
      </c>
      <c r="N872" s="23">
        <v>0</v>
      </c>
      <c r="O872" s="23">
        <v>0</v>
      </c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</row>
    <row r="873" spans="1:57" s="3" customFormat="1" x14ac:dyDescent="0.25">
      <c r="A873" s="9">
        <v>2019</v>
      </c>
      <c r="B873" s="9">
        <v>3</v>
      </c>
      <c r="C873" s="9" t="s">
        <v>27</v>
      </c>
      <c r="D873" s="9" t="s">
        <v>28</v>
      </c>
      <c r="E873" s="9" t="s">
        <v>29</v>
      </c>
      <c r="F873" s="9" t="s">
        <v>38</v>
      </c>
      <c r="G873" s="5" t="s">
        <v>30</v>
      </c>
      <c r="H873" s="6">
        <v>125.97</v>
      </c>
      <c r="I873" s="6">
        <v>0</v>
      </c>
      <c r="J873" s="6">
        <v>0</v>
      </c>
      <c r="K873" s="6">
        <v>3.35</v>
      </c>
      <c r="L873" s="6">
        <v>0</v>
      </c>
      <c r="M873" s="6">
        <v>122.62</v>
      </c>
      <c r="N873" s="6">
        <v>56.03</v>
      </c>
      <c r="O873" s="6">
        <v>0</v>
      </c>
    </row>
    <row r="874" spans="1:57" s="3" customFormat="1" hidden="1" x14ac:dyDescent="0.25">
      <c r="A874" s="9">
        <v>2019</v>
      </c>
      <c r="B874" s="9">
        <v>3</v>
      </c>
      <c r="C874" s="9" t="s">
        <v>19</v>
      </c>
      <c r="D874" s="9" t="s">
        <v>70</v>
      </c>
      <c r="E874" s="9" t="s">
        <v>364</v>
      </c>
      <c r="F874" s="9" t="s">
        <v>408</v>
      </c>
      <c r="G874" s="5" t="s">
        <v>407</v>
      </c>
      <c r="H874" s="6">
        <v>1410.68</v>
      </c>
      <c r="I874" s="6">
        <v>0</v>
      </c>
      <c r="J874" s="6">
        <v>1371.05</v>
      </c>
      <c r="K874" s="6">
        <v>3.35</v>
      </c>
      <c r="L874" s="6">
        <v>36.270000000000003</v>
      </c>
      <c r="M874" s="6">
        <v>0</v>
      </c>
      <c r="N874" s="6">
        <v>0</v>
      </c>
      <c r="O874" s="6">
        <v>0</v>
      </c>
    </row>
    <row r="875" spans="1:57" s="3" customFormat="1" x14ac:dyDescent="0.25">
      <c r="A875" s="21">
        <v>2019</v>
      </c>
      <c r="B875" s="21">
        <v>11</v>
      </c>
      <c r="C875" s="21" t="s">
        <v>327</v>
      </c>
      <c r="D875" s="21" t="s">
        <v>328</v>
      </c>
      <c r="E875" s="21" t="s">
        <v>29</v>
      </c>
      <c r="F875" s="21" t="s">
        <v>335</v>
      </c>
      <c r="G875" s="21" t="s">
        <v>330</v>
      </c>
      <c r="H875" s="21">
        <v>5.15</v>
      </c>
      <c r="I875" s="21">
        <v>0</v>
      </c>
      <c r="J875" s="21">
        <v>0</v>
      </c>
      <c r="K875" s="21">
        <v>3.35</v>
      </c>
      <c r="L875" s="21">
        <v>1.8</v>
      </c>
      <c r="M875" s="21">
        <v>0</v>
      </c>
      <c r="N875" s="21">
        <v>0</v>
      </c>
      <c r="O875" s="21">
        <v>0</v>
      </c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</row>
    <row r="876" spans="1:57" s="3" customFormat="1" x14ac:dyDescent="0.25">
      <c r="A876" s="9">
        <v>2019</v>
      </c>
      <c r="B876" s="9">
        <v>2</v>
      </c>
      <c r="C876" s="9" t="s">
        <v>61</v>
      </c>
      <c r="D876" s="9" t="s">
        <v>271</v>
      </c>
      <c r="E876" s="9" t="s">
        <v>29</v>
      </c>
      <c r="F876" s="9" t="s">
        <v>271</v>
      </c>
      <c r="G876" s="5" t="s">
        <v>272</v>
      </c>
      <c r="H876" s="6">
        <v>14.69</v>
      </c>
      <c r="I876" s="6">
        <v>0</v>
      </c>
      <c r="J876" s="6">
        <v>0</v>
      </c>
      <c r="K876" s="6">
        <v>3.34</v>
      </c>
      <c r="L876" s="6">
        <v>11.35</v>
      </c>
      <c r="M876" s="6">
        <v>0</v>
      </c>
      <c r="N876" s="6">
        <v>0</v>
      </c>
      <c r="O876" s="6">
        <v>0</v>
      </c>
    </row>
    <row r="877" spans="1:57" s="3" customFormat="1" x14ac:dyDescent="0.25">
      <c r="A877" s="5">
        <v>2019</v>
      </c>
      <c r="B877" s="5">
        <v>7</v>
      </c>
      <c r="C877" s="12" t="s">
        <v>19</v>
      </c>
      <c r="D877" s="12" t="s">
        <v>78</v>
      </c>
      <c r="E877" s="5" t="s">
        <v>29</v>
      </c>
      <c r="F877" s="12" t="s">
        <v>447</v>
      </c>
      <c r="G877" s="10" t="s">
        <v>448</v>
      </c>
      <c r="H877" s="6">
        <v>1239.08</v>
      </c>
      <c r="I877" s="6">
        <v>0</v>
      </c>
      <c r="J877" s="6">
        <v>124.14</v>
      </c>
      <c r="K877" s="6">
        <v>3.34</v>
      </c>
      <c r="L877" s="6">
        <v>141.99</v>
      </c>
      <c r="M877" s="6">
        <v>146.71</v>
      </c>
      <c r="N877" s="6">
        <v>146.6</v>
      </c>
      <c r="O877" s="6">
        <v>822.89</v>
      </c>
    </row>
    <row r="878" spans="1:57" s="3" customFormat="1" hidden="1" x14ac:dyDescent="0.25">
      <c r="A878" s="19">
        <v>2019</v>
      </c>
      <c r="B878" s="19">
        <v>10</v>
      </c>
      <c r="C878" s="19" t="s">
        <v>89</v>
      </c>
      <c r="D878" s="19" t="s">
        <v>194</v>
      </c>
      <c r="E878" s="19" t="s">
        <v>81</v>
      </c>
      <c r="F878" s="19" t="s">
        <v>195</v>
      </c>
      <c r="G878" s="19" t="s">
        <v>195</v>
      </c>
      <c r="H878" s="19">
        <v>39.010000000000005</v>
      </c>
      <c r="I878" s="19">
        <v>0</v>
      </c>
      <c r="J878" s="19">
        <v>0</v>
      </c>
      <c r="K878" s="19">
        <v>3.34</v>
      </c>
      <c r="L878" s="19">
        <v>4.5199999999999996</v>
      </c>
      <c r="M878" s="19">
        <v>31.15</v>
      </c>
      <c r="N878" s="19">
        <v>0</v>
      </c>
      <c r="O878" s="19">
        <v>0</v>
      </c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</row>
    <row r="879" spans="1:57" s="3" customFormat="1" x14ac:dyDescent="0.25">
      <c r="A879" s="19">
        <v>2019</v>
      </c>
      <c r="B879" s="19">
        <v>10</v>
      </c>
      <c r="C879" s="19" t="s">
        <v>61</v>
      </c>
      <c r="D879" s="19" t="s">
        <v>62</v>
      </c>
      <c r="E879" s="19" t="s">
        <v>29</v>
      </c>
      <c r="F879" s="19" t="s">
        <v>413</v>
      </c>
      <c r="G879" s="19" t="s">
        <v>411</v>
      </c>
      <c r="H879" s="19">
        <v>3.33</v>
      </c>
      <c r="I879" s="19">
        <v>0</v>
      </c>
      <c r="J879" s="19">
        <v>0</v>
      </c>
      <c r="K879" s="19">
        <v>3.33</v>
      </c>
      <c r="L879" s="19">
        <v>0</v>
      </c>
      <c r="M879" s="19">
        <v>0</v>
      </c>
      <c r="N879" s="19">
        <v>0</v>
      </c>
      <c r="O879" s="19">
        <v>0</v>
      </c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</row>
    <row r="880" spans="1:57" s="3" customFormat="1" hidden="1" x14ac:dyDescent="0.25">
      <c r="A880" s="23">
        <v>2019</v>
      </c>
      <c r="B880" s="23">
        <v>12</v>
      </c>
      <c r="C880" s="23" t="s">
        <v>209</v>
      </c>
      <c r="D880" s="23" t="s">
        <v>210</v>
      </c>
      <c r="E880" s="23" t="s">
        <v>17</v>
      </c>
      <c r="F880" s="23" t="s">
        <v>214</v>
      </c>
      <c r="G880" s="23" t="s">
        <v>212</v>
      </c>
      <c r="H880" s="23">
        <v>3.32</v>
      </c>
      <c r="I880" s="23">
        <v>0</v>
      </c>
      <c r="J880" s="23">
        <v>0</v>
      </c>
      <c r="K880" s="23">
        <v>3.32</v>
      </c>
      <c r="L880" s="23">
        <v>0</v>
      </c>
      <c r="M880" s="23">
        <v>0</v>
      </c>
      <c r="N880" s="23">
        <v>0</v>
      </c>
      <c r="O880" s="23">
        <v>0</v>
      </c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</row>
    <row r="881" spans="1:57" s="3" customFormat="1" x14ac:dyDescent="0.25">
      <c r="A881" s="19">
        <v>2019</v>
      </c>
      <c r="B881" s="19">
        <v>10</v>
      </c>
      <c r="C881" s="19" t="s">
        <v>89</v>
      </c>
      <c r="D881" s="19" t="s">
        <v>273</v>
      </c>
      <c r="E881" s="19" t="s">
        <v>29</v>
      </c>
      <c r="F881" s="19" t="s">
        <v>334</v>
      </c>
      <c r="G881" s="19" t="s">
        <v>330</v>
      </c>
      <c r="H881" s="19">
        <v>29.81</v>
      </c>
      <c r="I881" s="19">
        <v>0</v>
      </c>
      <c r="J881" s="19">
        <v>0</v>
      </c>
      <c r="K881" s="19">
        <v>3.31</v>
      </c>
      <c r="L881" s="19">
        <v>5.38</v>
      </c>
      <c r="M881" s="19">
        <v>0</v>
      </c>
      <c r="N881" s="19">
        <v>0</v>
      </c>
      <c r="O881" s="19">
        <v>21.12</v>
      </c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</row>
    <row r="882" spans="1:57" s="3" customFormat="1" x14ac:dyDescent="0.25">
      <c r="A882" s="9">
        <v>2019</v>
      </c>
      <c r="B882" s="9">
        <v>4</v>
      </c>
      <c r="C882" s="9" t="s">
        <v>89</v>
      </c>
      <c r="D882" s="9" t="s">
        <v>90</v>
      </c>
      <c r="E882" s="9" t="s">
        <v>29</v>
      </c>
      <c r="F882" s="9" t="s">
        <v>428</v>
      </c>
      <c r="G882" s="5" t="s">
        <v>429</v>
      </c>
      <c r="H882" s="6">
        <v>3.29</v>
      </c>
      <c r="I882" s="6">
        <v>0</v>
      </c>
      <c r="J882" s="6">
        <v>0</v>
      </c>
      <c r="K882" s="6">
        <v>3.29</v>
      </c>
      <c r="L882" s="6">
        <v>0</v>
      </c>
      <c r="M882" s="6">
        <v>0</v>
      </c>
      <c r="N882" s="6">
        <v>0</v>
      </c>
      <c r="O882" s="6">
        <v>0</v>
      </c>
    </row>
    <row r="883" spans="1:57" s="3" customFormat="1" x14ac:dyDescent="0.25">
      <c r="A883" s="9">
        <v>2019</v>
      </c>
      <c r="B883" s="9">
        <v>5</v>
      </c>
      <c r="C883" s="9" t="s">
        <v>89</v>
      </c>
      <c r="D883" s="9" t="s">
        <v>90</v>
      </c>
      <c r="E883" s="9" t="s">
        <v>29</v>
      </c>
      <c r="F883" s="9" t="s">
        <v>428</v>
      </c>
      <c r="G883" s="5" t="s">
        <v>429</v>
      </c>
      <c r="H883" s="6">
        <v>3.2800000000000002</v>
      </c>
      <c r="I883" s="6">
        <v>0</v>
      </c>
      <c r="J883" s="6">
        <v>0</v>
      </c>
      <c r="K883" s="6">
        <v>3.2800000000000002</v>
      </c>
      <c r="L883" s="6">
        <v>0</v>
      </c>
      <c r="M883" s="6">
        <v>0</v>
      </c>
      <c r="N883" s="6">
        <v>0</v>
      </c>
      <c r="O883" s="6">
        <v>0</v>
      </c>
    </row>
    <row r="884" spans="1:57" s="3" customFormat="1" hidden="1" x14ac:dyDescent="0.25">
      <c r="A884" s="23">
        <v>2019</v>
      </c>
      <c r="B884" s="23">
        <v>12</v>
      </c>
      <c r="C884" s="23" t="s">
        <v>19</v>
      </c>
      <c r="D884" s="23" t="s">
        <v>46</v>
      </c>
      <c r="E884" s="23" t="s">
        <v>206</v>
      </c>
      <c r="F884" s="23" t="s">
        <v>207</v>
      </c>
      <c r="G884" s="23" t="s">
        <v>208</v>
      </c>
      <c r="H884" s="23">
        <v>8.620000000000001</v>
      </c>
      <c r="I884" s="23">
        <v>0</v>
      </c>
      <c r="J884" s="23">
        <v>0</v>
      </c>
      <c r="K884" s="23">
        <v>3.2700000000000005</v>
      </c>
      <c r="L884" s="23">
        <v>5.35</v>
      </c>
      <c r="M884" s="23">
        <v>0</v>
      </c>
      <c r="N884" s="23">
        <v>0</v>
      </c>
      <c r="O884" s="23">
        <v>0</v>
      </c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</row>
    <row r="885" spans="1:57" s="3" customFormat="1" x14ac:dyDescent="0.25">
      <c r="A885" s="4">
        <v>2019</v>
      </c>
      <c r="B885" s="4">
        <v>1</v>
      </c>
      <c r="C885" s="4" t="s">
        <v>89</v>
      </c>
      <c r="D885" s="4" t="s">
        <v>90</v>
      </c>
      <c r="E885" s="4" t="s">
        <v>29</v>
      </c>
      <c r="F885" s="4" t="s">
        <v>432</v>
      </c>
      <c r="G885" s="5" t="s">
        <v>433</v>
      </c>
      <c r="H885" s="6">
        <v>360.66</v>
      </c>
      <c r="I885" s="6">
        <v>0</v>
      </c>
      <c r="J885" s="6">
        <v>0</v>
      </c>
      <c r="K885" s="6">
        <v>3.26</v>
      </c>
      <c r="L885" s="6">
        <v>0</v>
      </c>
      <c r="M885" s="6">
        <v>357.4</v>
      </c>
      <c r="N885" s="6">
        <v>96.83</v>
      </c>
      <c r="O885" s="6">
        <v>0</v>
      </c>
    </row>
    <row r="886" spans="1:57" s="3" customFormat="1" x14ac:dyDescent="0.25">
      <c r="A886" s="4">
        <v>2019</v>
      </c>
      <c r="B886" s="4">
        <v>1</v>
      </c>
      <c r="C886" s="4" t="s">
        <v>19</v>
      </c>
      <c r="D886" s="4" t="s">
        <v>78</v>
      </c>
      <c r="E886" s="4" t="s">
        <v>29</v>
      </c>
      <c r="F886" s="4" t="s">
        <v>447</v>
      </c>
      <c r="G886" s="5" t="s">
        <v>448</v>
      </c>
      <c r="H886" s="6">
        <v>1153.8699999999999</v>
      </c>
      <c r="I886" s="6">
        <v>0</v>
      </c>
      <c r="J886" s="6">
        <v>352</v>
      </c>
      <c r="K886" s="6">
        <v>3.25</v>
      </c>
      <c r="L886" s="6">
        <v>111.38</v>
      </c>
      <c r="M886" s="6">
        <v>115.27</v>
      </c>
      <c r="N886" s="6">
        <v>115.16</v>
      </c>
      <c r="O886" s="6">
        <v>571.96</v>
      </c>
    </row>
    <row r="887" spans="1:57" s="3" customFormat="1" x14ac:dyDescent="0.25">
      <c r="A887" s="23">
        <v>2019</v>
      </c>
      <c r="B887" s="23">
        <v>12</v>
      </c>
      <c r="C887" s="23" t="s">
        <v>19</v>
      </c>
      <c r="D887" s="23" t="s">
        <v>78</v>
      </c>
      <c r="E887" s="23" t="s">
        <v>29</v>
      </c>
      <c r="F887" s="23" t="s">
        <v>447</v>
      </c>
      <c r="G887" s="23" t="s">
        <v>448</v>
      </c>
      <c r="H887" s="23">
        <v>1079.3599999999999</v>
      </c>
      <c r="I887" s="23">
        <v>0</v>
      </c>
      <c r="J887" s="23">
        <v>17.940000000000001</v>
      </c>
      <c r="K887" s="23">
        <v>3.25</v>
      </c>
      <c r="L887" s="23">
        <v>132.19999999999999</v>
      </c>
      <c r="M887" s="23">
        <v>133.32</v>
      </c>
      <c r="N887" s="23">
        <v>133.21</v>
      </c>
      <c r="O887" s="23">
        <v>792.66</v>
      </c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</row>
    <row r="888" spans="1:57" s="3" customFormat="1" x14ac:dyDescent="0.25">
      <c r="A888" s="19">
        <v>2019</v>
      </c>
      <c r="B888" s="19">
        <v>10</v>
      </c>
      <c r="C888" s="19" t="s">
        <v>61</v>
      </c>
      <c r="D888" s="19" t="s">
        <v>399</v>
      </c>
      <c r="E888" s="19" t="s">
        <v>29</v>
      </c>
      <c r="F888" s="19" t="s">
        <v>400</v>
      </c>
      <c r="G888" s="19" t="s">
        <v>401</v>
      </c>
      <c r="H888" s="19">
        <v>11.39</v>
      </c>
      <c r="I888" s="19">
        <v>0</v>
      </c>
      <c r="J888" s="19">
        <v>0</v>
      </c>
      <c r="K888" s="19">
        <v>3.21</v>
      </c>
      <c r="L888" s="19">
        <v>4.21</v>
      </c>
      <c r="M888" s="19">
        <v>3.9699999999999998</v>
      </c>
      <c r="N888" s="19">
        <v>2.06</v>
      </c>
      <c r="O888" s="19">
        <v>0</v>
      </c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</row>
    <row r="889" spans="1:57" s="3" customFormat="1" hidden="1" x14ac:dyDescent="0.25">
      <c r="A889" s="9">
        <v>2019</v>
      </c>
      <c r="B889" s="9">
        <v>2</v>
      </c>
      <c r="C889" s="9" t="s">
        <v>55</v>
      </c>
      <c r="D889" s="9" t="s">
        <v>249</v>
      </c>
      <c r="E889" s="9" t="s">
        <v>250</v>
      </c>
      <c r="F889" s="9" t="s">
        <v>356</v>
      </c>
      <c r="G889" s="5" t="s">
        <v>357</v>
      </c>
      <c r="H889" s="6">
        <v>3.6</v>
      </c>
      <c r="I889" s="6">
        <v>0</v>
      </c>
      <c r="J889" s="6">
        <v>0</v>
      </c>
      <c r="K889" s="6">
        <v>3.2</v>
      </c>
      <c r="L889" s="6">
        <v>0.4</v>
      </c>
      <c r="M889" s="6">
        <v>0</v>
      </c>
      <c r="N889" s="6">
        <v>0</v>
      </c>
      <c r="O889" s="6">
        <v>0</v>
      </c>
    </row>
    <row r="890" spans="1:57" s="3" customFormat="1" x14ac:dyDescent="0.25">
      <c r="A890" s="5">
        <v>2019</v>
      </c>
      <c r="B890" s="5">
        <v>7</v>
      </c>
      <c r="C890" s="12" t="s">
        <v>89</v>
      </c>
      <c r="D890" s="12" t="s">
        <v>90</v>
      </c>
      <c r="E890" s="5" t="s">
        <v>29</v>
      </c>
      <c r="F890" s="12" t="s">
        <v>428</v>
      </c>
      <c r="G890" s="10" t="s">
        <v>429</v>
      </c>
      <c r="H890" s="6">
        <v>3.2</v>
      </c>
      <c r="I890" s="6">
        <v>0</v>
      </c>
      <c r="J890" s="6">
        <v>0</v>
      </c>
      <c r="K890" s="6">
        <v>3.2</v>
      </c>
      <c r="L890" s="6">
        <v>0</v>
      </c>
      <c r="M890" s="6">
        <v>0</v>
      </c>
      <c r="N890" s="6">
        <v>0</v>
      </c>
      <c r="O890" s="6">
        <v>0</v>
      </c>
    </row>
    <row r="891" spans="1:57" s="3" customFormat="1" hidden="1" x14ac:dyDescent="0.25">
      <c r="A891" s="23">
        <v>2019</v>
      </c>
      <c r="B891" s="23">
        <v>12</v>
      </c>
      <c r="C891" s="23" t="s">
        <v>124</v>
      </c>
      <c r="D891" s="23" t="s">
        <v>129</v>
      </c>
      <c r="E891" s="23" t="s">
        <v>543</v>
      </c>
      <c r="F891" s="23" t="s">
        <v>130</v>
      </c>
      <c r="G891" s="23" t="s">
        <v>128</v>
      </c>
      <c r="H891" s="23">
        <v>14.27</v>
      </c>
      <c r="I891" s="23">
        <v>0</v>
      </c>
      <c r="J891" s="23">
        <v>0</v>
      </c>
      <c r="K891" s="23">
        <v>3.2</v>
      </c>
      <c r="L891" s="23">
        <v>1.63</v>
      </c>
      <c r="M891" s="23">
        <v>0</v>
      </c>
      <c r="N891" s="23">
        <v>0</v>
      </c>
      <c r="O891" s="23">
        <v>9.43</v>
      </c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</row>
    <row r="892" spans="1:57" s="3" customFormat="1" x14ac:dyDescent="0.25">
      <c r="A892" s="21">
        <v>2019</v>
      </c>
      <c r="B892" s="21">
        <v>11</v>
      </c>
      <c r="C892" s="21" t="s">
        <v>27</v>
      </c>
      <c r="D892" s="21" t="s">
        <v>28</v>
      </c>
      <c r="E892" s="21" t="s">
        <v>29</v>
      </c>
      <c r="F892" s="21" t="s">
        <v>38</v>
      </c>
      <c r="G892" s="21" t="s">
        <v>30</v>
      </c>
      <c r="H892" s="21">
        <v>32.119999999999997</v>
      </c>
      <c r="I892" s="21">
        <v>0</v>
      </c>
      <c r="J892" s="21">
        <v>0</v>
      </c>
      <c r="K892" s="21">
        <v>3.19</v>
      </c>
      <c r="L892" s="21">
        <v>0</v>
      </c>
      <c r="M892" s="21">
        <v>28.93</v>
      </c>
      <c r="N892" s="21">
        <v>14.25</v>
      </c>
      <c r="O892" s="21">
        <v>0</v>
      </c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</row>
    <row r="893" spans="1:57" s="3" customFormat="1" hidden="1" x14ac:dyDescent="0.25">
      <c r="A893" s="4">
        <v>2019</v>
      </c>
      <c r="B893" s="4">
        <v>1</v>
      </c>
      <c r="C893" s="4" t="s">
        <v>15</v>
      </c>
      <c r="D893" s="4" t="s">
        <v>492</v>
      </c>
      <c r="E893" s="4" t="s">
        <v>43</v>
      </c>
      <c r="F893" s="4" t="s">
        <v>493</v>
      </c>
      <c r="G893" s="5" t="s">
        <v>15</v>
      </c>
      <c r="H893" s="6">
        <v>7.22</v>
      </c>
      <c r="I893" s="6">
        <v>0</v>
      </c>
      <c r="J893" s="6">
        <v>0</v>
      </c>
      <c r="K893" s="6">
        <v>3.18</v>
      </c>
      <c r="L893" s="6">
        <v>4.05</v>
      </c>
      <c r="M893" s="6">
        <v>0</v>
      </c>
      <c r="N893" s="6">
        <v>0</v>
      </c>
      <c r="O893" s="6">
        <v>0</v>
      </c>
    </row>
    <row r="894" spans="1:57" s="3" customFormat="1" hidden="1" x14ac:dyDescent="0.25">
      <c r="A894" s="9">
        <v>2019</v>
      </c>
      <c r="B894" s="9">
        <v>2</v>
      </c>
      <c r="C894" s="9" t="s">
        <v>55</v>
      </c>
      <c r="D894" s="9" t="s">
        <v>60</v>
      </c>
      <c r="E894" s="9" t="s">
        <v>57</v>
      </c>
      <c r="F894" s="9" t="s">
        <v>60</v>
      </c>
      <c r="G894" s="5" t="s">
        <v>59</v>
      </c>
      <c r="H894" s="6">
        <v>325.82</v>
      </c>
      <c r="I894" s="6">
        <v>0</v>
      </c>
      <c r="J894" s="6">
        <v>0</v>
      </c>
      <c r="K894" s="6">
        <v>3.16</v>
      </c>
      <c r="L894" s="6">
        <v>0</v>
      </c>
      <c r="M894" s="6">
        <v>0</v>
      </c>
      <c r="N894" s="6">
        <v>0</v>
      </c>
      <c r="O894" s="6">
        <v>322.66000000000003</v>
      </c>
    </row>
    <row r="895" spans="1:57" s="3" customFormat="1" x14ac:dyDescent="0.25">
      <c r="A895" s="9">
        <v>2019</v>
      </c>
      <c r="B895" s="9">
        <v>5</v>
      </c>
      <c r="C895" s="9" t="s">
        <v>124</v>
      </c>
      <c r="D895" s="9" t="s">
        <v>379</v>
      </c>
      <c r="E895" s="9" t="s">
        <v>29</v>
      </c>
      <c r="F895" s="9" t="s">
        <v>381</v>
      </c>
      <c r="G895" s="5" t="s">
        <v>375</v>
      </c>
      <c r="H895" s="6">
        <v>3.16</v>
      </c>
      <c r="I895" s="6">
        <v>0</v>
      </c>
      <c r="J895" s="6">
        <v>0</v>
      </c>
      <c r="K895" s="6">
        <v>3.16</v>
      </c>
      <c r="L895" s="6">
        <v>0</v>
      </c>
      <c r="M895" s="6">
        <v>0</v>
      </c>
      <c r="N895" s="6">
        <v>0</v>
      </c>
      <c r="O895" s="6">
        <v>0</v>
      </c>
    </row>
    <row r="896" spans="1:57" s="3" customFormat="1" hidden="1" x14ac:dyDescent="0.25">
      <c r="A896" s="9">
        <v>2019</v>
      </c>
      <c r="B896" s="9">
        <v>2</v>
      </c>
      <c r="C896" s="9" t="s">
        <v>15</v>
      </c>
      <c r="D896" s="9" t="s">
        <v>393</v>
      </c>
      <c r="E896" s="9" t="s">
        <v>43</v>
      </c>
      <c r="F896" s="9" t="s">
        <v>394</v>
      </c>
      <c r="G896" s="5" t="s">
        <v>393</v>
      </c>
      <c r="H896" s="6">
        <v>3.57</v>
      </c>
      <c r="I896" s="6">
        <v>0</v>
      </c>
      <c r="J896" s="6">
        <v>0</v>
      </c>
      <c r="K896" s="6">
        <v>3.15</v>
      </c>
      <c r="L896" s="6">
        <v>0.42</v>
      </c>
      <c r="M896" s="6">
        <v>0</v>
      </c>
      <c r="N896" s="6">
        <v>0</v>
      </c>
      <c r="O896" s="6">
        <v>0</v>
      </c>
    </row>
    <row r="897" spans="1:57" s="3" customFormat="1" hidden="1" x14ac:dyDescent="0.25">
      <c r="A897" s="9">
        <v>2019</v>
      </c>
      <c r="B897" s="9">
        <v>4</v>
      </c>
      <c r="C897" s="9" t="s">
        <v>19</v>
      </c>
      <c r="D897" s="9" t="s">
        <v>46</v>
      </c>
      <c r="E897" s="9" t="s">
        <v>206</v>
      </c>
      <c r="F897" s="9" t="s">
        <v>207</v>
      </c>
      <c r="G897" s="5" t="s">
        <v>208</v>
      </c>
      <c r="H897" s="6">
        <v>8.3000000000000007</v>
      </c>
      <c r="I897" s="6">
        <v>0</v>
      </c>
      <c r="J897" s="6">
        <v>0</v>
      </c>
      <c r="K897" s="6">
        <v>3.15</v>
      </c>
      <c r="L897" s="6">
        <v>5.15</v>
      </c>
      <c r="M897" s="6">
        <v>0</v>
      </c>
      <c r="N897" s="6">
        <v>0</v>
      </c>
      <c r="O897" s="6">
        <v>0</v>
      </c>
    </row>
    <row r="898" spans="1:57" s="3" customFormat="1" x14ac:dyDescent="0.25">
      <c r="A898" s="9">
        <v>2019</v>
      </c>
      <c r="B898" s="9">
        <v>3</v>
      </c>
      <c r="C898" s="9" t="s">
        <v>124</v>
      </c>
      <c r="D898" s="9" t="s">
        <v>353</v>
      </c>
      <c r="E898" s="9" t="s">
        <v>29</v>
      </c>
      <c r="F898" s="9" t="s">
        <v>386</v>
      </c>
      <c r="G898" s="5" t="s">
        <v>377</v>
      </c>
      <c r="H898" s="6">
        <v>3.14</v>
      </c>
      <c r="I898" s="6">
        <v>0</v>
      </c>
      <c r="J898" s="6">
        <v>0</v>
      </c>
      <c r="K898" s="6">
        <v>3.14</v>
      </c>
      <c r="L898" s="6">
        <v>0</v>
      </c>
      <c r="M898" s="6">
        <v>0</v>
      </c>
      <c r="N898" s="6">
        <v>0</v>
      </c>
      <c r="O898" s="6">
        <v>0</v>
      </c>
    </row>
    <row r="899" spans="1:57" s="3" customFormat="1" hidden="1" x14ac:dyDescent="0.25">
      <c r="A899" s="9">
        <v>2019</v>
      </c>
      <c r="B899" s="9">
        <v>2</v>
      </c>
      <c r="C899" s="9" t="s">
        <v>146</v>
      </c>
      <c r="D899" s="9" t="s">
        <v>147</v>
      </c>
      <c r="E899" s="9" t="s">
        <v>43</v>
      </c>
      <c r="F899" s="9" t="s">
        <v>150</v>
      </c>
      <c r="G899" s="5" t="s">
        <v>149</v>
      </c>
      <c r="H899" s="6">
        <v>7.03</v>
      </c>
      <c r="I899" s="6">
        <v>0</v>
      </c>
      <c r="J899" s="6">
        <v>0</v>
      </c>
      <c r="K899" s="6">
        <v>3.13</v>
      </c>
      <c r="L899" s="6">
        <v>3.9</v>
      </c>
      <c r="M899" s="6">
        <v>0</v>
      </c>
      <c r="N899" s="6">
        <v>0</v>
      </c>
      <c r="O899" s="6">
        <v>0</v>
      </c>
    </row>
    <row r="900" spans="1:57" s="3" customFormat="1" hidden="1" x14ac:dyDescent="0.25">
      <c r="A900" s="15">
        <v>2019</v>
      </c>
      <c r="B900" s="15">
        <v>8</v>
      </c>
      <c r="C900" s="15" t="s">
        <v>61</v>
      </c>
      <c r="D900" s="15" t="s">
        <v>453</v>
      </c>
      <c r="E900" s="15" t="s">
        <v>43</v>
      </c>
      <c r="F900" s="15" t="s">
        <v>454</v>
      </c>
      <c r="G900" s="16" t="s">
        <v>452</v>
      </c>
      <c r="H900" s="15">
        <v>19.66</v>
      </c>
      <c r="I900" s="15">
        <v>0</v>
      </c>
      <c r="J900" s="15">
        <v>0</v>
      </c>
      <c r="K900" s="15">
        <v>3.13</v>
      </c>
      <c r="L900" s="15">
        <v>16.52</v>
      </c>
      <c r="M900" s="15">
        <v>0</v>
      </c>
      <c r="N900" s="15">
        <v>0</v>
      </c>
      <c r="O900" s="15">
        <v>0</v>
      </c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</row>
    <row r="901" spans="1:57" s="3" customFormat="1" x14ac:dyDescent="0.25">
      <c r="A901" s="9">
        <v>2019</v>
      </c>
      <c r="B901" s="9">
        <v>5</v>
      </c>
      <c r="C901" s="9" t="s">
        <v>61</v>
      </c>
      <c r="D901" s="9" t="s">
        <v>399</v>
      </c>
      <c r="E901" s="9" t="s">
        <v>29</v>
      </c>
      <c r="F901" s="9" t="s">
        <v>422</v>
      </c>
      <c r="G901" s="5" t="s">
        <v>411</v>
      </c>
      <c r="H901" s="6">
        <v>8.83</v>
      </c>
      <c r="I901" s="6">
        <v>0</v>
      </c>
      <c r="J901" s="6">
        <v>0</v>
      </c>
      <c r="K901" s="6">
        <v>3.12</v>
      </c>
      <c r="L901" s="6">
        <v>0</v>
      </c>
      <c r="M901" s="6">
        <v>5.71</v>
      </c>
      <c r="N901" s="6">
        <v>2.15</v>
      </c>
      <c r="O901" s="6">
        <v>0</v>
      </c>
    </row>
    <row r="902" spans="1:57" s="3" customFormat="1" x14ac:dyDescent="0.25">
      <c r="A902" s="23">
        <v>2019</v>
      </c>
      <c r="B902" s="23">
        <v>12</v>
      </c>
      <c r="C902" s="23" t="s">
        <v>327</v>
      </c>
      <c r="D902" s="23" t="s">
        <v>361</v>
      </c>
      <c r="E902" s="23" t="s">
        <v>29</v>
      </c>
      <c r="F902" s="23" t="s">
        <v>368</v>
      </c>
      <c r="G902" s="23" t="s">
        <v>558</v>
      </c>
      <c r="H902" s="23">
        <v>7.14</v>
      </c>
      <c r="I902" s="23">
        <v>0</v>
      </c>
      <c r="J902" s="23">
        <v>0</v>
      </c>
      <c r="K902" s="23">
        <v>3.12</v>
      </c>
      <c r="L902" s="23">
        <v>4.01</v>
      </c>
      <c r="M902" s="23">
        <v>0</v>
      </c>
      <c r="N902" s="23">
        <v>0</v>
      </c>
      <c r="O902" s="23">
        <v>0</v>
      </c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</row>
    <row r="903" spans="1:57" s="3" customFormat="1" x14ac:dyDescent="0.25">
      <c r="A903" s="4">
        <v>2019</v>
      </c>
      <c r="B903" s="4">
        <v>1</v>
      </c>
      <c r="C903" s="4" t="s">
        <v>327</v>
      </c>
      <c r="D903" s="4" t="s">
        <v>361</v>
      </c>
      <c r="E903" s="4" t="s">
        <v>29</v>
      </c>
      <c r="F903" s="4" t="s">
        <v>367</v>
      </c>
      <c r="G903" s="5" t="s">
        <v>368</v>
      </c>
      <c r="H903" s="6">
        <v>6.57</v>
      </c>
      <c r="I903" s="6">
        <v>0</v>
      </c>
      <c r="J903" s="6">
        <v>0</v>
      </c>
      <c r="K903" s="6">
        <v>3.1100000000000003</v>
      </c>
      <c r="L903" s="6">
        <v>3.46</v>
      </c>
      <c r="M903" s="6">
        <v>0</v>
      </c>
      <c r="N903" s="6">
        <v>0</v>
      </c>
      <c r="O903" s="6">
        <v>0</v>
      </c>
    </row>
    <row r="904" spans="1:57" s="3" customFormat="1" x14ac:dyDescent="0.25">
      <c r="A904" s="5">
        <v>2019</v>
      </c>
      <c r="B904" s="5">
        <v>7</v>
      </c>
      <c r="C904" s="12" t="s">
        <v>27</v>
      </c>
      <c r="D904" s="12" t="s">
        <v>28</v>
      </c>
      <c r="E904" s="5" t="s">
        <v>29</v>
      </c>
      <c r="F904" s="12" t="s">
        <v>38</v>
      </c>
      <c r="G904" s="10" t="s">
        <v>30</v>
      </c>
      <c r="H904" s="6">
        <v>99.12</v>
      </c>
      <c r="I904" s="6">
        <v>0</v>
      </c>
      <c r="J904" s="6">
        <v>0</v>
      </c>
      <c r="K904" s="6">
        <v>3.11</v>
      </c>
      <c r="L904" s="6">
        <v>0</v>
      </c>
      <c r="M904" s="6">
        <v>96</v>
      </c>
      <c r="N904" s="6">
        <v>40.29</v>
      </c>
      <c r="O904" s="6">
        <v>0</v>
      </c>
    </row>
    <row r="905" spans="1:57" s="3" customFormat="1" x14ac:dyDescent="0.25">
      <c r="A905" s="13">
        <v>2019</v>
      </c>
      <c r="B905" s="13">
        <v>9</v>
      </c>
      <c r="C905" s="13" t="s">
        <v>327</v>
      </c>
      <c r="D905" s="13" t="s">
        <v>361</v>
      </c>
      <c r="E905" s="13" t="s">
        <v>29</v>
      </c>
      <c r="F905" s="13" t="s">
        <v>367</v>
      </c>
      <c r="G905" s="5" t="s">
        <v>368</v>
      </c>
      <c r="H905" s="13">
        <v>6.48</v>
      </c>
      <c r="I905" s="13">
        <v>0</v>
      </c>
      <c r="J905" s="13">
        <v>0</v>
      </c>
      <c r="K905" s="13">
        <v>3.09</v>
      </c>
      <c r="L905" s="13">
        <v>3.39</v>
      </c>
      <c r="M905" s="13">
        <v>0</v>
      </c>
      <c r="N905" s="13">
        <v>0</v>
      </c>
      <c r="O905" s="13">
        <v>0</v>
      </c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</row>
    <row r="906" spans="1:57" s="3" customFormat="1" x14ac:dyDescent="0.25">
      <c r="A906" s="23">
        <v>2019</v>
      </c>
      <c r="B906" s="23">
        <v>12</v>
      </c>
      <c r="C906" s="23" t="s">
        <v>61</v>
      </c>
      <c r="D906" s="23" t="s">
        <v>62</v>
      </c>
      <c r="E906" s="23" t="s">
        <v>29</v>
      </c>
      <c r="F906" s="23" t="s">
        <v>413</v>
      </c>
      <c r="G906" s="23" t="s">
        <v>411</v>
      </c>
      <c r="H906" s="23">
        <v>3.09</v>
      </c>
      <c r="I906" s="23">
        <v>0</v>
      </c>
      <c r="J906" s="23">
        <v>0</v>
      </c>
      <c r="K906" s="23">
        <v>3.09</v>
      </c>
      <c r="L906" s="23">
        <v>0</v>
      </c>
      <c r="M906" s="23">
        <v>0</v>
      </c>
      <c r="N906" s="23">
        <v>0</v>
      </c>
      <c r="O906" s="23">
        <v>0</v>
      </c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</row>
    <row r="907" spans="1:57" s="3" customFormat="1" hidden="1" x14ac:dyDescent="0.25">
      <c r="A907" s="9">
        <v>2019</v>
      </c>
      <c r="B907" s="9">
        <v>5</v>
      </c>
      <c r="C907" s="9" t="s">
        <v>55</v>
      </c>
      <c r="D907" s="9" t="s">
        <v>249</v>
      </c>
      <c r="E907" s="9" t="s">
        <v>250</v>
      </c>
      <c r="F907" s="9" t="s">
        <v>356</v>
      </c>
      <c r="G907" s="5" t="s">
        <v>357</v>
      </c>
      <c r="H907" s="6">
        <v>3.74</v>
      </c>
      <c r="I907" s="6">
        <v>0</v>
      </c>
      <c r="J907" s="6">
        <v>0</v>
      </c>
      <c r="K907" s="6">
        <v>3.08</v>
      </c>
      <c r="L907" s="6">
        <v>0.67</v>
      </c>
      <c r="M907" s="6">
        <v>0</v>
      </c>
      <c r="N907" s="6">
        <v>0</v>
      </c>
      <c r="O907" s="6">
        <v>0</v>
      </c>
    </row>
    <row r="908" spans="1:57" s="3" customFormat="1" hidden="1" x14ac:dyDescent="0.25">
      <c r="A908" s="9">
        <v>2019</v>
      </c>
      <c r="B908" s="9">
        <v>5</v>
      </c>
      <c r="C908" s="9" t="s">
        <v>19</v>
      </c>
      <c r="D908" s="9" t="s">
        <v>70</v>
      </c>
      <c r="E908" s="9" t="s">
        <v>364</v>
      </c>
      <c r="F908" s="9" t="s">
        <v>408</v>
      </c>
      <c r="G908" s="5" t="s">
        <v>407</v>
      </c>
      <c r="H908" s="6">
        <v>1500.38</v>
      </c>
      <c r="I908" s="6">
        <v>0</v>
      </c>
      <c r="J908" s="6">
        <v>1458.81</v>
      </c>
      <c r="K908" s="6">
        <v>3.08</v>
      </c>
      <c r="L908" s="6">
        <v>38.49</v>
      </c>
      <c r="M908" s="6">
        <v>0</v>
      </c>
      <c r="N908" s="6">
        <v>0</v>
      </c>
      <c r="O908" s="6">
        <v>0</v>
      </c>
    </row>
    <row r="909" spans="1:57" s="3" customFormat="1" hidden="1" x14ac:dyDescent="0.25">
      <c r="A909" s="9">
        <v>2019</v>
      </c>
      <c r="B909" s="9">
        <v>3</v>
      </c>
      <c r="C909" s="9" t="s">
        <v>15</v>
      </c>
      <c r="D909" s="9" t="s">
        <v>50</v>
      </c>
      <c r="E909" s="9" t="s">
        <v>51</v>
      </c>
      <c r="F909" s="9" t="s">
        <v>52</v>
      </c>
      <c r="G909" s="5" t="s">
        <v>53</v>
      </c>
      <c r="H909" s="6">
        <v>50.760000000000005</v>
      </c>
      <c r="I909" s="6">
        <v>0</v>
      </c>
      <c r="J909" s="6">
        <v>0</v>
      </c>
      <c r="K909" s="6">
        <v>3.0700000000000003</v>
      </c>
      <c r="L909" s="6">
        <v>47.68</v>
      </c>
      <c r="M909" s="6">
        <v>0</v>
      </c>
      <c r="N909" s="6">
        <v>0</v>
      </c>
      <c r="O909" s="6">
        <v>0</v>
      </c>
    </row>
    <row r="910" spans="1:57" s="3" customFormat="1" hidden="1" x14ac:dyDescent="0.25">
      <c r="A910" s="21">
        <v>2019</v>
      </c>
      <c r="B910" s="21">
        <v>11</v>
      </c>
      <c r="C910" s="21" t="s">
        <v>19</v>
      </c>
      <c r="D910" s="21" t="s">
        <v>46</v>
      </c>
      <c r="E910" s="21" t="s">
        <v>206</v>
      </c>
      <c r="F910" s="21" t="s">
        <v>207</v>
      </c>
      <c r="G910" s="21" t="s">
        <v>208</v>
      </c>
      <c r="H910" s="21">
        <v>8</v>
      </c>
      <c r="I910" s="21">
        <v>0</v>
      </c>
      <c r="J910" s="21">
        <v>0</v>
      </c>
      <c r="K910" s="21">
        <v>3.0700000000000003</v>
      </c>
      <c r="L910" s="21">
        <v>4.92</v>
      </c>
      <c r="M910" s="21">
        <v>0</v>
      </c>
      <c r="N910" s="21">
        <v>0</v>
      </c>
      <c r="O910" s="21">
        <v>0</v>
      </c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</row>
    <row r="911" spans="1:57" s="3" customFormat="1" hidden="1" x14ac:dyDescent="0.25">
      <c r="A911" s="4">
        <v>2019</v>
      </c>
      <c r="B911" s="4">
        <v>1</v>
      </c>
      <c r="C911" s="4" t="s">
        <v>61</v>
      </c>
      <c r="D911" s="4" t="s">
        <v>450</v>
      </c>
      <c r="E911" s="4" t="s">
        <v>43</v>
      </c>
      <c r="F911" s="4" t="s">
        <v>451</v>
      </c>
      <c r="G911" s="5" t="s">
        <v>452</v>
      </c>
      <c r="H911" s="6">
        <v>38.950000000000003</v>
      </c>
      <c r="I911" s="6">
        <v>0</v>
      </c>
      <c r="J911" s="6">
        <v>14.51</v>
      </c>
      <c r="K911" s="6">
        <v>3.07</v>
      </c>
      <c r="L911" s="6">
        <v>6.7100000000000009</v>
      </c>
      <c r="M911" s="6">
        <v>0</v>
      </c>
      <c r="N911" s="6">
        <v>0</v>
      </c>
      <c r="O911" s="6">
        <v>14.66</v>
      </c>
    </row>
    <row r="912" spans="1:57" s="3" customFormat="1" hidden="1" x14ac:dyDescent="0.25">
      <c r="A912" s="13">
        <v>2019</v>
      </c>
      <c r="B912" s="13">
        <v>9</v>
      </c>
      <c r="C912" s="13" t="s">
        <v>61</v>
      </c>
      <c r="D912" s="13" t="s">
        <v>453</v>
      </c>
      <c r="E912" s="13" t="s">
        <v>43</v>
      </c>
      <c r="F912" s="13" t="s">
        <v>454</v>
      </c>
      <c r="G912" s="7" t="s">
        <v>452</v>
      </c>
      <c r="H912" s="13">
        <v>18.04</v>
      </c>
      <c r="I912" s="13">
        <v>0</v>
      </c>
      <c r="J912" s="13">
        <v>0</v>
      </c>
      <c r="K912" s="13">
        <v>3.07</v>
      </c>
      <c r="L912" s="13">
        <v>14.96</v>
      </c>
      <c r="M912" s="13">
        <v>0</v>
      </c>
      <c r="N912" s="13">
        <v>0</v>
      </c>
      <c r="O912" s="13">
        <v>0</v>
      </c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</row>
    <row r="913" spans="1:57" s="3" customFormat="1" x14ac:dyDescent="0.25">
      <c r="A913" s="9">
        <v>2019</v>
      </c>
      <c r="B913" s="9">
        <v>2</v>
      </c>
      <c r="C913" s="9" t="s">
        <v>89</v>
      </c>
      <c r="D913" s="9" t="s">
        <v>90</v>
      </c>
      <c r="E913" s="9" t="s">
        <v>29</v>
      </c>
      <c r="F913" s="9" t="s">
        <v>428</v>
      </c>
      <c r="G913" s="5" t="s">
        <v>429</v>
      </c>
      <c r="H913" s="6">
        <v>3.06</v>
      </c>
      <c r="I913" s="6">
        <v>0</v>
      </c>
      <c r="J913" s="6">
        <v>0</v>
      </c>
      <c r="K913" s="6">
        <v>3.06</v>
      </c>
      <c r="L913" s="6">
        <v>0</v>
      </c>
      <c r="M913" s="6">
        <v>0</v>
      </c>
      <c r="N913" s="6">
        <v>0</v>
      </c>
      <c r="O913" s="6">
        <v>0</v>
      </c>
    </row>
    <row r="914" spans="1:57" s="3" customFormat="1" x14ac:dyDescent="0.25">
      <c r="A914" s="9">
        <v>2019</v>
      </c>
      <c r="B914" s="9">
        <v>3</v>
      </c>
      <c r="C914" s="9" t="s">
        <v>327</v>
      </c>
      <c r="D914" s="9" t="s">
        <v>328</v>
      </c>
      <c r="E914" s="9" t="s">
        <v>29</v>
      </c>
      <c r="F914" s="9" t="s">
        <v>335</v>
      </c>
      <c r="G914" s="5" t="s">
        <v>330</v>
      </c>
      <c r="H914" s="6">
        <v>5.45</v>
      </c>
      <c r="I914" s="6">
        <v>0</v>
      </c>
      <c r="J914" s="6">
        <v>0</v>
      </c>
      <c r="K914" s="6">
        <v>3.06</v>
      </c>
      <c r="L914" s="6">
        <v>2.39</v>
      </c>
      <c r="M914" s="6">
        <v>0</v>
      </c>
      <c r="N914" s="6">
        <v>0</v>
      </c>
      <c r="O914" s="6">
        <v>0</v>
      </c>
    </row>
    <row r="915" spans="1:57" s="3" customFormat="1" x14ac:dyDescent="0.25">
      <c r="A915" s="9">
        <v>2019</v>
      </c>
      <c r="B915" s="9">
        <v>4</v>
      </c>
      <c r="C915" s="9" t="s">
        <v>89</v>
      </c>
      <c r="D915" s="9" t="s">
        <v>90</v>
      </c>
      <c r="E915" s="9" t="s">
        <v>29</v>
      </c>
      <c r="F915" s="9" t="s">
        <v>432</v>
      </c>
      <c r="G915" s="5" t="s">
        <v>433</v>
      </c>
      <c r="H915" s="6">
        <v>294.8</v>
      </c>
      <c r="I915" s="6">
        <v>0</v>
      </c>
      <c r="J915" s="6">
        <v>0</v>
      </c>
      <c r="K915" s="6">
        <v>3.05</v>
      </c>
      <c r="L915" s="6">
        <v>0</v>
      </c>
      <c r="M915" s="6">
        <v>291.75</v>
      </c>
      <c r="N915" s="6">
        <v>100.44</v>
      </c>
      <c r="O915" s="6">
        <v>0</v>
      </c>
    </row>
    <row r="916" spans="1:57" s="3" customFormat="1" x14ac:dyDescent="0.25">
      <c r="A916" s="9">
        <v>2019</v>
      </c>
      <c r="B916" s="9">
        <v>6</v>
      </c>
      <c r="C916" s="10" t="s">
        <v>89</v>
      </c>
      <c r="D916" s="10" t="s">
        <v>90</v>
      </c>
      <c r="E916" s="9" t="s">
        <v>29</v>
      </c>
      <c r="F916" s="10" t="s">
        <v>428</v>
      </c>
      <c r="G916" s="12" t="s">
        <v>429</v>
      </c>
      <c r="H916" s="6">
        <v>3.05</v>
      </c>
      <c r="I916" s="6">
        <v>0</v>
      </c>
      <c r="J916" s="6">
        <v>0</v>
      </c>
      <c r="K916" s="6">
        <v>3.05</v>
      </c>
      <c r="L916" s="6">
        <v>0</v>
      </c>
      <c r="M916" s="6">
        <v>0</v>
      </c>
      <c r="N916" s="6">
        <v>0</v>
      </c>
      <c r="O916" s="6">
        <v>0</v>
      </c>
    </row>
    <row r="917" spans="1:57" s="3" customFormat="1" x14ac:dyDescent="0.25">
      <c r="A917" s="19">
        <v>2019</v>
      </c>
      <c r="B917" s="19">
        <v>10</v>
      </c>
      <c r="C917" s="19" t="s">
        <v>327</v>
      </c>
      <c r="D917" s="19" t="s">
        <v>361</v>
      </c>
      <c r="E917" s="19" t="s">
        <v>29</v>
      </c>
      <c r="F917" s="19" t="s">
        <v>367</v>
      </c>
      <c r="G917" s="19" t="s">
        <v>368</v>
      </c>
      <c r="H917" s="19">
        <v>6.41</v>
      </c>
      <c r="I917" s="19">
        <v>0</v>
      </c>
      <c r="J917" s="19">
        <v>0</v>
      </c>
      <c r="K917" s="19">
        <v>3.05</v>
      </c>
      <c r="L917" s="19">
        <v>3.36</v>
      </c>
      <c r="M917" s="19">
        <v>0</v>
      </c>
      <c r="N917" s="19">
        <v>0</v>
      </c>
      <c r="O917" s="19">
        <v>0</v>
      </c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</row>
    <row r="918" spans="1:57" s="3" customFormat="1" hidden="1" x14ac:dyDescent="0.25">
      <c r="A918" s="5">
        <v>2019</v>
      </c>
      <c r="B918" s="5">
        <v>7</v>
      </c>
      <c r="C918" s="12" t="s">
        <v>55</v>
      </c>
      <c r="D918" s="12" t="s">
        <v>249</v>
      </c>
      <c r="E918" s="5" t="s">
        <v>250</v>
      </c>
      <c r="F918" s="12" t="s">
        <v>359</v>
      </c>
      <c r="G918" s="10" t="s">
        <v>357</v>
      </c>
      <c r="H918" s="6">
        <v>44.83</v>
      </c>
      <c r="I918" s="6">
        <v>0</v>
      </c>
      <c r="J918" s="6">
        <v>0</v>
      </c>
      <c r="K918" s="6">
        <v>3.04</v>
      </c>
      <c r="L918" s="6">
        <v>41.79</v>
      </c>
      <c r="M918" s="6">
        <v>0</v>
      </c>
      <c r="N918" s="6">
        <v>0</v>
      </c>
      <c r="O918" s="6">
        <v>0</v>
      </c>
    </row>
    <row r="919" spans="1:57" s="3" customFormat="1" x14ac:dyDescent="0.25">
      <c r="A919" s="9">
        <v>2019</v>
      </c>
      <c r="B919" s="9">
        <v>3</v>
      </c>
      <c r="C919" s="9" t="s">
        <v>61</v>
      </c>
      <c r="D919" s="9" t="s">
        <v>271</v>
      </c>
      <c r="E919" s="9" t="s">
        <v>29</v>
      </c>
      <c r="F919" s="9" t="s">
        <v>271</v>
      </c>
      <c r="G919" s="5" t="s">
        <v>272</v>
      </c>
      <c r="H919" s="6">
        <v>16.13</v>
      </c>
      <c r="I919" s="6">
        <v>0</v>
      </c>
      <c r="J919" s="6">
        <v>0</v>
      </c>
      <c r="K919" s="6">
        <v>3.03</v>
      </c>
      <c r="L919" s="6">
        <v>13.1</v>
      </c>
      <c r="M919" s="6">
        <v>0</v>
      </c>
      <c r="N919" s="6">
        <v>0</v>
      </c>
      <c r="O919" s="6">
        <v>0</v>
      </c>
    </row>
    <row r="920" spans="1:57" s="3" customFormat="1" x14ac:dyDescent="0.25">
      <c r="A920" s="9">
        <v>2019</v>
      </c>
      <c r="B920" s="9">
        <v>4</v>
      </c>
      <c r="C920" s="9" t="s">
        <v>61</v>
      </c>
      <c r="D920" s="9" t="s">
        <v>62</v>
      </c>
      <c r="E920" s="9" t="s">
        <v>29</v>
      </c>
      <c r="F920" s="9" t="s">
        <v>65</v>
      </c>
      <c r="G920" s="5" t="s">
        <v>64</v>
      </c>
      <c r="H920" s="6">
        <v>74.989999999999995</v>
      </c>
      <c r="I920" s="6">
        <v>0</v>
      </c>
      <c r="J920" s="6">
        <v>23.8</v>
      </c>
      <c r="K920" s="6">
        <v>3.03</v>
      </c>
      <c r="L920" s="6">
        <v>34.729999999999997</v>
      </c>
      <c r="M920" s="6">
        <v>0</v>
      </c>
      <c r="N920" s="6">
        <v>0</v>
      </c>
      <c r="O920" s="6">
        <v>13.43</v>
      </c>
    </row>
    <row r="921" spans="1:57" s="3" customFormat="1" x14ac:dyDescent="0.25">
      <c r="A921" s="13">
        <v>2019</v>
      </c>
      <c r="B921" s="13">
        <v>9</v>
      </c>
      <c r="C921" s="13" t="s">
        <v>124</v>
      </c>
      <c r="D921" s="13" t="s">
        <v>382</v>
      </c>
      <c r="E921" s="13" t="s">
        <v>29</v>
      </c>
      <c r="F921" s="13" t="s">
        <v>390</v>
      </c>
      <c r="G921" s="5" t="s">
        <v>384</v>
      </c>
      <c r="H921" s="13">
        <v>3.03</v>
      </c>
      <c r="I921" s="13">
        <v>0</v>
      </c>
      <c r="J921" s="13">
        <v>0</v>
      </c>
      <c r="K921" s="13">
        <v>3.03</v>
      </c>
      <c r="L921" s="13">
        <v>0</v>
      </c>
      <c r="M921" s="13">
        <v>0</v>
      </c>
      <c r="N921" s="13">
        <v>0</v>
      </c>
      <c r="O921" s="13">
        <v>0</v>
      </c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</row>
    <row r="922" spans="1:57" s="3" customFormat="1" hidden="1" x14ac:dyDescent="0.25">
      <c r="A922" s="4">
        <v>2019</v>
      </c>
      <c r="B922" s="4">
        <v>1</v>
      </c>
      <c r="C922" s="4" t="s">
        <v>55</v>
      </c>
      <c r="D922" s="4" t="s">
        <v>249</v>
      </c>
      <c r="E922" s="4" t="s">
        <v>250</v>
      </c>
      <c r="F922" s="4" t="s">
        <v>359</v>
      </c>
      <c r="G922" s="5" t="s">
        <v>357</v>
      </c>
      <c r="H922" s="6">
        <v>43.82</v>
      </c>
      <c r="I922" s="6">
        <v>0</v>
      </c>
      <c r="J922" s="6">
        <v>0</v>
      </c>
      <c r="K922" s="6">
        <v>3.02</v>
      </c>
      <c r="L922" s="6">
        <v>40.799999999999997</v>
      </c>
      <c r="M922" s="6">
        <v>0</v>
      </c>
      <c r="N922" s="6">
        <v>0</v>
      </c>
      <c r="O922" s="6">
        <v>0</v>
      </c>
    </row>
    <row r="923" spans="1:57" s="3" customFormat="1" x14ac:dyDescent="0.25">
      <c r="A923" s="9">
        <v>2019</v>
      </c>
      <c r="B923" s="9">
        <v>2</v>
      </c>
      <c r="C923" s="9" t="s">
        <v>27</v>
      </c>
      <c r="D923" s="9" t="s">
        <v>28</v>
      </c>
      <c r="E923" s="9" t="s">
        <v>29</v>
      </c>
      <c r="F923" s="9" t="s">
        <v>38</v>
      </c>
      <c r="G923" s="5" t="s">
        <v>30</v>
      </c>
      <c r="H923" s="6">
        <v>105.35</v>
      </c>
      <c r="I923" s="6">
        <v>0</v>
      </c>
      <c r="J923" s="6">
        <v>0</v>
      </c>
      <c r="K923" s="6">
        <v>3.02</v>
      </c>
      <c r="L923" s="6">
        <v>0</v>
      </c>
      <c r="M923" s="6">
        <v>102.34</v>
      </c>
      <c r="N923" s="6">
        <v>46.62</v>
      </c>
      <c r="O923" s="6">
        <v>0</v>
      </c>
    </row>
    <row r="924" spans="1:57" s="3" customFormat="1" hidden="1" x14ac:dyDescent="0.25">
      <c r="A924" s="23">
        <v>2019</v>
      </c>
      <c r="B924" s="23">
        <v>12</v>
      </c>
      <c r="C924" s="23" t="s">
        <v>79</v>
      </c>
      <c r="D924" s="23" t="s">
        <v>137</v>
      </c>
      <c r="E924" s="23" t="s">
        <v>138</v>
      </c>
      <c r="F924" s="23" t="s">
        <v>183</v>
      </c>
      <c r="G924" s="23" t="s">
        <v>184</v>
      </c>
      <c r="H924" s="23">
        <v>3.02</v>
      </c>
      <c r="I924" s="23">
        <v>0</v>
      </c>
      <c r="J924" s="23">
        <v>0</v>
      </c>
      <c r="K924" s="23">
        <v>3.02</v>
      </c>
      <c r="L924" s="23">
        <v>0</v>
      </c>
      <c r="M924" s="23">
        <v>0</v>
      </c>
      <c r="N924" s="23">
        <v>0</v>
      </c>
      <c r="O924" s="23">
        <v>0</v>
      </c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</row>
    <row r="925" spans="1:57" s="3" customFormat="1" x14ac:dyDescent="0.25">
      <c r="A925" s="9">
        <v>2019</v>
      </c>
      <c r="B925" s="9">
        <v>6</v>
      </c>
      <c r="C925" s="10" t="s">
        <v>61</v>
      </c>
      <c r="D925" s="10" t="s">
        <v>62</v>
      </c>
      <c r="E925" s="9" t="s">
        <v>29</v>
      </c>
      <c r="F925" s="10" t="s">
        <v>65</v>
      </c>
      <c r="G925" s="12" t="s">
        <v>64</v>
      </c>
      <c r="H925" s="6">
        <v>65.86</v>
      </c>
      <c r="I925" s="6">
        <v>0</v>
      </c>
      <c r="J925" s="6">
        <v>15.09</v>
      </c>
      <c r="K925" s="6">
        <v>3</v>
      </c>
      <c r="L925" s="6">
        <v>36.18</v>
      </c>
      <c r="M925" s="6">
        <v>0</v>
      </c>
      <c r="N925" s="6">
        <v>0</v>
      </c>
      <c r="O925" s="6">
        <v>11.6</v>
      </c>
    </row>
    <row r="926" spans="1:57" s="3" customFormat="1" hidden="1" x14ac:dyDescent="0.25">
      <c r="A926" s="5">
        <v>2019</v>
      </c>
      <c r="B926" s="5">
        <v>7</v>
      </c>
      <c r="C926" s="12" t="s">
        <v>61</v>
      </c>
      <c r="D926" s="12" t="s">
        <v>453</v>
      </c>
      <c r="E926" s="5" t="s">
        <v>43</v>
      </c>
      <c r="F926" s="12" t="s">
        <v>454</v>
      </c>
      <c r="G926" s="10" t="s">
        <v>452</v>
      </c>
      <c r="H926" s="6">
        <v>19.13</v>
      </c>
      <c r="I926" s="6">
        <v>0</v>
      </c>
      <c r="J926" s="6">
        <v>0</v>
      </c>
      <c r="K926" s="6">
        <v>3</v>
      </c>
      <c r="L926" s="6">
        <v>16.14</v>
      </c>
      <c r="M926" s="6">
        <v>0</v>
      </c>
      <c r="N926" s="6">
        <v>0</v>
      </c>
      <c r="O926" s="6">
        <v>0</v>
      </c>
    </row>
    <row r="927" spans="1:57" s="3" customFormat="1" x14ac:dyDescent="0.25">
      <c r="A927" s="23">
        <v>2019</v>
      </c>
      <c r="B927" s="23">
        <v>12</v>
      </c>
      <c r="C927" s="23" t="s">
        <v>124</v>
      </c>
      <c r="D927" s="23" t="s">
        <v>382</v>
      </c>
      <c r="E927" s="23" t="s">
        <v>29</v>
      </c>
      <c r="F927" s="23" t="s">
        <v>390</v>
      </c>
      <c r="G927" s="23" t="s">
        <v>384</v>
      </c>
      <c r="H927" s="23">
        <v>3</v>
      </c>
      <c r="I927" s="23">
        <v>0</v>
      </c>
      <c r="J927" s="23">
        <v>0</v>
      </c>
      <c r="K927" s="23">
        <v>3</v>
      </c>
      <c r="L927" s="23">
        <v>0</v>
      </c>
      <c r="M927" s="23">
        <v>0</v>
      </c>
      <c r="N927" s="23">
        <v>0</v>
      </c>
      <c r="O927" s="23">
        <v>0</v>
      </c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</row>
    <row r="928" spans="1:57" s="3" customFormat="1" x14ac:dyDescent="0.25">
      <c r="A928" s="9">
        <v>2019</v>
      </c>
      <c r="B928" s="9">
        <v>4</v>
      </c>
      <c r="C928" s="9" t="s">
        <v>61</v>
      </c>
      <c r="D928" s="9" t="s">
        <v>271</v>
      </c>
      <c r="E928" s="9" t="s">
        <v>29</v>
      </c>
      <c r="F928" s="9" t="s">
        <v>271</v>
      </c>
      <c r="G928" s="5" t="s">
        <v>272</v>
      </c>
      <c r="H928" s="6">
        <v>15.63</v>
      </c>
      <c r="I928" s="6">
        <v>0</v>
      </c>
      <c r="J928" s="6">
        <v>0</v>
      </c>
      <c r="K928" s="6">
        <v>2.99</v>
      </c>
      <c r="L928" s="6">
        <v>12.64</v>
      </c>
      <c r="M928" s="6">
        <v>0</v>
      </c>
      <c r="N928" s="6">
        <v>0</v>
      </c>
      <c r="O928" s="6">
        <v>0</v>
      </c>
    </row>
    <row r="929" spans="1:57" s="3" customFormat="1" x14ac:dyDescent="0.25">
      <c r="A929" s="23">
        <v>2019</v>
      </c>
      <c r="B929" s="23">
        <v>12</v>
      </c>
      <c r="C929" s="23" t="s">
        <v>146</v>
      </c>
      <c r="D929" s="23" t="s">
        <v>336</v>
      </c>
      <c r="E929" s="23" t="s">
        <v>29</v>
      </c>
      <c r="F929" s="23" t="s">
        <v>337</v>
      </c>
      <c r="G929" s="23" t="s">
        <v>330</v>
      </c>
      <c r="H929" s="23">
        <v>134.93</v>
      </c>
      <c r="I929" s="23">
        <v>0</v>
      </c>
      <c r="J929" s="23">
        <v>0</v>
      </c>
      <c r="K929" s="23">
        <v>2.96</v>
      </c>
      <c r="L929" s="23">
        <v>66.75</v>
      </c>
      <c r="M929" s="23">
        <v>0</v>
      </c>
      <c r="N929" s="23">
        <v>0</v>
      </c>
      <c r="O929" s="23">
        <v>65.22</v>
      </c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</row>
    <row r="930" spans="1:57" s="3" customFormat="1" hidden="1" x14ac:dyDescent="0.25">
      <c r="A930" s="4">
        <v>2019</v>
      </c>
      <c r="B930" s="4">
        <v>1</v>
      </c>
      <c r="C930" s="4" t="s">
        <v>19</v>
      </c>
      <c r="D930" s="4" t="s">
        <v>70</v>
      </c>
      <c r="E930" s="4" t="s">
        <v>104</v>
      </c>
      <c r="F930" s="4" t="s">
        <v>109</v>
      </c>
      <c r="G930" s="5" t="s">
        <v>19</v>
      </c>
      <c r="H930" s="6">
        <v>41.93</v>
      </c>
      <c r="I930" s="6">
        <v>0</v>
      </c>
      <c r="J930" s="6">
        <v>0</v>
      </c>
      <c r="K930" s="6">
        <v>2.95</v>
      </c>
      <c r="L930" s="6">
        <v>27.6</v>
      </c>
      <c r="M930" s="6">
        <v>11.379999999999999</v>
      </c>
      <c r="N930" s="6">
        <v>0</v>
      </c>
      <c r="O930" s="6">
        <v>0</v>
      </c>
    </row>
    <row r="931" spans="1:57" s="3" customFormat="1" hidden="1" x14ac:dyDescent="0.25">
      <c r="A931" s="21">
        <v>2019</v>
      </c>
      <c r="B931" s="21">
        <v>11</v>
      </c>
      <c r="C931" s="21" t="s">
        <v>89</v>
      </c>
      <c r="D931" s="21" t="s">
        <v>288</v>
      </c>
      <c r="E931" s="21" t="s">
        <v>81</v>
      </c>
      <c r="F931" s="21" t="s">
        <v>534</v>
      </c>
      <c r="G931" s="21" t="s">
        <v>534</v>
      </c>
      <c r="H931" s="21">
        <v>2.95</v>
      </c>
      <c r="I931" s="21">
        <v>0</v>
      </c>
      <c r="J931" s="21">
        <v>0</v>
      </c>
      <c r="K931" s="21">
        <v>2.95</v>
      </c>
      <c r="L931" s="21">
        <v>0</v>
      </c>
      <c r="M931" s="21">
        <v>0</v>
      </c>
      <c r="N931" s="21">
        <v>0</v>
      </c>
      <c r="O931" s="21">
        <v>0</v>
      </c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</row>
    <row r="932" spans="1:57" s="3" customFormat="1" hidden="1" x14ac:dyDescent="0.25">
      <c r="A932" s="9">
        <v>2019</v>
      </c>
      <c r="B932" s="9">
        <v>2</v>
      </c>
      <c r="C932" s="9" t="s">
        <v>124</v>
      </c>
      <c r="D932" s="9" t="s">
        <v>425</v>
      </c>
      <c r="E932" s="9" t="s">
        <v>426</v>
      </c>
      <c r="F932" s="9" t="s">
        <v>427</v>
      </c>
      <c r="G932" s="5" t="s">
        <v>427</v>
      </c>
      <c r="H932" s="6">
        <v>15.309999999999999</v>
      </c>
      <c r="I932" s="6">
        <v>0</v>
      </c>
      <c r="J932" s="6">
        <v>0</v>
      </c>
      <c r="K932" s="6">
        <v>2.94</v>
      </c>
      <c r="L932" s="6">
        <v>12.37</v>
      </c>
      <c r="M932" s="6">
        <v>0</v>
      </c>
      <c r="N932" s="6">
        <v>0</v>
      </c>
      <c r="O932" s="6">
        <v>0</v>
      </c>
    </row>
    <row r="933" spans="1:57" s="3" customFormat="1" hidden="1" x14ac:dyDescent="0.25">
      <c r="A933" s="9">
        <v>2019</v>
      </c>
      <c r="B933" s="9">
        <v>3</v>
      </c>
      <c r="C933" s="9" t="s">
        <v>19</v>
      </c>
      <c r="D933" s="9" t="s">
        <v>70</v>
      </c>
      <c r="E933" s="9" t="s">
        <v>104</v>
      </c>
      <c r="F933" s="9" t="s">
        <v>109</v>
      </c>
      <c r="G933" s="5" t="s">
        <v>19</v>
      </c>
      <c r="H933" s="6">
        <v>37.33</v>
      </c>
      <c r="I933" s="6">
        <v>0</v>
      </c>
      <c r="J933" s="6">
        <v>0</v>
      </c>
      <c r="K933" s="6">
        <v>2.94</v>
      </c>
      <c r="L933" s="6">
        <v>25.439999999999998</v>
      </c>
      <c r="M933" s="6">
        <v>8.93</v>
      </c>
      <c r="N933" s="6">
        <v>0</v>
      </c>
      <c r="O933" s="6">
        <v>0</v>
      </c>
    </row>
    <row r="934" spans="1:57" s="3" customFormat="1" hidden="1" x14ac:dyDescent="0.25">
      <c r="A934" s="9">
        <v>2019</v>
      </c>
      <c r="B934" s="9">
        <v>5</v>
      </c>
      <c r="C934" s="9" t="s">
        <v>133</v>
      </c>
      <c r="D934" s="9" t="s">
        <v>292</v>
      </c>
      <c r="E934" s="9" t="s">
        <v>441</v>
      </c>
      <c r="F934" s="9" t="s">
        <v>469</v>
      </c>
      <c r="G934" s="5" t="s">
        <v>470</v>
      </c>
      <c r="H934" s="6">
        <v>4.1100000000000003</v>
      </c>
      <c r="I934" s="6">
        <v>0</v>
      </c>
      <c r="J934" s="6">
        <v>0</v>
      </c>
      <c r="K934" s="6">
        <v>2.93</v>
      </c>
      <c r="L934" s="6">
        <v>1.18</v>
      </c>
      <c r="M934" s="6">
        <v>0</v>
      </c>
      <c r="N934" s="6">
        <v>0</v>
      </c>
      <c r="O934" s="6">
        <v>0</v>
      </c>
    </row>
    <row r="935" spans="1:57" s="3" customFormat="1" x14ac:dyDescent="0.25">
      <c r="A935" s="5">
        <v>2019</v>
      </c>
      <c r="B935" s="5">
        <v>7</v>
      </c>
      <c r="C935" s="12" t="s">
        <v>124</v>
      </c>
      <c r="D935" s="12" t="s">
        <v>379</v>
      </c>
      <c r="E935" s="5" t="s">
        <v>29</v>
      </c>
      <c r="F935" s="12" t="s">
        <v>381</v>
      </c>
      <c r="G935" s="9" t="s">
        <v>375</v>
      </c>
      <c r="H935" s="6">
        <v>2.93</v>
      </c>
      <c r="I935" s="6">
        <v>0</v>
      </c>
      <c r="J935" s="6">
        <v>0</v>
      </c>
      <c r="K935" s="6">
        <v>2.93</v>
      </c>
      <c r="L935" s="6">
        <v>0</v>
      </c>
      <c r="M935" s="6">
        <v>0</v>
      </c>
      <c r="N935" s="6">
        <v>0</v>
      </c>
      <c r="O935" s="6">
        <v>0</v>
      </c>
    </row>
    <row r="936" spans="1:57" s="3" customFormat="1" hidden="1" x14ac:dyDescent="0.25">
      <c r="A936" s="15">
        <v>2019</v>
      </c>
      <c r="B936" s="15">
        <v>8</v>
      </c>
      <c r="C936" s="15" t="s">
        <v>79</v>
      </c>
      <c r="D936" s="15" t="s">
        <v>137</v>
      </c>
      <c r="E936" s="15" t="s">
        <v>138</v>
      </c>
      <c r="F936" s="15" t="s">
        <v>183</v>
      </c>
      <c r="G936" s="16" t="s">
        <v>184</v>
      </c>
      <c r="H936" s="15">
        <v>2.93</v>
      </c>
      <c r="I936" s="15">
        <v>0</v>
      </c>
      <c r="J936" s="15">
        <v>0</v>
      </c>
      <c r="K936" s="15">
        <v>2.93</v>
      </c>
      <c r="L936" s="15">
        <v>0</v>
      </c>
      <c r="M936" s="15">
        <v>0</v>
      </c>
      <c r="N936" s="15">
        <v>0</v>
      </c>
      <c r="O936" s="15">
        <v>0</v>
      </c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</row>
    <row r="937" spans="1:57" s="3" customFormat="1" hidden="1" x14ac:dyDescent="0.25">
      <c r="A937" s="19">
        <v>2019</v>
      </c>
      <c r="B937" s="19">
        <v>10</v>
      </c>
      <c r="C937" s="19" t="s">
        <v>19</v>
      </c>
      <c r="D937" s="19" t="s">
        <v>46</v>
      </c>
      <c r="E937" s="19" t="s">
        <v>206</v>
      </c>
      <c r="F937" s="19" t="s">
        <v>207</v>
      </c>
      <c r="G937" s="19" t="s">
        <v>208</v>
      </c>
      <c r="H937" s="19">
        <v>7.75</v>
      </c>
      <c r="I937" s="19">
        <v>0</v>
      </c>
      <c r="J937" s="19">
        <v>0</v>
      </c>
      <c r="K937" s="19">
        <v>2.93</v>
      </c>
      <c r="L937" s="19">
        <v>4.82</v>
      </c>
      <c r="M937" s="19">
        <v>0</v>
      </c>
      <c r="N937" s="19">
        <v>0</v>
      </c>
      <c r="O937" s="19">
        <v>0</v>
      </c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</row>
    <row r="938" spans="1:57" s="3" customFormat="1" hidden="1" x14ac:dyDescent="0.25">
      <c r="A938" s="9">
        <v>2019</v>
      </c>
      <c r="B938" s="9">
        <v>3</v>
      </c>
      <c r="C938" s="9" t="s">
        <v>15</v>
      </c>
      <c r="D938" s="9" t="s">
        <v>393</v>
      </c>
      <c r="E938" s="9" t="s">
        <v>43</v>
      </c>
      <c r="F938" s="9" t="s">
        <v>394</v>
      </c>
      <c r="G938" s="5" t="s">
        <v>393</v>
      </c>
      <c r="H938" s="6">
        <v>3.38</v>
      </c>
      <c r="I938" s="6">
        <v>0</v>
      </c>
      <c r="J938" s="6">
        <v>0</v>
      </c>
      <c r="K938" s="6">
        <v>2.91</v>
      </c>
      <c r="L938" s="6">
        <v>0.46</v>
      </c>
      <c r="M938" s="6">
        <v>0</v>
      </c>
      <c r="N938" s="6">
        <v>0</v>
      </c>
      <c r="O938" s="6">
        <v>0</v>
      </c>
    </row>
    <row r="939" spans="1:57" s="3" customFormat="1" x14ac:dyDescent="0.25">
      <c r="A939" s="13">
        <v>2019</v>
      </c>
      <c r="B939" s="13">
        <v>9</v>
      </c>
      <c r="C939" s="13" t="s">
        <v>27</v>
      </c>
      <c r="D939" s="13" t="s">
        <v>191</v>
      </c>
      <c r="E939" s="13" t="s">
        <v>29</v>
      </c>
      <c r="F939" s="13" t="s">
        <v>189</v>
      </c>
      <c r="G939" s="7" t="s">
        <v>190</v>
      </c>
      <c r="H939" s="13">
        <v>3.67</v>
      </c>
      <c r="I939" s="13">
        <v>0</v>
      </c>
      <c r="J939" s="13">
        <v>0</v>
      </c>
      <c r="K939" s="13">
        <v>2.91</v>
      </c>
      <c r="L939" s="13">
        <v>0.76</v>
      </c>
      <c r="M939" s="13">
        <v>0</v>
      </c>
      <c r="N939" s="13">
        <v>0</v>
      </c>
      <c r="O939" s="13">
        <v>0</v>
      </c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</row>
    <row r="940" spans="1:57" s="3" customFormat="1" hidden="1" x14ac:dyDescent="0.25">
      <c r="A940" s="9">
        <v>2019</v>
      </c>
      <c r="B940" s="9">
        <v>4</v>
      </c>
      <c r="C940" s="9" t="s">
        <v>15</v>
      </c>
      <c r="D940" s="9" t="s">
        <v>50</v>
      </c>
      <c r="E940" s="9" t="s">
        <v>51</v>
      </c>
      <c r="F940" s="9" t="s">
        <v>52</v>
      </c>
      <c r="G940" s="5" t="s">
        <v>53</v>
      </c>
      <c r="H940" s="6">
        <v>50</v>
      </c>
      <c r="I940" s="6">
        <v>0</v>
      </c>
      <c r="J940" s="6">
        <v>0</v>
      </c>
      <c r="K940" s="6">
        <v>2.9</v>
      </c>
      <c r="L940" s="6">
        <v>47.099999999999994</v>
      </c>
      <c r="M940" s="6">
        <v>0</v>
      </c>
      <c r="N940" s="6">
        <v>0</v>
      </c>
      <c r="O940" s="6">
        <v>0</v>
      </c>
    </row>
    <row r="941" spans="1:57" s="3" customFormat="1" x14ac:dyDescent="0.25">
      <c r="A941" s="9">
        <v>2019</v>
      </c>
      <c r="B941" s="9">
        <v>5</v>
      </c>
      <c r="C941" s="9" t="s">
        <v>61</v>
      </c>
      <c r="D941" s="9" t="s">
        <v>62</v>
      </c>
      <c r="E941" s="9" t="s">
        <v>29</v>
      </c>
      <c r="F941" s="9" t="s">
        <v>65</v>
      </c>
      <c r="G941" s="5" t="s">
        <v>64</v>
      </c>
      <c r="H941" s="6">
        <v>69.44</v>
      </c>
      <c r="I941" s="6">
        <v>0</v>
      </c>
      <c r="J941" s="6">
        <v>21.86</v>
      </c>
      <c r="K941" s="6">
        <v>2.9</v>
      </c>
      <c r="L941" s="6">
        <v>34.29</v>
      </c>
      <c r="M941" s="6">
        <v>0</v>
      </c>
      <c r="N941" s="6">
        <v>0</v>
      </c>
      <c r="O941" s="6">
        <v>10.39</v>
      </c>
    </row>
    <row r="942" spans="1:57" s="3" customFormat="1" x14ac:dyDescent="0.25">
      <c r="A942" s="13">
        <v>2019</v>
      </c>
      <c r="B942" s="13">
        <v>9</v>
      </c>
      <c r="C942" s="13" t="s">
        <v>89</v>
      </c>
      <c r="D942" s="13" t="s">
        <v>90</v>
      </c>
      <c r="E942" s="13" t="s">
        <v>29</v>
      </c>
      <c r="F942" s="13" t="s">
        <v>428</v>
      </c>
      <c r="G942" s="7" t="s">
        <v>429</v>
      </c>
      <c r="H942" s="13">
        <v>2.89</v>
      </c>
      <c r="I942" s="13">
        <v>0</v>
      </c>
      <c r="J942" s="13">
        <v>0</v>
      </c>
      <c r="K942" s="13">
        <v>2.89</v>
      </c>
      <c r="L942" s="13">
        <v>0</v>
      </c>
      <c r="M942" s="13">
        <v>0</v>
      </c>
      <c r="N942" s="13">
        <v>0</v>
      </c>
      <c r="O942" s="13">
        <v>0</v>
      </c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</row>
    <row r="943" spans="1:57" s="3" customFormat="1" x14ac:dyDescent="0.25">
      <c r="A943" s="13">
        <v>2019</v>
      </c>
      <c r="B943" s="13">
        <v>9</v>
      </c>
      <c r="C943" s="13" t="s">
        <v>19</v>
      </c>
      <c r="D943" s="13" t="s">
        <v>78</v>
      </c>
      <c r="E943" s="13" t="s">
        <v>29</v>
      </c>
      <c r="F943" s="13" t="s">
        <v>447</v>
      </c>
      <c r="G943" s="7" t="s">
        <v>448</v>
      </c>
      <c r="H943" s="13">
        <v>964.53</v>
      </c>
      <c r="I943" s="13">
        <v>0</v>
      </c>
      <c r="J943" s="13">
        <v>36.99</v>
      </c>
      <c r="K943" s="13">
        <v>2.89</v>
      </c>
      <c r="L943" s="13">
        <v>113.4</v>
      </c>
      <c r="M943" s="13">
        <v>127.31</v>
      </c>
      <c r="N943" s="13">
        <v>127.21</v>
      </c>
      <c r="O943" s="13">
        <v>683.94</v>
      </c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</row>
    <row r="944" spans="1:57" s="3" customFormat="1" x14ac:dyDescent="0.25">
      <c r="A944" s="21">
        <v>2019</v>
      </c>
      <c r="B944" s="21">
        <v>11</v>
      </c>
      <c r="C944" s="21" t="s">
        <v>124</v>
      </c>
      <c r="D944" s="21" t="s">
        <v>353</v>
      </c>
      <c r="E944" s="21" t="s">
        <v>29</v>
      </c>
      <c r="F944" s="21" t="s">
        <v>378</v>
      </c>
      <c r="G944" s="21" t="s">
        <v>516</v>
      </c>
      <c r="H944" s="21">
        <v>2.89</v>
      </c>
      <c r="I944" s="21">
        <v>0</v>
      </c>
      <c r="J944" s="21">
        <v>0</v>
      </c>
      <c r="K944" s="21">
        <v>2.89</v>
      </c>
      <c r="L944" s="21">
        <v>0</v>
      </c>
      <c r="M944" s="21">
        <v>0</v>
      </c>
      <c r="N944" s="21">
        <v>0</v>
      </c>
      <c r="O944" s="21">
        <v>0</v>
      </c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</row>
    <row r="945" spans="1:57" s="3" customFormat="1" x14ac:dyDescent="0.25">
      <c r="A945" s="23">
        <v>2019</v>
      </c>
      <c r="B945" s="23">
        <v>12</v>
      </c>
      <c r="C945" s="23" t="s">
        <v>89</v>
      </c>
      <c r="D945" s="23" t="s">
        <v>197</v>
      </c>
      <c r="E945" s="23" t="s">
        <v>29</v>
      </c>
      <c r="F945" s="23" t="s">
        <v>201</v>
      </c>
      <c r="G945" s="23" t="s">
        <v>200</v>
      </c>
      <c r="H945" s="23">
        <v>80.81</v>
      </c>
      <c r="I945" s="23">
        <v>0</v>
      </c>
      <c r="J945" s="23">
        <v>0</v>
      </c>
      <c r="K945" s="23">
        <v>2.89</v>
      </c>
      <c r="L945" s="23">
        <v>4.5999999999999996</v>
      </c>
      <c r="M945" s="23">
        <v>72.209999999999994</v>
      </c>
      <c r="N945" s="23">
        <v>5.97</v>
      </c>
      <c r="O945" s="23">
        <v>1.1100000000000001</v>
      </c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</row>
    <row r="946" spans="1:57" s="3" customFormat="1" hidden="1" x14ac:dyDescent="0.25">
      <c r="A946" s="15">
        <v>2019</v>
      </c>
      <c r="B946" s="15">
        <v>8</v>
      </c>
      <c r="C946" s="15" t="s">
        <v>19</v>
      </c>
      <c r="D946" s="15" t="s">
        <v>46</v>
      </c>
      <c r="E946" s="15" t="s">
        <v>206</v>
      </c>
      <c r="F946" s="15" t="s">
        <v>207</v>
      </c>
      <c r="G946" s="16" t="s">
        <v>208</v>
      </c>
      <c r="H946" s="15">
        <v>7.7100000000000009</v>
      </c>
      <c r="I946" s="15">
        <v>0</v>
      </c>
      <c r="J946" s="15">
        <v>0</v>
      </c>
      <c r="K946" s="15">
        <v>2.8899999999999997</v>
      </c>
      <c r="L946" s="15">
        <v>4.82</v>
      </c>
      <c r="M946" s="15">
        <v>0</v>
      </c>
      <c r="N946" s="15">
        <v>0</v>
      </c>
      <c r="O946" s="15">
        <v>0</v>
      </c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</row>
    <row r="947" spans="1:57" s="3" customFormat="1" hidden="1" x14ac:dyDescent="0.25">
      <c r="A947" s="9">
        <v>2019</v>
      </c>
      <c r="B947" s="9">
        <v>6</v>
      </c>
      <c r="C947" s="10" t="s">
        <v>146</v>
      </c>
      <c r="D947" s="10" t="s">
        <v>147</v>
      </c>
      <c r="E947" s="9" t="s">
        <v>43</v>
      </c>
      <c r="F947" s="10" t="s">
        <v>148</v>
      </c>
      <c r="G947" s="12" t="s">
        <v>149</v>
      </c>
      <c r="H947" s="6">
        <v>5.55</v>
      </c>
      <c r="I947" s="6">
        <v>0</v>
      </c>
      <c r="J947" s="6">
        <v>0</v>
      </c>
      <c r="K947" s="6">
        <v>2.88</v>
      </c>
      <c r="L947" s="6">
        <v>2.66</v>
      </c>
      <c r="M947" s="6">
        <v>0</v>
      </c>
      <c r="N947" s="6">
        <v>0</v>
      </c>
      <c r="O947" s="6">
        <v>0</v>
      </c>
    </row>
    <row r="948" spans="1:57" s="3" customFormat="1" hidden="1" x14ac:dyDescent="0.25">
      <c r="A948" s="23">
        <v>2019</v>
      </c>
      <c r="B948" s="23">
        <v>12</v>
      </c>
      <c r="C948" s="23" t="s">
        <v>146</v>
      </c>
      <c r="D948" s="23" t="s">
        <v>147</v>
      </c>
      <c r="E948" s="23" t="s">
        <v>43</v>
      </c>
      <c r="F948" s="23" t="s">
        <v>148</v>
      </c>
      <c r="G948" s="23" t="s">
        <v>149</v>
      </c>
      <c r="H948" s="23">
        <v>6.67</v>
      </c>
      <c r="I948" s="23">
        <v>0</v>
      </c>
      <c r="J948" s="23">
        <v>0</v>
      </c>
      <c r="K948" s="23">
        <v>2.88</v>
      </c>
      <c r="L948" s="23">
        <v>3.79</v>
      </c>
      <c r="M948" s="23">
        <v>0</v>
      </c>
      <c r="N948" s="23">
        <v>0</v>
      </c>
      <c r="O948" s="23">
        <v>0</v>
      </c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</row>
    <row r="949" spans="1:57" s="3" customFormat="1" x14ac:dyDescent="0.25">
      <c r="A949" s="9">
        <v>2019</v>
      </c>
      <c r="B949" s="9">
        <v>5</v>
      </c>
      <c r="C949" s="9" t="s">
        <v>327</v>
      </c>
      <c r="D949" s="9" t="s">
        <v>361</v>
      </c>
      <c r="E949" s="9" t="s">
        <v>29</v>
      </c>
      <c r="F949" s="9" t="s">
        <v>367</v>
      </c>
      <c r="G949" s="5" t="s">
        <v>368</v>
      </c>
      <c r="H949" s="6">
        <v>6.49</v>
      </c>
      <c r="I949" s="6">
        <v>0</v>
      </c>
      <c r="J949" s="6">
        <v>0</v>
      </c>
      <c r="K949" s="6">
        <v>2.87</v>
      </c>
      <c r="L949" s="6">
        <v>3.62</v>
      </c>
      <c r="M949" s="6">
        <v>0</v>
      </c>
      <c r="N949" s="6">
        <v>0</v>
      </c>
      <c r="O949" s="6">
        <v>0</v>
      </c>
    </row>
    <row r="950" spans="1:57" s="3" customFormat="1" x14ac:dyDescent="0.25">
      <c r="A950" s="4">
        <v>2019</v>
      </c>
      <c r="B950" s="4">
        <v>1</v>
      </c>
      <c r="C950" s="4" t="s">
        <v>27</v>
      </c>
      <c r="D950" s="4" t="s">
        <v>28</v>
      </c>
      <c r="E950" s="4" t="s">
        <v>29</v>
      </c>
      <c r="F950" s="4" t="s">
        <v>40</v>
      </c>
      <c r="G950" s="5" t="s">
        <v>30</v>
      </c>
      <c r="H950" s="6">
        <v>76.17</v>
      </c>
      <c r="I950" s="6">
        <v>0</v>
      </c>
      <c r="J950" s="6">
        <v>0</v>
      </c>
      <c r="K950" s="6">
        <v>2.8600000000000003</v>
      </c>
      <c r="L950" s="6">
        <v>0</v>
      </c>
      <c r="M950" s="6">
        <v>73.31</v>
      </c>
      <c r="N950" s="6">
        <v>34.92</v>
      </c>
      <c r="O950" s="6">
        <v>0</v>
      </c>
    </row>
    <row r="951" spans="1:57" s="3" customFormat="1" x14ac:dyDescent="0.25">
      <c r="A951" s="9">
        <v>2019</v>
      </c>
      <c r="B951" s="9">
        <v>2</v>
      </c>
      <c r="C951" s="9" t="s">
        <v>61</v>
      </c>
      <c r="D951" s="9" t="s">
        <v>399</v>
      </c>
      <c r="E951" s="9" t="s">
        <v>29</v>
      </c>
      <c r="F951" s="9" t="s">
        <v>416</v>
      </c>
      <c r="G951" s="5" t="s">
        <v>411</v>
      </c>
      <c r="H951" s="6">
        <v>38.32</v>
      </c>
      <c r="I951" s="6">
        <v>0</v>
      </c>
      <c r="J951" s="6">
        <v>0</v>
      </c>
      <c r="K951" s="6">
        <v>2.86</v>
      </c>
      <c r="L951" s="6">
        <v>3</v>
      </c>
      <c r="M951" s="6">
        <v>32.46</v>
      </c>
      <c r="N951" s="6">
        <v>11.8</v>
      </c>
      <c r="O951" s="6">
        <v>0</v>
      </c>
    </row>
    <row r="952" spans="1:57" s="3" customFormat="1" hidden="1" x14ac:dyDescent="0.25">
      <c r="A952" s="19">
        <v>2019</v>
      </c>
      <c r="B952" s="19">
        <v>10</v>
      </c>
      <c r="C952" s="19" t="s">
        <v>55</v>
      </c>
      <c r="D952" s="19" t="s">
        <v>249</v>
      </c>
      <c r="E952" s="19" t="s">
        <v>250</v>
      </c>
      <c r="F952" s="19" t="s">
        <v>356</v>
      </c>
      <c r="G952" s="19" t="s">
        <v>357</v>
      </c>
      <c r="H952" s="19">
        <v>3.99</v>
      </c>
      <c r="I952" s="19">
        <v>0</v>
      </c>
      <c r="J952" s="19">
        <v>0</v>
      </c>
      <c r="K952" s="19">
        <v>2.86</v>
      </c>
      <c r="L952" s="19">
        <v>1.1400000000000001</v>
      </c>
      <c r="M952" s="19">
        <v>0</v>
      </c>
      <c r="N952" s="19">
        <v>0</v>
      </c>
      <c r="O952" s="19">
        <v>0</v>
      </c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</row>
    <row r="953" spans="1:57" s="3" customFormat="1" x14ac:dyDescent="0.25">
      <c r="A953" s="23">
        <v>2019</v>
      </c>
      <c r="B953" s="23">
        <v>12</v>
      </c>
      <c r="C953" s="23" t="s">
        <v>327</v>
      </c>
      <c r="D953" s="23" t="s">
        <v>328</v>
      </c>
      <c r="E953" s="23" t="s">
        <v>29</v>
      </c>
      <c r="F953" s="23" t="s">
        <v>329</v>
      </c>
      <c r="G953" s="23" t="s">
        <v>330</v>
      </c>
      <c r="H953" s="23">
        <v>16.62</v>
      </c>
      <c r="I953" s="23">
        <v>0</v>
      </c>
      <c r="J953" s="23">
        <v>0</v>
      </c>
      <c r="K953" s="23">
        <v>2.86</v>
      </c>
      <c r="L953" s="23">
        <v>13.76</v>
      </c>
      <c r="M953" s="23">
        <v>0</v>
      </c>
      <c r="N953" s="23">
        <v>0</v>
      </c>
      <c r="O953" s="23">
        <v>0</v>
      </c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</row>
    <row r="954" spans="1:57" s="3" customFormat="1" hidden="1" x14ac:dyDescent="0.25">
      <c r="A954" s="9">
        <v>2019</v>
      </c>
      <c r="B954" s="9">
        <v>3</v>
      </c>
      <c r="C954" s="9" t="s">
        <v>19</v>
      </c>
      <c r="D954" s="9" t="s">
        <v>46</v>
      </c>
      <c r="E954" s="9" t="s">
        <v>206</v>
      </c>
      <c r="F954" s="9" t="s">
        <v>207</v>
      </c>
      <c r="G954" s="5" t="s">
        <v>208</v>
      </c>
      <c r="H954" s="6">
        <v>7.8599999999999994</v>
      </c>
      <c r="I954" s="6">
        <v>0</v>
      </c>
      <c r="J954" s="6">
        <v>0</v>
      </c>
      <c r="K954" s="6">
        <v>2.85</v>
      </c>
      <c r="L954" s="6">
        <v>5.01</v>
      </c>
      <c r="M954" s="6">
        <v>0</v>
      </c>
      <c r="N954" s="6">
        <v>0</v>
      </c>
      <c r="O954" s="6">
        <v>0</v>
      </c>
    </row>
    <row r="955" spans="1:57" s="3" customFormat="1" x14ac:dyDescent="0.25">
      <c r="A955" s="5">
        <v>2019</v>
      </c>
      <c r="B955" s="5">
        <v>7</v>
      </c>
      <c r="C955" s="12" t="s">
        <v>327</v>
      </c>
      <c r="D955" s="12" t="s">
        <v>361</v>
      </c>
      <c r="E955" s="5" t="s">
        <v>29</v>
      </c>
      <c r="F955" s="12" t="s">
        <v>367</v>
      </c>
      <c r="G955" s="9" t="s">
        <v>368</v>
      </c>
      <c r="H955" s="6">
        <v>6.07</v>
      </c>
      <c r="I955" s="6">
        <v>0</v>
      </c>
      <c r="J955" s="6">
        <v>0</v>
      </c>
      <c r="K955" s="6">
        <v>2.85</v>
      </c>
      <c r="L955" s="6">
        <v>3.22</v>
      </c>
      <c r="M955" s="6">
        <v>0</v>
      </c>
      <c r="N955" s="6">
        <v>0</v>
      </c>
      <c r="O955" s="6">
        <v>0</v>
      </c>
    </row>
    <row r="956" spans="1:57" s="3" customFormat="1" x14ac:dyDescent="0.25">
      <c r="A956" s="9">
        <v>2019</v>
      </c>
      <c r="B956" s="9">
        <v>4</v>
      </c>
      <c r="C956" s="9" t="s">
        <v>327</v>
      </c>
      <c r="D956" s="9" t="s">
        <v>361</v>
      </c>
      <c r="E956" s="9" t="s">
        <v>29</v>
      </c>
      <c r="F956" s="9" t="s">
        <v>367</v>
      </c>
      <c r="G956" s="5" t="s">
        <v>368</v>
      </c>
      <c r="H956" s="6">
        <v>5.7799999999999994</v>
      </c>
      <c r="I956" s="6">
        <v>0</v>
      </c>
      <c r="J956" s="6">
        <v>0</v>
      </c>
      <c r="K956" s="6">
        <v>2.84</v>
      </c>
      <c r="L956" s="6">
        <v>2.94</v>
      </c>
      <c r="M956" s="6">
        <v>0</v>
      </c>
      <c r="N956" s="6">
        <v>0</v>
      </c>
      <c r="O956" s="6">
        <v>0</v>
      </c>
    </row>
    <row r="957" spans="1:57" s="3" customFormat="1" x14ac:dyDescent="0.25">
      <c r="A957" s="9">
        <v>2019</v>
      </c>
      <c r="B957" s="9">
        <v>4</v>
      </c>
      <c r="C957" s="9" t="s">
        <v>124</v>
      </c>
      <c r="D957" s="9" t="s">
        <v>379</v>
      </c>
      <c r="E957" s="9" t="s">
        <v>29</v>
      </c>
      <c r="F957" s="9" t="s">
        <v>381</v>
      </c>
      <c r="G957" s="5" t="s">
        <v>375</v>
      </c>
      <c r="H957" s="6">
        <v>2.84</v>
      </c>
      <c r="I957" s="6">
        <v>0</v>
      </c>
      <c r="J957" s="6">
        <v>0</v>
      </c>
      <c r="K957" s="6">
        <v>2.84</v>
      </c>
      <c r="L957" s="6">
        <v>0</v>
      </c>
      <c r="M957" s="6">
        <v>0</v>
      </c>
      <c r="N957" s="6">
        <v>0</v>
      </c>
      <c r="O957" s="6">
        <v>0</v>
      </c>
    </row>
    <row r="958" spans="1:57" s="3" customFormat="1" hidden="1" x14ac:dyDescent="0.25">
      <c r="A958" s="15">
        <v>2019</v>
      </c>
      <c r="B958" s="15">
        <v>8</v>
      </c>
      <c r="C958" s="15" t="s">
        <v>19</v>
      </c>
      <c r="D958" s="15" t="s">
        <v>78</v>
      </c>
      <c r="E958" s="15" t="s">
        <v>313</v>
      </c>
      <c r="F958" s="15" t="s">
        <v>316</v>
      </c>
      <c r="G958" s="16" t="s">
        <v>315</v>
      </c>
      <c r="H958" s="15">
        <v>117.56</v>
      </c>
      <c r="I958" s="15">
        <v>0</v>
      </c>
      <c r="J958" s="15">
        <v>0</v>
      </c>
      <c r="K958" s="15">
        <v>2.84</v>
      </c>
      <c r="L958" s="15">
        <v>5.58</v>
      </c>
      <c r="M958" s="15">
        <v>0</v>
      </c>
      <c r="N958" s="15">
        <v>0</v>
      </c>
      <c r="O958" s="15">
        <v>109.15</v>
      </c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</row>
    <row r="959" spans="1:57" s="3" customFormat="1" hidden="1" x14ac:dyDescent="0.25">
      <c r="A959" s="19">
        <v>2019</v>
      </c>
      <c r="B959" s="19">
        <v>10</v>
      </c>
      <c r="C959" s="19" t="s">
        <v>89</v>
      </c>
      <c r="D959" s="19" t="s">
        <v>288</v>
      </c>
      <c r="E959" s="19" t="s">
        <v>81</v>
      </c>
      <c r="F959" s="19" t="s">
        <v>534</v>
      </c>
      <c r="G959" s="19" t="s">
        <v>534</v>
      </c>
      <c r="H959" s="19">
        <v>2.82</v>
      </c>
      <c r="I959" s="19">
        <v>0</v>
      </c>
      <c r="J959" s="19">
        <v>0</v>
      </c>
      <c r="K959" s="19">
        <v>2.82</v>
      </c>
      <c r="L959" s="19">
        <v>0</v>
      </c>
      <c r="M959" s="19">
        <v>0</v>
      </c>
      <c r="N959" s="19">
        <v>0</v>
      </c>
      <c r="O959" s="19">
        <v>0</v>
      </c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</row>
    <row r="960" spans="1:57" s="3" customFormat="1" hidden="1" x14ac:dyDescent="0.25">
      <c r="A960" s="9">
        <v>2019</v>
      </c>
      <c r="B960" s="9">
        <v>6</v>
      </c>
      <c r="C960" s="10" t="s">
        <v>19</v>
      </c>
      <c r="D960" s="10" t="s">
        <v>46</v>
      </c>
      <c r="E960" s="9" t="s">
        <v>206</v>
      </c>
      <c r="F960" s="10" t="s">
        <v>207</v>
      </c>
      <c r="G960" s="12" t="s">
        <v>208</v>
      </c>
      <c r="H960" s="6">
        <v>7.5699999999999994</v>
      </c>
      <c r="I960" s="6">
        <v>0</v>
      </c>
      <c r="J960" s="6">
        <v>0</v>
      </c>
      <c r="K960" s="6">
        <v>2.8100000000000005</v>
      </c>
      <c r="L960" s="6">
        <v>4.76</v>
      </c>
      <c r="M960" s="6">
        <v>0</v>
      </c>
      <c r="N960" s="6">
        <v>0</v>
      </c>
      <c r="O960" s="6">
        <v>0</v>
      </c>
    </row>
    <row r="961" spans="1:57" s="3" customFormat="1" hidden="1" x14ac:dyDescent="0.25">
      <c r="A961" s="9">
        <v>2019</v>
      </c>
      <c r="B961" s="9">
        <v>4</v>
      </c>
      <c r="C961" s="9" t="s">
        <v>55</v>
      </c>
      <c r="D961" s="9" t="s">
        <v>60</v>
      </c>
      <c r="E961" s="9" t="s">
        <v>57</v>
      </c>
      <c r="F961" s="9" t="s">
        <v>60</v>
      </c>
      <c r="G961" s="5" t="s">
        <v>59</v>
      </c>
      <c r="H961" s="6">
        <v>341.05</v>
      </c>
      <c r="I961" s="6">
        <v>0</v>
      </c>
      <c r="J961" s="6">
        <v>0</v>
      </c>
      <c r="K961" s="6">
        <v>2.81</v>
      </c>
      <c r="L961" s="6">
        <v>0</v>
      </c>
      <c r="M961" s="6">
        <v>0</v>
      </c>
      <c r="N961" s="6">
        <v>0</v>
      </c>
      <c r="O961" s="6">
        <v>338.25</v>
      </c>
    </row>
    <row r="962" spans="1:57" s="3" customFormat="1" x14ac:dyDescent="0.25">
      <c r="A962" s="9">
        <v>2019</v>
      </c>
      <c r="B962" s="9">
        <v>5</v>
      </c>
      <c r="C962" s="9" t="s">
        <v>27</v>
      </c>
      <c r="D962" s="9" t="s">
        <v>28</v>
      </c>
      <c r="E962" s="9" t="s">
        <v>29</v>
      </c>
      <c r="F962" s="9" t="s">
        <v>38</v>
      </c>
      <c r="G962" s="5" t="s">
        <v>30</v>
      </c>
      <c r="H962" s="6">
        <v>108.59</v>
      </c>
      <c r="I962" s="6">
        <v>0</v>
      </c>
      <c r="J962" s="6">
        <v>0</v>
      </c>
      <c r="K962" s="6">
        <v>2.81</v>
      </c>
      <c r="L962" s="6">
        <v>0</v>
      </c>
      <c r="M962" s="6">
        <v>105.78</v>
      </c>
      <c r="N962" s="6">
        <v>46.59</v>
      </c>
      <c r="O962" s="6">
        <v>0</v>
      </c>
    </row>
    <row r="963" spans="1:57" s="3" customFormat="1" hidden="1" x14ac:dyDescent="0.25">
      <c r="A963" s="5">
        <v>2019</v>
      </c>
      <c r="B963" s="5">
        <v>7</v>
      </c>
      <c r="C963" s="12" t="s">
        <v>19</v>
      </c>
      <c r="D963" s="12" t="s">
        <v>46</v>
      </c>
      <c r="E963" s="5" t="s">
        <v>206</v>
      </c>
      <c r="F963" s="12" t="s">
        <v>207</v>
      </c>
      <c r="G963" s="10" t="s">
        <v>208</v>
      </c>
      <c r="H963" s="6">
        <v>7.63</v>
      </c>
      <c r="I963" s="6">
        <v>0</v>
      </c>
      <c r="J963" s="6">
        <v>0</v>
      </c>
      <c r="K963" s="6">
        <v>2.81</v>
      </c>
      <c r="L963" s="6">
        <v>4.82</v>
      </c>
      <c r="M963" s="6">
        <v>0</v>
      </c>
      <c r="N963" s="6">
        <v>0</v>
      </c>
      <c r="O963" s="6">
        <v>0</v>
      </c>
    </row>
    <row r="964" spans="1:57" s="3" customFormat="1" x14ac:dyDescent="0.25">
      <c r="A964" s="5">
        <v>2019</v>
      </c>
      <c r="B964" s="5">
        <v>7</v>
      </c>
      <c r="C964" s="12" t="s">
        <v>124</v>
      </c>
      <c r="D964" s="12" t="s">
        <v>382</v>
      </c>
      <c r="E964" s="5" t="s">
        <v>29</v>
      </c>
      <c r="F964" s="12" t="s">
        <v>390</v>
      </c>
      <c r="G964" s="9" t="s">
        <v>384</v>
      </c>
      <c r="H964" s="6">
        <v>2.81</v>
      </c>
      <c r="I964" s="6">
        <v>0</v>
      </c>
      <c r="J964" s="6">
        <v>0</v>
      </c>
      <c r="K964" s="6">
        <v>2.81</v>
      </c>
      <c r="L964" s="6">
        <v>0</v>
      </c>
      <c r="M964" s="6">
        <v>0</v>
      </c>
      <c r="N964" s="6">
        <v>0</v>
      </c>
      <c r="O964" s="6">
        <v>0</v>
      </c>
    </row>
    <row r="965" spans="1:57" s="3" customFormat="1" hidden="1" x14ac:dyDescent="0.25">
      <c r="A965" s="9">
        <v>2019</v>
      </c>
      <c r="B965" s="9">
        <v>4</v>
      </c>
      <c r="C965" s="9" t="s">
        <v>133</v>
      </c>
      <c r="D965" s="9" t="s">
        <v>292</v>
      </c>
      <c r="E965" s="9" t="s">
        <v>441</v>
      </c>
      <c r="F965" s="9" t="s">
        <v>469</v>
      </c>
      <c r="G965" s="5" t="s">
        <v>470</v>
      </c>
      <c r="H965" s="6">
        <v>3.85</v>
      </c>
      <c r="I965" s="6">
        <v>0</v>
      </c>
      <c r="J965" s="6">
        <v>0</v>
      </c>
      <c r="K965" s="6">
        <v>2.8</v>
      </c>
      <c r="L965" s="6">
        <v>1.05</v>
      </c>
      <c r="M965" s="6">
        <v>0</v>
      </c>
      <c r="N965" s="6">
        <v>0</v>
      </c>
      <c r="O965" s="6">
        <v>0</v>
      </c>
    </row>
    <row r="966" spans="1:57" s="3" customFormat="1" x14ac:dyDescent="0.25">
      <c r="A966" s="15">
        <v>2019</v>
      </c>
      <c r="B966" s="15">
        <v>8</v>
      </c>
      <c r="C966" s="15" t="s">
        <v>327</v>
      </c>
      <c r="D966" s="15" t="s">
        <v>361</v>
      </c>
      <c r="E966" s="15" t="s">
        <v>29</v>
      </c>
      <c r="F966" s="15" t="s">
        <v>367</v>
      </c>
      <c r="G966" s="5" t="s">
        <v>368</v>
      </c>
      <c r="H966" s="15">
        <v>6.1</v>
      </c>
      <c r="I966" s="15">
        <v>0</v>
      </c>
      <c r="J966" s="15">
        <v>0</v>
      </c>
      <c r="K966" s="15">
        <v>2.8</v>
      </c>
      <c r="L966" s="15">
        <v>3.29</v>
      </c>
      <c r="M966" s="15">
        <v>0</v>
      </c>
      <c r="N966" s="15">
        <v>0</v>
      </c>
      <c r="O966" s="15">
        <v>0</v>
      </c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</row>
    <row r="967" spans="1:57" s="3" customFormat="1" hidden="1" x14ac:dyDescent="0.25">
      <c r="A967" s="23">
        <v>2019</v>
      </c>
      <c r="B967" s="23">
        <v>12</v>
      </c>
      <c r="C967" s="23" t="s">
        <v>19</v>
      </c>
      <c r="D967" s="23" t="s">
        <v>106</v>
      </c>
      <c r="E967" s="23" t="s">
        <v>85</v>
      </c>
      <c r="F967" s="23" t="s">
        <v>302</v>
      </c>
      <c r="G967" s="23" t="s">
        <v>303</v>
      </c>
      <c r="H967" s="23">
        <v>71.84</v>
      </c>
      <c r="I967" s="23">
        <v>0</v>
      </c>
      <c r="J967" s="23">
        <v>0</v>
      </c>
      <c r="K967" s="23">
        <v>2.8</v>
      </c>
      <c r="L967" s="23">
        <v>0</v>
      </c>
      <c r="M967" s="23">
        <v>69.040000000000006</v>
      </c>
      <c r="N967" s="23">
        <v>9.1199999999999992</v>
      </c>
      <c r="O967" s="23">
        <v>0</v>
      </c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</row>
    <row r="968" spans="1:57" s="3" customFormat="1" hidden="1" x14ac:dyDescent="0.25">
      <c r="A968" s="21">
        <v>2019</v>
      </c>
      <c r="B968" s="21">
        <v>11</v>
      </c>
      <c r="C968" s="21" t="s">
        <v>19</v>
      </c>
      <c r="D968" s="21" t="s">
        <v>106</v>
      </c>
      <c r="E968" s="21" t="s">
        <v>85</v>
      </c>
      <c r="F968" s="21" t="s">
        <v>302</v>
      </c>
      <c r="G968" s="21" t="s">
        <v>303</v>
      </c>
      <c r="H968" s="21">
        <v>72.31</v>
      </c>
      <c r="I968" s="21">
        <v>0</v>
      </c>
      <c r="J968" s="21">
        <v>0</v>
      </c>
      <c r="K968" s="21">
        <v>2.79</v>
      </c>
      <c r="L968" s="21">
        <v>0</v>
      </c>
      <c r="M968" s="21">
        <v>69.52</v>
      </c>
      <c r="N968" s="21">
        <v>8.67</v>
      </c>
      <c r="O968" s="21">
        <v>0</v>
      </c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</row>
    <row r="969" spans="1:57" s="3" customFormat="1" x14ac:dyDescent="0.25">
      <c r="A969" s="9">
        <v>2019</v>
      </c>
      <c r="B969" s="9">
        <v>6</v>
      </c>
      <c r="C969" s="10" t="s">
        <v>61</v>
      </c>
      <c r="D969" s="10" t="s">
        <v>62</v>
      </c>
      <c r="E969" s="9" t="s">
        <v>29</v>
      </c>
      <c r="F969" s="10" t="s">
        <v>413</v>
      </c>
      <c r="G969" s="12" t="s">
        <v>411</v>
      </c>
      <c r="H969" s="6">
        <v>2.75</v>
      </c>
      <c r="I969" s="6">
        <v>0</v>
      </c>
      <c r="J969" s="6">
        <v>0</v>
      </c>
      <c r="K969" s="6">
        <v>2.75</v>
      </c>
      <c r="L969" s="6">
        <v>0</v>
      </c>
      <c r="M969" s="6">
        <v>0</v>
      </c>
      <c r="N969" s="6">
        <v>0</v>
      </c>
      <c r="O969" s="6">
        <v>0</v>
      </c>
    </row>
    <row r="970" spans="1:57" s="3" customFormat="1" hidden="1" x14ac:dyDescent="0.25">
      <c r="A970" s="19">
        <v>2019</v>
      </c>
      <c r="B970" s="19">
        <v>10</v>
      </c>
      <c r="C970" s="19" t="s">
        <v>79</v>
      </c>
      <c r="D970" s="19" t="s">
        <v>137</v>
      </c>
      <c r="E970" s="19" t="s">
        <v>138</v>
      </c>
      <c r="F970" s="19" t="s">
        <v>183</v>
      </c>
      <c r="G970" s="19" t="s">
        <v>184</v>
      </c>
      <c r="H970" s="19">
        <v>2.75</v>
      </c>
      <c r="I970" s="19">
        <v>0</v>
      </c>
      <c r="J970" s="19">
        <v>0</v>
      </c>
      <c r="K970" s="19">
        <v>2.75</v>
      </c>
      <c r="L970" s="19">
        <v>0</v>
      </c>
      <c r="M970" s="19">
        <v>0</v>
      </c>
      <c r="N970" s="19">
        <v>0</v>
      </c>
      <c r="O970" s="19">
        <v>0</v>
      </c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</row>
    <row r="971" spans="1:57" s="3" customFormat="1" hidden="1" x14ac:dyDescent="0.25">
      <c r="A971" s="9">
        <v>2019</v>
      </c>
      <c r="B971" s="9">
        <v>3</v>
      </c>
      <c r="C971" s="9" t="s">
        <v>15</v>
      </c>
      <c r="D971" s="9" t="s">
        <v>492</v>
      </c>
      <c r="E971" s="9" t="s">
        <v>43</v>
      </c>
      <c r="F971" s="9" t="s">
        <v>493</v>
      </c>
      <c r="G971" s="5" t="s">
        <v>15</v>
      </c>
      <c r="H971" s="6">
        <v>7.02</v>
      </c>
      <c r="I971" s="6">
        <v>0</v>
      </c>
      <c r="J971" s="6">
        <v>0</v>
      </c>
      <c r="K971" s="6">
        <v>2.73</v>
      </c>
      <c r="L971" s="6">
        <v>4.29</v>
      </c>
      <c r="M971" s="6">
        <v>0</v>
      </c>
      <c r="N971" s="6">
        <v>0</v>
      </c>
      <c r="O971" s="6">
        <v>0</v>
      </c>
    </row>
    <row r="972" spans="1:57" s="3" customFormat="1" hidden="1" x14ac:dyDescent="0.25">
      <c r="A972" s="9">
        <v>2019</v>
      </c>
      <c r="B972" s="9">
        <v>4</v>
      </c>
      <c r="C972" s="9" t="s">
        <v>15</v>
      </c>
      <c r="D972" s="9" t="s">
        <v>393</v>
      </c>
      <c r="E972" s="9" t="s">
        <v>43</v>
      </c>
      <c r="F972" s="9" t="s">
        <v>394</v>
      </c>
      <c r="G972" s="5" t="s">
        <v>393</v>
      </c>
      <c r="H972" s="6">
        <v>3.18</v>
      </c>
      <c r="I972" s="6">
        <v>0</v>
      </c>
      <c r="J972" s="6">
        <v>0</v>
      </c>
      <c r="K972" s="6">
        <v>2.73</v>
      </c>
      <c r="L972" s="6">
        <v>0.45</v>
      </c>
      <c r="M972" s="6">
        <v>0</v>
      </c>
      <c r="N972" s="6">
        <v>0</v>
      </c>
      <c r="O972" s="6">
        <v>0</v>
      </c>
    </row>
    <row r="973" spans="1:57" s="3" customFormat="1" hidden="1" x14ac:dyDescent="0.25">
      <c r="A973" s="5">
        <v>2019</v>
      </c>
      <c r="B973" s="5">
        <v>7</v>
      </c>
      <c r="C973" s="12" t="s">
        <v>15</v>
      </c>
      <c r="D973" s="12" t="s">
        <v>50</v>
      </c>
      <c r="E973" s="5" t="s">
        <v>51</v>
      </c>
      <c r="F973" s="12" t="s">
        <v>52</v>
      </c>
      <c r="G973" s="10" t="s">
        <v>53</v>
      </c>
      <c r="H973" s="6">
        <v>43.569999999999993</v>
      </c>
      <c r="I973" s="6">
        <v>0</v>
      </c>
      <c r="J973" s="6">
        <v>0</v>
      </c>
      <c r="K973" s="6">
        <v>2.7199999999999998</v>
      </c>
      <c r="L973" s="6">
        <v>40.85</v>
      </c>
      <c r="M973" s="6">
        <v>0</v>
      </c>
      <c r="N973" s="6">
        <v>0</v>
      </c>
      <c r="O973" s="6">
        <v>0</v>
      </c>
    </row>
    <row r="974" spans="1:57" s="3" customFormat="1" hidden="1" x14ac:dyDescent="0.25">
      <c r="A974" s="19">
        <v>2019</v>
      </c>
      <c r="B974" s="19">
        <v>10</v>
      </c>
      <c r="C974" s="19" t="s">
        <v>19</v>
      </c>
      <c r="D974" s="19" t="s">
        <v>78</v>
      </c>
      <c r="E974" s="19" t="s">
        <v>313</v>
      </c>
      <c r="F974" s="19" t="s">
        <v>316</v>
      </c>
      <c r="G974" s="19" t="s">
        <v>315</v>
      </c>
      <c r="H974" s="19">
        <v>222.92999999999998</v>
      </c>
      <c r="I974" s="19">
        <v>0</v>
      </c>
      <c r="J974" s="19">
        <v>0</v>
      </c>
      <c r="K974" s="19">
        <v>2.7199999999999998</v>
      </c>
      <c r="L974" s="19">
        <v>8.94</v>
      </c>
      <c r="M974" s="19">
        <v>0</v>
      </c>
      <c r="N974" s="19">
        <v>0</v>
      </c>
      <c r="O974" s="19">
        <v>211.29</v>
      </c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</row>
    <row r="975" spans="1:57" s="3" customFormat="1" hidden="1" x14ac:dyDescent="0.25">
      <c r="A975" s="9">
        <v>2019</v>
      </c>
      <c r="B975" s="9">
        <v>3</v>
      </c>
      <c r="C975" s="9" t="s">
        <v>19</v>
      </c>
      <c r="D975" s="9" t="s">
        <v>106</v>
      </c>
      <c r="E975" s="9" t="s">
        <v>85</v>
      </c>
      <c r="F975" s="9" t="s">
        <v>302</v>
      </c>
      <c r="G975" s="5" t="s">
        <v>303</v>
      </c>
      <c r="H975" s="6">
        <v>94.17</v>
      </c>
      <c r="I975" s="6">
        <v>0</v>
      </c>
      <c r="J975" s="6">
        <v>0</v>
      </c>
      <c r="K975" s="6">
        <v>2.71</v>
      </c>
      <c r="L975" s="6">
        <v>0</v>
      </c>
      <c r="M975" s="6">
        <v>91.46</v>
      </c>
      <c r="N975" s="6">
        <v>10.94</v>
      </c>
      <c r="O975" s="6">
        <v>0</v>
      </c>
    </row>
    <row r="976" spans="1:57" s="3" customFormat="1" x14ac:dyDescent="0.25">
      <c r="A976" s="13">
        <v>2019</v>
      </c>
      <c r="B976" s="13">
        <v>9</v>
      </c>
      <c r="C976" s="13" t="s">
        <v>27</v>
      </c>
      <c r="D976" s="13" t="s">
        <v>28</v>
      </c>
      <c r="E976" s="13" t="s">
        <v>29</v>
      </c>
      <c r="F976" s="13" t="s">
        <v>39</v>
      </c>
      <c r="G976" s="7" t="s">
        <v>30</v>
      </c>
      <c r="H976" s="13">
        <v>60.49</v>
      </c>
      <c r="I976" s="13">
        <v>0</v>
      </c>
      <c r="J976" s="13">
        <v>0</v>
      </c>
      <c r="K976" s="13">
        <v>2.7</v>
      </c>
      <c r="L976" s="13">
        <v>0</v>
      </c>
      <c r="M976" s="13">
        <v>57.79</v>
      </c>
      <c r="N976" s="13">
        <v>26.23</v>
      </c>
      <c r="O976" s="13">
        <v>0</v>
      </c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</row>
    <row r="977" spans="1:57" s="3" customFormat="1" hidden="1" x14ac:dyDescent="0.25">
      <c r="A977" s="9">
        <v>2019</v>
      </c>
      <c r="B977" s="9">
        <v>2</v>
      </c>
      <c r="C977" s="9" t="s">
        <v>89</v>
      </c>
      <c r="D977" s="9" t="s">
        <v>90</v>
      </c>
      <c r="E977" s="9" t="s">
        <v>91</v>
      </c>
      <c r="F977" s="9" t="s">
        <v>97</v>
      </c>
      <c r="G977" s="5" t="s">
        <v>93</v>
      </c>
      <c r="H977" s="6">
        <v>48.25</v>
      </c>
      <c r="I977" s="6">
        <v>0</v>
      </c>
      <c r="J977" s="6">
        <v>0</v>
      </c>
      <c r="K977" s="6">
        <v>2.69</v>
      </c>
      <c r="L977" s="6">
        <v>2.65</v>
      </c>
      <c r="M977" s="6">
        <v>42.9</v>
      </c>
      <c r="N977" s="6">
        <v>14.48</v>
      </c>
      <c r="O977" s="6">
        <v>0</v>
      </c>
    </row>
    <row r="978" spans="1:57" s="3" customFormat="1" x14ac:dyDescent="0.25">
      <c r="A978" s="9">
        <v>2019</v>
      </c>
      <c r="B978" s="9">
        <v>6</v>
      </c>
      <c r="C978" s="10" t="s">
        <v>327</v>
      </c>
      <c r="D978" s="10" t="s">
        <v>361</v>
      </c>
      <c r="E978" s="9" t="s">
        <v>29</v>
      </c>
      <c r="F978" s="10" t="s">
        <v>367</v>
      </c>
      <c r="G978" s="5" t="s">
        <v>368</v>
      </c>
      <c r="H978" s="6">
        <v>6.02</v>
      </c>
      <c r="I978" s="6">
        <v>0</v>
      </c>
      <c r="J978" s="6">
        <v>0</v>
      </c>
      <c r="K978" s="6">
        <v>2.69</v>
      </c>
      <c r="L978" s="6">
        <v>3.33</v>
      </c>
      <c r="M978" s="6">
        <v>0</v>
      </c>
      <c r="N978" s="6">
        <v>0</v>
      </c>
      <c r="O978" s="6">
        <v>0</v>
      </c>
    </row>
    <row r="979" spans="1:57" s="3" customFormat="1" hidden="1" x14ac:dyDescent="0.25">
      <c r="A979" s="13">
        <v>2019</v>
      </c>
      <c r="B979" s="13">
        <v>9</v>
      </c>
      <c r="C979" s="13" t="s">
        <v>19</v>
      </c>
      <c r="D979" s="13" t="s">
        <v>78</v>
      </c>
      <c r="E979" s="13" t="s">
        <v>313</v>
      </c>
      <c r="F979" s="13" t="s">
        <v>316</v>
      </c>
      <c r="G979" s="7" t="s">
        <v>315</v>
      </c>
      <c r="H979" s="13">
        <v>222.07999999999998</v>
      </c>
      <c r="I979" s="13">
        <v>0</v>
      </c>
      <c r="J979" s="13">
        <v>0</v>
      </c>
      <c r="K979" s="13">
        <v>2.67</v>
      </c>
      <c r="L979" s="13">
        <v>7.81</v>
      </c>
      <c r="M979" s="13">
        <v>0</v>
      </c>
      <c r="N979" s="13">
        <v>0</v>
      </c>
      <c r="O979" s="13">
        <v>211.59</v>
      </c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</row>
    <row r="980" spans="1:57" s="3" customFormat="1" hidden="1" x14ac:dyDescent="0.25">
      <c r="A980" s="9">
        <v>2019</v>
      </c>
      <c r="B980" s="9">
        <v>3</v>
      </c>
      <c r="C980" s="9" t="s">
        <v>27</v>
      </c>
      <c r="D980" s="9" t="s">
        <v>84</v>
      </c>
      <c r="E980" s="9" t="s">
        <v>85</v>
      </c>
      <c r="F980" s="9" t="s">
        <v>86</v>
      </c>
      <c r="G980" s="5" t="s">
        <v>87</v>
      </c>
      <c r="H980" s="6">
        <v>5.07</v>
      </c>
      <c r="I980" s="6">
        <v>0</v>
      </c>
      <c r="J980" s="6">
        <v>0</v>
      </c>
      <c r="K980" s="6">
        <v>2.65</v>
      </c>
      <c r="L980" s="6">
        <v>2.42</v>
      </c>
      <c r="M980" s="6">
        <v>0</v>
      </c>
      <c r="N980" s="6">
        <v>0</v>
      </c>
      <c r="O980" s="6">
        <v>0</v>
      </c>
    </row>
    <row r="981" spans="1:57" s="3" customFormat="1" hidden="1" x14ac:dyDescent="0.25">
      <c r="A981" s="9">
        <v>2019</v>
      </c>
      <c r="B981" s="9">
        <v>4</v>
      </c>
      <c r="C981" s="9" t="s">
        <v>19</v>
      </c>
      <c r="D981" s="9" t="s">
        <v>70</v>
      </c>
      <c r="E981" s="9" t="s">
        <v>104</v>
      </c>
      <c r="F981" s="9" t="s">
        <v>109</v>
      </c>
      <c r="G981" s="5" t="s">
        <v>19</v>
      </c>
      <c r="H981" s="6">
        <v>35.79</v>
      </c>
      <c r="I981" s="6">
        <v>0</v>
      </c>
      <c r="J981" s="6">
        <v>0</v>
      </c>
      <c r="K981" s="6">
        <v>2.63</v>
      </c>
      <c r="L981" s="6">
        <v>24.17</v>
      </c>
      <c r="M981" s="6">
        <v>9</v>
      </c>
      <c r="N981" s="6">
        <v>0</v>
      </c>
      <c r="O981" s="6">
        <v>0</v>
      </c>
    </row>
    <row r="982" spans="1:57" s="3" customFormat="1" hidden="1" x14ac:dyDescent="0.25">
      <c r="A982" s="9">
        <v>2019</v>
      </c>
      <c r="B982" s="9">
        <v>5</v>
      </c>
      <c r="C982" s="9" t="s">
        <v>19</v>
      </c>
      <c r="D982" s="9" t="s">
        <v>46</v>
      </c>
      <c r="E982" s="9" t="s">
        <v>206</v>
      </c>
      <c r="F982" s="9" t="s">
        <v>207</v>
      </c>
      <c r="G982" s="5" t="s">
        <v>208</v>
      </c>
      <c r="H982" s="6">
        <v>7.77</v>
      </c>
      <c r="I982" s="6">
        <v>0</v>
      </c>
      <c r="J982" s="6">
        <v>0</v>
      </c>
      <c r="K982" s="6">
        <v>2.6100000000000003</v>
      </c>
      <c r="L982" s="6">
        <v>5.18</v>
      </c>
      <c r="M982" s="6">
        <v>0</v>
      </c>
      <c r="N982" s="6">
        <v>0</v>
      </c>
      <c r="O982" s="6">
        <v>0</v>
      </c>
    </row>
    <row r="983" spans="1:57" s="3" customFormat="1" x14ac:dyDescent="0.25">
      <c r="A983" s="9">
        <v>2019</v>
      </c>
      <c r="B983" s="9">
        <v>4</v>
      </c>
      <c r="C983" s="9" t="s">
        <v>89</v>
      </c>
      <c r="D983" s="9" t="s">
        <v>197</v>
      </c>
      <c r="E983" s="9" t="s">
        <v>29</v>
      </c>
      <c r="F983" s="9" t="s">
        <v>201</v>
      </c>
      <c r="G983" s="5" t="s">
        <v>200</v>
      </c>
      <c r="H983" s="6">
        <v>86.47</v>
      </c>
      <c r="I983" s="6">
        <v>0</v>
      </c>
      <c r="J983" s="6">
        <v>0</v>
      </c>
      <c r="K983" s="6">
        <v>2.58</v>
      </c>
      <c r="L983" s="6">
        <v>4.29</v>
      </c>
      <c r="M983" s="6">
        <v>78.52</v>
      </c>
      <c r="N983" s="6">
        <v>7.34</v>
      </c>
      <c r="O983" s="6">
        <v>1.0900000000000001</v>
      </c>
    </row>
    <row r="984" spans="1:57" s="3" customFormat="1" x14ac:dyDescent="0.25">
      <c r="A984" s="19">
        <v>2019</v>
      </c>
      <c r="B984" s="19">
        <v>10</v>
      </c>
      <c r="C984" s="19" t="s">
        <v>89</v>
      </c>
      <c r="D984" s="19" t="s">
        <v>90</v>
      </c>
      <c r="E984" s="19" t="s">
        <v>29</v>
      </c>
      <c r="F984" s="19" t="s">
        <v>428</v>
      </c>
      <c r="G984" s="19" t="s">
        <v>429</v>
      </c>
      <c r="H984" s="19">
        <v>2.58</v>
      </c>
      <c r="I984" s="19">
        <v>0</v>
      </c>
      <c r="J984" s="19">
        <v>0</v>
      </c>
      <c r="K984" s="19">
        <v>2.58</v>
      </c>
      <c r="L984" s="19">
        <v>0</v>
      </c>
      <c r="M984" s="19">
        <v>0</v>
      </c>
      <c r="N984" s="19">
        <v>0</v>
      </c>
      <c r="O984" s="19">
        <v>0</v>
      </c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</row>
    <row r="985" spans="1:57" s="3" customFormat="1" x14ac:dyDescent="0.25">
      <c r="A985" s="9">
        <v>2019</v>
      </c>
      <c r="B985" s="9">
        <v>5</v>
      </c>
      <c r="C985" s="9" t="s">
        <v>89</v>
      </c>
      <c r="D985" s="9" t="s">
        <v>273</v>
      </c>
      <c r="E985" s="9" t="s">
        <v>29</v>
      </c>
      <c r="F985" s="9" t="s">
        <v>334</v>
      </c>
      <c r="G985" s="5" t="s">
        <v>330</v>
      </c>
      <c r="H985" s="6">
        <v>32.28</v>
      </c>
      <c r="I985" s="6">
        <v>0</v>
      </c>
      <c r="J985" s="6">
        <v>0</v>
      </c>
      <c r="K985" s="6">
        <v>2.57</v>
      </c>
      <c r="L985" s="6">
        <v>5.31</v>
      </c>
      <c r="M985" s="6">
        <v>0</v>
      </c>
      <c r="N985" s="6">
        <v>0</v>
      </c>
      <c r="O985" s="6">
        <v>24.4</v>
      </c>
    </row>
    <row r="986" spans="1:57" s="3" customFormat="1" hidden="1" x14ac:dyDescent="0.25">
      <c r="A986" s="13">
        <v>2019</v>
      </c>
      <c r="B986" s="13">
        <v>9</v>
      </c>
      <c r="C986" s="13" t="s">
        <v>55</v>
      </c>
      <c r="D986" s="13" t="s">
        <v>249</v>
      </c>
      <c r="E986" s="13" t="s">
        <v>250</v>
      </c>
      <c r="F986" s="13" t="s">
        <v>356</v>
      </c>
      <c r="G986" s="7" t="s">
        <v>357</v>
      </c>
      <c r="H986" s="13">
        <v>3.69</v>
      </c>
      <c r="I986" s="13">
        <v>0</v>
      </c>
      <c r="J986" s="13">
        <v>0</v>
      </c>
      <c r="K986" s="13">
        <v>2.57</v>
      </c>
      <c r="L986" s="13">
        <v>1.1299999999999999</v>
      </c>
      <c r="M986" s="13">
        <v>0</v>
      </c>
      <c r="N986" s="13">
        <v>0</v>
      </c>
      <c r="O986" s="13">
        <v>0</v>
      </c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</row>
    <row r="987" spans="1:57" s="3" customFormat="1" hidden="1" x14ac:dyDescent="0.25">
      <c r="A987" s="9">
        <v>2019</v>
      </c>
      <c r="B987" s="9">
        <v>4</v>
      </c>
      <c r="C987" s="9" t="s">
        <v>15</v>
      </c>
      <c r="D987" s="9" t="s">
        <v>492</v>
      </c>
      <c r="E987" s="9" t="s">
        <v>43</v>
      </c>
      <c r="F987" s="9" t="s">
        <v>493</v>
      </c>
      <c r="G987" s="5" t="s">
        <v>15</v>
      </c>
      <c r="H987" s="6">
        <v>6.63</v>
      </c>
      <c r="I987" s="6">
        <v>0</v>
      </c>
      <c r="J987" s="6">
        <v>0</v>
      </c>
      <c r="K987" s="6">
        <v>2.56</v>
      </c>
      <c r="L987" s="6">
        <v>4.07</v>
      </c>
      <c r="M987" s="6">
        <v>0</v>
      </c>
      <c r="N987" s="6">
        <v>0</v>
      </c>
      <c r="O987" s="6">
        <v>0</v>
      </c>
    </row>
    <row r="988" spans="1:57" s="3" customFormat="1" hidden="1" x14ac:dyDescent="0.25">
      <c r="A988" s="9">
        <v>2019</v>
      </c>
      <c r="B988" s="9">
        <v>4</v>
      </c>
      <c r="C988" s="9" t="s">
        <v>19</v>
      </c>
      <c r="D988" s="9" t="s">
        <v>20</v>
      </c>
      <c r="E988" s="9" t="s">
        <v>441</v>
      </c>
      <c r="F988" s="9" t="s">
        <v>442</v>
      </c>
      <c r="G988" s="5" t="s">
        <v>442</v>
      </c>
      <c r="H988" s="6">
        <v>4.1500000000000004</v>
      </c>
      <c r="I988" s="6">
        <v>0</v>
      </c>
      <c r="J988" s="6">
        <v>0</v>
      </c>
      <c r="K988" s="6">
        <v>2.5599999999999996</v>
      </c>
      <c r="L988" s="6">
        <v>1.6099999999999999</v>
      </c>
      <c r="M988" s="6">
        <v>0</v>
      </c>
      <c r="N988" s="6">
        <v>0</v>
      </c>
      <c r="O988" s="6">
        <v>0</v>
      </c>
    </row>
    <row r="989" spans="1:57" s="3" customFormat="1" hidden="1" x14ac:dyDescent="0.25">
      <c r="A989" s="9">
        <v>2019</v>
      </c>
      <c r="B989" s="9">
        <v>5</v>
      </c>
      <c r="C989" s="9" t="s">
        <v>15</v>
      </c>
      <c r="D989" s="9" t="s">
        <v>50</v>
      </c>
      <c r="E989" s="9" t="s">
        <v>51</v>
      </c>
      <c r="F989" s="9" t="s">
        <v>52</v>
      </c>
      <c r="G989" s="5" t="s">
        <v>53</v>
      </c>
      <c r="H989" s="6">
        <v>47.76</v>
      </c>
      <c r="I989" s="6">
        <v>0</v>
      </c>
      <c r="J989" s="6">
        <v>0</v>
      </c>
      <c r="K989" s="6">
        <v>2.5500000000000003</v>
      </c>
      <c r="L989" s="6">
        <v>45.2</v>
      </c>
      <c r="M989" s="6">
        <v>0</v>
      </c>
      <c r="N989" s="6">
        <v>0</v>
      </c>
      <c r="O989" s="6">
        <v>0</v>
      </c>
    </row>
    <row r="990" spans="1:57" s="3" customFormat="1" hidden="1" x14ac:dyDescent="0.25">
      <c r="A990" s="4">
        <v>2019</v>
      </c>
      <c r="B990" s="4">
        <v>1</v>
      </c>
      <c r="C990" s="4" t="s">
        <v>15</v>
      </c>
      <c r="D990" s="4" t="s">
        <v>393</v>
      </c>
      <c r="E990" s="4" t="s">
        <v>43</v>
      </c>
      <c r="F990" s="4" t="s">
        <v>394</v>
      </c>
      <c r="G990" s="5" t="s">
        <v>393</v>
      </c>
      <c r="H990" s="6">
        <v>4.4800000000000004</v>
      </c>
      <c r="I990" s="6">
        <v>0</v>
      </c>
      <c r="J990" s="6">
        <v>0</v>
      </c>
      <c r="K990" s="6">
        <v>2.5499999999999998</v>
      </c>
      <c r="L990" s="6">
        <v>1.9300000000000002</v>
      </c>
      <c r="M990" s="6">
        <v>0</v>
      </c>
      <c r="N990" s="6">
        <v>0</v>
      </c>
      <c r="O990" s="6">
        <v>0</v>
      </c>
    </row>
    <row r="991" spans="1:57" s="3" customFormat="1" x14ac:dyDescent="0.25">
      <c r="A991" s="15">
        <v>2019</v>
      </c>
      <c r="B991" s="15">
        <v>8</v>
      </c>
      <c r="C991" s="15" t="s">
        <v>124</v>
      </c>
      <c r="D991" s="15" t="s">
        <v>379</v>
      </c>
      <c r="E991" s="15" t="s">
        <v>29</v>
      </c>
      <c r="F991" s="15" t="s">
        <v>381</v>
      </c>
      <c r="G991" s="5" t="s">
        <v>375</v>
      </c>
      <c r="H991" s="15">
        <v>2.5499999999999998</v>
      </c>
      <c r="I991" s="15">
        <v>0</v>
      </c>
      <c r="J991" s="15">
        <v>0</v>
      </c>
      <c r="K991" s="15">
        <v>2.5499999999999998</v>
      </c>
      <c r="L991" s="15">
        <v>0</v>
      </c>
      <c r="M991" s="15">
        <v>0</v>
      </c>
      <c r="N991" s="15">
        <v>0</v>
      </c>
      <c r="O991" s="15">
        <v>0</v>
      </c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</row>
    <row r="992" spans="1:57" s="3" customFormat="1" x14ac:dyDescent="0.25">
      <c r="A992" s="13">
        <v>2019</v>
      </c>
      <c r="B992" s="13">
        <v>9</v>
      </c>
      <c r="C992" s="13" t="s">
        <v>327</v>
      </c>
      <c r="D992" s="13" t="s">
        <v>328</v>
      </c>
      <c r="E992" s="13" t="s">
        <v>29</v>
      </c>
      <c r="F992" s="13" t="s">
        <v>329</v>
      </c>
      <c r="G992" s="7" t="s">
        <v>330</v>
      </c>
      <c r="H992" s="13">
        <v>11.37</v>
      </c>
      <c r="I992" s="13">
        <v>0</v>
      </c>
      <c r="J992" s="13">
        <v>0</v>
      </c>
      <c r="K992" s="13">
        <v>2.5499999999999998</v>
      </c>
      <c r="L992" s="13">
        <v>8.82</v>
      </c>
      <c r="M992" s="13">
        <v>0</v>
      </c>
      <c r="N992" s="13">
        <v>0</v>
      </c>
      <c r="O992" s="13">
        <v>0</v>
      </c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</row>
    <row r="993" spans="1:57" s="3" customFormat="1" hidden="1" x14ac:dyDescent="0.25">
      <c r="A993" s="4">
        <v>2019</v>
      </c>
      <c r="B993" s="4">
        <v>1</v>
      </c>
      <c r="C993" s="4" t="s">
        <v>55</v>
      </c>
      <c r="D993" s="4" t="s">
        <v>249</v>
      </c>
      <c r="E993" s="4" t="s">
        <v>250</v>
      </c>
      <c r="F993" s="4" t="s">
        <v>356</v>
      </c>
      <c r="G993" s="5" t="s">
        <v>357</v>
      </c>
      <c r="H993" s="6">
        <v>4.1399999999999997</v>
      </c>
      <c r="I993" s="6">
        <v>0</v>
      </c>
      <c r="J993" s="6">
        <v>0</v>
      </c>
      <c r="K993" s="6">
        <v>2.5300000000000002</v>
      </c>
      <c r="L993" s="6">
        <v>1.6099999999999999</v>
      </c>
      <c r="M993" s="6">
        <v>0</v>
      </c>
      <c r="N993" s="6">
        <v>0</v>
      </c>
      <c r="O993" s="6">
        <v>0</v>
      </c>
    </row>
    <row r="994" spans="1:57" s="3" customFormat="1" hidden="1" x14ac:dyDescent="0.25">
      <c r="A994" s="9">
        <v>2019</v>
      </c>
      <c r="B994" s="9">
        <v>2</v>
      </c>
      <c r="C994" s="9" t="s">
        <v>19</v>
      </c>
      <c r="D994" s="9" t="s">
        <v>70</v>
      </c>
      <c r="E994" s="9" t="s">
        <v>104</v>
      </c>
      <c r="F994" s="9" t="s">
        <v>109</v>
      </c>
      <c r="G994" s="5" t="s">
        <v>19</v>
      </c>
      <c r="H994" s="6">
        <v>35.39</v>
      </c>
      <c r="I994" s="6">
        <v>0</v>
      </c>
      <c r="J994" s="6">
        <v>0</v>
      </c>
      <c r="K994" s="6">
        <v>2.5300000000000002</v>
      </c>
      <c r="L994" s="6">
        <v>23.450000000000003</v>
      </c>
      <c r="M994" s="6">
        <v>9.42</v>
      </c>
      <c r="N994" s="6">
        <v>0</v>
      </c>
      <c r="O994" s="6">
        <v>0</v>
      </c>
    </row>
    <row r="995" spans="1:57" s="3" customFormat="1" x14ac:dyDescent="0.25">
      <c r="A995" s="9">
        <v>2019</v>
      </c>
      <c r="B995" s="9">
        <v>3</v>
      </c>
      <c r="C995" s="9" t="s">
        <v>327</v>
      </c>
      <c r="D995" s="9" t="s">
        <v>361</v>
      </c>
      <c r="E995" s="9" t="s">
        <v>29</v>
      </c>
      <c r="F995" s="9" t="s">
        <v>367</v>
      </c>
      <c r="G995" s="5" t="s">
        <v>368</v>
      </c>
      <c r="H995" s="6">
        <v>6.05</v>
      </c>
      <c r="I995" s="6">
        <v>0</v>
      </c>
      <c r="J995" s="6">
        <v>0</v>
      </c>
      <c r="K995" s="6">
        <v>2.5300000000000002</v>
      </c>
      <c r="L995" s="6">
        <v>3.52</v>
      </c>
      <c r="M995" s="6">
        <v>0</v>
      </c>
      <c r="N995" s="6">
        <v>0</v>
      </c>
      <c r="O995" s="6">
        <v>0</v>
      </c>
    </row>
    <row r="996" spans="1:57" s="3" customFormat="1" x14ac:dyDescent="0.25">
      <c r="A996" s="9">
        <v>2019</v>
      </c>
      <c r="B996" s="9">
        <v>5</v>
      </c>
      <c r="C996" s="9" t="s">
        <v>124</v>
      </c>
      <c r="D996" s="9" t="s">
        <v>353</v>
      </c>
      <c r="E996" s="9" t="s">
        <v>29</v>
      </c>
      <c r="F996" s="9" t="s">
        <v>515</v>
      </c>
      <c r="G996" s="5" t="s">
        <v>516</v>
      </c>
      <c r="H996" s="6">
        <v>2.5300000000000002</v>
      </c>
      <c r="I996" s="6">
        <v>0</v>
      </c>
      <c r="J996" s="6">
        <v>0</v>
      </c>
      <c r="K996" s="6">
        <v>2.5300000000000002</v>
      </c>
      <c r="L996" s="6">
        <v>0</v>
      </c>
      <c r="M996" s="6">
        <v>0</v>
      </c>
      <c r="N996" s="6">
        <v>0</v>
      </c>
      <c r="O996" s="6">
        <v>0</v>
      </c>
    </row>
    <row r="997" spans="1:57" s="3" customFormat="1" hidden="1" x14ac:dyDescent="0.25">
      <c r="A997" s="9">
        <v>2019</v>
      </c>
      <c r="B997" s="9">
        <v>6</v>
      </c>
      <c r="C997" s="10" t="s">
        <v>55</v>
      </c>
      <c r="D997" s="10" t="s">
        <v>249</v>
      </c>
      <c r="E997" s="9" t="s">
        <v>250</v>
      </c>
      <c r="F997" s="10" t="s">
        <v>356</v>
      </c>
      <c r="G997" s="12" t="s">
        <v>357</v>
      </c>
      <c r="H997" s="6">
        <v>3.89</v>
      </c>
      <c r="I997" s="6">
        <v>0</v>
      </c>
      <c r="J997" s="6">
        <v>0</v>
      </c>
      <c r="K997" s="6">
        <v>2.52</v>
      </c>
      <c r="L997" s="6">
        <v>1.37</v>
      </c>
      <c r="M997" s="6">
        <v>0</v>
      </c>
      <c r="N997" s="6">
        <v>0</v>
      </c>
      <c r="O997" s="6">
        <v>0</v>
      </c>
    </row>
    <row r="998" spans="1:57" s="3" customFormat="1" x14ac:dyDescent="0.25">
      <c r="A998" s="15">
        <v>2019</v>
      </c>
      <c r="B998" s="15">
        <v>8</v>
      </c>
      <c r="C998" s="15" t="s">
        <v>61</v>
      </c>
      <c r="D998" s="15" t="s">
        <v>399</v>
      </c>
      <c r="E998" s="15" t="s">
        <v>29</v>
      </c>
      <c r="F998" s="15" t="s">
        <v>416</v>
      </c>
      <c r="G998" s="16" t="s">
        <v>411</v>
      </c>
      <c r="H998" s="15">
        <v>33.65</v>
      </c>
      <c r="I998" s="15">
        <v>0</v>
      </c>
      <c r="J998" s="15">
        <v>0</v>
      </c>
      <c r="K998" s="15">
        <v>2.52</v>
      </c>
      <c r="L998" s="15">
        <v>2.19</v>
      </c>
      <c r="M998" s="15">
        <v>28.94</v>
      </c>
      <c r="N998" s="15">
        <v>9.93</v>
      </c>
      <c r="O998" s="15">
        <v>0</v>
      </c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</row>
    <row r="999" spans="1:57" s="3" customFormat="1" hidden="1" x14ac:dyDescent="0.25">
      <c r="A999" s="9">
        <v>2019</v>
      </c>
      <c r="B999" s="9">
        <v>2</v>
      </c>
      <c r="C999" s="9" t="s">
        <v>15</v>
      </c>
      <c r="D999" s="9" t="s">
        <v>50</v>
      </c>
      <c r="E999" s="9" t="s">
        <v>51</v>
      </c>
      <c r="F999" s="9" t="s">
        <v>52</v>
      </c>
      <c r="G999" s="5" t="s">
        <v>53</v>
      </c>
      <c r="H999" s="6">
        <v>44.66</v>
      </c>
      <c r="I999" s="6">
        <v>0</v>
      </c>
      <c r="J999" s="6">
        <v>0</v>
      </c>
      <c r="K999" s="6">
        <v>2.5</v>
      </c>
      <c r="L999" s="6">
        <v>42.16</v>
      </c>
      <c r="M999" s="6">
        <v>0</v>
      </c>
      <c r="N999" s="6">
        <v>0</v>
      </c>
      <c r="O999" s="6">
        <v>0</v>
      </c>
    </row>
    <row r="1000" spans="1:57" s="3" customFormat="1" hidden="1" x14ac:dyDescent="0.25">
      <c r="A1000" s="9">
        <v>2019</v>
      </c>
      <c r="B1000" s="9">
        <v>2</v>
      </c>
      <c r="C1000" s="9" t="s">
        <v>19</v>
      </c>
      <c r="D1000" s="9" t="s">
        <v>46</v>
      </c>
      <c r="E1000" s="9" t="s">
        <v>206</v>
      </c>
      <c r="F1000" s="9" t="s">
        <v>207</v>
      </c>
      <c r="G1000" s="5" t="s">
        <v>208</v>
      </c>
      <c r="H1000" s="6">
        <v>6.87</v>
      </c>
      <c r="I1000" s="6">
        <v>0</v>
      </c>
      <c r="J1000" s="6">
        <v>0</v>
      </c>
      <c r="K1000" s="6">
        <v>2.48</v>
      </c>
      <c r="L1000" s="6">
        <v>4.3899999999999997</v>
      </c>
      <c r="M1000" s="6">
        <v>0</v>
      </c>
      <c r="N1000" s="6">
        <v>0</v>
      </c>
      <c r="O1000" s="6">
        <v>0</v>
      </c>
    </row>
    <row r="1001" spans="1:57" s="3" customFormat="1" hidden="1" x14ac:dyDescent="0.25">
      <c r="A1001" s="9">
        <v>2019</v>
      </c>
      <c r="B1001" s="9">
        <v>5</v>
      </c>
      <c r="C1001" s="9" t="s">
        <v>19</v>
      </c>
      <c r="D1001" s="9" t="s">
        <v>155</v>
      </c>
      <c r="E1001" s="9" t="s">
        <v>17</v>
      </c>
      <c r="F1001" s="9" t="s">
        <v>156</v>
      </c>
      <c r="G1001" s="5" t="s">
        <v>157</v>
      </c>
      <c r="H1001" s="6">
        <v>2.95</v>
      </c>
      <c r="I1001" s="6">
        <v>0</v>
      </c>
      <c r="J1001" s="6">
        <v>0</v>
      </c>
      <c r="K1001" s="6">
        <v>2.4699999999999998</v>
      </c>
      <c r="L1001" s="6">
        <v>0.48</v>
      </c>
      <c r="M1001" s="6">
        <v>0</v>
      </c>
      <c r="N1001" s="6">
        <v>0</v>
      </c>
      <c r="O1001" s="6">
        <v>0</v>
      </c>
    </row>
    <row r="1002" spans="1:57" s="3" customFormat="1" x14ac:dyDescent="0.25">
      <c r="A1002" s="15">
        <v>2019</v>
      </c>
      <c r="B1002" s="15">
        <v>8</v>
      </c>
      <c r="C1002" s="15" t="s">
        <v>89</v>
      </c>
      <c r="D1002" s="15" t="s">
        <v>273</v>
      </c>
      <c r="E1002" s="15" t="s">
        <v>29</v>
      </c>
      <c r="F1002" s="15" t="s">
        <v>334</v>
      </c>
      <c r="G1002" s="16" t="s">
        <v>330</v>
      </c>
      <c r="H1002" s="15">
        <v>32.020000000000003</v>
      </c>
      <c r="I1002" s="15">
        <v>0</v>
      </c>
      <c r="J1002" s="15">
        <v>0</v>
      </c>
      <c r="K1002" s="15">
        <v>2.4699999999999998</v>
      </c>
      <c r="L1002" s="15">
        <v>5.44</v>
      </c>
      <c r="M1002" s="15">
        <v>0</v>
      </c>
      <c r="N1002" s="15">
        <v>0</v>
      </c>
      <c r="O1002" s="15">
        <v>24.11</v>
      </c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</row>
    <row r="1003" spans="1:57" s="3" customFormat="1" x14ac:dyDescent="0.25">
      <c r="A1003" s="9">
        <v>2019</v>
      </c>
      <c r="B1003" s="9">
        <v>6</v>
      </c>
      <c r="C1003" s="10" t="s">
        <v>61</v>
      </c>
      <c r="D1003" s="10" t="s">
        <v>62</v>
      </c>
      <c r="E1003" s="9" t="s">
        <v>29</v>
      </c>
      <c r="F1003" s="10" t="s">
        <v>402</v>
      </c>
      <c r="G1003" s="12" t="s">
        <v>401</v>
      </c>
      <c r="H1003" s="6">
        <v>67.5</v>
      </c>
      <c r="I1003" s="6">
        <v>0</v>
      </c>
      <c r="J1003" s="6">
        <v>0</v>
      </c>
      <c r="K1003" s="6">
        <v>2.46</v>
      </c>
      <c r="L1003" s="6">
        <v>65.040000000000006</v>
      </c>
      <c r="M1003" s="6">
        <v>0</v>
      </c>
      <c r="N1003" s="6">
        <v>0</v>
      </c>
      <c r="O1003" s="6">
        <v>0</v>
      </c>
    </row>
    <row r="1004" spans="1:57" s="3" customFormat="1" hidden="1" x14ac:dyDescent="0.25">
      <c r="A1004" s="5">
        <v>2019</v>
      </c>
      <c r="B1004" s="5">
        <v>7</v>
      </c>
      <c r="C1004" s="12" t="s">
        <v>27</v>
      </c>
      <c r="D1004" s="12" t="s">
        <v>84</v>
      </c>
      <c r="E1004" s="5" t="s">
        <v>85</v>
      </c>
      <c r="F1004" s="12" t="s">
        <v>86</v>
      </c>
      <c r="G1004" s="10" t="s">
        <v>87</v>
      </c>
      <c r="H1004" s="6">
        <v>8.1</v>
      </c>
      <c r="I1004" s="6">
        <v>0</v>
      </c>
      <c r="J1004" s="6">
        <v>0</v>
      </c>
      <c r="K1004" s="6">
        <v>2.4500000000000002</v>
      </c>
      <c r="L1004" s="6">
        <v>5.65</v>
      </c>
      <c r="M1004" s="6">
        <v>0</v>
      </c>
      <c r="N1004" s="6">
        <v>0</v>
      </c>
      <c r="O1004" s="6">
        <v>0</v>
      </c>
    </row>
    <row r="1005" spans="1:57" s="3" customFormat="1" x14ac:dyDescent="0.25">
      <c r="A1005" s="19">
        <v>2019</v>
      </c>
      <c r="B1005" s="19">
        <v>10</v>
      </c>
      <c r="C1005" s="19" t="s">
        <v>327</v>
      </c>
      <c r="D1005" s="19" t="s">
        <v>328</v>
      </c>
      <c r="E1005" s="19" t="s">
        <v>29</v>
      </c>
      <c r="F1005" s="19" t="s">
        <v>329</v>
      </c>
      <c r="G1005" s="19" t="s">
        <v>330</v>
      </c>
      <c r="H1005" s="19">
        <v>13.25</v>
      </c>
      <c r="I1005" s="19">
        <v>0</v>
      </c>
      <c r="J1005" s="19">
        <v>0</v>
      </c>
      <c r="K1005" s="19">
        <v>2.4500000000000002</v>
      </c>
      <c r="L1005" s="19">
        <v>10.8</v>
      </c>
      <c r="M1005" s="19">
        <v>0</v>
      </c>
      <c r="N1005" s="19">
        <v>0</v>
      </c>
      <c r="O1005" s="19">
        <v>0</v>
      </c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</row>
    <row r="1006" spans="1:57" s="3" customFormat="1" hidden="1" x14ac:dyDescent="0.25">
      <c r="A1006" s="21">
        <v>2019</v>
      </c>
      <c r="B1006" s="21">
        <v>11</v>
      </c>
      <c r="C1006" s="21" t="s">
        <v>55</v>
      </c>
      <c r="D1006" s="21" t="s">
        <v>249</v>
      </c>
      <c r="E1006" s="21" t="s">
        <v>250</v>
      </c>
      <c r="F1006" s="21" t="s">
        <v>356</v>
      </c>
      <c r="G1006" s="21" t="s">
        <v>357</v>
      </c>
      <c r="H1006" s="21">
        <v>3.42</v>
      </c>
      <c r="I1006" s="21">
        <v>0</v>
      </c>
      <c r="J1006" s="21">
        <v>0</v>
      </c>
      <c r="K1006" s="21">
        <v>2.4500000000000002</v>
      </c>
      <c r="L1006" s="21">
        <v>0.97</v>
      </c>
      <c r="M1006" s="21">
        <v>0</v>
      </c>
      <c r="N1006" s="21">
        <v>0</v>
      </c>
      <c r="O1006" s="21">
        <v>0</v>
      </c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</row>
    <row r="1007" spans="1:57" s="3" customFormat="1" hidden="1" x14ac:dyDescent="0.25">
      <c r="A1007" s="4">
        <v>2019</v>
      </c>
      <c r="B1007" s="4">
        <v>1</v>
      </c>
      <c r="C1007" s="4" t="s">
        <v>19</v>
      </c>
      <c r="D1007" s="4" t="s">
        <v>155</v>
      </c>
      <c r="E1007" s="4" t="s">
        <v>17</v>
      </c>
      <c r="F1007" s="4" t="s">
        <v>156</v>
      </c>
      <c r="G1007" s="5" t="s">
        <v>157</v>
      </c>
      <c r="H1007" s="6">
        <v>3.03</v>
      </c>
      <c r="I1007" s="6">
        <v>0</v>
      </c>
      <c r="J1007" s="6">
        <v>0</v>
      </c>
      <c r="K1007" s="6">
        <v>2.44</v>
      </c>
      <c r="L1007" s="6">
        <v>0.57999999999999996</v>
      </c>
      <c r="M1007" s="6">
        <v>0</v>
      </c>
      <c r="N1007" s="6">
        <v>0</v>
      </c>
      <c r="O1007" s="6">
        <v>0</v>
      </c>
    </row>
    <row r="1008" spans="1:57" s="3" customFormat="1" x14ac:dyDescent="0.25">
      <c r="A1008" s="4">
        <v>2019</v>
      </c>
      <c r="B1008" s="4">
        <v>1</v>
      </c>
      <c r="C1008" s="4" t="s">
        <v>327</v>
      </c>
      <c r="D1008" s="4" t="s">
        <v>328</v>
      </c>
      <c r="E1008" s="4" t="s">
        <v>29</v>
      </c>
      <c r="F1008" s="4" t="s">
        <v>335</v>
      </c>
      <c r="G1008" s="5" t="s">
        <v>330</v>
      </c>
      <c r="H1008" s="6">
        <v>6.42</v>
      </c>
      <c r="I1008" s="6">
        <v>0</v>
      </c>
      <c r="J1008" s="6">
        <v>0</v>
      </c>
      <c r="K1008" s="6">
        <v>2.44</v>
      </c>
      <c r="L1008" s="6">
        <v>3.99</v>
      </c>
      <c r="M1008" s="6">
        <v>0</v>
      </c>
      <c r="N1008" s="6">
        <v>0</v>
      </c>
      <c r="O1008" s="6">
        <v>0</v>
      </c>
    </row>
    <row r="1009" spans="1:57" s="3" customFormat="1" x14ac:dyDescent="0.25">
      <c r="A1009" s="9">
        <v>2019</v>
      </c>
      <c r="B1009" s="9">
        <v>2</v>
      </c>
      <c r="C1009" s="9" t="s">
        <v>327</v>
      </c>
      <c r="D1009" s="9" t="s">
        <v>361</v>
      </c>
      <c r="E1009" s="9" t="s">
        <v>29</v>
      </c>
      <c r="F1009" s="9" t="s">
        <v>367</v>
      </c>
      <c r="G1009" s="5" t="s">
        <v>368</v>
      </c>
      <c r="H1009" s="6">
        <v>5.57</v>
      </c>
      <c r="I1009" s="6">
        <v>0</v>
      </c>
      <c r="J1009" s="6">
        <v>0</v>
      </c>
      <c r="K1009" s="6">
        <v>2.44</v>
      </c>
      <c r="L1009" s="6">
        <v>3.13</v>
      </c>
      <c r="M1009" s="6">
        <v>0</v>
      </c>
      <c r="N1009" s="6">
        <v>0</v>
      </c>
      <c r="O1009" s="6">
        <v>0</v>
      </c>
    </row>
    <row r="1010" spans="1:57" s="3" customFormat="1" hidden="1" x14ac:dyDescent="0.25">
      <c r="A1010" s="9">
        <v>2019</v>
      </c>
      <c r="B1010" s="9">
        <v>5</v>
      </c>
      <c r="C1010" s="9" t="s">
        <v>15</v>
      </c>
      <c r="D1010" s="9" t="s">
        <v>492</v>
      </c>
      <c r="E1010" s="9" t="s">
        <v>43</v>
      </c>
      <c r="F1010" s="9" t="s">
        <v>493</v>
      </c>
      <c r="G1010" s="5" t="s">
        <v>15</v>
      </c>
      <c r="H1010" s="6">
        <v>6.32</v>
      </c>
      <c r="I1010" s="6">
        <v>0</v>
      </c>
      <c r="J1010" s="6">
        <v>0</v>
      </c>
      <c r="K1010" s="6">
        <v>2.44</v>
      </c>
      <c r="L1010" s="6">
        <v>3.88</v>
      </c>
      <c r="M1010" s="6">
        <v>0</v>
      </c>
      <c r="N1010" s="6">
        <v>0</v>
      </c>
      <c r="O1010" s="6">
        <v>0</v>
      </c>
    </row>
    <row r="1011" spans="1:57" s="3" customFormat="1" x14ac:dyDescent="0.25">
      <c r="A1011" s="9">
        <v>2019</v>
      </c>
      <c r="B1011" s="9">
        <v>6</v>
      </c>
      <c r="C1011" s="10" t="s">
        <v>124</v>
      </c>
      <c r="D1011" s="10" t="s">
        <v>353</v>
      </c>
      <c r="E1011" s="9" t="s">
        <v>29</v>
      </c>
      <c r="F1011" s="10" t="s">
        <v>386</v>
      </c>
      <c r="G1011" s="5" t="s">
        <v>377</v>
      </c>
      <c r="H1011" s="6">
        <v>2.44</v>
      </c>
      <c r="I1011" s="6">
        <v>0</v>
      </c>
      <c r="J1011" s="6">
        <v>0</v>
      </c>
      <c r="K1011" s="6">
        <v>2.44</v>
      </c>
      <c r="L1011" s="6">
        <v>0</v>
      </c>
      <c r="M1011" s="6">
        <v>0</v>
      </c>
      <c r="N1011" s="6">
        <v>0</v>
      </c>
      <c r="O1011" s="6">
        <v>0</v>
      </c>
    </row>
    <row r="1012" spans="1:57" s="3" customFormat="1" hidden="1" x14ac:dyDescent="0.25">
      <c r="A1012" s="5">
        <v>2019</v>
      </c>
      <c r="B1012" s="5">
        <v>7</v>
      </c>
      <c r="C1012" s="12" t="s">
        <v>55</v>
      </c>
      <c r="D1012" s="12" t="s">
        <v>60</v>
      </c>
      <c r="E1012" s="5" t="s">
        <v>57</v>
      </c>
      <c r="F1012" s="12" t="s">
        <v>60</v>
      </c>
      <c r="G1012" s="10" t="s">
        <v>59</v>
      </c>
      <c r="H1012" s="6">
        <v>313.95</v>
      </c>
      <c r="I1012" s="6">
        <v>0</v>
      </c>
      <c r="J1012" s="6">
        <v>0</v>
      </c>
      <c r="K1012" s="6">
        <v>2.4300000000000002</v>
      </c>
      <c r="L1012" s="6">
        <v>0</v>
      </c>
      <c r="M1012" s="6">
        <v>0</v>
      </c>
      <c r="N1012" s="6">
        <v>0</v>
      </c>
      <c r="O1012" s="6">
        <v>311.52</v>
      </c>
    </row>
    <row r="1013" spans="1:57" s="3" customFormat="1" hidden="1" x14ac:dyDescent="0.25">
      <c r="A1013" s="15">
        <v>2019</v>
      </c>
      <c r="B1013" s="15">
        <v>8</v>
      </c>
      <c r="C1013" s="15" t="s">
        <v>55</v>
      </c>
      <c r="D1013" s="15" t="s">
        <v>249</v>
      </c>
      <c r="E1013" s="15" t="s">
        <v>250</v>
      </c>
      <c r="F1013" s="15" t="s">
        <v>251</v>
      </c>
      <c r="G1013" s="16" t="s">
        <v>252</v>
      </c>
      <c r="H1013" s="15">
        <v>12.29</v>
      </c>
      <c r="I1013" s="15">
        <v>0</v>
      </c>
      <c r="J1013" s="15">
        <v>0</v>
      </c>
      <c r="K1013" s="15">
        <v>2.4300000000000002</v>
      </c>
      <c r="L1013" s="15">
        <v>9.86</v>
      </c>
      <c r="M1013" s="15">
        <v>0</v>
      </c>
      <c r="N1013" s="15">
        <v>0</v>
      </c>
      <c r="O1013" s="15">
        <v>0</v>
      </c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</row>
    <row r="1014" spans="1:57" s="3" customFormat="1" x14ac:dyDescent="0.25">
      <c r="A1014" s="19">
        <v>2019</v>
      </c>
      <c r="B1014" s="19">
        <v>10</v>
      </c>
      <c r="C1014" s="19" t="s">
        <v>124</v>
      </c>
      <c r="D1014" s="19" t="s">
        <v>382</v>
      </c>
      <c r="E1014" s="19" t="s">
        <v>29</v>
      </c>
      <c r="F1014" s="19" t="s">
        <v>383</v>
      </c>
      <c r="G1014" s="19" t="s">
        <v>384</v>
      </c>
      <c r="H1014" s="19">
        <v>2.4300000000000002</v>
      </c>
      <c r="I1014" s="19">
        <v>0</v>
      </c>
      <c r="J1014" s="19">
        <v>0</v>
      </c>
      <c r="K1014" s="19">
        <v>2.4300000000000002</v>
      </c>
      <c r="L1014" s="19">
        <v>0</v>
      </c>
      <c r="M1014" s="19">
        <v>0</v>
      </c>
      <c r="N1014" s="19">
        <v>0</v>
      </c>
      <c r="O1014" s="19">
        <v>0</v>
      </c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</row>
    <row r="1015" spans="1:57" s="3" customFormat="1" hidden="1" x14ac:dyDescent="0.25">
      <c r="A1015" s="9">
        <v>2019</v>
      </c>
      <c r="B1015" s="9">
        <v>3</v>
      </c>
      <c r="C1015" s="9" t="s">
        <v>61</v>
      </c>
      <c r="D1015" s="9" t="s">
        <v>453</v>
      </c>
      <c r="E1015" s="9" t="s">
        <v>43</v>
      </c>
      <c r="F1015" s="9" t="s">
        <v>454</v>
      </c>
      <c r="G1015" s="5" t="s">
        <v>452</v>
      </c>
      <c r="H1015" s="6">
        <v>17.809999999999999</v>
      </c>
      <c r="I1015" s="6">
        <v>0</v>
      </c>
      <c r="J1015" s="6">
        <v>0</v>
      </c>
      <c r="K1015" s="6">
        <v>2.42</v>
      </c>
      <c r="L1015" s="6">
        <v>15.39</v>
      </c>
      <c r="M1015" s="6">
        <v>0</v>
      </c>
      <c r="N1015" s="6">
        <v>0</v>
      </c>
      <c r="O1015" s="6">
        <v>0</v>
      </c>
    </row>
    <row r="1016" spans="1:57" s="3" customFormat="1" hidden="1" x14ac:dyDescent="0.25">
      <c r="A1016" s="9">
        <v>2019</v>
      </c>
      <c r="B1016" s="9">
        <v>3</v>
      </c>
      <c r="C1016" s="9" t="s">
        <v>231</v>
      </c>
      <c r="D1016" s="9" t="s">
        <v>464</v>
      </c>
      <c r="E1016" s="9" t="s">
        <v>43</v>
      </c>
      <c r="F1016" s="9" t="s">
        <v>467</v>
      </c>
      <c r="G1016" s="5" t="s">
        <v>466</v>
      </c>
      <c r="H1016" s="6">
        <v>841.18</v>
      </c>
      <c r="I1016" s="6">
        <v>0</v>
      </c>
      <c r="J1016" s="6">
        <v>0</v>
      </c>
      <c r="K1016" s="6">
        <v>2.42</v>
      </c>
      <c r="L1016" s="6">
        <v>16.91</v>
      </c>
      <c r="M1016" s="6">
        <v>0</v>
      </c>
      <c r="N1016" s="6">
        <v>0</v>
      </c>
      <c r="O1016" s="6">
        <v>821.85</v>
      </c>
    </row>
    <row r="1017" spans="1:57" s="3" customFormat="1" x14ac:dyDescent="0.25">
      <c r="A1017" s="9">
        <v>2019</v>
      </c>
      <c r="B1017" s="9">
        <v>6</v>
      </c>
      <c r="C1017" s="10" t="s">
        <v>27</v>
      </c>
      <c r="D1017" s="10" t="s">
        <v>28</v>
      </c>
      <c r="E1017" s="9" t="s">
        <v>29</v>
      </c>
      <c r="F1017" s="10" t="s">
        <v>38</v>
      </c>
      <c r="G1017" s="12" t="s">
        <v>30</v>
      </c>
      <c r="H1017" s="6">
        <v>126.43</v>
      </c>
      <c r="I1017" s="6">
        <v>0</v>
      </c>
      <c r="J1017" s="6">
        <v>0</v>
      </c>
      <c r="K1017" s="6">
        <v>2.42</v>
      </c>
      <c r="L1017" s="6">
        <v>0</v>
      </c>
      <c r="M1017" s="6">
        <v>124.01</v>
      </c>
      <c r="N1017" s="6">
        <v>51.54</v>
      </c>
      <c r="O1017" s="6">
        <v>0</v>
      </c>
    </row>
    <row r="1018" spans="1:57" s="3" customFormat="1" x14ac:dyDescent="0.25">
      <c r="A1018" s="9">
        <v>2019</v>
      </c>
      <c r="B1018" s="9">
        <v>5</v>
      </c>
      <c r="C1018" s="9" t="s">
        <v>124</v>
      </c>
      <c r="D1018" s="9" t="s">
        <v>353</v>
      </c>
      <c r="E1018" s="9" t="s">
        <v>29</v>
      </c>
      <c r="F1018" s="9" t="s">
        <v>385</v>
      </c>
      <c r="G1018" s="5" t="s">
        <v>377</v>
      </c>
      <c r="H1018" s="6">
        <v>2.41</v>
      </c>
      <c r="I1018" s="6">
        <v>0</v>
      </c>
      <c r="J1018" s="6">
        <v>0</v>
      </c>
      <c r="K1018" s="6">
        <v>2.41</v>
      </c>
      <c r="L1018" s="6">
        <v>0</v>
      </c>
      <c r="M1018" s="6">
        <v>0</v>
      </c>
      <c r="N1018" s="6">
        <v>0</v>
      </c>
      <c r="O1018" s="6">
        <v>0</v>
      </c>
    </row>
    <row r="1019" spans="1:57" s="3" customFormat="1" hidden="1" x14ac:dyDescent="0.25">
      <c r="A1019" s="9">
        <v>2019</v>
      </c>
      <c r="B1019" s="9">
        <v>6</v>
      </c>
      <c r="C1019" s="10" t="s">
        <v>15</v>
      </c>
      <c r="D1019" s="10" t="s">
        <v>50</v>
      </c>
      <c r="E1019" s="9" t="s">
        <v>51</v>
      </c>
      <c r="F1019" s="10" t="s">
        <v>52</v>
      </c>
      <c r="G1019" s="12" t="s">
        <v>53</v>
      </c>
      <c r="H1019" s="6">
        <v>44.14</v>
      </c>
      <c r="I1019" s="6">
        <v>0</v>
      </c>
      <c r="J1019" s="6">
        <v>0</v>
      </c>
      <c r="K1019" s="6">
        <v>2.41</v>
      </c>
      <c r="L1019" s="6">
        <v>41.74</v>
      </c>
      <c r="M1019" s="6">
        <v>0</v>
      </c>
      <c r="N1019" s="6">
        <v>0</v>
      </c>
      <c r="O1019" s="6">
        <v>0</v>
      </c>
    </row>
    <row r="1020" spans="1:57" s="3" customFormat="1" x14ac:dyDescent="0.25">
      <c r="A1020" s="15">
        <v>2019</v>
      </c>
      <c r="B1020" s="15">
        <v>8</v>
      </c>
      <c r="C1020" s="15" t="s">
        <v>124</v>
      </c>
      <c r="D1020" s="15" t="s">
        <v>382</v>
      </c>
      <c r="E1020" s="15" t="s">
        <v>29</v>
      </c>
      <c r="F1020" s="15" t="s">
        <v>390</v>
      </c>
      <c r="G1020" s="5" t="s">
        <v>384</v>
      </c>
      <c r="H1020" s="15">
        <v>2.41</v>
      </c>
      <c r="I1020" s="15">
        <v>0</v>
      </c>
      <c r="J1020" s="15">
        <v>0</v>
      </c>
      <c r="K1020" s="15">
        <v>2.41</v>
      </c>
      <c r="L1020" s="15">
        <v>0</v>
      </c>
      <c r="M1020" s="15">
        <v>0</v>
      </c>
      <c r="N1020" s="15">
        <v>0</v>
      </c>
      <c r="O1020" s="15">
        <v>0</v>
      </c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</row>
    <row r="1021" spans="1:57" s="3" customFormat="1" x14ac:dyDescent="0.25">
      <c r="A1021" s="9">
        <v>2019</v>
      </c>
      <c r="B1021" s="9">
        <v>4</v>
      </c>
      <c r="C1021" s="9" t="s">
        <v>61</v>
      </c>
      <c r="D1021" s="9" t="s">
        <v>62</v>
      </c>
      <c r="E1021" s="9" t="s">
        <v>29</v>
      </c>
      <c r="F1021" s="9" t="s">
        <v>413</v>
      </c>
      <c r="G1021" s="5" t="s">
        <v>411</v>
      </c>
      <c r="H1021" s="6">
        <v>2.4</v>
      </c>
      <c r="I1021" s="6">
        <v>0</v>
      </c>
      <c r="J1021" s="6">
        <v>0</v>
      </c>
      <c r="K1021" s="6">
        <v>2.4</v>
      </c>
      <c r="L1021" s="6">
        <v>0</v>
      </c>
      <c r="M1021" s="6">
        <v>0</v>
      </c>
      <c r="N1021" s="6">
        <v>0</v>
      </c>
      <c r="O1021" s="6">
        <v>0</v>
      </c>
    </row>
    <row r="1022" spans="1:57" s="3" customFormat="1" x14ac:dyDescent="0.25">
      <c r="A1022" s="23">
        <v>2019</v>
      </c>
      <c r="B1022" s="23">
        <v>12</v>
      </c>
      <c r="C1022" s="23" t="s">
        <v>124</v>
      </c>
      <c r="D1022" s="23" t="s">
        <v>382</v>
      </c>
      <c r="E1022" s="23" t="s">
        <v>29</v>
      </c>
      <c r="F1022" s="23" t="s">
        <v>383</v>
      </c>
      <c r="G1022" s="23" t="s">
        <v>384</v>
      </c>
      <c r="H1022" s="23">
        <v>2.4</v>
      </c>
      <c r="I1022" s="23">
        <v>0</v>
      </c>
      <c r="J1022" s="23">
        <v>0</v>
      </c>
      <c r="K1022" s="23">
        <v>2.4</v>
      </c>
      <c r="L1022" s="23">
        <v>0</v>
      </c>
      <c r="M1022" s="23">
        <v>0</v>
      </c>
      <c r="N1022" s="23">
        <v>0</v>
      </c>
      <c r="O1022" s="23">
        <v>0</v>
      </c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24"/>
      <c r="AQ1022" s="24"/>
      <c r="AR1022" s="24"/>
      <c r="AS1022" s="24"/>
      <c r="AT1022" s="24"/>
      <c r="AU1022" s="24"/>
      <c r="AV1022" s="24"/>
      <c r="AW1022" s="24"/>
      <c r="AX1022" s="24"/>
      <c r="AY1022" s="24"/>
      <c r="AZ1022" s="24"/>
      <c r="BA1022" s="24"/>
      <c r="BB1022" s="24"/>
      <c r="BC1022" s="24"/>
      <c r="BD1022" s="24"/>
      <c r="BE1022" s="24"/>
    </row>
    <row r="1023" spans="1:57" s="3" customFormat="1" hidden="1" x14ac:dyDescent="0.25">
      <c r="A1023" s="9">
        <v>2019</v>
      </c>
      <c r="B1023" s="9">
        <v>6</v>
      </c>
      <c r="C1023" s="10" t="s">
        <v>15</v>
      </c>
      <c r="D1023" s="10" t="s">
        <v>492</v>
      </c>
      <c r="E1023" s="9" t="s">
        <v>43</v>
      </c>
      <c r="F1023" s="10" t="s">
        <v>493</v>
      </c>
      <c r="G1023" s="12" t="s">
        <v>15</v>
      </c>
      <c r="H1023" s="6">
        <v>5.65</v>
      </c>
      <c r="I1023" s="6">
        <v>0</v>
      </c>
      <c r="J1023" s="6">
        <v>0</v>
      </c>
      <c r="K1023" s="6">
        <v>2.39</v>
      </c>
      <c r="L1023" s="6">
        <v>3.26</v>
      </c>
      <c r="M1023" s="6">
        <v>0</v>
      </c>
      <c r="N1023" s="6">
        <v>0</v>
      </c>
      <c r="O1023" s="6">
        <v>0</v>
      </c>
    </row>
    <row r="1024" spans="1:57" s="3" customFormat="1" x14ac:dyDescent="0.25">
      <c r="A1024" s="13">
        <v>2019</v>
      </c>
      <c r="B1024" s="13">
        <v>9</v>
      </c>
      <c r="C1024" s="13" t="s">
        <v>124</v>
      </c>
      <c r="D1024" s="13" t="s">
        <v>382</v>
      </c>
      <c r="E1024" s="13" t="s">
        <v>29</v>
      </c>
      <c r="F1024" s="13" t="s">
        <v>383</v>
      </c>
      <c r="G1024" s="5" t="s">
        <v>384</v>
      </c>
      <c r="H1024" s="13">
        <v>2.39</v>
      </c>
      <c r="I1024" s="13">
        <v>0</v>
      </c>
      <c r="J1024" s="13">
        <v>0</v>
      </c>
      <c r="K1024" s="13">
        <v>2.39</v>
      </c>
      <c r="L1024" s="13">
        <v>0</v>
      </c>
      <c r="M1024" s="13">
        <v>0</v>
      </c>
      <c r="N1024" s="13">
        <v>0</v>
      </c>
      <c r="O1024" s="13">
        <v>0</v>
      </c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</row>
    <row r="1025" spans="1:57" s="3" customFormat="1" x14ac:dyDescent="0.25">
      <c r="A1025" s="9">
        <v>2019</v>
      </c>
      <c r="B1025" s="9">
        <v>6</v>
      </c>
      <c r="C1025" s="10" t="s">
        <v>124</v>
      </c>
      <c r="D1025" s="10" t="s">
        <v>353</v>
      </c>
      <c r="E1025" s="9" t="s">
        <v>29</v>
      </c>
      <c r="F1025" s="10" t="s">
        <v>385</v>
      </c>
      <c r="G1025" s="5" t="s">
        <v>377</v>
      </c>
      <c r="H1025" s="6">
        <v>2.38</v>
      </c>
      <c r="I1025" s="6">
        <v>0</v>
      </c>
      <c r="J1025" s="6">
        <v>0</v>
      </c>
      <c r="K1025" s="6">
        <v>2.38</v>
      </c>
      <c r="L1025" s="6">
        <v>0</v>
      </c>
      <c r="M1025" s="6">
        <v>0</v>
      </c>
      <c r="N1025" s="6">
        <v>0</v>
      </c>
      <c r="O1025" s="6">
        <v>0</v>
      </c>
    </row>
    <row r="1026" spans="1:57" s="3" customFormat="1" x14ac:dyDescent="0.25">
      <c r="A1026" s="15">
        <v>2019</v>
      </c>
      <c r="B1026" s="15">
        <v>8</v>
      </c>
      <c r="C1026" s="15" t="s">
        <v>124</v>
      </c>
      <c r="D1026" s="15" t="s">
        <v>353</v>
      </c>
      <c r="E1026" s="15" t="s">
        <v>29</v>
      </c>
      <c r="F1026" s="15" t="s">
        <v>386</v>
      </c>
      <c r="G1026" s="5" t="s">
        <v>377</v>
      </c>
      <c r="H1026" s="15">
        <v>2.38</v>
      </c>
      <c r="I1026" s="15">
        <v>0</v>
      </c>
      <c r="J1026" s="15">
        <v>0</v>
      </c>
      <c r="K1026" s="15">
        <v>2.38</v>
      </c>
      <c r="L1026" s="15">
        <v>0</v>
      </c>
      <c r="M1026" s="15">
        <v>0</v>
      </c>
      <c r="N1026" s="15">
        <v>0</v>
      </c>
      <c r="O1026" s="15">
        <v>0</v>
      </c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</row>
    <row r="1027" spans="1:57" s="3" customFormat="1" hidden="1" x14ac:dyDescent="0.25">
      <c r="A1027" s="23">
        <v>2019</v>
      </c>
      <c r="B1027" s="23">
        <v>12</v>
      </c>
      <c r="C1027" s="23" t="s">
        <v>474</v>
      </c>
      <c r="D1027" s="23" t="s">
        <v>565</v>
      </c>
      <c r="E1027" s="23" t="s">
        <v>242</v>
      </c>
      <c r="F1027" s="23" t="s">
        <v>566</v>
      </c>
      <c r="G1027" s="23" t="s">
        <v>477</v>
      </c>
      <c r="H1027" s="23">
        <v>2.38</v>
      </c>
      <c r="I1027" s="23">
        <v>0</v>
      </c>
      <c r="J1027" s="23">
        <v>0</v>
      </c>
      <c r="K1027" s="23">
        <v>2.38</v>
      </c>
      <c r="L1027" s="23">
        <v>0</v>
      </c>
      <c r="M1027" s="23">
        <v>0</v>
      </c>
      <c r="N1027" s="23">
        <v>0</v>
      </c>
      <c r="O1027" s="23">
        <v>0</v>
      </c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24"/>
      <c r="AQ1027" s="24"/>
      <c r="AR1027" s="24"/>
      <c r="AS1027" s="24"/>
      <c r="AT1027" s="24"/>
      <c r="AU1027" s="24"/>
      <c r="AV1027" s="24"/>
      <c r="AW1027" s="24"/>
      <c r="AX1027" s="24"/>
      <c r="AY1027" s="24"/>
      <c r="AZ1027" s="24"/>
      <c r="BA1027" s="24"/>
      <c r="BB1027" s="24"/>
      <c r="BC1027" s="24"/>
      <c r="BD1027" s="24"/>
      <c r="BE1027" s="24"/>
    </row>
    <row r="1028" spans="1:57" s="3" customFormat="1" x14ac:dyDescent="0.25">
      <c r="A1028" s="15">
        <v>2019</v>
      </c>
      <c r="B1028" s="15">
        <v>8</v>
      </c>
      <c r="C1028" s="15" t="s">
        <v>327</v>
      </c>
      <c r="D1028" s="15" t="s">
        <v>328</v>
      </c>
      <c r="E1028" s="15" t="s">
        <v>29</v>
      </c>
      <c r="F1028" s="15" t="s">
        <v>329</v>
      </c>
      <c r="G1028" s="16" t="s">
        <v>330</v>
      </c>
      <c r="H1028" s="15">
        <v>13.11</v>
      </c>
      <c r="I1028" s="15">
        <v>0</v>
      </c>
      <c r="J1028" s="15">
        <v>0</v>
      </c>
      <c r="K1028" s="15">
        <v>2.37</v>
      </c>
      <c r="L1028" s="15">
        <v>10.74</v>
      </c>
      <c r="M1028" s="15">
        <v>0</v>
      </c>
      <c r="N1028" s="15">
        <v>0</v>
      </c>
      <c r="O1028" s="15">
        <v>0</v>
      </c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</row>
    <row r="1029" spans="1:57" s="3" customFormat="1" hidden="1" x14ac:dyDescent="0.25">
      <c r="A1029" s="5">
        <v>2019</v>
      </c>
      <c r="B1029" s="5">
        <v>7</v>
      </c>
      <c r="C1029" s="12" t="s">
        <v>15</v>
      </c>
      <c r="D1029" s="12" t="s">
        <v>393</v>
      </c>
      <c r="E1029" s="5" t="s">
        <v>43</v>
      </c>
      <c r="F1029" s="12" t="s">
        <v>394</v>
      </c>
      <c r="G1029" s="10" t="s">
        <v>393</v>
      </c>
      <c r="H1029" s="6">
        <v>3.8</v>
      </c>
      <c r="I1029" s="6">
        <v>0</v>
      </c>
      <c r="J1029" s="6">
        <v>0</v>
      </c>
      <c r="K1029" s="6">
        <v>2.36</v>
      </c>
      <c r="L1029" s="6">
        <v>1.44</v>
      </c>
      <c r="M1029" s="6">
        <v>0</v>
      </c>
      <c r="N1029" s="6">
        <v>0</v>
      </c>
      <c r="O1029" s="6">
        <v>0</v>
      </c>
    </row>
    <row r="1030" spans="1:57" s="3" customFormat="1" x14ac:dyDescent="0.25">
      <c r="A1030" s="13">
        <v>2019</v>
      </c>
      <c r="B1030" s="13">
        <v>9</v>
      </c>
      <c r="C1030" s="13" t="s">
        <v>61</v>
      </c>
      <c r="D1030" s="13" t="s">
        <v>399</v>
      </c>
      <c r="E1030" s="13" t="s">
        <v>29</v>
      </c>
      <c r="F1030" s="13" t="s">
        <v>416</v>
      </c>
      <c r="G1030" s="7" t="s">
        <v>411</v>
      </c>
      <c r="H1030" s="13">
        <v>32.28</v>
      </c>
      <c r="I1030" s="13">
        <v>0</v>
      </c>
      <c r="J1030" s="13">
        <v>0</v>
      </c>
      <c r="K1030" s="13">
        <v>2.36</v>
      </c>
      <c r="L1030" s="13">
        <v>2.2999999999999998</v>
      </c>
      <c r="M1030" s="13">
        <v>27.37</v>
      </c>
      <c r="N1030" s="13">
        <v>9.61</v>
      </c>
      <c r="O1030" s="13">
        <v>0.25</v>
      </c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</row>
    <row r="1031" spans="1:57" s="3" customFormat="1" x14ac:dyDescent="0.25">
      <c r="A1031" s="9">
        <v>2019</v>
      </c>
      <c r="B1031" s="9">
        <v>4</v>
      </c>
      <c r="C1031" s="9" t="s">
        <v>61</v>
      </c>
      <c r="D1031" s="9" t="s">
        <v>417</v>
      </c>
      <c r="E1031" s="9" t="s">
        <v>29</v>
      </c>
      <c r="F1031" s="9" t="s">
        <v>418</v>
      </c>
      <c r="G1031" s="5" t="s">
        <v>411</v>
      </c>
      <c r="H1031" s="6">
        <v>3.71</v>
      </c>
      <c r="I1031" s="6">
        <v>0</v>
      </c>
      <c r="J1031" s="6">
        <v>0</v>
      </c>
      <c r="K1031" s="6">
        <v>2.35</v>
      </c>
      <c r="L1031" s="6">
        <v>1.3599999999999999</v>
      </c>
      <c r="M1031" s="6">
        <v>0</v>
      </c>
      <c r="N1031" s="6">
        <v>0</v>
      </c>
      <c r="O1031" s="6">
        <v>0</v>
      </c>
    </row>
    <row r="1032" spans="1:57" s="3" customFormat="1" hidden="1" x14ac:dyDescent="0.25">
      <c r="A1032" s="4">
        <v>2019</v>
      </c>
      <c r="B1032" s="4">
        <v>1</v>
      </c>
      <c r="C1032" s="4" t="s">
        <v>15</v>
      </c>
      <c r="D1032" s="4" t="s">
        <v>50</v>
      </c>
      <c r="E1032" s="4" t="s">
        <v>51</v>
      </c>
      <c r="F1032" s="4" t="s">
        <v>52</v>
      </c>
      <c r="G1032" s="5" t="s">
        <v>53</v>
      </c>
      <c r="H1032" s="6">
        <v>52.160000000000004</v>
      </c>
      <c r="I1032" s="6">
        <v>0</v>
      </c>
      <c r="J1032" s="6">
        <v>0</v>
      </c>
      <c r="K1032" s="6">
        <v>2.34</v>
      </c>
      <c r="L1032" s="6">
        <v>49.819999999999993</v>
      </c>
      <c r="M1032" s="6">
        <v>0</v>
      </c>
      <c r="N1032" s="6">
        <v>0</v>
      </c>
      <c r="O1032" s="6">
        <v>0</v>
      </c>
    </row>
    <row r="1033" spans="1:57" s="3" customFormat="1" hidden="1" x14ac:dyDescent="0.25">
      <c r="A1033" s="9">
        <v>2019</v>
      </c>
      <c r="B1033" s="9">
        <v>6</v>
      </c>
      <c r="C1033" s="10" t="s">
        <v>15</v>
      </c>
      <c r="D1033" s="10" t="s">
        <v>393</v>
      </c>
      <c r="E1033" s="9" t="s">
        <v>43</v>
      </c>
      <c r="F1033" s="10" t="s">
        <v>394</v>
      </c>
      <c r="G1033" s="12" t="s">
        <v>393</v>
      </c>
      <c r="H1033" s="6">
        <v>3.77</v>
      </c>
      <c r="I1033" s="6">
        <v>0</v>
      </c>
      <c r="J1033" s="6">
        <v>0</v>
      </c>
      <c r="K1033" s="6">
        <v>2.33</v>
      </c>
      <c r="L1033" s="6">
        <v>1.44</v>
      </c>
      <c r="M1033" s="6">
        <v>0</v>
      </c>
      <c r="N1033" s="6">
        <v>0</v>
      </c>
      <c r="O1033" s="6">
        <v>0</v>
      </c>
    </row>
    <row r="1034" spans="1:57" s="3" customFormat="1" x14ac:dyDescent="0.25">
      <c r="A1034" s="21">
        <v>2019</v>
      </c>
      <c r="B1034" s="21">
        <v>11</v>
      </c>
      <c r="C1034" s="21" t="s">
        <v>89</v>
      </c>
      <c r="D1034" s="21" t="s">
        <v>90</v>
      </c>
      <c r="E1034" s="21" t="s">
        <v>29</v>
      </c>
      <c r="F1034" s="21" t="s">
        <v>428</v>
      </c>
      <c r="G1034" s="21" t="s">
        <v>429</v>
      </c>
      <c r="H1034" s="21">
        <v>2.33</v>
      </c>
      <c r="I1034" s="21">
        <v>0</v>
      </c>
      <c r="J1034" s="21">
        <v>0</v>
      </c>
      <c r="K1034" s="21">
        <v>2.33</v>
      </c>
      <c r="L1034" s="21">
        <v>0</v>
      </c>
      <c r="M1034" s="21">
        <v>0</v>
      </c>
      <c r="N1034" s="21">
        <v>0</v>
      </c>
      <c r="O1034" s="21">
        <v>0</v>
      </c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</row>
    <row r="1035" spans="1:57" s="3" customFormat="1" x14ac:dyDescent="0.25">
      <c r="A1035" s="23">
        <v>2019</v>
      </c>
      <c r="B1035" s="23">
        <v>12</v>
      </c>
      <c r="C1035" s="23" t="s">
        <v>19</v>
      </c>
      <c r="D1035" s="23" t="s">
        <v>70</v>
      </c>
      <c r="E1035" s="23" t="s">
        <v>29</v>
      </c>
      <c r="F1035" s="23" t="s">
        <v>445</v>
      </c>
      <c r="G1035" s="23" t="s">
        <v>444</v>
      </c>
      <c r="H1035" s="23">
        <v>372.32</v>
      </c>
      <c r="I1035" s="23">
        <v>0</v>
      </c>
      <c r="J1035" s="23">
        <v>361.51</v>
      </c>
      <c r="K1035" s="23">
        <v>2.33</v>
      </c>
      <c r="L1035" s="23">
        <v>8.48</v>
      </c>
      <c r="M1035" s="23">
        <v>0</v>
      </c>
      <c r="N1035" s="23">
        <v>0</v>
      </c>
      <c r="O1035" s="23">
        <v>0</v>
      </c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4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24"/>
      <c r="AS1035" s="24"/>
      <c r="AT1035" s="24"/>
      <c r="AU1035" s="24"/>
      <c r="AV1035" s="24"/>
      <c r="AW1035" s="24"/>
      <c r="AX1035" s="24"/>
      <c r="AY1035" s="24"/>
      <c r="AZ1035" s="24"/>
      <c r="BA1035" s="24"/>
      <c r="BB1035" s="24"/>
      <c r="BC1035" s="24"/>
      <c r="BD1035" s="24"/>
      <c r="BE1035" s="24"/>
    </row>
    <row r="1036" spans="1:57" s="3" customFormat="1" hidden="1" x14ac:dyDescent="0.25">
      <c r="A1036" s="5">
        <v>2019</v>
      </c>
      <c r="B1036" s="5">
        <v>7</v>
      </c>
      <c r="C1036" s="12" t="s">
        <v>55</v>
      </c>
      <c r="D1036" s="12" t="s">
        <v>249</v>
      </c>
      <c r="E1036" s="5" t="s">
        <v>250</v>
      </c>
      <c r="F1036" s="12" t="s">
        <v>251</v>
      </c>
      <c r="G1036" s="10" t="s">
        <v>252</v>
      </c>
      <c r="H1036" s="6">
        <v>13.8</v>
      </c>
      <c r="I1036" s="6">
        <v>0</v>
      </c>
      <c r="J1036" s="6">
        <v>0</v>
      </c>
      <c r="K1036" s="6">
        <v>2.3199999999999998</v>
      </c>
      <c r="L1036" s="6">
        <v>11.48</v>
      </c>
      <c r="M1036" s="6">
        <v>0</v>
      </c>
      <c r="N1036" s="6">
        <v>0</v>
      </c>
      <c r="O1036" s="6">
        <v>0</v>
      </c>
    </row>
    <row r="1037" spans="1:57" s="3" customFormat="1" x14ac:dyDescent="0.25">
      <c r="A1037" s="23">
        <v>2019</v>
      </c>
      <c r="B1037" s="23">
        <v>12</v>
      </c>
      <c r="C1037" s="23" t="s">
        <v>89</v>
      </c>
      <c r="D1037" s="23" t="s">
        <v>90</v>
      </c>
      <c r="E1037" s="23" t="s">
        <v>29</v>
      </c>
      <c r="F1037" s="23" t="s">
        <v>428</v>
      </c>
      <c r="G1037" s="23" t="s">
        <v>429</v>
      </c>
      <c r="H1037" s="23">
        <v>2.3199999999999998</v>
      </c>
      <c r="I1037" s="23">
        <v>0</v>
      </c>
      <c r="J1037" s="23">
        <v>0</v>
      </c>
      <c r="K1037" s="23">
        <v>2.3199999999999998</v>
      </c>
      <c r="L1037" s="23">
        <v>0</v>
      </c>
      <c r="M1037" s="23">
        <v>0</v>
      </c>
      <c r="N1037" s="23">
        <v>0</v>
      </c>
      <c r="O1037" s="23">
        <v>0</v>
      </c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4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24"/>
      <c r="AS1037" s="24"/>
      <c r="AT1037" s="24"/>
      <c r="AU1037" s="24"/>
      <c r="AV1037" s="24"/>
      <c r="AW1037" s="24"/>
      <c r="AX1037" s="24"/>
      <c r="AY1037" s="24"/>
      <c r="AZ1037" s="24"/>
      <c r="BA1037" s="24"/>
      <c r="BB1037" s="24"/>
      <c r="BC1037" s="24"/>
      <c r="BD1037" s="24"/>
      <c r="BE1037" s="24"/>
    </row>
    <row r="1038" spans="1:57" s="3" customFormat="1" hidden="1" x14ac:dyDescent="0.25">
      <c r="A1038" s="4">
        <v>2019</v>
      </c>
      <c r="B1038" s="4">
        <v>1</v>
      </c>
      <c r="C1038" s="4" t="s">
        <v>146</v>
      </c>
      <c r="D1038" s="4" t="s">
        <v>147</v>
      </c>
      <c r="E1038" s="4" t="s">
        <v>43</v>
      </c>
      <c r="F1038" s="4" t="s">
        <v>148</v>
      </c>
      <c r="G1038" s="5" t="s">
        <v>149</v>
      </c>
      <c r="H1038" s="6">
        <v>5.01</v>
      </c>
      <c r="I1038" s="6">
        <v>0</v>
      </c>
      <c r="J1038" s="6">
        <v>0</v>
      </c>
      <c r="K1038" s="6">
        <v>2.2999999999999998</v>
      </c>
      <c r="L1038" s="6">
        <v>2.71</v>
      </c>
      <c r="M1038" s="6">
        <v>0</v>
      </c>
      <c r="N1038" s="6">
        <v>0</v>
      </c>
      <c r="O1038" s="6">
        <v>0</v>
      </c>
    </row>
    <row r="1039" spans="1:57" s="3" customFormat="1" x14ac:dyDescent="0.25">
      <c r="A1039" s="19">
        <v>2019</v>
      </c>
      <c r="B1039" s="19">
        <v>10</v>
      </c>
      <c r="C1039" s="19" t="s">
        <v>27</v>
      </c>
      <c r="D1039" s="19" t="s">
        <v>28</v>
      </c>
      <c r="E1039" s="19" t="s">
        <v>29</v>
      </c>
      <c r="F1039" s="19" t="s">
        <v>38</v>
      </c>
      <c r="G1039" s="19" t="s">
        <v>30</v>
      </c>
      <c r="H1039" s="19">
        <v>59.8</v>
      </c>
      <c r="I1039" s="19">
        <v>0</v>
      </c>
      <c r="J1039" s="19">
        <v>0</v>
      </c>
      <c r="K1039" s="19">
        <v>2.2999999999999998</v>
      </c>
      <c r="L1039" s="19">
        <v>0</v>
      </c>
      <c r="M1039" s="19">
        <v>57.49</v>
      </c>
      <c r="N1039" s="19">
        <v>28.28</v>
      </c>
      <c r="O1039" s="19">
        <v>0</v>
      </c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  <c r="BA1039" s="20"/>
      <c r="BB1039" s="20"/>
      <c r="BC1039" s="20"/>
      <c r="BD1039" s="20"/>
      <c r="BE1039" s="20"/>
    </row>
    <row r="1040" spans="1:57" s="3" customFormat="1" x14ac:dyDescent="0.25">
      <c r="A1040" s="9">
        <v>2019</v>
      </c>
      <c r="B1040" s="9">
        <v>4</v>
      </c>
      <c r="C1040" s="9" t="s">
        <v>27</v>
      </c>
      <c r="D1040" s="9" t="s">
        <v>28</v>
      </c>
      <c r="E1040" s="9" t="s">
        <v>29</v>
      </c>
      <c r="F1040" s="9" t="s">
        <v>40</v>
      </c>
      <c r="G1040" s="5" t="s">
        <v>30</v>
      </c>
      <c r="H1040" s="6">
        <v>67.239999999999995</v>
      </c>
      <c r="I1040" s="6">
        <v>0</v>
      </c>
      <c r="J1040" s="6">
        <v>0</v>
      </c>
      <c r="K1040" s="6">
        <v>2.27</v>
      </c>
      <c r="L1040" s="6">
        <v>0</v>
      </c>
      <c r="M1040" s="6">
        <v>64.97</v>
      </c>
      <c r="N1040" s="6">
        <v>27.520000000000003</v>
      </c>
      <c r="O1040" s="6">
        <v>0</v>
      </c>
    </row>
    <row r="1041" spans="1:57" s="3" customFormat="1" x14ac:dyDescent="0.25">
      <c r="A1041" s="5">
        <v>2019</v>
      </c>
      <c r="B1041" s="5">
        <v>7</v>
      </c>
      <c r="C1041" s="12" t="s">
        <v>61</v>
      </c>
      <c r="D1041" s="12" t="s">
        <v>62</v>
      </c>
      <c r="E1041" s="5" t="s">
        <v>29</v>
      </c>
      <c r="F1041" s="12" t="s">
        <v>420</v>
      </c>
      <c r="G1041" s="10" t="s">
        <v>411</v>
      </c>
      <c r="H1041" s="6">
        <v>2.27</v>
      </c>
      <c r="I1041" s="6">
        <v>0</v>
      </c>
      <c r="J1041" s="6">
        <v>0</v>
      </c>
      <c r="K1041" s="6">
        <v>2.27</v>
      </c>
      <c r="L1041" s="6">
        <v>0</v>
      </c>
      <c r="M1041" s="6">
        <v>0</v>
      </c>
      <c r="N1041" s="6">
        <v>0</v>
      </c>
      <c r="O1041" s="6">
        <v>0</v>
      </c>
    </row>
    <row r="1042" spans="1:57" s="3" customFormat="1" hidden="1" x14ac:dyDescent="0.25">
      <c r="A1042" s="9">
        <v>2019</v>
      </c>
      <c r="B1042" s="9">
        <v>5</v>
      </c>
      <c r="C1042" s="9" t="s">
        <v>55</v>
      </c>
      <c r="D1042" s="9" t="s">
        <v>60</v>
      </c>
      <c r="E1042" s="9" t="s">
        <v>57</v>
      </c>
      <c r="F1042" s="9" t="s">
        <v>60</v>
      </c>
      <c r="G1042" s="5" t="s">
        <v>59</v>
      </c>
      <c r="H1042" s="6">
        <v>339.83</v>
      </c>
      <c r="I1042" s="6">
        <v>0</v>
      </c>
      <c r="J1042" s="6">
        <v>0</v>
      </c>
      <c r="K1042" s="6">
        <v>2.25</v>
      </c>
      <c r="L1042" s="6">
        <v>0</v>
      </c>
      <c r="M1042" s="6">
        <v>0</v>
      </c>
      <c r="N1042" s="6">
        <v>0</v>
      </c>
      <c r="O1042" s="6">
        <v>337.58</v>
      </c>
    </row>
    <row r="1043" spans="1:57" s="3" customFormat="1" hidden="1" x14ac:dyDescent="0.25">
      <c r="A1043" s="9">
        <v>2019</v>
      </c>
      <c r="B1043" s="9">
        <v>5</v>
      </c>
      <c r="C1043" s="9" t="s">
        <v>15</v>
      </c>
      <c r="D1043" s="9" t="s">
        <v>393</v>
      </c>
      <c r="E1043" s="9" t="s">
        <v>43</v>
      </c>
      <c r="F1043" s="9" t="s">
        <v>394</v>
      </c>
      <c r="G1043" s="5" t="s">
        <v>393</v>
      </c>
      <c r="H1043" s="6">
        <v>3.62</v>
      </c>
      <c r="I1043" s="6">
        <v>0</v>
      </c>
      <c r="J1043" s="6">
        <v>0</v>
      </c>
      <c r="K1043" s="6">
        <v>2.25</v>
      </c>
      <c r="L1043" s="6">
        <v>1.37</v>
      </c>
      <c r="M1043" s="6">
        <v>0</v>
      </c>
      <c r="N1043" s="6">
        <v>0</v>
      </c>
      <c r="O1043" s="6">
        <v>0</v>
      </c>
    </row>
    <row r="1044" spans="1:57" s="3" customFormat="1" hidden="1" x14ac:dyDescent="0.25">
      <c r="A1044" s="21">
        <v>2019</v>
      </c>
      <c r="B1044" s="21">
        <v>11</v>
      </c>
      <c r="C1044" s="21" t="s">
        <v>124</v>
      </c>
      <c r="D1044" s="21" t="s">
        <v>129</v>
      </c>
      <c r="E1044" s="21" t="s">
        <v>543</v>
      </c>
      <c r="F1044" s="21" t="s">
        <v>130</v>
      </c>
      <c r="G1044" s="21" t="s">
        <v>128</v>
      </c>
      <c r="H1044" s="21">
        <v>12.12</v>
      </c>
      <c r="I1044" s="21">
        <v>0</v>
      </c>
      <c r="J1044" s="21">
        <v>0</v>
      </c>
      <c r="K1044" s="21">
        <v>2.2400000000000002</v>
      </c>
      <c r="L1044" s="21">
        <v>0.9</v>
      </c>
      <c r="M1044" s="21">
        <v>0</v>
      </c>
      <c r="N1044" s="21">
        <v>0</v>
      </c>
      <c r="O1044" s="21">
        <v>8.98</v>
      </c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</row>
    <row r="1045" spans="1:57" s="3" customFormat="1" hidden="1" x14ac:dyDescent="0.25">
      <c r="A1045" s="23">
        <v>2019</v>
      </c>
      <c r="B1045" s="23">
        <v>12</v>
      </c>
      <c r="C1045" s="23" t="s">
        <v>89</v>
      </c>
      <c r="D1045" s="23" t="s">
        <v>90</v>
      </c>
      <c r="E1045" s="23" t="s">
        <v>91</v>
      </c>
      <c r="F1045" s="23" t="s">
        <v>97</v>
      </c>
      <c r="G1045" s="23" t="s">
        <v>93</v>
      </c>
      <c r="H1045" s="23">
        <v>58.16</v>
      </c>
      <c r="I1045" s="23">
        <v>0</v>
      </c>
      <c r="J1045" s="23">
        <v>0</v>
      </c>
      <c r="K1045" s="23">
        <v>2.2400000000000002</v>
      </c>
      <c r="L1045" s="23">
        <v>7.98</v>
      </c>
      <c r="M1045" s="23">
        <v>47.94</v>
      </c>
      <c r="N1045" s="23">
        <v>16.22</v>
      </c>
      <c r="O1045" s="23">
        <v>0</v>
      </c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  <c r="AX1045" s="24"/>
      <c r="AY1045" s="24"/>
      <c r="AZ1045" s="24"/>
      <c r="BA1045" s="24"/>
      <c r="BB1045" s="24"/>
      <c r="BC1045" s="24"/>
      <c r="BD1045" s="24"/>
      <c r="BE1045" s="24"/>
    </row>
    <row r="1046" spans="1:57" s="3" customFormat="1" x14ac:dyDescent="0.25">
      <c r="A1046" s="5">
        <v>2019</v>
      </c>
      <c r="B1046" s="5">
        <v>7</v>
      </c>
      <c r="C1046" s="12" t="s">
        <v>61</v>
      </c>
      <c r="D1046" s="12" t="s">
        <v>399</v>
      </c>
      <c r="E1046" s="5" t="s">
        <v>29</v>
      </c>
      <c r="F1046" s="12" t="s">
        <v>416</v>
      </c>
      <c r="G1046" s="10" t="s">
        <v>411</v>
      </c>
      <c r="H1046" s="6">
        <v>30.61</v>
      </c>
      <c r="I1046" s="6">
        <v>0</v>
      </c>
      <c r="J1046" s="6">
        <v>0</v>
      </c>
      <c r="K1046" s="6">
        <v>2.23</v>
      </c>
      <c r="L1046" s="6">
        <v>2.76</v>
      </c>
      <c r="M1046" s="6">
        <v>25.33</v>
      </c>
      <c r="N1046" s="6">
        <v>9.17</v>
      </c>
      <c r="O1046" s="6">
        <v>0.28999999999999998</v>
      </c>
    </row>
    <row r="1047" spans="1:57" s="3" customFormat="1" hidden="1" x14ac:dyDescent="0.25">
      <c r="A1047" s="19">
        <v>2019</v>
      </c>
      <c r="B1047" s="19">
        <v>10</v>
      </c>
      <c r="C1047" s="19" t="s">
        <v>79</v>
      </c>
      <c r="D1047" s="19" t="s">
        <v>80</v>
      </c>
      <c r="E1047" s="19" t="s">
        <v>81</v>
      </c>
      <c r="F1047" s="19" t="s">
        <v>83</v>
      </c>
      <c r="G1047" s="19" t="s">
        <v>83</v>
      </c>
      <c r="H1047" s="19">
        <v>6.08</v>
      </c>
      <c r="I1047" s="19">
        <v>0</v>
      </c>
      <c r="J1047" s="19">
        <v>0</v>
      </c>
      <c r="K1047" s="19">
        <v>2.23</v>
      </c>
      <c r="L1047" s="19">
        <v>0</v>
      </c>
      <c r="M1047" s="19">
        <v>3.86</v>
      </c>
      <c r="N1047" s="19">
        <v>2.82</v>
      </c>
      <c r="O1047" s="19">
        <v>0</v>
      </c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  <c r="BA1047" s="20"/>
      <c r="BB1047" s="20"/>
      <c r="BC1047" s="20"/>
      <c r="BD1047" s="20"/>
      <c r="BE1047" s="20"/>
    </row>
    <row r="1048" spans="1:57" s="3" customFormat="1" hidden="1" x14ac:dyDescent="0.25">
      <c r="A1048" s="13">
        <v>2019</v>
      </c>
      <c r="B1048" s="13">
        <v>9</v>
      </c>
      <c r="C1048" s="13" t="s">
        <v>27</v>
      </c>
      <c r="D1048" s="13" t="s">
        <v>84</v>
      </c>
      <c r="E1048" s="13" t="s">
        <v>85</v>
      </c>
      <c r="F1048" s="13" t="s">
        <v>86</v>
      </c>
      <c r="G1048" s="7" t="s">
        <v>87</v>
      </c>
      <c r="H1048" s="13">
        <v>8</v>
      </c>
      <c r="I1048" s="13">
        <v>0</v>
      </c>
      <c r="J1048" s="13">
        <v>0</v>
      </c>
      <c r="K1048" s="13">
        <v>2.2200000000000002</v>
      </c>
      <c r="L1048" s="13">
        <v>5.77</v>
      </c>
      <c r="M1048" s="13">
        <v>0</v>
      </c>
      <c r="N1048" s="13">
        <v>0</v>
      </c>
      <c r="O1048" s="13">
        <v>0</v>
      </c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  <c r="BC1048" s="18"/>
      <c r="BD1048" s="18"/>
      <c r="BE1048" s="18"/>
    </row>
    <row r="1049" spans="1:57" s="3" customFormat="1" x14ac:dyDescent="0.25">
      <c r="A1049" s="23">
        <v>2019</v>
      </c>
      <c r="B1049" s="23">
        <v>12</v>
      </c>
      <c r="C1049" s="23" t="s">
        <v>61</v>
      </c>
      <c r="D1049" s="23" t="s">
        <v>62</v>
      </c>
      <c r="E1049" s="23" t="s">
        <v>29</v>
      </c>
      <c r="F1049" s="23" t="s">
        <v>420</v>
      </c>
      <c r="G1049" s="23" t="s">
        <v>411</v>
      </c>
      <c r="H1049" s="23">
        <v>2.2200000000000002</v>
      </c>
      <c r="I1049" s="23">
        <v>0</v>
      </c>
      <c r="J1049" s="23">
        <v>0</v>
      </c>
      <c r="K1049" s="23">
        <v>2.2200000000000002</v>
      </c>
      <c r="L1049" s="23">
        <v>0</v>
      </c>
      <c r="M1049" s="23">
        <v>0</v>
      </c>
      <c r="N1049" s="23">
        <v>0</v>
      </c>
      <c r="O1049" s="23">
        <v>0</v>
      </c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  <c r="AX1049" s="24"/>
      <c r="AY1049" s="24"/>
      <c r="AZ1049" s="24"/>
      <c r="BA1049" s="24"/>
      <c r="BB1049" s="24"/>
      <c r="BC1049" s="24"/>
      <c r="BD1049" s="24"/>
      <c r="BE1049" s="24"/>
    </row>
    <row r="1050" spans="1:57" s="3" customFormat="1" x14ac:dyDescent="0.25">
      <c r="A1050" s="4">
        <v>2019</v>
      </c>
      <c r="B1050" s="4">
        <v>1</v>
      </c>
      <c r="C1050" s="4" t="s">
        <v>327</v>
      </c>
      <c r="D1050" s="4" t="s">
        <v>369</v>
      </c>
      <c r="E1050" s="4" t="s">
        <v>29</v>
      </c>
      <c r="F1050" s="4" t="s">
        <v>367</v>
      </c>
      <c r="G1050" s="5" t="s">
        <v>368</v>
      </c>
      <c r="H1050" s="6">
        <v>2.21</v>
      </c>
      <c r="I1050" s="6">
        <v>0</v>
      </c>
      <c r="J1050" s="6">
        <v>0</v>
      </c>
      <c r="K1050" s="6">
        <v>2.21</v>
      </c>
      <c r="L1050" s="6">
        <v>0</v>
      </c>
      <c r="M1050" s="6">
        <v>0</v>
      </c>
      <c r="N1050" s="6">
        <v>0</v>
      </c>
      <c r="O1050" s="6">
        <v>0</v>
      </c>
    </row>
    <row r="1051" spans="1:57" s="3" customFormat="1" hidden="1" x14ac:dyDescent="0.25">
      <c r="A1051" s="23">
        <v>2019</v>
      </c>
      <c r="B1051" s="23">
        <v>12</v>
      </c>
      <c r="C1051" s="23" t="s">
        <v>15</v>
      </c>
      <c r="D1051" s="23" t="s">
        <v>492</v>
      </c>
      <c r="E1051" s="23" t="s">
        <v>43</v>
      </c>
      <c r="F1051" s="23" t="s">
        <v>493</v>
      </c>
      <c r="G1051" s="23" t="s">
        <v>15</v>
      </c>
      <c r="H1051" s="10">
        <v>3.04</v>
      </c>
      <c r="I1051" s="10">
        <v>0</v>
      </c>
      <c r="J1051" s="10">
        <v>0</v>
      </c>
      <c r="K1051" s="10">
        <v>2.21</v>
      </c>
      <c r="L1051" s="10">
        <v>0.84000000000000008</v>
      </c>
      <c r="M1051" s="10">
        <v>0</v>
      </c>
      <c r="N1051" s="10">
        <v>0</v>
      </c>
      <c r="O1051" s="10">
        <v>0</v>
      </c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  <c r="AI1051" s="24"/>
      <c r="AJ1051" s="24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  <c r="AX1051" s="24"/>
      <c r="AY1051" s="24"/>
      <c r="AZ1051" s="24"/>
      <c r="BA1051" s="24"/>
      <c r="BB1051" s="24"/>
      <c r="BC1051" s="24"/>
      <c r="BD1051" s="24"/>
      <c r="BE1051" s="24"/>
    </row>
    <row r="1052" spans="1:57" s="3" customFormat="1" hidden="1" x14ac:dyDescent="0.25">
      <c r="A1052" s="4">
        <v>2019</v>
      </c>
      <c r="B1052" s="4">
        <v>1</v>
      </c>
      <c r="C1052" s="4" t="s">
        <v>19</v>
      </c>
      <c r="D1052" s="4" t="s">
        <v>70</v>
      </c>
      <c r="E1052" s="4" t="s">
        <v>21</v>
      </c>
      <c r="F1052" s="4" t="s">
        <v>457</v>
      </c>
      <c r="G1052" s="5" t="s">
        <v>456</v>
      </c>
      <c r="H1052" s="6">
        <v>2.2000000000000002</v>
      </c>
      <c r="I1052" s="6">
        <v>0</v>
      </c>
      <c r="J1052" s="6">
        <v>0</v>
      </c>
      <c r="K1052" s="6">
        <v>2.2000000000000002</v>
      </c>
      <c r="L1052" s="6">
        <v>0</v>
      </c>
      <c r="M1052" s="6">
        <v>0</v>
      </c>
      <c r="N1052" s="6">
        <v>0</v>
      </c>
      <c r="O1052" s="6">
        <v>0</v>
      </c>
    </row>
    <row r="1053" spans="1:57" s="3" customFormat="1" hidden="1" x14ac:dyDescent="0.25">
      <c r="A1053" s="9">
        <v>2019</v>
      </c>
      <c r="B1053" s="9">
        <v>5</v>
      </c>
      <c r="C1053" s="9" t="s">
        <v>146</v>
      </c>
      <c r="D1053" s="9" t="s">
        <v>147</v>
      </c>
      <c r="E1053" s="9" t="s">
        <v>43</v>
      </c>
      <c r="F1053" s="9" t="s">
        <v>148</v>
      </c>
      <c r="G1053" s="5" t="s">
        <v>149</v>
      </c>
      <c r="H1053" s="6">
        <v>4.2</v>
      </c>
      <c r="I1053" s="6">
        <v>0</v>
      </c>
      <c r="J1053" s="6">
        <v>0</v>
      </c>
      <c r="K1053" s="6">
        <v>2.19</v>
      </c>
      <c r="L1053" s="6">
        <v>2.0099999999999998</v>
      </c>
      <c r="M1053" s="6">
        <v>0</v>
      </c>
      <c r="N1053" s="6">
        <v>0</v>
      </c>
      <c r="O1053" s="6">
        <v>0</v>
      </c>
    </row>
    <row r="1054" spans="1:57" s="3" customFormat="1" x14ac:dyDescent="0.25">
      <c r="A1054" s="13">
        <v>2019</v>
      </c>
      <c r="B1054" s="13">
        <v>9</v>
      </c>
      <c r="C1054" s="13" t="s">
        <v>124</v>
      </c>
      <c r="D1054" s="13" t="s">
        <v>353</v>
      </c>
      <c r="E1054" s="13" t="s">
        <v>29</v>
      </c>
      <c r="F1054" s="13" t="s">
        <v>386</v>
      </c>
      <c r="G1054" s="5" t="s">
        <v>377</v>
      </c>
      <c r="H1054" s="13">
        <v>2.19</v>
      </c>
      <c r="I1054" s="13">
        <v>0</v>
      </c>
      <c r="J1054" s="13">
        <v>0</v>
      </c>
      <c r="K1054" s="13">
        <v>2.19</v>
      </c>
      <c r="L1054" s="13">
        <v>0</v>
      </c>
      <c r="M1054" s="13">
        <v>0</v>
      </c>
      <c r="N1054" s="13">
        <v>0</v>
      </c>
      <c r="O1054" s="13">
        <v>0</v>
      </c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  <c r="BC1054" s="18"/>
      <c r="BD1054" s="18"/>
      <c r="BE1054" s="18"/>
    </row>
    <row r="1055" spans="1:57" s="3" customFormat="1" hidden="1" x14ac:dyDescent="0.25">
      <c r="A1055" s="23">
        <v>2019</v>
      </c>
      <c r="B1055" s="23">
        <v>12</v>
      </c>
      <c r="C1055" s="23" t="s">
        <v>231</v>
      </c>
      <c r="D1055" s="23" t="s">
        <v>464</v>
      </c>
      <c r="E1055" s="23" t="s">
        <v>43</v>
      </c>
      <c r="F1055" s="23" t="s">
        <v>467</v>
      </c>
      <c r="G1055" s="23" t="s">
        <v>466</v>
      </c>
      <c r="H1055" s="23">
        <v>898.53</v>
      </c>
      <c r="I1055" s="23">
        <v>0</v>
      </c>
      <c r="J1055" s="23">
        <v>0</v>
      </c>
      <c r="K1055" s="23">
        <v>2.19</v>
      </c>
      <c r="L1055" s="23">
        <v>16.73</v>
      </c>
      <c r="M1055" s="23">
        <v>0</v>
      </c>
      <c r="N1055" s="23">
        <v>0</v>
      </c>
      <c r="O1055" s="23">
        <v>879.61</v>
      </c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  <c r="BA1055" s="24"/>
      <c r="BB1055" s="24"/>
      <c r="BC1055" s="24"/>
      <c r="BD1055" s="24"/>
      <c r="BE1055" s="24"/>
    </row>
    <row r="1056" spans="1:57" s="3" customFormat="1" hidden="1" x14ac:dyDescent="0.25">
      <c r="A1056" s="9">
        <v>2019</v>
      </c>
      <c r="B1056" s="9">
        <v>3</v>
      </c>
      <c r="C1056" s="9" t="s">
        <v>89</v>
      </c>
      <c r="D1056" s="9" t="s">
        <v>90</v>
      </c>
      <c r="E1056" s="9" t="s">
        <v>91</v>
      </c>
      <c r="F1056" s="9" t="s">
        <v>97</v>
      </c>
      <c r="G1056" s="5" t="s">
        <v>93</v>
      </c>
      <c r="H1056" s="6">
        <v>54.25</v>
      </c>
      <c r="I1056" s="6">
        <v>0</v>
      </c>
      <c r="J1056" s="6">
        <v>0</v>
      </c>
      <c r="K1056" s="6">
        <v>2.1800000000000002</v>
      </c>
      <c r="L1056" s="6">
        <v>2.67</v>
      </c>
      <c r="M1056" s="6">
        <v>49.39</v>
      </c>
      <c r="N1056" s="6">
        <v>17.11</v>
      </c>
      <c r="O1056" s="6">
        <v>0</v>
      </c>
    </row>
    <row r="1057" spans="1:57" s="3" customFormat="1" hidden="1" x14ac:dyDescent="0.25">
      <c r="A1057" s="9">
        <v>2019</v>
      </c>
      <c r="B1057" s="9">
        <v>5</v>
      </c>
      <c r="C1057" s="9" t="s">
        <v>89</v>
      </c>
      <c r="D1057" s="9" t="s">
        <v>90</v>
      </c>
      <c r="E1057" s="9" t="s">
        <v>91</v>
      </c>
      <c r="F1057" s="9" t="s">
        <v>95</v>
      </c>
      <c r="G1057" s="5" t="s">
        <v>93</v>
      </c>
      <c r="H1057" s="6">
        <v>255.33</v>
      </c>
      <c r="I1057" s="6">
        <v>0</v>
      </c>
      <c r="J1057" s="6">
        <v>0</v>
      </c>
      <c r="K1057" s="6">
        <v>2.1800000000000002</v>
      </c>
      <c r="L1057" s="6">
        <v>31.09</v>
      </c>
      <c r="M1057" s="6">
        <v>222.06</v>
      </c>
      <c r="N1057" s="6">
        <v>76.349999999999994</v>
      </c>
      <c r="O1057" s="6">
        <v>0</v>
      </c>
    </row>
    <row r="1058" spans="1:57" s="3" customFormat="1" x14ac:dyDescent="0.25">
      <c r="A1058" s="23">
        <v>2019</v>
      </c>
      <c r="B1058" s="23">
        <v>12</v>
      </c>
      <c r="C1058" s="23" t="s">
        <v>124</v>
      </c>
      <c r="D1058" s="23" t="s">
        <v>379</v>
      </c>
      <c r="E1058" s="23" t="s">
        <v>29</v>
      </c>
      <c r="F1058" s="23" t="s">
        <v>381</v>
      </c>
      <c r="G1058" s="23" t="s">
        <v>375</v>
      </c>
      <c r="H1058" s="23">
        <v>2.1800000000000002</v>
      </c>
      <c r="I1058" s="23">
        <v>0</v>
      </c>
      <c r="J1058" s="23">
        <v>0</v>
      </c>
      <c r="K1058" s="23">
        <v>2.1800000000000002</v>
      </c>
      <c r="L1058" s="23">
        <v>0</v>
      </c>
      <c r="M1058" s="23">
        <v>0</v>
      </c>
      <c r="N1058" s="23">
        <v>0</v>
      </c>
      <c r="O1058" s="23">
        <v>0</v>
      </c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  <c r="AX1058" s="24"/>
      <c r="AY1058" s="24"/>
      <c r="AZ1058" s="24"/>
      <c r="BA1058" s="24"/>
      <c r="BB1058" s="24"/>
      <c r="BC1058" s="24"/>
      <c r="BD1058" s="24"/>
      <c r="BE1058" s="24"/>
    </row>
    <row r="1059" spans="1:57" s="3" customFormat="1" hidden="1" x14ac:dyDescent="0.25">
      <c r="A1059" s="9">
        <v>2019</v>
      </c>
      <c r="B1059" s="9">
        <v>3</v>
      </c>
      <c r="C1059" s="9" t="s">
        <v>19</v>
      </c>
      <c r="D1059" s="9" t="s">
        <v>75</v>
      </c>
      <c r="E1059" s="9" t="s">
        <v>17</v>
      </c>
      <c r="F1059" s="9" t="s">
        <v>76</v>
      </c>
      <c r="G1059" s="5" t="s">
        <v>77</v>
      </c>
      <c r="H1059" s="6">
        <v>2.16</v>
      </c>
      <c r="I1059" s="6">
        <v>0</v>
      </c>
      <c r="J1059" s="6">
        <v>0</v>
      </c>
      <c r="K1059" s="6">
        <v>2.16</v>
      </c>
      <c r="L1059" s="6">
        <v>0</v>
      </c>
      <c r="M1059" s="6">
        <v>0</v>
      </c>
      <c r="N1059" s="6">
        <v>0</v>
      </c>
      <c r="O1059" s="6">
        <v>0</v>
      </c>
    </row>
    <row r="1060" spans="1:57" s="3" customFormat="1" hidden="1" x14ac:dyDescent="0.25">
      <c r="A1060" s="15">
        <v>2019</v>
      </c>
      <c r="B1060" s="15">
        <v>8</v>
      </c>
      <c r="C1060" s="15" t="s">
        <v>231</v>
      </c>
      <c r="D1060" s="15" t="s">
        <v>464</v>
      </c>
      <c r="E1060" s="15" t="s">
        <v>43</v>
      </c>
      <c r="F1060" s="15" t="s">
        <v>467</v>
      </c>
      <c r="G1060" s="16" t="s">
        <v>466</v>
      </c>
      <c r="H1060" s="15">
        <v>844.55</v>
      </c>
      <c r="I1060" s="15">
        <v>0</v>
      </c>
      <c r="J1060" s="15">
        <v>0</v>
      </c>
      <c r="K1060" s="15">
        <v>2.16</v>
      </c>
      <c r="L1060" s="15">
        <v>16.7</v>
      </c>
      <c r="M1060" s="15">
        <v>0</v>
      </c>
      <c r="N1060" s="15">
        <v>0</v>
      </c>
      <c r="O1060" s="15">
        <v>825.68</v>
      </c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</row>
    <row r="1061" spans="1:57" s="3" customFormat="1" x14ac:dyDescent="0.25">
      <c r="A1061" s="21">
        <v>2019</v>
      </c>
      <c r="B1061" s="21">
        <v>11</v>
      </c>
      <c r="C1061" s="21" t="s">
        <v>124</v>
      </c>
      <c r="D1061" s="21" t="s">
        <v>379</v>
      </c>
      <c r="E1061" s="21" t="s">
        <v>29</v>
      </c>
      <c r="F1061" s="21" t="s">
        <v>381</v>
      </c>
      <c r="G1061" s="21" t="s">
        <v>375</v>
      </c>
      <c r="H1061" s="21">
        <v>2.16</v>
      </c>
      <c r="I1061" s="21">
        <v>0</v>
      </c>
      <c r="J1061" s="21">
        <v>0</v>
      </c>
      <c r="K1061" s="21">
        <v>2.16</v>
      </c>
      <c r="L1061" s="21">
        <v>0</v>
      </c>
      <c r="M1061" s="21">
        <v>0</v>
      </c>
      <c r="N1061" s="21">
        <v>0</v>
      </c>
      <c r="O1061" s="21">
        <v>0</v>
      </c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</row>
    <row r="1062" spans="1:57" s="3" customFormat="1" hidden="1" x14ac:dyDescent="0.25">
      <c r="A1062" s="21">
        <v>2019</v>
      </c>
      <c r="B1062" s="21">
        <v>11</v>
      </c>
      <c r="C1062" s="21" t="s">
        <v>15</v>
      </c>
      <c r="D1062" s="21" t="s">
        <v>393</v>
      </c>
      <c r="E1062" s="21" t="s">
        <v>43</v>
      </c>
      <c r="F1062" s="21" t="s">
        <v>394</v>
      </c>
      <c r="G1062" s="21" t="s">
        <v>393</v>
      </c>
      <c r="H1062" s="21">
        <v>3.33</v>
      </c>
      <c r="I1062" s="21">
        <v>0</v>
      </c>
      <c r="J1062" s="21">
        <v>0</v>
      </c>
      <c r="K1062" s="21">
        <v>2.16</v>
      </c>
      <c r="L1062" s="21">
        <v>1.17</v>
      </c>
      <c r="M1062" s="21">
        <v>0</v>
      </c>
      <c r="N1062" s="21">
        <v>0</v>
      </c>
      <c r="O1062" s="21">
        <v>0</v>
      </c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</row>
    <row r="1063" spans="1:57" s="3" customFormat="1" hidden="1" x14ac:dyDescent="0.25">
      <c r="A1063" s="4">
        <v>2019</v>
      </c>
      <c r="B1063" s="4">
        <v>1</v>
      </c>
      <c r="C1063" s="4" t="s">
        <v>27</v>
      </c>
      <c r="D1063" s="4" t="s">
        <v>84</v>
      </c>
      <c r="E1063" s="4" t="s">
        <v>85</v>
      </c>
      <c r="F1063" s="4" t="s">
        <v>86</v>
      </c>
      <c r="G1063" s="5" t="s">
        <v>87</v>
      </c>
      <c r="H1063" s="6">
        <v>4.45</v>
      </c>
      <c r="I1063" s="6">
        <v>0</v>
      </c>
      <c r="J1063" s="6">
        <v>0</v>
      </c>
      <c r="K1063" s="6">
        <v>2.15</v>
      </c>
      <c r="L1063" s="6">
        <v>2.2999999999999998</v>
      </c>
      <c r="M1063" s="6">
        <v>0</v>
      </c>
      <c r="N1063" s="6">
        <v>0</v>
      </c>
      <c r="O1063" s="6">
        <v>0</v>
      </c>
    </row>
    <row r="1064" spans="1:57" s="3" customFormat="1" hidden="1" x14ac:dyDescent="0.25">
      <c r="A1064" s="9">
        <v>2019</v>
      </c>
      <c r="B1064" s="9">
        <v>2</v>
      </c>
      <c r="C1064" s="9" t="s">
        <v>133</v>
      </c>
      <c r="D1064" s="9" t="s">
        <v>339</v>
      </c>
      <c r="E1064" s="9" t="s">
        <v>340</v>
      </c>
      <c r="F1064" s="9" t="s">
        <v>341</v>
      </c>
      <c r="G1064" s="5" t="s">
        <v>342</v>
      </c>
      <c r="H1064" s="6">
        <v>20.62</v>
      </c>
      <c r="I1064" s="6">
        <v>0</v>
      </c>
      <c r="J1064" s="6">
        <v>0</v>
      </c>
      <c r="K1064" s="6">
        <v>2.15</v>
      </c>
      <c r="L1064" s="6">
        <v>0</v>
      </c>
      <c r="M1064" s="6">
        <v>0</v>
      </c>
      <c r="N1064" s="6">
        <v>0</v>
      </c>
      <c r="O1064" s="6">
        <v>18.47</v>
      </c>
    </row>
    <row r="1065" spans="1:57" s="3" customFormat="1" x14ac:dyDescent="0.25">
      <c r="A1065" s="9">
        <v>2019</v>
      </c>
      <c r="B1065" s="9">
        <v>3</v>
      </c>
      <c r="C1065" s="9" t="s">
        <v>327</v>
      </c>
      <c r="D1065" s="9" t="s">
        <v>369</v>
      </c>
      <c r="E1065" s="9" t="s">
        <v>29</v>
      </c>
      <c r="F1065" s="9" t="s">
        <v>367</v>
      </c>
      <c r="G1065" s="5" t="s">
        <v>368</v>
      </c>
      <c r="H1065" s="6">
        <v>2.15</v>
      </c>
      <c r="I1065" s="6">
        <v>0</v>
      </c>
      <c r="J1065" s="6">
        <v>0</v>
      </c>
      <c r="K1065" s="6">
        <v>2.15</v>
      </c>
      <c r="L1065" s="6">
        <v>0</v>
      </c>
      <c r="M1065" s="6">
        <v>0</v>
      </c>
      <c r="N1065" s="6">
        <v>0</v>
      </c>
      <c r="O1065" s="6">
        <v>0</v>
      </c>
    </row>
    <row r="1066" spans="1:57" s="3" customFormat="1" x14ac:dyDescent="0.25">
      <c r="A1066" s="21">
        <v>2019</v>
      </c>
      <c r="B1066" s="21">
        <v>11</v>
      </c>
      <c r="C1066" s="21" t="s">
        <v>124</v>
      </c>
      <c r="D1066" s="21" t="s">
        <v>382</v>
      </c>
      <c r="E1066" s="21" t="s">
        <v>29</v>
      </c>
      <c r="F1066" s="21" t="s">
        <v>383</v>
      </c>
      <c r="G1066" s="21" t="s">
        <v>384</v>
      </c>
      <c r="H1066" s="21">
        <v>2.15</v>
      </c>
      <c r="I1066" s="21">
        <v>0</v>
      </c>
      <c r="J1066" s="21">
        <v>0</v>
      </c>
      <c r="K1066" s="21">
        <v>2.15</v>
      </c>
      <c r="L1066" s="21">
        <v>0</v>
      </c>
      <c r="M1066" s="21">
        <v>0</v>
      </c>
      <c r="N1066" s="21">
        <v>0</v>
      </c>
      <c r="O1066" s="21">
        <v>0</v>
      </c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</row>
    <row r="1067" spans="1:57" s="3" customFormat="1" x14ac:dyDescent="0.25">
      <c r="A1067" s="21">
        <v>2019</v>
      </c>
      <c r="B1067" s="21">
        <v>11</v>
      </c>
      <c r="C1067" s="21" t="s">
        <v>61</v>
      </c>
      <c r="D1067" s="21" t="s">
        <v>62</v>
      </c>
      <c r="E1067" s="21" t="s">
        <v>29</v>
      </c>
      <c r="F1067" s="21" t="s">
        <v>420</v>
      </c>
      <c r="G1067" s="21" t="s">
        <v>411</v>
      </c>
      <c r="H1067" s="21">
        <v>2.15</v>
      </c>
      <c r="I1067" s="21">
        <v>0</v>
      </c>
      <c r="J1067" s="21">
        <v>0</v>
      </c>
      <c r="K1067" s="21">
        <v>2.15</v>
      </c>
      <c r="L1067" s="21">
        <v>0</v>
      </c>
      <c r="M1067" s="21">
        <v>0</v>
      </c>
      <c r="N1067" s="21">
        <v>0</v>
      </c>
      <c r="O1067" s="21">
        <v>0</v>
      </c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</row>
    <row r="1068" spans="1:57" s="3" customFormat="1" hidden="1" x14ac:dyDescent="0.25">
      <c r="A1068" s="9">
        <v>2019</v>
      </c>
      <c r="B1068" s="9">
        <v>3</v>
      </c>
      <c r="C1068" s="9" t="s">
        <v>146</v>
      </c>
      <c r="D1068" s="9" t="s">
        <v>147</v>
      </c>
      <c r="E1068" s="9" t="s">
        <v>43</v>
      </c>
      <c r="F1068" s="9" t="s">
        <v>148</v>
      </c>
      <c r="G1068" s="5" t="s">
        <v>149</v>
      </c>
      <c r="H1068" s="6">
        <v>4.33</v>
      </c>
      <c r="I1068" s="6">
        <v>0</v>
      </c>
      <c r="J1068" s="6">
        <v>0</v>
      </c>
      <c r="K1068" s="6">
        <v>2.14</v>
      </c>
      <c r="L1068" s="6">
        <v>2.19</v>
      </c>
      <c r="M1068" s="6">
        <v>0</v>
      </c>
      <c r="N1068" s="6">
        <v>0</v>
      </c>
      <c r="O1068" s="6">
        <v>0</v>
      </c>
    </row>
    <row r="1069" spans="1:57" s="3" customFormat="1" hidden="1" x14ac:dyDescent="0.25">
      <c r="A1069" s="13">
        <v>2019</v>
      </c>
      <c r="B1069" s="13">
        <v>9</v>
      </c>
      <c r="C1069" s="13" t="s">
        <v>19</v>
      </c>
      <c r="D1069" s="13" t="s">
        <v>46</v>
      </c>
      <c r="E1069" s="13" t="s">
        <v>206</v>
      </c>
      <c r="F1069" s="13" t="s">
        <v>207</v>
      </c>
      <c r="G1069" s="7" t="s">
        <v>208</v>
      </c>
      <c r="H1069" s="13">
        <v>6.7099999999999991</v>
      </c>
      <c r="I1069" s="13">
        <v>0</v>
      </c>
      <c r="J1069" s="13">
        <v>0</v>
      </c>
      <c r="K1069" s="13">
        <v>2.14</v>
      </c>
      <c r="L1069" s="13">
        <v>4.57</v>
      </c>
      <c r="M1069" s="13">
        <v>0</v>
      </c>
      <c r="N1069" s="13">
        <v>0</v>
      </c>
      <c r="O1069" s="13">
        <v>0</v>
      </c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  <c r="BC1069" s="18"/>
      <c r="BD1069" s="18"/>
      <c r="BE1069" s="18"/>
    </row>
    <row r="1070" spans="1:57" s="3" customFormat="1" hidden="1" x14ac:dyDescent="0.25">
      <c r="A1070" s="23">
        <v>2019</v>
      </c>
      <c r="B1070" s="23">
        <v>12</v>
      </c>
      <c r="C1070" s="23" t="s">
        <v>15</v>
      </c>
      <c r="D1070" s="23" t="s">
        <v>393</v>
      </c>
      <c r="E1070" s="23" t="s">
        <v>43</v>
      </c>
      <c r="F1070" s="23" t="s">
        <v>396</v>
      </c>
      <c r="G1070" s="23" t="s">
        <v>396</v>
      </c>
      <c r="H1070" s="23">
        <v>2.14</v>
      </c>
      <c r="I1070" s="23">
        <v>0</v>
      </c>
      <c r="J1070" s="23">
        <v>0</v>
      </c>
      <c r="K1070" s="23">
        <v>2.14</v>
      </c>
      <c r="L1070" s="23">
        <v>0</v>
      </c>
      <c r="M1070" s="23">
        <v>0</v>
      </c>
      <c r="N1070" s="23">
        <v>0</v>
      </c>
      <c r="O1070" s="23">
        <v>0</v>
      </c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  <c r="AI1070" s="24"/>
      <c r="AJ1070" s="24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  <c r="AX1070" s="24"/>
      <c r="AY1070" s="24"/>
      <c r="AZ1070" s="24"/>
      <c r="BA1070" s="24"/>
      <c r="BB1070" s="24"/>
      <c r="BC1070" s="24"/>
      <c r="BD1070" s="24"/>
      <c r="BE1070" s="24"/>
    </row>
    <row r="1071" spans="1:57" s="3" customFormat="1" x14ac:dyDescent="0.25">
      <c r="A1071" s="9">
        <v>2019</v>
      </c>
      <c r="B1071" s="9">
        <v>2</v>
      </c>
      <c r="C1071" s="9" t="s">
        <v>61</v>
      </c>
      <c r="D1071" s="9" t="s">
        <v>399</v>
      </c>
      <c r="E1071" s="9" t="s">
        <v>29</v>
      </c>
      <c r="F1071" s="9" t="s">
        <v>422</v>
      </c>
      <c r="G1071" s="5" t="s">
        <v>411</v>
      </c>
      <c r="H1071" s="6">
        <v>11.77</v>
      </c>
      <c r="I1071" s="6">
        <v>0</v>
      </c>
      <c r="J1071" s="6">
        <v>0</v>
      </c>
      <c r="K1071" s="6">
        <v>2.13</v>
      </c>
      <c r="L1071" s="6">
        <v>0</v>
      </c>
      <c r="M1071" s="6">
        <v>9.64</v>
      </c>
      <c r="N1071" s="6">
        <v>3.5</v>
      </c>
      <c r="O1071" s="6">
        <v>0</v>
      </c>
    </row>
    <row r="1072" spans="1:57" s="3" customFormat="1" x14ac:dyDescent="0.25">
      <c r="A1072" s="5">
        <v>2019</v>
      </c>
      <c r="B1072" s="5">
        <v>7</v>
      </c>
      <c r="C1072" s="12" t="s">
        <v>124</v>
      </c>
      <c r="D1072" s="12" t="s">
        <v>382</v>
      </c>
      <c r="E1072" s="5" t="s">
        <v>29</v>
      </c>
      <c r="F1072" s="12" t="s">
        <v>383</v>
      </c>
      <c r="G1072" s="9" t="s">
        <v>384</v>
      </c>
      <c r="H1072" s="6">
        <v>2.12</v>
      </c>
      <c r="I1072" s="6">
        <v>0</v>
      </c>
      <c r="J1072" s="6">
        <v>0</v>
      </c>
      <c r="K1072" s="6">
        <v>2.12</v>
      </c>
      <c r="L1072" s="6">
        <v>0</v>
      </c>
      <c r="M1072" s="6">
        <v>0</v>
      </c>
      <c r="N1072" s="6">
        <v>0</v>
      </c>
      <c r="O1072" s="6">
        <v>0</v>
      </c>
    </row>
    <row r="1073" spans="1:57" s="3" customFormat="1" x14ac:dyDescent="0.25">
      <c r="A1073" s="15">
        <v>2019</v>
      </c>
      <c r="B1073" s="15">
        <v>8</v>
      </c>
      <c r="C1073" s="15" t="s">
        <v>327</v>
      </c>
      <c r="D1073" s="15" t="s">
        <v>328</v>
      </c>
      <c r="E1073" s="15" t="s">
        <v>29</v>
      </c>
      <c r="F1073" s="15" t="s">
        <v>335</v>
      </c>
      <c r="G1073" s="16" t="s">
        <v>330</v>
      </c>
      <c r="H1073" s="15">
        <v>3.01</v>
      </c>
      <c r="I1073" s="15">
        <v>0</v>
      </c>
      <c r="J1073" s="15">
        <v>0</v>
      </c>
      <c r="K1073" s="15">
        <v>2.11</v>
      </c>
      <c r="L1073" s="15">
        <v>0.9</v>
      </c>
      <c r="M1073" s="15">
        <v>0</v>
      </c>
      <c r="N1073" s="15">
        <v>0</v>
      </c>
      <c r="O1073" s="15">
        <v>0</v>
      </c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</row>
    <row r="1074" spans="1:57" s="3" customFormat="1" hidden="1" x14ac:dyDescent="0.25">
      <c r="A1074" s="15">
        <v>2019</v>
      </c>
      <c r="B1074" s="15">
        <v>8</v>
      </c>
      <c r="C1074" s="15" t="s">
        <v>27</v>
      </c>
      <c r="D1074" s="15" t="s">
        <v>84</v>
      </c>
      <c r="E1074" s="15" t="s">
        <v>85</v>
      </c>
      <c r="F1074" s="15" t="s">
        <v>86</v>
      </c>
      <c r="G1074" s="16" t="s">
        <v>87</v>
      </c>
      <c r="H1074" s="15">
        <v>8.6999999999999993</v>
      </c>
      <c r="I1074" s="15">
        <v>0</v>
      </c>
      <c r="J1074" s="15">
        <v>0</v>
      </c>
      <c r="K1074" s="15">
        <v>2.1</v>
      </c>
      <c r="L1074" s="15">
        <v>6.59</v>
      </c>
      <c r="M1074" s="15">
        <v>0</v>
      </c>
      <c r="N1074" s="15">
        <v>0</v>
      </c>
      <c r="O1074" s="15">
        <v>0</v>
      </c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</row>
    <row r="1075" spans="1:57" s="3" customFormat="1" x14ac:dyDescent="0.25">
      <c r="A1075" s="13">
        <v>2019</v>
      </c>
      <c r="B1075" s="13">
        <v>9</v>
      </c>
      <c r="C1075" s="13" t="s">
        <v>124</v>
      </c>
      <c r="D1075" s="13" t="s">
        <v>373</v>
      </c>
      <c r="E1075" s="13" t="s">
        <v>29</v>
      </c>
      <c r="F1075" s="13" t="s">
        <v>381</v>
      </c>
      <c r="G1075" s="5" t="s">
        <v>375</v>
      </c>
      <c r="H1075" s="13">
        <v>2.1</v>
      </c>
      <c r="I1075" s="13">
        <v>0</v>
      </c>
      <c r="J1075" s="13">
        <v>0</v>
      </c>
      <c r="K1075" s="13">
        <v>2.1</v>
      </c>
      <c r="L1075" s="13">
        <v>0</v>
      </c>
      <c r="M1075" s="13">
        <v>0</v>
      </c>
      <c r="N1075" s="13">
        <v>0</v>
      </c>
      <c r="O1075" s="13">
        <v>0</v>
      </c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</row>
    <row r="1076" spans="1:57" s="3" customFormat="1" hidden="1" x14ac:dyDescent="0.25">
      <c r="A1076" s="4">
        <v>2019</v>
      </c>
      <c r="B1076" s="4">
        <v>1</v>
      </c>
      <c r="C1076" s="4" t="s">
        <v>19</v>
      </c>
      <c r="D1076" s="4" t="s">
        <v>46</v>
      </c>
      <c r="E1076" s="4" t="s">
        <v>206</v>
      </c>
      <c r="F1076" s="4" t="s">
        <v>207</v>
      </c>
      <c r="G1076" s="5" t="s">
        <v>208</v>
      </c>
      <c r="H1076" s="6">
        <v>6.65</v>
      </c>
      <c r="I1076" s="6">
        <v>0</v>
      </c>
      <c r="J1076" s="6">
        <v>0</v>
      </c>
      <c r="K1076" s="6">
        <v>2.0900000000000003</v>
      </c>
      <c r="L1076" s="6">
        <v>4.5500000000000007</v>
      </c>
      <c r="M1076" s="6">
        <v>0</v>
      </c>
      <c r="N1076" s="6">
        <v>0</v>
      </c>
      <c r="O1076" s="6">
        <v>0</v>
      </c>
    </row>
    <row r="1077" spans="1:57" s="3" customFormat="1" x14ac:dyDescent="0.25">
      <c r="A1077" s="13">
        <v>2019</v>
      </c>
      <c r="B1077" s="13">
        <v>9</v>
      </c>
      <c r="C1077" s="13" t="s">
        <v>146</v>
      </c>
      <c r="D1077" s="13" t="s">
        <v>336</v>
      </c>
      <c r="E1077" s="13" t="s">
        <v>29</v>
      </c>
      <c r="F1077" s="13" t="s">
        <v>337</v>
      </c>
      <c r="G1077" s="7" t="s">
        <v>330</v>
      </c>
      <c r="H1077" s="13">
        <v>126.25</v>
      </c>
      <c r="I1077" s="13">
        <v>0</v>
      </c>
      <c r="J1077" s="13">
        <v>0</v>
      </c>
      <c r="K1077" s="13">
        <v>2.09</v>
      </c>
      <c r="L1077" s="13">
        <v>68.72999999999999</v>
      </c>
      <c r="M1077" s="13">
        <v>0</v>
      </c>
      <c r="N1077" s="13">
        <v>0</v>
      </c>
      <c r="O1077" s="13">
        <v>55.419999999999995</v>
      </c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  <c r="BB1077" s="18"/>
      <c r="BC1077" s="18"/>
      <c r="BD1077" s="18"/>
      <c r="BE1077" s="18"/>
    </row>
    <row r="1078" spans="1:57" s="3" customFormat="1" x14ac:dyDescent="0.25">
      <c r="A1078" s="9">
        <v>2019</v>
      </c>
      <c r="B1078" s="9">
        <v>5</v>
      </c>
      <c r="C1078" s="9" t="s">
        <v>89</v>
      </c>
      <c r="D1078" s="9" t="s">
        <v>197</v>
      </c>
      <c r="E1078" s="9" t="s">
        <v>29</v>
      </c>
      <c r="F1078" s="9" t="s">
        <v>202</v>
      </c>
      <c r="G1078" s="5" t="s">
        <v>200</v>
      </c>
      <c r="H1078" s="6">
        <v>21.41</v>
      </c>
      <c r="I1078" s="6">
        <v>0</v>
      </c>
      <c r="J1078" s="6">
        <v>0</v>
      </c>
      <c r="K1078" s="6">
        <v>2.08</v>
      </c>
      <c r="L1078" s="6">
        <v>1</v>
      </c>
      <c r="M1078" s="6">
        <v>18.02</v>
      </c>
      <c r="N1078" s="6">
        <v>1.73</v>
      </c>
      <c r="O1078" s="6">
        <v>0.32</v>
      </c>
    </row>
    <row r="1079" spans="1:57" s="3" customFormat="1" hidden="1" x14ac:dyDescent="0.25">
      <c r="A1079" s="4">
        <v>2019</v>
      </c>
      <c r="B1079" s="4">
        <v>1</v>
      </c>
      <c r="C1079" s="4" t="s">
        <v>19</v>
      </c>
      <c r="D1079" s="4" t="s">
        <v>70</v>
      </c>
      <c r="E1079" s="4" t="s">
        <v>21</v>
      </c>
      <c r="F1079" s="4" t="s">
        <v>455</v>
      </c>
      <c r="G1079" s="5" t="s">
        <v>456</v>
      </c>
      <c r="H1079" s="6">
        <v>4.46</v>
      </c>
      <c r="I1079" s="6">
        <v>0</v>
      </c>
      <c r="J1079" s="6">
        <v>0</v>
      </c>
      <c r="K1079" s="6">
        <v>2.06</v>
      </c>
      <c r="L1079" s="6">
        <v>2.4</v>
      </c>
      <c r="M1079" s="6">
        <v>0</v>
      </c>
      <c r="N1079" s="6">
        <v>0</v>
      </c>
      <c r="O1079" s="6">
        <v>0</v>
      </c>
    </row>
    <row r="1080" spans="1:57" s="3" customFormat="1" hidden="1" x14ac:dyDescent="0.25">
      <c r="A1080" s="4">
        <v>2019</v>
      </c>
      <c r="B1080" s="4">
        <v>1</v>
      </c>
      <c r="C1080" s="4" t="s">
        <v>19</v>
      </c>
      <c r="D1080" s="4" t="s">
        <v>66</v>
      </c>
      <c r="E1080" s="4" t="s">
        <v>43</v>
      </c>
      <c r="F1080" s="4" t="s">
        <v>494</v>
      </c>
      <c r="G1080" s="5" t="s">
        <v>495</v>
      </c>
      <c r="H1080" s="6">
        <v>2.06</v>
      </c>
      <c r="I1080" s="6">
        <v>0</v>
      </c>
      <c r="J1080" s="6">
        <v>0</v>
      </c>
      <c r="K1080" s="6">
        <v>2.06</v>
      </c>
      <c r="L1080" s="6">
        <v>0</v>
      </c>
      <c r="M1080" s="6">
        <v>0</v>
      </c>
      <c r="N1080" s="6">
        <v>0</v>
      </c>
      <c r="O1080" s="6">
        <v>0</v>
      </c>
    </row>
    <row r="1081" spans="1:57" s="3" customFormat="1" x14ac:dyDescent="0.25">
      <c r="A1081" s="9">
        <v>2019</v>
      </c>
      <c r="B1081" s="9">
        <v>3</v>
      </c>
      <c r="C1081" s="9" t="s">
        <v>61</v>
      </c>
      <c r="D1081" s="9" t="s">
        <v>62</v>
      </c>
      <c r="E1081" s="9" t="s">
        <v>29</v>
      </c>
      <c r="F1081" s="9" t="s">
        <v>402</v>
      </c>
      <c r="G1081" s="5" t="s">
        <v>401</v>
      </c>
      <c r="H1081" s="6">
        <v>78.06</v>
      </c>
      <c r="I1081" s="6">
        <v>0</v>
      </c>
      <c r="J1081" s="6">
        <v>0</v>
      </c>
      <c r="K1081" s="6">
        <v>2.06</v>
      </c>
      <c r="L1081" s="6">
        <v>76.010000000000005</v>
      </c>
      <c r="M1081" s="6">
        <v>0</v>
      </c>
      <c r="N1081" s="6">
        <v>0</v>
      </c>
      <c r="O1081" s="6">
        <v>0</v>
      </c>
    </row>
    <row r="1082" spans="1:57" s="3" customFormat="1" hidden="1" x14ac:dyDescent="0.25">
      <c r="A1082" s="9">
        <v>2019</v>
      </c>
      <c r="B1082" s="9">
        <v>3</v>
      </c>
      <c r="C1082" s="9" t="s">
        <v>19</v>
      </c>
      <c r="D1082" s="9" t="s">
        <v>70</v>
      </c>
      <c r="E1082" s="9" t="s">
        <v>21</v>
      </c>
      <c r="F1082" s="9" t="s">
        <v>455</v>
      </c>
      <c r="G1082" s="5" t="s">
        <v>456</v>
      </c>
      <c r="H1082" s="6">
        <v>4.62</v>
      </c>
      <c r="I1082" s="6">
        <v>0</v>
      </c>
      <c r="J1082" s="6">
        <v>0</v>
      </c>
      <c r="K1082" s="6">
        <v>2.0499999999999998</v>
      </c>
      <c r="L1082" s="6">
        <v>2.57</v>
      </c>
      <c r="M1082" s="6">
        <v>0</v>
      </c>
      <c r="N1082" s="6">
        <v>0</v>
      </c>
      <c r="O1082" s="6">
        <v>0</v>
      </c>
    </row>
    <row r="1083" spans="1:57" s="3" customFormat="1" hidden="1" x14ac:dyDescent="0.25">
      <c r="A1083" s="13">
        <v>2019</v>
      </c>
      <c r="B1083" s="13">
        <v>9</v>
      </c>
      <c r="C1083" s="13" t="s">
        <v>55</v>
      </c>
      <c r="D1083" s="13" t="s">
        <v>249</v>
      </c>
      <c r="E1083" s="13" t="s">
        <v>250</v>
      </c>
      <c r="F1083" s="13" t="s">
        <v>358</v>
      </c>
      <c r="G1083" s="7" t="s">
        <v>357</v>
      </c>
      <c r="H1083" s="13">
        <v>30.9</v>
      </c>
      <c r="I1083" s="13">
        <v>0</v>
      </c>
      <c r="J1083" s="13">
        <v>0</v>
      </c>
      <c r="K1083" s="13">
        <v>2.0499999999999998</v>
      </c>
      <c r="L1083" s="13">
        <v>28.85</v>
      </c>
      <c r="M1083" s="13">
        <v>0</v>
      </c>
      <c r="N1083" s="13">
        <v>0</v>
      </c>
      <c r="O1083" s="13">
        <v>0</v>
      </c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  <c r="BA1083" s="18"/>
      <c r="BB1083" s="18"/>
      <c r="BC1083" s="18"/>
      <c r="BD1083" s="18"/>
      <c r="BE1083" s="18"/>
    </row>
    <row r="1084" spans="1:57" s="3" customFormat="1" x14ac:dyDescent="0.25">
      <c r="A1084" s="21">
        <v>2019</v>
      </c>
      <c r="B1084" s="21">
        <v>11</v>
      </c>
      <c r="C1084" s="21" t="s">
        <v>124</v>
      </c>
      <c r="D1084" s="21" t="s">
        <v>353</v>
      </c>
      <c r="E1084" s="21" t="s">
        <v>29</v>
      </c>
      <c r="F1084" s="21" t="s">
        <v>386</v>
      </c>
      <c r="G1084" s="21" t="s">
        <v>516</v>
      </c>
      <c r="H1084" s="21">
        <v>2.0499999999999998</v>
      </c>
      <c r="I1084" s="21">
        <v>0</v>
      </c>
      <c r="J1084" s="21">
        <v>0</v>
      </c>
      <c r="K1084" s="21">
        <v>2.0499999999999998</v>
      </c>
      <c r="L1084" s="21">
        <v>0</v>
      </c>
      <c r="M1084" s="21">
        <v>0</v>
      </c>
      <c r="N1084" s="21">
        <v>0</v>
      </c>
      <c r="O1084" s="21">
        <v>0</v>
      </c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</row>
    <row r="1085" spans="1:57" s="3" customFormat="1" x14ac:dyDescent="0.25">
      <c r="A1085" s="9">
        <v>2019</v>
      </c>
      <c r="B1085" s="9">
        <v>4</v>
      </c>
      <c r="C1085" s="9" t="s">
        <v>89</v>
      </c>
      <c r="D1085" s="9" t="s">
        <v>197</v>
      </c>
      <c r="E1085" s="9" t="s">
        <v>29</v>
      </c>
      <c r="F1085" s="9" t="s">
        <v>199</v>
      </c>
      <c r="G1085" s="5" t="s">
        <v>200</v>
      </c>
      <c r="H1085" s="6">
        <v>68.52</v>
      </c>
      <c r="I1085" s="6">
        <v>0</v>
      </c>
      <c r="J1085" s="6">
        <v>0</v>
      </c>
      <c r="K1085" s="6">
        <v>2.04</v>
      </c>
      <c r="L1085" s="6">
        <v>3.4</v>
      </c>
      <c r="M1085" s="6">
        <v>62.21</v>
      </c>
      <c r="N1085" s="6">
        <v>5.82</v>
      </c>
      <c r="O1085" s="6">
        <v>0.86</v>
      </c>
    </row>
    <row r="1086" spans="1:57" s="3" customFormat="1" hidden="1" x14ac:dyDescent="0.25">
      <c r="A1086" s="9">
        <v>2019</v>
      </c>
      <c r="B1086" s="9">
        <v>5</v>
      </c>
      <c r="C1086" s="9" t="s">
        <v>124</v>
      </c>
      <c r="D1086" s="9" t="s">
        <v>125</v>
      </c>
      <c r="E1086" s="9" t="s">
        <v>126</v>
      </c>
      <c r="F1086" s="9" t="s">
        <v>270</v>
      </c>
      <c r="G1086" s="5" t="s">
        <v>269</v>
      </c>
      <c r="H1086" s="6">
        <v>2.04</v>
      </c>
      <c r="I1086" s="6">
        <v>0</v>
      </c>
      <c r="J1086" s="6">
        <v>0</v>
      </c>
      <c r="K1086" s="6">
        <v>2.04</v>
      </c>
      <c r="L1086" s="6">
        <v>0</v>
      </c>
      <c r="M1086" s="6">
        <v>0</v>
      </c>
      <c r="N1086" s="6">
        <v>0</v>
      </c>
      <c r="O1086" s="6">
        <v>0</v>
      </c>
    </row>
    <row r="1087" spans="1:57" s="3" customFormat="1" hidden="1" x14ac:dyDescent="0.25">
      <c r="A1087" s="19">
        <v>2019</v>
      </c>
      <c r="B1087" s="19">
        <v>10</v>
      </c>
      <c r="C1087" s="19" t="s">
        <v>124</v>
      </c>
      <c r="D1087" s="19" t="s">
        <v>125</v>
      </c>
      <c r="E1087" s="19" t="s">
        <v>543</v>
      </c>
      <c r="F1087" s="19" t="s">
        <v>270</v>
      </c>
      <c r="G1087" s="19" t="s">
        <v>269</v>
      </c>
      <c r="H1087" s="19">
        <v>2.04</v>
      </c>
      <c r="I1087" s="19">
        <v>0</v>
      </c>
      <c r="J1087" s="19">
        <v>0</v>
      </c>
      <c r="K1087" s="19">
        <v>2.04</v>
      </c>
      <c r="L1087" s="19">
        <v>0</v>
      </c>
      <c r="M1087" s="19">
        <v>0</v>
      </c>
      <c r="N1087" s="19">
        <v>0</v>
      </c>
      <c r="O1087" s="19">
        <v>0</v>
      </c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  <c r="BA1087" s="20"/>
      <c r="BB1087" s="20"/>
      <c r="BC1087" s="20"/>
      <c r="BD1087" s="20"/>
      <c r="BE1087" s="20"/>
    </row>
    <row r="1088" spans="1:57" s="3" customFormat="1" x14ac:dyDescent="0.25">
      <c r="A1088" s="23">
        <v>2019</v>
      </c>
      <c r="B1088" s="23">
        <v>12</v>
      </c>
      <c r="C1088" s="23" t="s">
        <v>61</v>
      </c>
      <c r="D1088" s="23" t="s">
        <v>399</v>
      </c>
      <c r="E1088" s="23" t="s">
        <v>29</v>
      </c>
      <c r="F1088" s="23" t="s">
        <v>416</v>
      </c>
      <c r="G1088" s="23" t="s">
        <v>411</v>
      </c>
      <c r="H1088" s="23">
        <v>32.74</v>
      </c>
      <c r="I1088" s="23">
        <v>0</v>
      </c>
      <c r="J1088" s="23">
        <v>0</v>
      </c>
      <c r="K1088" s="23">
        <v>2.04</v>
      </c>
      <c r="L1088" s="23">
        <v>1.8599999999999999</v>
      </c>
      <c r="M1088" s="23">
        <v>28.83</v>
      </c>
      <c r="N1088" s="23">
        <v>11.07</v>
      </c>
      <c r="O1088" s="23">
        <v>0</v>
      </c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  <c r="AX1088" s="24"/>
      <c r="AY1088" s="24"/>
      <c r="AZ1088" s="24"/>
      <c r="BA1088" s="24"/>
      <c r="BB1088" s="24"/>
      <c r="BC1088" s="24"/>
      <c r="BD1088" s="24"/>
      <c r="BE1088" s="24"/>
    </row>
    <row r="1089" spans="1:57" s="3" customFormat="1" x14ac:dyDescent="0.25">
      <c r="A1089" s="9">
        <v>2019</v>
      </c>
      <c r="B1089" s="9">
        <v>2</v>
      </c>
      <c r="C1089" s="9" t="s">
        <v>327</v>
      </c>
      <c r="D1089" s="9" t="s">
        <v>369</v>
      </c>
      <c r="E1089" s="9" t="s">
        <v>29</v>
      </c>
      <c r="F1089" s="9" t="s">
        <v>367</v>
      </c>
      <c r="G1089" s="5" t="s">
        <v>368</v>
      </c>
      <c r="H1089" s="6">
        <v>2.0299999999999998</v>
      </c>
      <c r="I1089" s="6">
        <v>0</v>
      </c>
      <c r="J1089" s="6">
        <v>0</v>
      </c>
      <c r="K1089" s="6">
        <v>2.0299999999999998</v>
      </c>
      <c r="L1089" s="6">
        <v>0</v>
      </c>
      <c r="M1089" s="6">
        <v>0</v>
      </c>
      <c r="N1089" s="6">
        <v>0</v>
      </c>
      <c r="O1089" s="6">
        <v>0</v>
      </c>
    </row>
    <row r="1090" spans="1:57" s="3" customFormat="1" hidden="1" x14ac:dyDescent="0.25">
      <c r="A1090" s="9">
        <v>2019</v>
      </c>
      <c r="B1090" s="9">
        <v>3</v>
      </c>
      <c r="C1090" s="9" t="s">
        <v>19</v>
      </c>
      <c r="D1090" s="9" t="s">
        <v>66</v>
      </c>
      <c r="E1090" s="9" t="s">
        <v>43</v>
      </c>
      <c r="F1090" s="9" t="s">
        <v>494</v>
      </c>
      <c r="G1090" s="5" t="s">
        <v>495</v>
      </c>
      <c r="H1090" s="6">
        <v>2.02</v>
      </c>
      <c r="I1090" s="6">
        <v>0</v>
      </c>
      <c r="J1090" s="6">
        <v>0</v>
      </c>
      <c r="K1090" s="6">
        <v>2.02</v>
      </c>
      <c r="L1090" s="6">
        <v>0</v>
      </c>
      <c r="M1090" s="6">
        <v>0</v>
      </c>
      <c r="N1090" s="6">
        <v>0</v>
      </c>
      <c r="O1090" s="6">
        <v>0</v>
      </c>
    </row>
    <row r="1091" spans="1:57" s="3" customFormat="1" hidden="1" x14ac:dyDescent="0.25">
      <c r="A1091" s="9">
        <v>2019</v>
      </c>
      <c r="B1091" s="9">
        <v>6</v>
      </c>
      <c r="C1091" s="10" t="s">
        <v>124</v>
      </c>
      <c r="D1091" s="10" t="s">
        <v>125</v>
      </c>
      <c r="E1091" s="9" t="s">
        <v>126</v>
      </c>
      <c r="F1091" s="10" t="s">
        <v>270</v>
      </c>
      <c r="G1091" s="12" t="s">
        <v>269</v>
      </c>
      <c r="H1091" s="6">
        <v>2.02</v>
      </c>
      <c r="I1091" s="6">
        <v>0</v>
      </c>
      <c r="J1091" s="6">
        <v>0</v>
      </c>
      <c r="K1091" s="6">
        <v>2.02</v>
      </c>
      <c r="L1091" s="6">
        <v>0</v>
      </c>
      <c r="M1091" s="6">
        <v>0</v>
      </c>
      <c r="N1091" s="6">
        <v>0</v>
      </c>
      <c r="O1091" s="6">
        <v>0</v>
      </c>
    </row>
    <row r="1092" spans="1:57" s="3" customFormat="1" hidden="1" x14ac:dyDescent="0.25">
      <c r="A1092" s="5">
        <v>2019</v>
      </c>
      <c r="B1092" s="5">
        <v>7</v>
      </c>
      <c r="C1092" s="12" t="s">
        <v>124</v>
      </c>
      <c r="D1092" s="12" t="s">
        <v>125</v>
      </c>
      <c r="E1092" s="5" t="s">
        <v>126</v>
      </c>
      <c r="F1092" s="12" t="s">
        <v>270</v>
      </c>
      <c r="G1092" s="10" t="s">
        <v>269</v>
      </c>
      <c r="H1092" s="6">
        <v>2.02</v>
      </c>
      <c r="I1092" s="6">
        <v>0</v>
      </c>
      <c r="J1092" s="6">
        <v>0</v>
      </c>
      <c r="K1092" s="6">
        <v>2.02</v>
      </c>
      <c r="L1092" s="6">
        <v>0</v>
      </c>
      <c r="M1092" s="6">
        <v>0</v>
      </c>
      <c r="N1092" s="6">
        <v>0</v>
      </c>
      <c r="O1092" s="6">
        <v>0</v>
      </c>
    </row>
    <row r="1093" spans="1:57" s="3" customFormat="1" x14ac:dyDescent="0.25">
      <c r="A1093" s="15">
        <v>2019</v>
      </c>
      <c r="B1093" s="15">
        <v>8</v>
      </c>
      <c r="C1093" s="15" t="s">
        <v>61</v>
      </c>
      <c r="D1093" s="15" t="s">
        <v>62</v>
      </c>
      <c r="E1093" s="15" t="s">
        <v>29</v>
      </c>
      <c r="F1093" s="15" t="s">
        <v>402</v>
      </c>
      <c r="G1093" s="16" t="s">
        <v>401</v>
      </c>
      <c r="H1093" s="15">
        <v>59.6</v>
      </c>
      <c r="I1093" s="15">
        <v>0</v>
      </c>
      <c r="J1093" s="15">
        <v>0</v>
      </c>
      <c r="K1093" s="15">
        <v>2.02</v>
      </c>
      <c r="L1093" s="15">
        <v>57.57</v>
      </c>
      <c r="M1093" s="15">
        <v>0</v>
      </c>
      <c r="N1093" s="15">
        <v>0</v>
      </c>
      <c r="O1093" s="15">
        <v>0</v>
      </c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</row>
    <row r="1094" spans="1:57" s="3" customFormat="1" hidden="1" x14ac:dyDescent="0.25">
      <c r="A1094" s="23">
        <v>2019</v>
      </c>
      <c r="B1094" s="23">
        <v>12</v>
      </c>
      <c r="C1094" s="23" t="s">
        <v>89</v>
      </c>
      <c r="D1094" s="23" t="s">
        <v>194</v>
      </c>
      <c r="E1094" s="23" t="s">
        <v>81</v>
      </c>
      <c r="F1094" s="23" t="s">
        <v>195</v>
      </c>
      <c r="G1094" s="23" t="s">
        <v>195</v>
      </c>
      <c r="H1094" s="23">
        <v>5.2299999999999995</v>
      </c>
      <c r="I1094" s="23">
        <v>0</v>
      </c>
      <c r="J1094" s="23">
        <v>0</v>
      </c>
      <c r="K1094" s="23">
        <v>2.0199999999999996</v>
      </c>
      <c r="L1094" s="23">
        <v>3.21</v>
      </c>
      <c r="M1094" s="23">
        <v>0</v>
      </c>
      <c r="N1094" s="23">
        <v>0</v>
      </c>
      <c r="O1094" s="23">
        <v>0</v>
      </c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4"/>
      <c r="AH1094" s="24"/>
      <c r="AI1094" s="24"/>
      <c r="AJ1094" s="24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  <c r="AX1094" s="24"/>
      <c r="AY1094" s="24"/>
      <c r="AZ1094" s="24"/>
      <c r="BA1094" s="24"/>
      <c r="BB1094" s="24"/>
      <c r="BC1094" s="24"/>
      <c r="BD1094" s="24"/>
      <c r="BE1094" s="24"/>
    </row>
    <row r="1095" spans="1:57" s="3" customFormat="1" hidden="1" x14ac:dyDescent="0.25">
      <c r="A1095" s="9">
        <v>2019</v>
      </c>
      <c r="B1095" s="9">
        <v>4</v>
      </c>
      <c r="C1095" s="9" t="s">
        <v>27</v>
      </c>
      <c r="D1095" s="9" t="s">
        <v>84</v>
      </c>
      <c r="E1095" s="9" t="s">
        <v>85</v>
      </c>
      <c r="F1095" s="9" t="s">
        <v>86</v>
      </c>
      <c r="G1095" s="5" t="s">
        <v>87</v>
      </c>
      <c r="H1095" s="6">
        <v>4.6500000000000004</v>
      </c>
      <c r="I1095" s="6">
        <v>0</v>
      </c>
      <c r="J1095" s="6">
        <v>0</v>
      </c>
      <c r="K1095" s="6">
        <v>2.0099999999999998</v>
      </c>
      <c r="L1095" s="6">
        <v>2.64</v>
      </c>
      <c r="M1095" s="6">
        <v>0</v>
      </c>
      <c r="N1095" s="6">
        <v>0</v>
      </c>
      <c r="O1095" s="6">
        <v>0</v>
      </c>
    </row>
    <row r="1096" spans="1:57" s="3" customFormat="1" x14ac:dyDescent="0.25">
      <c r="A1096" s="9">
        <v>2019</v>
      </c>
      <c r="B1096" s="9">
        <v>4</v>
      </c>
      <c r="C1096" s="9" t="s">
        <v>27</v>
      </c>
      <c r="D1096" s="9" t="s">
        <v>191</v>
      </c>
      <c r="E1096" s="9" t="s">
        <v>29</v>
      </c>
      <c r="F1096" s="9" t="s">
        <v>189</v>
      </c>
      <c r="G1096" s="5" t="s">
        <v>190</v>
      </c>
      <c r="H1096" s="6">
        <v>2.9</v>
      </c>
      <c r="I1096" s="6">
        <v>0</v>
      </c>
      <c r="J1096" s="6">
        <v>0</v>
      </c>
      <c r="K1096" s="6">
        <v>2.0099999999999998</v>
      </c>
      <c r="L1096" s="6">
        <v>0.89</v>
      </c>
      <c r="M1096" s="6">
        <v>0</v>
      </c>
      <c r="N1096" s="6">
        <v>0</v>
      </c>
      <c r="O1096" s="6">
        <v>0</v>
      </c>
    </row>
    <row r="1097" spans="1:57" s="3" customFormat="1" x14ac:dyDescent="0.25">
      <c r="A1097" s="23">
        <v>2019</v>
      </c>
      <c r="B1097" s="23">
        <v>12</v>
      </c>
      <c r="C1097" s="23" t="s">
        <v>89</v>
      </c>
      <c r="D1097" s="23" t="s">
        <v>197</v>
      </c>
      <c r="E1097" s="23" t="s">
        <v>29</v>
      </c>
      <c r="F1097" s="23" t="s">
        <v>199</v>
      </c>
      <c r="G1097" s="23" t="s">
        <v>200</v>
      </c>
      <c r="H1097" s="23">
        <v>56</v>
      </c>
      <c r="I1097" s="23">
        <v>0</v>
      </c>
      <c r="J1097" s="23">
        <v>0</v>
      </c>
      <c r="K1097" s="23">
        <v>2.0099999999999998</v>
      </c>
      <c r="L1097" s="23">
        <v>3.19</v>
      </c>
      <c r="M1097" s="23">
        <v>50.04</v>
      </c>
      <c r="N1097" s="23">
        <v>4.13</v>
      </c>
      <c r="O1097" s="23">
        <v>0.77</v>
      </c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  <c r="AG1097" s="24"/>
      <c r="AH1097" s="24"/>
      <c r="AI1097" s="24"/>
      <c r="AJ1097" s="24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  <c r="AX1097" s="24"/>
      <c r="AY1097" s="24"/>
      <c r="AZ1097" s="24"/>
      <c r="BA1097" s="24"/>
      <c r="BB1097" s="24"/>
      <c r="BC1097" s="24"/>
      <c r="BD1097" s="24"/>
      <c r="BE1097" s="24"/>
    </row>
    <row r="1098" spans="1:57" s="3" customFormat="1" hidden="1" x14ac:dyDescent="0.25">
      <c r="A1098" s="9">
        <v>2019</v>
      </c>
      <c r="B1098" s="9">
        <v>3</v>
      </c>
      <c r="C1098" s="9" t="s">
        <v>89</v>
      </c>
      <c r="D1098" s="9" t="s">
        <v>90</v>
      </c>
      <c r="E1098" s="9" t="s">
        <v>91</v>
      </c>
      <c r="F1098" s="9" t="s">
        <v>95</v>
      </c>
      <c r="G1098" s="5" t="s">
        <v>93</v>
      </c>
      <c r="H1098" s="6">
        <v>243.23</v>
      </c>
      <c r="I1098" s="6">
        <v>0</v>
      </c>
      <c r="J1098" s="6">
        <v>0</v>
      </c>
      <c r="K1098" s="6">
        <v>2</v>
      </c>
      <c r="L1098" s="6">
        <v>30.71</v>
      </c>
      <c r="M1098" s="6">
        <v>210.51</v>
      </c>
      <c r="N1098" s="6">
        <v>72.91</v>
      </c>
      <c r="O1098" s="6">
        <v>0</v>
      </c>
    </row>
    <row r="1099" spans="1:57" s="3" customFormat="1" hidden="1" x14ac:dyDescent="0.25">
      <c r="A1099" s="9">
        <v>2019</v>
      </c>
      <c r="B1099" s="9">
        <v>4</v>
      </c>
      <c r="C1099" s="9" t="s">
        <v>19</v>
      </c>
      <c r="D1099" s="9" t="s">
        <v>70</v>
      </c>
      <c r="E1099" s="9" t="s">
        <v>21</v>
      </c>
      <c r="F1099" s="9" t="s">
        <v>455</v>
      </c>
      <c r="G1099" s="5" t="s">
        <v>456</v>
      </c>
      <c r="H1099" s="6">
        <v>4.0599999999999996</v>
      </c>
      <c r="I1099" s="6">
        <v>0</v>
      </c>
      <c r="J1099" s="6">
        <v>0</v>
      </c>
      <c r="K1099" s="6">
        <v>2</v>
      </c>
      <c r="L1099" s="6">
        <v>2.06</v>
      </c>
      <c r="M1099" s="6">
        <v>0</v>
      </c>
      <c r="N1099" s="6">
        <v>0</v>
      </c>
      <c r="O1099" s="6">
        <v>0</v>
      </c>
    </row>
    <row r="1100" spans="1:57" s="3" customFormat="1" x14ac:dyDescent="0.25">
      <c r="A1100" s="15">
        <v>2019</v>
      </c>
      <c r="B1100" s="15">
        <v>8</v>
      </c>
      <c r="C1100" s="15" t="s">
        <v>124</v>
      </c>
      <c r="D1100" s="15" t="s">
        <v>373</v>
      </c>
      <c r="E1100" s="15" t="s">
        <v>29</v>
      </c>
      <c r="F1100" s="15" t="s">
        <v>381</v>
      </c>
      <c r="G1100" s="5" t="s">
        <v>375</v>
      </c>
      <c r="H1100" s="15">
        <v>2</v>
      </c>
      <c r="I1100" s="15">
        <v>0</v>
      </c>
      <c r="J1100" s="15">
        <v>0</v>
      </c>
      <c r="K1100" s="15">
        <v>2</v>
      </c>
      <c r="L1100" s="15">
        <v>0</v>
      </c>
      <c r="M1100" s="15">
        <v>0</v>
      </c>
      <c r="N1100" s="15">
        <v>0</v>
      </c>
      <c r="O1100" s="15">
        <v>0</v>
      </c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</row>
    <row r="1101" spans="1:57" s="3" customFormat="1" hidden="1" x14ac:dyDescent="0.25">
      <c r="A1101" s="9">
        <v>2019</v>
      </c>
      <c r="B1101" s="9">
        <v>3</v>
      </c>
      <c r="C1101" s="9" t="s">
        <v>19</v>
      </c>
      <c r="D1101" s="9" t="s">
        <v>78</v>
      </c>
      <c r="E1101" s="9" t="s">
        <v>280</v>
      </c>
      <c r="F1101" s="9" t="s">
        <v>320</v>
      </c>
      <c r="G1101" s="5" t="s">
        <v>319</v>
      </c>
      <c r="H1101" s="6">
        <v>1.99</v>
      </c>
      <c r="I1101" s="6">
        <v>0</v>
      </c>
      <c r="J1101" s="6">
        <v>0</v>
      </c>
      <c r="K1101" s="6">
        <v>1.99</v>
      </c>
      <c r="L1101" s="6">
        <v>0</v>
      </c>
      <c r="M1101" s="6">
        <v>0</v>
      </c>
      <c r="N1101" s="6">
        <v>0</v>
      </c>
      <c r="O1101" s="6">
        <v>0</v>
      </c>
    </row>
    <row r="1102" spans="1:57" s="3" customFormat="1" hidden="1" x14ac:dyDescent="0.25">
      <c r="A1102" s="9">
        <v>2019</v>
      </c>
      <c r="B1102" s="9">
        <v>5</v>
      </c>
      <c r="C1102" s="9" t="s">
        <v>19</v>
      </c>
      <c r="D1102" s="9" t="s">
        <v>70</v>
      </c>
      <c r="E1102" s="9" t="s">
        <v>104</v>
      </c>
      <c r="F1102" s="9" t="s">
        <v>109</v>
      </c>
      <c r="G1102" s="5" t="s">
        <v>19</v>
      </c>
      <c r="H1102" s="6">
        <v>25.14</v>
      </c>
      <c r="I1102" s="6">
        <v>0</v>
      </c>
      <c r="J1102" s="6">
        <v>0</v>
      </c>
      <c r="K1102" s="6">
        <v>1.99</v>
      </c>
      <c r="L1102" s="6">
        <v>17.48</v>
      </c>
      <c r="M1102" s="6">
        <v>5.67</v>
      </c>
      <c r="N1102" s="6">
        <v>0</v>
      </c>
      <c r="O1102" s="6">
        <v>0</v>
      </c>
    </row>
    <row r="1103" spans="1:57" s="3" customFormat="1" hidden="1" x14ac:dyDescent="0.25">
      <c r="A1103" s="9">
        <v>2019</v>
      </c>
      <c r="B1103" s="9">
        <v>6</v>
      </c>
      <c r="C1103" s="10" t="s">
        <v>79</v>
      </c>
      <c r="D1103" s="10" t="s">
        <v>137</v>
      </c>
      <c r="E1103" s="9" t="s">
        <v>138</v>
      </c>
      <c r="F1103" s="10" t="s">
        <v>183</v>
      </c>
      <c r="G1103" s="12" t="s">
        <v>184</v>
      </c>
      <c r="H1103" s="6">
        <v>1.99</v>
      </c>
      <c r="I1103" s="6">
        <v>0</v>
      </c>
      <c r="J1103" s="6">
        <v>0</v>
      </c>
      <c r="K1103" s="6">
        <v>1.99</v>
      </c>
      <c r="L1103" s="6">
        <v>0</v>
      </c>
      <c r="M1103" s="6">
        <v>0</v>
      </c>
      <c r="N1103" s="6">
        <v>0</v>
      </c>
      <c r="O1103" s="6">
        <v>0</v>
      </c>
    </row>
    <row r="1104" spans="1:57" s="3" customFormat="1" x14ac:dyDescent="0.25">
      <c r="A1104" s="19">
        <v>2019</v>
      </c>
      <c r="B1104" s="19">
        <v>10</v>
      </c>
      <c r="C1104" s="19" t="s">
        <v>61</v>
      </c>
      <c r="D1104" s="19" t="s">
        <v>62</v>
      </c>
      <c r="E1104" s="19" t="s">
        <v>29</v>
      </c>
      <c r="F1104" s="19" t="s">
        <v>421</v>
      </c>
      <c r="G1104" s="19" t="s">
        <v>411</v>
      </c>
      <c r="H1104" s="19">
        <v>1.99</v>
      </c>
      <c r="I1104" s="19">
        <v>0</v>
      </c>
      <c r="J1104" s="19">
        <v>0</v>
      </c>
      <c r="K1104" s="19">
        <v>1.99</v>
      </c>
      <c r="L1104" s="19">
        <v>0</v>
      </c>
      <c r="M1104" s="19">
        <v>0</v>
      </c>
      <c r="N1104" s="19">
        <v>0</v>
      </c>
      <c r="O1104" s="19">
        <v>0</v>
      </c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  <c r="BA1104" s="20"/>
      <c r="BB1104" s="20"/>
      <c r="BC1104" s="20"/>
      <c r="BD1104" s="20"/>
      <c r="BE1104" s="20"/>
    </row>
    <row r="1105" spans="1:57" s="3" customFormat="1" hidden="1" x14ac:dyDescent="0.25">
      <c r="A1105" s="15">
        <v>2019</v>
      </c>
      <c r="B1105" s="15">
        <v>8</v>
      </c>
      <c r="C1105" s="15" t="s">
        <v>15</v>
      </c>
      <c r="D1105" s="15" t="s">
        <v>50</v>
      </c>
      <c r="E1105" s="15" t="s">
        <v>51</v>
      </c>
      <c r="F1105" s="15" t="s">
        <v>52</v>
      </c>
      <c r="G1105" s="16" t="s">
        <v>53</v>
      </c>
      <c r="H1105" s="15">
        <v>40.5</v>
      </c>
      <c r="I1105" s="15">
        <v>0</v>
      </c>
      <c r="J1105" s="15">
        <v>0</v>
      </c>
      <c r="K1105" s="15">
        <v>1.98</v>
      </c>
      <c r="L1105" s="15">
        <v>38.519999999999996</v>
      </c>
      <c r="M1105" s="15">
        <v>0</v>
      </c>
      <c r="N1105" s="15">
        <v>0</v>
      </c>
      <c r="O1105" s="15">
        <v>0</v>
      </c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</row>
    <row r="1106" spans="1:57" s="3" customFormat="1" hidden="1" x14ac:dyDescent="0.25">
      <c r="A1106" s="13">
        <v>2019</v>
      </c>
      <c r="B1106" s="13">
        <v>9</v>
      </c>
      <c r="C1106" s="13" t="s">
        <v>15</v>
      </c>
      <c r="D1106" s="13" t="s">
        <v>393</v>
      </c>
      <c r="E1106" s="13" t="s">
        <v>43</v>
      </c>
      <c r="F1106" s="13" t="s">
        <v>394</v>
      </c>
      <c r="G1106" s="7" t="s">
        <v>393</v>
      </c>
      <c r="H1106" s="13">
        <v>3</v>
      </c>
      <c r="I1106" s="13">
        <v>0</v>
      </c>
      <c r="J1106" s="13">
        <v>0</v>
      </c>
      <c r="K1106" s="13">
        <v>1.98</v>
      </c>
      <c r="L1106" s="13">
        <v>1.02</v>
      </c>
      <c r="M1106" s="13">
        <v>0</v>
      </c>
      <c r="N1106" s="13">
        <v>0</v>
      </c>
      <c r="O1106" s="13">
        <v>0</v>
      </c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  <c r="BA1106" s="18"/>
      <c r="BB1106" s="18"/>
      <c r="BC1106" s="18"/>
      <c r="BD1106" s="18"/>
      <c r="BE1106" s="18"/>
    </row>
    <row r="1107" spans="1:57" s="3" customFormat="1" x14ac:dyDescent="0.25">
      <c r="A1107" s="13">
        <v>2019</v>
      </c>
      <c r="B1107" s="13">
        <v>9</v>
      </c>
      <c r="C1107" s="13" t="s">
        <v>61</v>
      </c>
      <c r="D1107" s="13" t="s">
        <v>62</v>
      </c>
      <c r="E1107" s="13" t="s">
        <v>29</v>
      </c>
      <c r="F1107" s="13" t="s">
        <v>402</v>
      </c>
      <c r="G1107" s="7" t="s">
        <v>401</v>
      </c>
      <c r="H1107" s="13">
        <v>59.44</v>
      </c>
      <c r="I1107" s="13">
        <v>0</v>
      </c>
      <c r="J1107" s="13">
        <v>0</v>
      </c>
      <c r="K1107" s="13">
        <v>1.98</v>
      </c>
      <c r="L1107" s="13">
        <v>57.46</v>
      </c>
      <c r="M1107" s="13">
        <v>0</v>
      </c>
      <c r="N1107" s="13">
        <v>0</v>
      </c>
      <c r="O1107" s="13">
        <v>0</v>
      </c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  <c r="BA1107" s="18"/>
      <c r="BB1107" s="18"/>
      <c r="BC1107" s="18"/>
      <c r="BD1107" s="18"/>
      <c r="BE1107" s="18"/>
    </row>
    <row r="1108" spans="1:57" s="3" customFormat="1" hidden="1" x14ac:dyDescent="0.25">
      <c r="A1108" s="9">
        <v>2019</v>
      </c>
      <c r="B1108" s="9">
        <v>2</v>
      </c>
      <c r="C1108" s="9" t="s">
        <v>61</v>
      </c>
      <c r="D1108" s="9" t="s">
        <v>453</v>
      </c>
      <c r="E1108" s="9" t="s">
        <v>43</v>
      </c>
      <c r="F1108" s="9" t="s">
        <v>454</v>
      </c>
      <c r="G1108" s="5" t="s">
        <v>452</v>
      </c>
      <c r="H1108" s="6">
        <v>16.73</v>
      </c>
      <c r="I1108" s="6">
        <v>0</v>
      </c>
      <c r="J1108" s="6">
        <v>0</v>
      </c>
      <c r="K1108" s="6">
        <v>1.97</v>
      </c>
      <c r="L1108" s="6">
        <v>14.76</v>
      </c>
      <c r="M1108" s="6">
        <v>0</v>
      </c>
      <c r="N1108" s="6">
        <v>0</v>
      </c>
      <c r="O1108" s="6">
        <v>0</v>
      </c>
    </row>
    <row r="1109" spans="1:57" s="3" customFormat="1" hidden="1" x14ac:dyDescent="0.25">
      <c r="A1109" s="9">
        <v>2019</v>
      </c>
      <c r="B1109" s="9">
        <v>3</v>
      </c>
      <c r="C1109" s="9" t="s">
        <v>19</v>
      </c>
      <c r="D1109" s="9" t="s">
        <v>70</v>
      </c>
      <c r="E1109" s="9" t="s">
        <v>21</v>
      </c>
      <c r="F1109" s="9" t="s">
        <v>457</v>
      </c>
      <c r="G1109" s="5" t="s">
        <v>456</v>
      </c>
      <c r="H1109" s="6">
        <v>1.97</v>
      </c>
      <c r="I1109" s="6">
        <v>0</v>
      </c>
      <c r="J1109" s="6">
        <v>0</v>
      </c>
      <c r="K1109" s="6">
        <v>1.97</v>
      </c>
      <c r="L1109" s="6">
        <v>0</v>
      </c>
      <c r="M1109" s="6">
        <v>0</v>
      </c>
      <c r="N1109" s="6">
        <v>0</v>
      </c>
      <c r="O1109" s="6">
        <v>0</v>
      </c>
    </row>
    <row r="1110" spans="1:57" s="3" customFormat="1" hidden="1" x14ac:dyDescent="0.25">
      <c r="A1110" s="9">
        <v>2019</v>
      </c>
      <c r="B1110" s="9">
        <v>5</v>
      </c>
      <c r="C1110" s="9" t="s">
        <v>79</v>
      </c>
      <c r="D1110" s="9" t="s">
        <v>137</v>
      </c>
      <c r="E1110" s="9" t="s">
        <v>138</v>
      </c>
      <c r="F1110" s="9" t="s">
        <v>183</v>
      </c>
      <c r="G1110" s="5" t="s">
        <v>184</v>
      </c>
      <c r="H1110" s="6">
        <v>1.97</v>
      </c>
      <c r="I1110" s="6">
        <v>0</v>
      </c>
      <c r="J1110" s="6">
        <v>0</v>
      </c>
      <c r="K1110" s="6">
        <v>1.97</v>
      </c>
      <c r="L1110" s="6">
        <v>0</v>
      </c>
      <c r="M1110" s="6">
        <v>0</v>
      </c>
      <c r="N1110" s="6">
        <v>0</v>
      </c>
      <c r="O1110" s="6">
        <v>0</v>
      </c>
    </row>
    <row r="1111" spans="1:57" s="3" customFormat="1" hidden="1" x14ac:dyDescent="0.25">
      <c r="A1111" s="23">
        <v>2019</v>
      </c>
      <c r="B1111" s="23">
        <v>12</v>
      </c>
      <c r="C1111" s="23" t="s">
        <v>79</v>
      </c>
      <c r="D1111" s="23" t="s">
        <v>137</v>
      </c>
      <c r="E1111" s="23" t="s">
        <v>138</v>
      </c>
      <c r="F1111" s="23" t="s">
        <v>186</v>
      </c>
      <c r="G1111" s="23" t="s">
        <v>184</v>
      </c>
      <c r="H1111" s="23">
        <v>1.9699999999999998</v>
      </c>
      <c r="I1111" s="23">
        <v>0</v>
      </c>
      <c r="J1111" s="23">
        <v>0</v>
      </c>
      <c r="K1111" s="23">
        <v>1.9699999999999998</v>
      </c>
      <c r="L1111" s="23">
        <v>0</v>
      </c>
      <c r="M1111" s="23">
        <v>0</v>
      </c>
      <c r="N1111" s="23">
        <v>0</v>
      </c>
      <c r="O1111" s="23">
        <v>0</v>
      </c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  <c r="AB1111" s="24"/>
      <c r="AC1111" s="24"/>
      <c r="AD1111" s="24"/>
      <c r="AE1111" s="24"/>
      <c r="AF1111" s="24"/>
      <c r="AG1111" s="24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  <c r="AX1111" s="24"/>
      <c r="AY1111" s="24"/>
      <c r="AZ1111" s="24"/>
      <c r="BA1111" s="24"/>
      <c r="BB1111" s="24"/>
      <c r="BC1111" s="24"/>
      <c r="BD1111" s="24"/>
      <c r="BE1111" s="24"/>
    </row>
    <row r="1112" spans="1:57" s="3" customFormat="1" x14ac:dyDescent="0.25">
      <c r="A1112" s="4">
        <v>2019</v>
      </c>
      <c r="B1112" s="4">
        <v>1</v>
      </c>
      <c r="C1112" s="4" t="s">
        <v>124</v>
      </c>
      <c r="D1112" s="4" t="s">
        <v>382</v>
      </c>
      <c r="E1112" s="4" t="s">
        <v>29</v>
      </c>
      <c r="F1112" s="4" t="s">
        <v>383</v>
      </c>
      <c r="G1112" s="5" t="s">
        <v>384</v>
      </c>
      <c r="H1112" s="6">
        <v>1.96</v>
      </c>
      <c r="I1112" s="6">
        <v>0</v>
      </c>
      <c r="J1112" s="6">
        <v>0</v>
      </c>
      <c r="K1112" s="6">
        <v>1.96</v>
      </c>
      <c r="L1112" s="6">
        <v>0</v>
      </c>
      <c r="M1112" s="6">
        <v>0</v>
      </c>
      <c r="N1112" s="6">
        <v>0</v>
      </c>
      <c r="O1112" s="6">
        <v>0</v>
      </c>
    </row>
    <row r="1113" spans="1:57" s="3" customFormat="1" hidden="1" x14ac:dyDescent="0.25">
      <c r="A1113" s="9">
        <v>2019</v>
      </c>
      <c r="B1113" s="9">
        <v>2</v>
      </c>
      <c r="C1113" s="9" t="s">
        <v>19</v>
      </c>
      <c r="D1113" s="9" t="s">
        <v>70</v>
      </c>
      <c r="E1113" s="9" t="s">
        <v>21</v>
      </c>
      <c r="F1113" s="9" t="s">
        <v>457</v>
      </c>
      <c r="G1113" s="5" t="s">
        <v>456</v>
      </c>
      <c r="H1113" s="6">
        <v>1.96</v>
      </c>
      <c r="I1113" s="6">
        <v>0</v>
      </c>
      <c r="J1113" s="6">
        <v>0</v>
      </c>
      <c r="K1113" s="6">
        <v>1.96</v>
      </c>
      <c r="L1113" s="6">
        <v>0</v>
      </c>
      <c r="M1113" s="6">
        <v>0</v>
      </c>
      <c r="N1113" s="6">
        <v>0</v>
      </c>
      <c r="O1113" s="6">
        <v>0</v>
      </c>
    </row>
    <row r="1114" spans="1:57" s="3" customFormat="1" x14ac:dyDescent="0.25">
      <c r="A1114" s="9">
        <v>2019</v>
      </c>
      <c r="B1114" s="9">
        <v>4</v>
      </c>
      <c r="C1114" s="9" t="s">
        <v>327</v>
      </c>
      <c r="D1114" s="9" t="s">
        <v>369</v>
      </c>
      <c r="E1114" s="9" t="s">
        <v>29</v>
      </c>
      <c r="F1114" s="9" t="s">
        <v>367</v>
      </c>
      <c r="G1114" s="5" t="s">
        <v>368</v>
      </c>
      <c r="H1114" s="6">
        <v>1.96</v>
      </c>
      <c r="I1114" s="6">
        <v>0</v>
      </c>
      <c r="J1114" s="6">
        <v>0</v>
      </c>
      <c r="K1114" s="6">
        <v>1.96</v>
      </c>
      <c r="L1114" s="6">
        <v>0</v>
      </c>
      <c r="M1114" s="6">
        <v>0</v>
      </c>
      <c r="N1114" s="6">
        <v>0</v>
      </c>
      <c r="O1114" s="6">
        <v>0</v>
      </c>
    </row>
    <row r="1115" spans="1:57" s="3" customFormat="1" x14ac:dyDescent="0.25">
      <c r="A1115" s="9">
        <v>2019</v>
      </c>
      <c r="B1115" s="9">
        <v>4</v>
      </c>
      <c r="C1115" s="9" t="s">
        <v>124</v>
      </c>
      <c r="D1115" s="9" t="s">
        <v>353</v>
      </c>
      <c r="E1115" s="9" t="s">
        <v>29</v>
      </c>
      <c r="F1115" s="9" t="s">
        <v>386</v>
      </c>
      <c r="G1115" s="5" t="s">
        <v>377</v>
      </c>
      <c r="H1115" s="6">
        <v>1.96</v>
      </c>
      <c r="I1115" s="6">
        <v>0</v>
      </c>
      <c r="J1115" s="6">
        <v>0</v>
      </c>
      <c r="K1115" s="6">
        <v>1.96</v>
      </c>
      <c r="L1115" s="6">
        <v>0</v>
      </c>
      <c r="M1115" s="6">
        <v>0</v>
      </c>
      <c r="N1115" s="6">
        <v>0</v>
      </c>
      <c r="O1115" s="6">
        <v>0</v>
      </c>
    </row>
    <row r="1116" spans="1:57" s="3" customFormat="1" x14ac:dyDescent="0.25">
      <c r="A1116" s="9">
        <v>2019</v>
      </c>
      <c r="B1116" s="9">
        <v>5</v>
      </c>
      <c r="C1116" s="9" t="s">
        <v>61</v>
      </c>
      <c r="D1116" s="9" t="s">
        <v>62</v>
      </c>
      <c r="E1116" s="9" t="s">
        <v>29</v>
      </c>
      <c r="F1116" s="9" t="s">
        <v>413</v>
      </c>
      <c r="G1116" s="5" t="s">
        <v>411</v>
      </c>
      <c r="H1116" s="6">
        <v>1.96</v>
      </c>
      <c r="I1116" s="6">
        <v>0</v>
      </c>
      <c r="J1116" s="6">
        <v>0</v>
      </c>
      <c r="K1116" s="6">
        <v>1.96</v>
      </c>
      <c r="L1116" s="6">
        <v>0</v>
      </c>
      <c r="M1116" s="6">
        <v>0</v>
      </c>
      <c r="N1116" s="6">
        <v>0</v>
      </c>
      <c r="O1116" s="6">
        <v>0</v>
      </c>
    </row>
    <row r="1117" spans="1:57" s="3" customFormat="1" hidden="1" x14ac:dyDescent="0.25">
      <c r="A1117" s="4">
        <v>2019</v>
      </c>
      <c r="B1117" s="4">
        <v>1</v>
      </c>
      <c r="C1117" s="4" t="s">
        <v>19</v>
      </c>
      <c r="D1117" s="4" t="s">
        <v>78</v>
      </c>
      <c r="E1117" s="4" t="s">
        <v>280</v>
      </c>
      <c r="F1117" s="4" t="s">
        <v>320</v>
      </c>
      <c r="G1117" s="5" t="s">
        <v>319</v>
      </c>
      <c r="H1117" s="6">
        <v>1.95</v>
      </c>
      <c r="I1117" s="6">
        <v>0</v>
      </c>
      <c r="J1117" s="6">
        <v>0</v>
      </c>
      <c r="K1117" s="6">
        <v>1.95</v>
      </c>
      <c r="L1117" s="6">
        <v>0</v>
      </c>
      <c r="M1117" s="6">
        <v>0</v>
      </c>
      <c r="N1117" s="6">
        <v>0</v>
      </c>
      <c r="O1117" s="6">
        <v>0</v>
      </c>
    </row>
    <row r="1118" spans="1:57" s="3" customFormat="1" hidden="1" x14ac:dyDescent="0.25">
      <c r="A1118" s="9">
        <v>2019</v>
      </c>
      <c r="B1118" s="9">
        <v>6</v>
      </c>
      <c r="C1118" s="10" t="s">
        <v>27</v>
      </c>
      <c r="D1118" s="10" t="s">
        <v>84</v>
      </c>
      <c r="E1118" s="9" t="s">
        <v>85</v>
      </c>
      <c r="F1118" s="10" t="s">
        <v>86</v>
      </c>
      <c r="G1118" s="12" t="s">
        <v>87</v>
      </c>
      <c r="H1118" s="6">
        <v>5.89</v>
      </c>
      <c r="I1118" s="6">
        <v>0</v>
      </c>
      <c r="J1118" s="6">
        <v>0</v>
      </c>
      <c r="K1118" s="6">
        <v>1.95</v>
      </c>
      <c r="L1118" s="6">
        <v>3.94</v>
      </c>
      <c r="M1118" s="6">
        <v>0</v>
      </c>
      <c r="N1118" s="6">
        <v>0</v>
      </c>
      <c r="O1118" s="6">
        <v>0</v>
      </c>
    </row>
    <row r="1119" spans="1:57" s="3" customFormat="1" hidden="1" x14ac:dyDescent="0.25">
      <c r="A1119" s="5">
        <v>2019</v>
      </c>
      <c r="B1119" s="5">
        <v>7</v>
      </c>
      <c r="C1119" s="12" t="s">
        <v>19</v>
      </c>
      <c r="D1119" s="12" t="s">
        <v>20</v>
      </c>
      <c r="E1119" s="5" t="s">
        <v>104</v>
      </c>
      <c r="F1119" s="12" t="s">
        <v>391</v>
      </c>
      <c r="G1119" s="10" t="s">
        <v>392</v>
      </c>
      <c r="H1119" s="6">
        <v>1.95</v>
      </c>
      <c r="I1119" s="6">
        <v>0</v>
      </c>
      <c r="J1119" s="6">
        <v>0</v>
      </c>
      <c r="K1119" s="6">
        <v>1.95</v>
      </c>
      <c r="L1119" s="6">
        <v>0</v>
      </c>
      <c r="M1119" s="6">
        <v>0</v>
      </c>
      <c r="N1119" s="6">
        <v>0</v>
      </c>
      <c r="O1119" s="6">
        <v>0</v>
      </c>
    </row>
    <row r="1120" spans="1:57" s="3" customFormat="1" x14ac:dyDescent="0.25">
      <c r="A1120" s="15">
        <v>2019</v>
      </c>
      <c r="B1120" s="15">
        <v>8</v>
      </c>
      <c r="C1120" s="15" t="s">
        <v>27</v>
      </c>
      <c r="D1120" s="15" t="s">
        <v>191</v>
      </c>
      <c r="E1120" s="15" t="s">
        <v>29</v>
      </c>
      <c r="F1120" s="15" t="s">
        <v>189</v>
      </c>
      <c r="G1120" s="16" t="s">
        <v>190</v>
      </c>
      <c r="H1120" s="15">
        <v>2.58</v>
      </c>
      <c r="I1120" s="15">
        <v>0</v>
      </c>
      <c r="J1120" s="15">
        <v>0</v>
      </c>
      <c r="K1120" s="15">
        <v>1.95</v>
      </c>
      <c r="L1120" s="15">
        <v>0.63</v>
      </c>
      <c r="M1120" s="15">
        <v>0</v>
      </c>
      <c r="N1120" s="15">
        <v>0</v>
      </c>
      <c r="O1120" s="15">
        <v>0</v>
      </c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</row>
    <row r="1121" spans="1:57" s="3" customFormat="1" hidden="1" x14ac:dyDescent="0.25">
      <c r="A1121" s="21">
        <v>2019</v>
      </c>
      <c r="B1121" s="21">
        <v>11</v>
      </c>
      <c r="C1121" s="21" t="s">
        <v>15</v>
      </c>
      <c r="D1121" s="21" t="s">
        <v>393</v>
      </c>
      <c r="E1121" s="21" t="s">
        <v>43</v>
      </c>
      <c r="F1121" s="21" t="s">
        <v>396</v>
      </c>
      <c r="G1121" s="21" t="s">
        <v>396</v>
      </c>
      <c r="H1121" s="21">
        <v>2.0699999999999998</v>
      </c>
      <c r="I1121" s="21">
        <v>0</v>
      </c>
      <c r="J1121" s="21">
        <v>0</v>
      </c>
      <c r="K1121" s="21">
        <v>1.95</v>
      </c>
      <c r="L1121" s="21">
        <v>0.12</v>
      </c>
      <c r="M1121" s="21">
        <v>0</v>
      </c>
      <c r="N1121" s="21">
        <v>0</v>
      </c>
      <c r="O1121" s="21">
        <v>0</v>
      </c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</row>
    <row r="1122" spans="1:57" s="3" customFormat="1" x14ac:dyDescent="0.25">
      <c r="A1122" s="9">
        <v>2019</v>
      </c>
      <c r="B1122" s="9">
        <v>2</v>
      </c>
      <c r="C1122" s="9" t="s">
        <v>124</v>
      </c>
      <c r="D1122" s="9" t="s">
        <v>382</v>
      </c>
      <c r="E1122" s="9" t="s">
        <v>29</v>
      </c>
      <c r="F1122" s="9" t="s">
        <v>383</v>
      </c>
      <c r="G1122" s="5" t="s">
        <v>384</v>
      </c>
      <c r="H1122" s="6">
        <v>1.94</v>
      </c>
      <c r="I1122" s="6">
        <v>0</v>
      </c>
      <c r="J1122" s="6">
        <v>0</v>
      </c>
      <c r="K1122" s="6">
        <v>1.94</v>
      </c>
      <c r="L1122" s="6">
        <v>0</v>
      </c>
      <c r="M1122" s="6">
        <v>0</v>
      </c>
      <c r="N1122" s="6">
        <v>0</v>
      </c>
      <c r="O1122" s="6">
        <v>0</v>
      </c>
    </row>
    <row r="1123" spans="1:57" s="3" customFormat="1" x14ac:dyDescent="0.25">
      <c r="A1123" s="15">
        <v>2019</v>
      </c>
      <c r="B1123" s="15">
        <v>8</v>
      </c>
      <c r="C1123" s="15" t="s">
        <v>124</v>
      </c>
      <c r="D1123" s="15" t="s">
        <v>382</v>
      </c>
      <c r="E1123" s="15" t="s">
        <v>29</v>
      </c>
      <c r="F1123" s="15" t="s">
        <v>383</v>
      </c>
      <c r="G1123" s="5" t="s">
        <v>384</v>
      </c>
      <c r="H1123" s="15">
        <v>1.94</v>
      </c>
      <c r="I1123" s="15">
        <v>0</v>
      </c>
      <c r="J1123" s="15">
        <v>0</v>
      </c>
      <c r="K1123" s="15">
        <v>1.94</v>
      </c>
      <c r="L1123" s="15">
        <v>0</v>
      </c>
      <c r="M1123" s="15">
        <v>0</v>
      </c>
      <c r="N1123" s="15">
        <v>0</v>
      </c>
      <c r="O1123" s="15">
        <v>0</v>
      </c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</row>
    <row r="1124" spans="1:57" s="3" customFormat="1" hidden="1" x14ac:dyDescent="0.25">
      <c r="A1124" s="19">
        <v>2019</v>
      </c>
      <c r="B1124" s="19">
        <v>10</v>
      </c>
      <c r="C1124" s="19" t="s">
        <v>15</v>
      </c>
      <c r="D1124" s="19" t="s">
        <v>393</v>
      </c>
      <c r="E1124" s="19" t="s">
        <v>43</v>
      </c>
      <c r="F1124" s="19" t="s">
        <v>394</v>
      </c>
      <c r="G1124" s="19" t="s">
        <v>393</v>
      </c>
      <c r="H1124" s="19">
        <v>3.33</v>
      </c>
      <c r="I1124" s="19">
        <v>0</v>
      </c>
      <c r="J1124" s="19">
        <v>0</v>
      </c>
      <c r="K1124" s="19">
        <v>1.94</v>
      </c>
      <c r="L1124" s="19">
        <v>1.3900000000000001</v>
      </c>
      <c r="M1124" s="19">
        <v>0</v>
      </c>
      <c r="N1124" s="19">
        <v>0</v>
      </c>
      <c r="O1124" s="19">
        <v>0</v>
      </c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  <c r="BA1124" s="20"/>
      <c r="BB1124" s="20"/>
      <c r="BC1124" s="20"/>
      <c r="BD1124" s="20"/>
      <c r="BE1124" s="20"/>
    </row>
    <row r="1125" spans="1:57" s="3" customFormat="1" hidden="1" x14ac:dyDescent="0.25">
      <c r="A1125" s="9">
        <v>2019</v>
      </c>
      <c r="B1125" s="9">
        <v>3</v>
      </c>
      <c r="C1125" s="9" t="s">
        <v>19</v>
      </c>
      <c r="D1125" s="9" t="s">
        <v>155</v>
      </c>
      <c r="E1125" s="9" t="s">
        <v>17</v>
      </c>
      <c r="F1125" s="9" t="s">
        <v>156</v>
      </c>
      <c r="G1125" s="5" t="s">
        <v>157</v>
      </c>
      <c r="H1125" s="6">
        <v>2.95</v>
      </c>
      <c r="I1125" s="6">
        <v>0</v>
      </c>
      <c r="J1125" s="6">
        <v>0</v>
      </c>
      <c r="K1125" s="6">
        <v>1.9300000000000002</v>
      </c>
      <c r="L1125" s="6">
        <v>1.02</v>
      </c>
      <c r="M1125" s="6">
        <v>0</v>
      </c>
      <c r="N1125" s="6">
        <v>0</v>
      </c>
      <c r="O1125" s="6">
        <v>0</v>
      </c>
    </row>
    <row r="1126" spans="1:57" s="3" customFormat="1" hidden="1" x14ac:dyDescent="0.25">
      <c r="A1126" s="9">
        <v>2019</v>
      </c>
      <c r="B1126" s="9">
        <v>4</v>
      </c>
      <c r="C1126" s="9" t="s">
        <v>79</v>
      </c>
      <c r="D1126" s="9" t="s">
        <v>137</v>
      </c>
      <c r="E1126" s="9" t="s">
        <v>138</v>
      </c>
      <c r="F1126" s="9" t="s">
        <v>183</v>
      </c>
      <c r="G1126" s="5" t="s">
        <v>184</v>
      </c>
      <c r="H1126" s="6">
        <v>1.9300000000000002</v>
      </c>
      <c r="I1126" s="6">
        <v>0</v>
      </c>
      <c r="J1126" s="6">
        <v>0</v>
      </c>
      <c r="K1126" s="6">
        <v>1.9300000000000002</v>
      </c>
      <c r="L1126" s="6">
        <v>0</v>
      </c>
      <c r="M1126" s="6">
        <v>0</v>
      </c>
      <c r="N1126" s="6">
        <v>0</v>
      </c>
      <c r="O1126" s="6">
        <v>0</v>
      </c>
    </row>
    <row r="1127" spans="1:57" s="3" customFormat="1" hidden="1" x14ac:dyDescent="0.25">
      <c r="A1127" s="13">
        <v>2019</v>
      </c>
      <c r="B1127" s="13">
        <v>9</v>
      </c>
      <c r="C1127" s="13" t="s">
        <v>19</v>
      </c>
      <c r="D1127" s="13" t="s">
        <v>20</v>
      </c>
      <c r="E1127" s="13" t="s">
        <v>104</v>
      </c>
      <c r="F1127" s="13" t="s">
        <v>391</v>
      </c>
      <c r="G1127" s="7" t="s">
        <v>392</v>
      </c>
      <c r="H1127" s="13">
        <v>1.9300000000000002</v>
      </c>
      <c r="I1127" s="13">
        <v>0</v>
      </c>
      <c r="J1127" s="13">
        <v>0</v>
      </c>
      <c r="K1127" s="13">
        <v>1.9300000000000002</v>
      </c>
      <c r="L1127" s="13">
        <v>0</v>
      </c>
      <c r="M1127" s="13">
        <v>0</v>
      </c>
      <c r="N1127" s="13">
        <v>0</v>
      </c>
      <c r="O1127" s="13">
        <v>0</v>
      </c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  <c r="BA1127" s="18"/>
      <c r="BB1127" s="18"/>
      <c r="BC1127" s="18"/>
      <c r="BD1127" s="18"/>
      <c r="BE1127" s="18"/>
    </row>
    <row r="1128" spans="1:57" s="3" customFormat="1" hidden="1" x14ac:dyDescent="0.25">
      <c r="A1128" s="21">
        <v>2019</v>
      </c>
      <c r="B1128" s="21">
        <v>11</v>
      </c>
      <c r="C1128" s="21" t="s">
        <v>15</v>
      </c>
      <c r="D1128" s="21" t="s">
        <v>24</v>
      </c>
      <c r="E1128" s="21" t="s">
        <v>541</v>
      </c>
      <c r="F1128" s="21" t="s">
        <v>338</v>
      </c>
      <c r="G1128" s="21" t="s">
        <v>338</v>
      </c>
      <c r="H1128" s="21">
        <v>118.24</v>
      </c>
      <c r="I1128" s="21">
        <v>0</v>
      </c>
      <c r="J1128" s="21">
        <v>0</v>
      </c>
      <c r="K1128" s="21">
        <v>1.9300000000000002</v>
      </c>
      <c r="L1128" s="21">
        <v>4.5</v>
      </c>
      <c r="M1128" s="21">
        <v>0</v>
      </c>
      <c r="N1128" s="21">
        <v>0</v>
      </c>
      <c r="O1128" s="21">
        <v>111.8</v>
      </c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</row>
    <row r="1129" spans="1:57" s="3" customFormat="1" hidden="1" x14ac:dyDescent="0.25">
      <c r="A1129" s="23">
        <v>2019</v>
      </c>
      <c r="B1129" s="23">
        <v>12</v>
      </c>
      <c r="C1129" s="23" t="s">
        <v>15</v>
      </c>
      <c r="D1129" s="23" t="s">
        <v>393</v>
      </c>
      <c r="E1129" s="23" t="s">
        <v>43</v>
      </c>
      <c r="F1129" s="23" t="s">
        <v>394</v>
      </c>
      <c r="G1129" s="23" t="s">
        <v>393</v>
      </c>
      <c r="H1129" s="23">
        <v>3.12</v>
      </c>
      <c r="I1129" s="23">
        <v>0</v>
      </c>
      <c r="J1129" s="23">
        <v>0</v>
      </c>
      <c r="K1129" s="23">
        <v>1.9300000000000002</v>
      </c>
      <c r="L1129" s="23">
        <v>1.18</v>
      </c>
      <c r="M1129" s="23">
        <v>0</v>
      </c>
      <c r="N1129" s="23">
        <v>0</v>
      </c>
      <c r="O1129" s="23">
        <v>0</v>
      </c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4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  <c r="AX1129" s="24"/>
      <c r="AY1129" s="24"/>
      <c r="AZ1129" s="24"/>
      <c r="BA1129" s="24"/>
      <c r="BB1129" s="24"/>
      <c r="BC1129" s="24"/>
      <c r="BD1129" s="24"/>
      <c r="BE1129" s="24"/>
    </row>
    <row r="1130" spans="1:57" s="3" customFormat="1" hidden="1" x14ac:dyDescent="0.25">
      <c r="A1130" s="9">
        <v>2019</v>
      </c>
      <c r="B1130" s="9">
        <v>4</v>
      </c>
      <c r="C1130" s="9" t="s">
        <v>79</v>
      </c>
      <c r="D1130" s="9" t="s">
        <v>137</v>
      </c>
      <c r="E1130" s="9" t="s">
        <v>138</v>
      </c>
      <c r="F1130" s="9" t="s">
        <v>186</v>
      </c>
      <c r="G1130" s="5" t="s">
        <v>184</v>
      </c>
      <c r="H1130" s="6">
        <v>1.93</v>
      </c>
      <c r="I1130" s="6">
        <v>0</v>
      </c>
      <c r="J1130" s="6">
        <v>0</v>
      </c>
      <c r="K1130" s="6">
        <v>1.93</v>
      </c>
      <c r="L1130" s="6">
        <v>0</v>
      </c>
      <c r="M1130" s="6">
        <v>0</v>
      </c>
      <c r="N1130" s="6">
        <v>0</v>
      </c>
      <c r="O1130" s="6">
        <v>0</v>
      </c>
    </row>
    <row r="1131" spans="1:57" s="3" customFormat="1" hidden="1" x14ac:dyDescent="0.25">
      <c r="A1131" s="9">
        <v>2019</v>
      </c>
      <c r="B1131" s="9">
        <v>5</v>
      </c>
      <c r="C1131" s="9" t="s">
        <v>19</v>
      </c>
      <c r="D1131" s="9" t="s">
        <v>70</v>
      </c>
      <c r="E1131" s="9" t="s">
        <v>21</v>
      </c>
      <c r="F1131" s="9" t="s">
        <v>455</v>
      </c>
      <c r="G1131" s="5" t="s">
        <v>456</v>
      </c>
      <c r="H1131" s="6">
        <v>4.32</v>
      </c>
      <c r="I1131" s="6">
        <v>0</v>
      </c>
      <c r="J1131" s="6">
        <v>0</v>
      </c>
      <c r="K1131" s="6">
        <v>1.92</v>
      </c>
      <c r="L1131" s="6">
        <v>2.4</v>
      </c>
      <c r="M1131" s="6">
        <v>0</v>
      </c>
      <c r="N1131" s="6">
        <v>0</v>
      </c>
      <c r="O1131" s="6">
        <v>0</v>
      </c>
    </row>
    <row r="1132" spans="1:57" s="3" customFormat="1" x14ac:dyDescent="0.25">
      <c r="A1132" s="9">
        <v>2019</v>
      </c>
      <c r="B1132" s="9">
        <v>6</v>
      </c>
      <c r="C1132" s="10" t="s">
        <v>89</v>
      </c>
      <c r="D1132" s="10" t="s">
        <v>197</v>
      </c>
      <c r="E1132" s="9" t="s">
        <v>29</v>
      </c>
      <c r="F1132" s="10" t="s">
        <v>201</v>
      </c>
      <c r="G1132" s="5" t="s">
        <v>200</v>
      </c>
      <c r="H1132" s="6">
        <v>56.75</v>
      </c>
      <c r="I1132" s="6">
        <v>0</v>
      </c>
      <c r="J1132" s="6">
        <v>0</v>
      </c>
      <c r="K1132" s="6">
        <v>1.92</v>
      </c>
      <c r="L1132" s="6">
        <v>3.11</v>
      </c>
      <c r="M1132" s="6">
        <v>50.6</v>
      </c>
      <c r="N1132" s="6">
        <v>5.88</v>
      </c>
      <c r="O1132" s="6">
        <v>1.1200000000000001</v>
      </c>
    </row>
    <row r="1133" spans="1:57" s="3" customFormat="1" x14ac:dyDescent="0.25">
      <c r="A1133" s="5">
        <v>2019</v>
      </c>
      <c r="B1133" s="5">
        <v>7</v>
      </c>
      <c r="C1133" s="12" t="s">
        <v>61</v>
      </c>
      <c r="D1133" s="12" t="s">
        <v>62</v>
      </c>
      <c r="E1133" s="5" t="s">
        <v>29</v>
      </c>
      <c r="F1133" s="12" t="s">
        <v>402</v>
      </c>
      <c r="G1133" s="10" t="s">
        <v>401</v>
      </c>
      <c r="H1133" s="6">
        <v>64.67</v>
      </c>
      <c r="I1133" s="6">
        <v>0</v>
      </c>
      <c r="J1133" s="6">
        <v>0</v>
      </c>
      <c r="K1133" s="6">
        <v>1.92</v>
      </c>
      <c r="L1133" s="6">
        <v>62.76</v>
      </c>
      <c r="M1133" s="6">
        <v>0</v>
      </c>
      <c r="N1133" s="6">
        <v>0</v>
      </c>
      <c r="O1133" s="6">
        <v>0</v>
      </c>
    </row>
    <row r="1134" spans="1:57" s="3" customFormat="1" hidden="1" x14ac:dyDescent="0.25">
      <c r="A1134" s="21">
        <v>2019</v>
      </c>
      <c r="B1134" s="21">
        <v>11</v>
      </c>
      <c r="C1134" s="21" t="s">
        <v>124</v>
      </c>
      <c r="D1134" s="21" t="s">
        <v>125</v>
      </c>
      <c r="E1134" s="21" t="s">
        <v>543</v>
      </c>
      <c r="F1134" s="21" t="s">
        <v>270</v>
      </c>
      <c r="G1134" s="21" t="s">
        <v>269</v>
      </c>
      <c r="H1134" s="21">
        <v>1.92</v>
      </c>
      <c r="I1134" s="21">
        <v>0</v>
      </c>
      <c r="J1134" s="21">
        <v>0</v>
      </c>
      <c r="K1134" s="21">
        <v>1.92</v>
      </c>
      <c r="L1134" s="21">
        <v>0</v>
      </c>
      <c r="M1134" s="21">
        <v>0</v>
      </c>
      <c r="N1134" s="21">
        <v>0</v>
      </c>
      <c r="O1134" s="21">
        <v>0</v>
      </c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</row>
    <row r="1135" spans="1:57" s="3" customFormat="1" hidden="1" x14ac:dyDescent="0.25">
      <c r="A1135" s="4">
        <v>2019</v>
      </c>
      <c r="B1135" s="4">
        <v>1</v>
      </c>
      <c r="C1135" s="4" t="s">
        <v>15</v>
      </c>
      <c r="D1135" s="4" t="s">
        <v>131</v>
      </c>
      <c r="E1135" s="4" t="s">
        <v>43</v>
      </c>
      <c r="F1135" s="4" t="s">
        <v>235</v>
      </c>
      <c r="G1135" s="5" t="s">
        <v>16</v>
      </c>
      <c r="H1135" s="6">
        <v>50.04</v>
      </c>
      <c r="I1135" s="6">
        <v>0</v>
      </c>
      <c r="J1135" s="6">
        <v>0</v>
      </c>
      <c r="K1135" s="6">
        <v>1.9100000000000001</v>
      </c>
      <c r="L1135" s="6">
        <v>43.67</v>
      </c>
      <c r="M1135" s="6">
        <v>0</v>
      </c>
      <c r="N1135" s="6">
        <v>0</v>
      </c>
      <c r="O1135" s="6">
        <v>4.46</v>
      </c>
    </row>
    <row r="1136" spans="1:57" s="3" customFormat="1" hidden="1" x14ac:dyDescent="0.25">
      <c r="A1136" s="9">
        <v>2019</v>
      </c>
      <c r="B1136" s="9">
        <v>4</v>
      </c>
      <c r="C1136" s="9" t="s">
        <v>19</v>
      </c>
      <c r="D1136" s="9" t="s">
        <v>70</v>
      </c>
      <c r="E1136" s="9" t="s">
        <v>21</v>
      </c>
      <c r="F1136" s="9" t="s">
        <v>457</v>
      </c>
      <c r="G1136" s="5" t="s">
        <v>456</v>
      </c>
      <c r="H1136" s="6">
        <v>1.9100000000000001</v>
      </c>
      <c r="I1136" s="6">
        <v>0</v>
      </c>
      <c r="J1136" s="6">
        <v>0</v>
      </c>
      <c r="K1136" s="6">
        <v>1.9100000000000001</v>
      </c>
      <c r="L1136" s="6">
        <v>0</v>
      </c>
      <c r="M1136" s="6">
        <v>0</v>
      </c>
      <c r="N1136" s="6">
        <v>0</v>
      </c>
      <c r="O1136" s="6">
        <v>0</v>
      </c>
    </row>
    <row r="1137" spans="1:57" s="3" customFormat="1" hidden="1" x14ac:dyDescent="0.25">
      <c r="A1137" s="9">
        <v>2019</v>
      </c>
      <c r="B1137" s="9">
        <v>6</v>
      </c>
      <c r="C1137" s="10" t="s">
        <v>19</v>
      </c>
      <c r="D1137" s="10" t="s">
        <v>155</v>
      </c>
      <c r="E1137" s="9" t="s">
        <v>17</v>
      </c>
      <c r="F1137" s="10" t="s">
        <v>156</v>
      </c>
      <c r="G1137" s="12" t="s">
        <v>157</v>
      </c>
      <c r="H1137" s="6">
        <v>2.86</v>
      </c>
      <c r="I1137" s="6">
        <v>0</v>
      </c>
      <c r="J1137" s="6">
        <v>0</v>
      </c>
      <c r="K1137" s="6">
        <v>1.9100000000000001</v>
      </c>
      <c r="L1137" s="6">
        <v>0.95</v>
      </c>
      <c r="M1137" s="6">
        <v>0</v>
      </c>
      <c r="N1137" s="6">
        <v>0</v>
      </c>
      <c r="O1137" s="6">
        <v>0</v>
      </c>
    </row>
    <row r="1138" spans="1:57" s="3" customFormat="1" hidden="1" x14ac:dyDescent="0.25">
      <c r="A1138" s="5">
        <v>2019</v>
      </c>
      <c r="B1138" s="5">
        <v>7</v>
      </c>
      <c r="C1138" s="12" t="s">
        <v>19</v>
      </c>
      <c r="D1138" s="12" t="s">
        <v>155</v>
      </c>
      <c r="E1138" s="5" t="s">
        <v>17</v>
      </c>
      <c r="F1138" s="12" t="s">
        <v>156</v>
      </c>
      <c r="G1138" s="10" t="s">
        <v>157</v>
      </c>
      <c r="H1138" s="6">
        <v>2.89</v>
      </c>
      <c r="I1138" s="6">
        <v>0</v>
      </c>
      <c r="J1138" s="6">
        <v>0</v>
      </c>
      <c r="K1138" s="6">
        <v>1.9100000000000001</v>
      </c>
      <c r="L1138" s="6">
        <v>0.98</v>
      </c>
      <c r="M1138" s="6">
        <v>0</v>
      </c>
      <c r="N1138" s="6">
        <v>0</v>
      </c>
      <c r="O1138" s="6">
        <v>0</v>
      </c>
    </row>
    <row r="1139" spans="1:57" s="3" customFormat="1" hidden="1" x14ac:dyDescent="0.25">
      <c r="A1139" s="9">
        <v>2019</v>
      </c>
      <c r="B1139" s="9">
        <v>4</v>
      </c>
      <c r="C1139" s="9" t="s">
        <v>19</v>
      </c>
      <c r="D1139" s="9" t="s">
        <v>155</v>
      </c>
      <c r="E1139" s="9" t="s">
        <v>17</v>
      </c>
      <c r="F1139" s="9" t="s">
        <v>156</v>
      </c>
      <c r="G1139" s="5" t="s">
        <v>157</v>
      </c>
      <c r="H1139" s="6">
        <v>2.84</v>
      </c>
      <c r="I1139" s="6">
        <v>0</v>
      </c>
      <c r="J1139" s="6">
        <v>0</v>
      </c>
      <c r="K1139" s="6">
        <v>1.9</v>
      </c>
      <c r="L1139" s="6">
        <v>0.94</v>
      </c>
      <c r="M1139" s="6">
        <v>0</v>
      </c>
      <c r="N1139" s="6">
        <v>0</v>
      </c>
      <c r="O1139" s="6">
        <v>0</v>
      </c>
    </row>
    <row r="1140" spans="1:57" s="3" customFormat="1" hidden="1" x14ac:dyDescent="0.25">
      <c r="A1140" s="9">
        <v>2019</v>
      </c>
      <c r="B1140" s="9">
        <v>5</v>
      </c>
      <c r="C1140" s="9" t="s">
        <v>19</v>
      </c>
      <c r="D1140" s="9" t="s">
        <v>78</v>
      </c>
      <c r="E1140" s="9" t="s">
        <v>280</v>
      </c>
      <c r="F1140" s="9" t="s">
        <v>320</v>
      </c>
      <c r="G1140" s="5" t="s">
        <v>319</v>
      </c>
      <c r="H1140" s="6">
        <v>1.9</v>
      </c>
      <c r="I1140" s="6">
        <v>0</v>
      </c>
      <c r="J1140" s="6">
        <v>0</v>
      </c>
      <c r="K1140" s="6">
        <v>1.9</v>
      </c>
      <c r="L1140" s="6">
        <v>0</v>
      </c>
      <c r="M1140" s="6">
        <v>0</v>
      </c>
      <c r="N1140" s="6">
        <v>0</v>
      </c>
      <c r="O1140" s="6">
        <v>0</v>
      </c>
    </row>
    <row r="1141" spans="1:57" s="3" customFormat="1" hidden="1" x14ac:dyDescent="0.25">
      <c r="A1141" s="9">
        <v>2019</v>
      </c>
      <c r="B1141" s="9">
        <v>6</v>
      </c>
      <c r="C1141" s="10" t="s">
        <v>89</v>
      </c>
      <c r="D1141" s="10" t="s">
        <v>90</v>
      </c>
      <c r="E1141" s="9" t="s">
        <v>91</v>
      </c>
      <c r="F1141" s="10" t="s">
        <v>97</v>
      </c>
      <c r="G1141" s="12" t="s">
        <v>93</v>
      </c>
      <c r="H1141" s="6">
        <v>59.75</v>
      </c>
      <c r="I1141" s="6">
        <v>0</v>
      </c>
      <c r="J1141" s="6">
        <v>0</v>
      </c>
      <c r="K1141" s="6">
        <v>1.9</v>
      </c>
      <c r="L1141" s="6">
        <v>2.16</v>
      </c>
      <c r="M1141" s="6">
        <v>55.7</v>
      </c>
      <c r="N1141" s="6">
        <v>18.670000000000002</v>
      </c>
      <c r="O1141" s="6">
        <v>0</v>
      </c>
    </row>
    <row r="1142" spans="1:57" s="3" customFormat="1" x14ac:dyDescent="0.25">
      <c r="A1142" s="19">
        <v>2019</v>
      </c>
      <c r="B1142" s="19">
        <v>10</v>
      </c>
      <c r="C1142" s="19" t="s">
        <v>61</v>
      </c>
      <c r="D1142" s="19" t="s">
        <v>62</v>
      </c>
      <c r="E1142" s="19" t="s">
        <v>29</v>
      </c>
      <c r="F1142" s="19" t="s">
        <v>402</v>
      </c>
      <c r="G1142" s="19" t="s">
        <v>401</v>
      </c>
      <c r="H1142" s="19">
        <v>56.43</v>
      </c>
      <c r="I1142" s="19">
        <v>0</v>
      </c>
      <c r="J1142" s="19">
        <v>0</v>
      </c>
      <c r="K1142" s="19">
        <v>1.9</v>
      </c>
      <c r="L1142" s="19">
        <v>54.53</v>
      </c>
      <c r="M1142" s="19">
        <v>0</v>
      </c>
      <c r="N1142" s="19">
        <v>0</v>
      </c>
      <c r="O1142" s="19">
        <v>0</v>
      </c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  <c r="BA1142" s="20"/>
      <c r="BB1142" s="20"/>
      <c r="BC1142" s="20"/>
      <c r="BD1142" s="20"/>
      <c r="BE1142" s="20"/>
    </row>
    <row r="1143" spans="1:57" s="3" customFormat="1" x14ac:dyDescent="0.25">
      <c r="A1143" s="4">
        <v>2019</v>
      </c>
      <c r="B1143" s="4">
        <v>1</v>
      </c>
      <c r="C1143" s="4" t="s">
        <v>89</v>
      </c>
      <c r="D1143" s="4" t="s">
        <v>273</v>
      </c>
      <c r="E1143" s="4" t="s">
        <v>29</v>
      </c>
      <c r="F1143" s="4" t="s">
        <v>334</v>
      </c>
      <c r="G1143" s="5" t="s">
        <v>330</v>
      </c>
      <c r="H1143" s="6">
        <v>33.090000000000003</v>
      </c>
      <c r="I1143" s="6">
        <v>0</v>
      </c>
      <c r="J1143" s="6">
        <v>0</v>
      </c>
      <c r="K1143" s="6">
        <v>1.8900000000000001</v>
      </c>
      <c r="L1143" s="6">
        <v>5.46</v>
      </c>
      <c r="M1143" s="6">
        <v>0</v>
      </c>
      <c r="N1143" s="6">
        <v>0</v>
      </c>
      <c r="O1143" s="6">
        <v>25.74</v>
      </c>
    </row>
    <row r="1144" spans="1:57" s="3" customFormat="1" hidden="1" x14ac:dyDescent="0.25">
      <c r="A1144" s="9">
        <v>2019</v>
      </c>
      <c r="B1144" s="9">
        <v>2</v>
      </c>
      <c r="C1144" s="9" t="s">
        <v>15</v>
      </c>
      <c r="D1144" s="9" t="s">
        <v>492</v>
      </c>
      <c r="E1144" s="9" t="s">
        <v>43</v>
      </c>
      <c r="F1144" s="9" t="s">
        <v>493</v>
      </c>
      <c r="G1144" s="5" t="s">
        <v>15</v>
      </c>
      <c r="H1144" s="6">
        <v>5.5600000000000005</v>
      </c>
      <c r="I1144" s="6">
        <v>0</v>
      </c>
      <c r="J1144" s="6">
        <v>0</v>
      </c>
      <c r="K1144" s="6">
        <v>1.8900000000000001</v>
      </c>
      <c r="L1144" s="6">
        <v>3.67</v>
      </c>
      <c r="M1144" s="6">
        <v>0</v>
      </c>
      <c r="N1144" s="6">
        <v>0</v>
      </c>
      <c r="O1144" s="6">
        <v>0</v>
      </c>
    </row>
    <row r="1145" spans="1:57" s="3" customFormat="1" hidden="1" x14ac:dyDescent="0.25">
      <c r="A1145" s="9">
        <v>2019</v>
      </c>
      <c r="B1145" s="9">
        <v>6</v>
      </c>
      <c r="C1145" s="10" t="s">
        <v>55</v>
      </c>
      <c r="D1145" s="10" t="s">
        <v>249</v>
      </c>
      <c r="E1145" s="9" t="s">
        <v>250</v>
      </c>
      <c r="F1145" s="10" t="s">
        <v>251</v>
      </c>
      <c r="G1145" s="12" t="s">
        <v>252</v>
      </c>
      <c r="H1145" s="6">
        <v>13.64</v>
      </c>
      <c r="I1145" s="6">
        <v>0</v>
      </c>
      <c r="J1145" s="6">
        <v>0</v>
      </c>
      <c r="K1145" s="6">
        <v>1.8900000000000001</v>
      </c>
      <c r="L1145" s="6">
        <v>11.76</v>
      </c>
      <c r="M1145" s="6">
        <v>0</v>
      </c>
      <c r="N1145" s="6">
        <v>0</v>
      </c>
      <c r="O1145" s="6">
        <v>0</v>
      </c>
    </row>
    <row r="1146" spans="1:57" s="3" customFormat="1" x14ac:dyDescent="0.25">
      <c r="A1146" s="9">
        <v>2019</v>
      </c>
      <c r="B1146" s="9">
        <v>3</v>
      </c>
      <c r="C1146" s="9" t="s">
        <v>27</v>
      </c>
      <c r="D1146" s="9" t="s">
        <v>191</v>
      </c>
      <c r="E1146" s="9" t="s">
        <v>29</v>
      </c>
      <c r="F1146" s="9" t="s">
        <v>189</v>
      </c>
      <c r="G1146" s="5" t="s">
        <v>190</v>
      </c>
      <c r="H1146" s="6">
        <v>2.2999999999999998</v>
      </c>
      <c r="I1146" s="6">
        <v>0</v>
      </c>
      <c r="J1146" s="6">
        <v>0</v>
      </c>
      <c r="K1146" s="6">
        <v>1.88</v>
      </c>
      <c r="L1146" s="6">
        <v>0.42</v>
      </c>
      <c r="M1146" s="6">
        <v>0</v>
      </c>
      <c r="N1146" s="6">
        <v>0</v>
      </c>
      <c r="O1146" s="6">
        <v>0</v>
      </c>
    </row>
    <row r="1147" spans="1:57" s="3" customFormat="1" hidden="1" x14ac:dyDescent="0.25">
      <c r="A1147" s="9">
        <v>2019</v>
      </c>
      <c r="B1147" s="9">
        <v>4</v>
      </c>
      <c r="C1147" s="9" t="s">
        <v>19</v>
      </c>
      <c r="D1147" s="9" t="s">
        <v>78</v>
      </c>
      <c r="E1147" s="9" t="s">
        <v>280</v>
      </c>
      <c r="F1147" s="9" t="s">
        <v>320</v>
      </c>
      <c r="G1147" s="5" t="s">
        <v>319</v>
      </c>
      <c r="H1147" s="6">
        <v>1.88</v>
      </c>
      <c r="I1147" s="6">
        <v>0</v>
      </c>
      <c r="J1147" s="6">
        <v>0</v>
      </c>
      <c r="K1147" s="6">
        <v>1.88</v>
      </c>
      <c r="L1147" s="6">
        <v>0</v>
      </c>
      <c r="M1147" s="6">
        <v>0</v>
      </c>
      <c r="N1147" s="6">
        <v>0</v>
      </c>
      <c r="O1147" s="6">
        <v>0</v>
      </c>
    </row>
    <row r="1148" spans="1:57" s="3" customFormat="1" hidden="1" x14ac:dyDescent="0.25">
      <c r="A1148" s="19">
        <v>2019</v>
      </c>
      <c r="B1148" s="19">
        <v>10</v>
      </c>
      <c r="C1148" s="19" t="s">
        <v>27</v>
      </c>
      <c r="D1148" s="19" t="s">
        <v>84</v>
      </c>
      <c r="E1148" s="19" t="s">
        <v>85</v>
      </c>
      <c r="F1148" s="19" t="s">
        <v>88</v>
      </c>
      <c r="G1148" s="19" t="s">
        <v>87</v>
      </c>
      <c r="H1148" s="19">
        <v>2.61</v>
      </c>
      <c r="I1148" s="19">
        <v>0</v>
      </c>
      <c r="J1148" s="19">
        <v>0</v>
      </c>
      <c r="K1148" s="19">
        <v>1.87</v>
      </c>
      <c r="L1148" s="19">
        <v>0.74</v>
      </c>
      <c r="M1148" s="19">
        <v>0</v>
      </c>
      <c r="N1148" s="19">
        <v>0</v>
      </c>
      <c r="O1148" s="19">
        <v>0</v>
      </c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  <c r="BA1148" s="20"/>
      <c r="BB1148" s="20"/>
      <c r="BC1148" s="20"/>
      <c r="BD1148" s="20"/>
      <c r="BE1148" s="20"/>
    </row>
    <row r="1149" spans="1:57" s="3" customFormat="1" x14ac:dyDescent="0.25">
      <c r="A1149" s="23">
        <v>2019</v>
      </c>
      <c r="B1149" s="23">
        <v>12</v>
      </c>
      <c r="C1149" s="23" t="s">
        <v>61</v>
      </c>
      <c r="D1149" s="23" t="s">
        <v>62</v>
      </c>
      <c r="E1149" s="23" t="s">
        <v>29</v>
      </c>
      <c r="F1149" s="23" t="s">
        <v>402</v>
      </c>
      <c r="G1149" s="23" t="s">
        <v>401</v>
      </c>
      <c r="H1149" s="23">
        <v>55.64</v>
      </c>
      <c r="I1149" s="23">
        <v>0</v>
      </c>
      <c r="J1149" s="23">
        <v>0</v>
      </c>
      <c r="K1149" s="23">
        <v>1.87</v>
      </c>
      <c r="L1149" s="23">
        <v>53.77</v>
      </c>
      <c r="M1149" s="23">
        <v>0</v>
      </c>
      <c r="N1149" s="23">
        <v>0</v>
      </c>
      <c r="O1149" s="23">
        <v>0</v>
      </c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4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  <c r="AX1149" s="24"/>
      <c r="AY1149" s="24"/>
      <c r="AZ1149" s="24"/>
      <c r="BA1149" s="24"/>
      <c r="BB1149" s="24"/>
      <c r="BC1149" s="24"/>
      <c r="BD1149" s="24"/>
      <c r="BE1149" s="24"/>
    </row>
    <row r="1150" spans="1:57" s="3" customFormat="1" x14ac:dyDescent="0.25">
      <c r="A1150" s="9">
        <v>2019</v>
      </c>
      <c r="B1150" s="9">
        <v>3</v>
      </c>
      <c r="C1150" s="9" t="s">
        <v>89</v>
      </c>
      <c r="D1150" s="9" t="s">
        <v>273</v>
      </c>
      <c r="E1150" s="9" t="s">
        <v>29</v>
      </c>
      <c r="F1150" s="9" t="s">
        <v>334</v>
      </c>
      <c r="G1150" s="5" t="s">
        <v>330</v>
      </c>
      <c r="H1150" s="6">
        <v>30.45</v>
      </c>
      <c r="I1150" s="6">
        <v>0</v>
      </c>
      <c r="J1150" s="6">
        <v>0</v>
      </c>
      <c r="K1150" s="6">
        <v>1.8599999999999999</v>
      </c>
      <c r="L1150" s="6">
        <v>5.19</v>
      </c>
      <c r="M1150" s="6">
        <v>0</v>
      </c>
      <c r="N1150" s="6">
        <v>0</v>
      </c>
      <c r="O1150" s="6">
        <v>23.4</v>
      </c>
    </row>
    <row r="1151" spans="1:57" s="3" customFormat="1" hidden="1" x14ac:dyDescent="0.25">
      <c r="A1151" s="15">
        <v>2019</v>
      </c>
      <c r="B1151" s="15">
        <v>8</v>
      </c>
      <c r="C1151" s="15" t="s">
        <v>19</v>
      </c>
      <c r="D1151" s="15" t="s">
        <v>155</v>
      </c>
      <c r="E1151" s="5" t="s">
        <v>17</v>
      </c>
      <c r="F1151" s="15" t="s">
        <v>156</v>
      </c>
      <c r="G1151" s="16" t="s">
        <v>157</v>
      </c>
      <c r="H1151" s="15">
        <v>2.73</v>
      </c>
      <c r="I1151" s="15">
        <v>0</v>
      </c>
      <c r="J1151" s="15">
        <v>0</v>
      </c>
      <c r="K1151" s="15">
        <v>1.8599999999999999</v>
      </c>
      <c r="L1151" s="15">
        <v>0.87</v>
      </c>
      <c r="M1151" s="15">
        <v>0</v>
      </c>
      <c r="N1151" s="15">
        <v>0</v>
      </c>
      <c r="O1151" s="15">
        <v>0</v>
      </c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</row>
    <row r="1152" spans="1:57" s="3" customFormat="1" hidden="1" x14ac:dyDescent="0.25">
      <c r="A1152" s="19">
        <v>2019</v>
      </c>
      <c r="B1152" s="19">
        <v>10</v>
      </c>
      <c r="C1152" s="19" t="s">
        <v>15</v>
      </c>
      <c r="D1152" s="19" t="s">
        <v>50</v>
      </c>
      <c r="E1152" s="19" t="s">
        <v>51</v>
      </c>
      <c r="F1152" s="19" t="s">
        <v>52</v>
      </c>
      <c r="G1152" s="19" t="s">
        <v>53</v>
      </c>
      <c r="H1152" s="19">
        <v>37.54</v>
      </c>
      <c r="I1152" s="19">
        <v>0</v>
      </c>
      <c r="J1152" s="19">
        <v>0</v>
      </c>
      <c r="K1152" s="19">
        <v>1.8599999999999999</v>
      </c>
      <c r="L1152" s="19">
        <v>35.69</v>
      </c>
      <c r="M1152" s="19">
        <v>0</v>
      </c>
      <c r="N1152" s="19">
        <v>0</v>
      </c>
      <c r="O1152" s="19">
        <v>0</v>
      </c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  <c r="BA1152" s="20"/>
      <c r="BB1152" s="20"/>
      <c r="BC1152" s="20"/>
      <c r="BD1152" s="20"/>
      <c r="BE1152" s="20"/>
    </row>
    <row r="1153" spans="1:57" s="3" customFormat="1" x14ac:dyDescent="0.25">
      <c r="A1153" s="19">
        <v>2019</v>
      </c>
      <c r="B1153" s="19">
        <v>10</v>
      </c>
      <c r="C1153" s="19" t="s">
        <v>19</v>
      </c>
      <c r="D1153" s="19" t="s">
        <v>70</v>
      </c>
      <c r="E1153" s="19" t="s">
        <v>29</v>
      </c>
      <c r="F1153" s="19" t="s">
        <v>445</v>
      </c>
      <c r="G1153" s="19" t="s">
        <v>444</v>
      </c>
      <c r="H1153" s="19">
        <v>336.62</v>
      </c>
      <c r="I1153" s="19">
        <v>0</v>
      </c>
      <c r="J1153" s="19">
        <v>328.8</v>
      </c>
      <c r="K1153" s="19">
        <v>1.8599999999999999</v>
      </c>
      <c r="L1153" s="19">
        <v>5.96</v>
      </c>
      <c r="M1153" s="19">
        <v>0</v>
      </c>
      <c r="N1153" s="19">
        <v>0</v>
      </c>
      <c r="O1153" s="19">
        <v>0</v>
      </c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  <c r="BA1153" s="20"/>
      <c r="BB1153" s="20"/>
      <c r="BC1153" s="20"/>
      <c r="BD1153" s="20"/>
      <c r="BE1153" s="20"/>
    </row>
    <row r="1154" spans="1:57" s="3" customFormat="1" x14ac:dyDescent="0.25">
      <c r="A1154" s="15">
        <v>2019</v>
      </c>
      <c r="B1154" s="15">
        <v>8</v>
      </c>
      <c r="C1154" s="15" t="s">
        <v>61</v>
      </c>
      <c r="D1154" s="15" t="s">
        <v>62</v>
      </c>
      <c r="E1154" s="15" t="s">
        <v>29</v>
      </c>
      <c r="F1154" s="15" t="s">
        <v>420</v>
      </c>
      <c r="G1154" s="16" t="s">
        <v>411</v>
      </c>
      <c r="H1154" s="15">
        <v>1.85</v>
      </c>
      <c r="I1154" s="15">
        <v>0</v>
      </c>
      <c r="J1154" s="15">
        <v>0</v>
      </c>
      <c r="K1154" s="15">
        <v>1.85</v>
      </c>
      <c r="L1154" s="15">
        <v>0</v>
      </c>
      <c r="M1154" s="15">
        <v>0</v>
      </c>
      <c r="N1154" s="15">
        <v>0</v>
      </c>
      <c r="O1154" s="15">
        <v>0</v>
      </c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</row>
    <row r="1155" spans="1:57" s="3" customFormat="1" x14ac:dyDescent="0.25">
      <c r="A1155" s="13">
        <v>2019</v>
      </c>
      <c r="B1155" s="13">
        <v>9</v>
      </c>
      <c r="C1155" s="13" t="s">
        <v>89</v>
      </c>
      <c r="D1155" s="13" t="s">
        <v>90</v>
      </c>
      <c r="E1155" s="13" t="s">
        <v>29</v>
      </c>
      <c r="F1155" s="13" t="s">
        <v>432</v>
      </c>
      <c r="G1155" s="7" t="s">
        <v>433</v>
      </c>
      <c r="H1155" s="13">
        <v>242.84</v>
      </c>
      <c r="I1155" s="13">
        <v>0</v>
      </c>
      <c r="J1155" s="13">
        <v>0</v>
      </c>
      <c r="K1155" s="13">
        <v>1.8399999999999999</v>
      </c>
      <c r="L1155" s="13">
        <v>0</v>
      </c>
      <c r="M1155" s="13">
        <v>241</v>
      </c>
      <c r="N1155" s="13">
        <v>97.84</v>
      </c>
      <c r="O1155" s="13">
        <v>0</v>
      </c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  <c r="BA1155" s="18"/>
      <c r="BB1155" s="18"/>
      <c r="BC1155" s="18"/>
      <c r="BD1155" s="18"/>
      <c r="BE1155" s="18"/>
    </row>
    <row r="1156" spans="1:57" s="3" customFormat="1" x14ac:dyDescent="0.25">
      <c r="A1156" s="9">
        <v>2019</v>
      </c>
      <c r="B1156" s="9">
        <v>2</v>
      </c>
      <c r="C1156" s="9" t="s">
        <v>27</v>
      </c>
      <c r="D1156" s="9" t="s">
        <v>28</v>
      </c>
      <c r="E1156" s="9" t="s">
        <v>29</v>
      </c>
      <c r="F1156" s="9" t="s">
        <v>40</v>
      </c>
      <c r="G1156" s="5" t="s">
        <v>30</v>
      </c>
      <c r="H1156" s="6">
        <v>64.069999999999993</v>
      </c>
      <c r="I1156" s="6">
        <v>0</v>
      </c>
      <c r="J1156" s="6">
        <v>0</v>
      </c>
      <c r="K1156" s="6">
        <v>1.83</v>
      </c>
      <c r="L1156" s="6">
        <v>0</v>
      </c>
      <c r="M1156" s="6">
        <v>62.24</v>
      </c>
      <c r="N1156" s="6">
        <v>28.35</v>
      </c>
      <c r="O1156" s="6">
        <v>0</v>
      </c>
    </row>
    <row r="1157" spans="1:57" s="3" customFormat="1" hidden="1" x14ac:dyDescent="0.25">
      <c r="A1157" s="9">
        <v>2019</v>
      </c>
      <c r="B1157" s="9">
        <v>2</v>
      </c>
      <c r="C1157" s="9" t="s">
        <v>19</v>
      </c>
      <c r="D1157" s="9" t="s">
        <v>70</v>
      </c>
      <c r="E1157" s="9" t="s">
        <v>21</v>
      </c>
      <c r="F1157" s="9" t="s">
        <v>455</v>
      </c>
      <c r="G1157" s="5" t="s">
        <v>456</v>
      </c>
      <c r="H1157" s="6">
        <v>4.07</v>
      </c>
      <c r="I1157" s="6">
        <v>0</v>
      </c>
      <c r="J1157" s="6">
        <v>0</v>
      </c>
      <c r="K1157" s="6">
        <v>1.83</v>
      </c>
      <c r="L1157" s="6">
        <v>2.2400000000000002</v>
      </c>
      <c r="M1157" s="6">
        <v>0</v>
      </c>
      <c r="N1157" s="6">
        <v>0</v>
      </c>
      <c r="O1157" s="6">
        <v>0</v>
      </c>
    </row>
    <row r="1158" spans="1:57" s="3" customFormat="1" hidden="1" x14ac:dyDescent="0.25">
      <c r="A1158" s="9">
        <v>2019</v>
      </c>
      <c r="B1158" s="9">
        <v>2</v>
      </c>
      <c r="C1158" s="9" t="s">
        <v>19</v>
      </c>
      <c r="D1158" s="9" t="s">
        <v>66</v>
      </c>
      <c r="E1158" s="9" t="s">
        <v>43</v>
      </c>
      <c r="F1158" s="9" t="s">
        <v>494</v>
      </c>
      <c r="G1158" s="5" t="s">
        <v>495</v>
      </c>
      <c r="H1158" s="6">
        <v>1.83</v>
      </c>
      <c r="I1158" s="6">
        <v>0</v>
      </c>
      <c r="J1158" s="6">
        <v>0</v>
      </c>
      <c r="K1158" s="6">
        <v>1.83</v>
      </c>
      <c r="L1158" s="6">
        <v>0</v>
      </c>
      <c r="M1158" s="6">
        <v>0</v>
      </c>
      <c r="N1158" s="6">
        <v>0</v>
      </c>
      <c r="O1158" s="6">
        <v>0</v>
      </c>
    </row>
    <row r="1159" spans="1:57" s="3" customFormat="1" x14ac:dyDescent="0.25">
      <c r="A1159" s="9">
        <v>2019</v>
      </c>
      <c r="B1159" s="9">
        <v>5</v>
      </c>
      <c r="C1159" s="9" t="s">
        <v>124</v>
      </c>
      <c r="D1159" s="9" t="s">
        <v>353</v>
      </c>
      <c r="E1159" s="9" t="s">
        <v>29</v>
      </c>
      <c r="F1159" s="9" t="s">
        <v>386</v>
      </c>
      <c r="G1159" s="5" t="s">
        <v>377</v>
      </c>
      <c r="H1159" s="6">
        <v>1.83</v>
      </c>
      <c r="I1159" s="6">
        <v>0</v>
      </c>
      <c r="J1159" s="6">
        <v>0</v>
      </c>
      <c r="K1159" s="6">
        <v>1.83</v>
      </c>
      <c r="L1159" s="6">
        <v>0</v>
      </c>
      <c r="M1159" s="6">
        <v>0</v>
      </c>
      <c r="N1159" s="6">
        <v>0</v>
      </c>
      <c r="O1159" s="6">
        <v>0</v>
      </c>
    </row>
    <row r="1160" spans="1:57" s="3" customFormat="1" x14ac:dyDescent="0.25">
      <c r="A1160" s="13">
        <v>2019</v>
      </c>
      <c r="B1160" s="13">
        <v>9</v>
      </c>
      <c r="C1160" s="13" t="s">
        <v>61</v>
      </c>
      <c r="D1160" s="13" t="s">
        <v>399</v>
      </c>
      <c r="E1160" s="13" t="s">
        <v>29</v>
      </c>
      <c r="F1160" s="13" t="s">
        <v>400</v>
      </c>
      <c r="G1160" s="7" t="s">
        <v>401</v>
      </c>
      <c r="H1160" s="13">
        <v>12.2</v>
      </c>
      <c r="I1160" s="13">
        <v>0</v>
      </c>
      <c r="J1160" s="13">
        <v>0</v>
      </c>
      <c r="K1160" s="13">
        <v>1.83</v>
      </c>
      <c r="L1160" s="13">
        <v>4.1399999999999997</v>
      </c>
      <c r="M1160" s="13">
        <v>6.23</v>
      </c>
      <c r="N1160" s="13">
        <v>3.18</v>
      </c>
      <c r="O1160" s="13">
        <v>0</v>
      </c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  <c r="BA1160" s="18"/>
      <c r="BB1160" s="18"/>
      <c r="BC1160" s="18"/>
      <c r="BD1160" s="18"/>
      <c r="BE1160" s="18"/>
    </row>
    <row r="1161" spans="1:57" s="3" customFormat="1" hidden="1" x14ac:dyDescent="0.25">
      <c r="A1161" s="23">
        <v>2019</v>
      </c>
      <c r="B1161" s="23">
        <v>12</v>
      </c>
      <c r="C1161" s="23" t="s">
        <v>124</v>
      </c>
      <c r="D1161" s="23" t="s">
        <v>425</v>
      </c>
      <c r="E1161" s="23" t="s">
        <v>543</v>
      </c>
      <c r="F1161" s="23" t="s">
        <v>438</v>
      </c>
      <c r="G1161" s="23" t="s">
        <v>439</v>
      </c>
      <c r="H1161" s="23">
        <v>1.83</v>
      </c>
      <c r="I1161" s="23">
        <v>0</v>
      </c>
      <c r="J1161" s="23">
        <v>0</v>
      </c>
      <c r="K1161" s="23">
        <v>1.83</v>
      </c>
      <c r="L1161" s="23">
        <v>0</v>
      </c>
      <c r="M1161" s="23">
        <v>0</v>
      </c>
      <c r="N1161" s="23">
        <v>0</v>
      </c>
      <c r="O1161" s="23">
        <v>0</v>
      </c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4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  <c r="AX1161" s="24"/>
      <c r="AY1161" s="24"/>
      <c r="AZ1161" s="24"/>
      <c r="BA1161" s="24"/>
      <c r="BB1161" s="24"/>
      <c r="BC1161" s="24"/>
      <c r="BD1161" s="24"/>
      <c r="BE1161" s="24"/>
    </row>
    <row r="1162" spans="1:57" s="3" customFormat="1" hidden="1" x14ac:dyDescent="0.25">
      <c r="A1162" s="4">
        <v>2019</v>
      </c>
      <c r="B1162" s="4">
        <v>1</v>
      </c>
      <c r="C1162" s="4" t="s">
        <v>79</v>
      </c>
      <c r="D1162" s="4" t="s">
        <v>137</v>
      </c>
      <c r="E1162" s="4" t="s">
        <v>138</v>
      </c>
      <c r="F1162" s="4" t="s">
        <v>141</v>
      </c>
      <c r="G1162" s="5" t="s">
        <v>140</v>
      </c>
      <c r="H1162" s="6">
        <v>1.8199999999999998</v>
      </c>
      <c r="I1162" s="6">
        <v>0</v>
      </c>
      <c r="J1162" s="6">
        <v>0</v>
      </c>
      <c r="K1162" s="6">
        <v>1.8199999999999998</v>
      </c>
      <c r="L1162" s="6">
        <v>0</v>
      </c>
      <c r="M1162" s="6">
        <v>0</v>
      </c>
      <c r="N1162" s="6">
        <v>0</v>
      </c>
      <c r="O1162" s="6">
        <v>0</v>
      </c>
    </row>
    <row r="1163" spans="1:57" s="3" customFormat="1" x14ac:dyDescent="0.25">
      <c r="A1163" s="9">
        <v>2019</v>
      </c>
      <c r="B1163" s="9">
        <v>2</v>
      </c>
      <c r="C1163" s="9" t="s">
        <v>124</v>
      </c>
      <c r="D1163" s="9" t="s">
        <v>382</v>
      </c>
      <c r="E1163" s="9" t="s">
        <v>29</v>
      </c>
      <c r="F1163" s="9" t="s">
        <v>390</v>
      </c>
      <c r="G1163" s="5" t="s">
        <v>384</v>
      </c>
      <c r="H1163" s="6">
        <v>1.8199999999999998</v>
      </c>
      <c r="I1163" s="6">
        <v>0</v>
      </c>
      <c r="J1163" s="6">
        <v>0</v>
      </c>
      <c r="K1163" s="6">
        <v>1.8199999999999998</v>
      </c>
      <c r="L1163" s="6">
        <v>0</v>
      </c>
      <c r="M1163" s="6">
        <v>0</v>
      </c>
      <c r="N1163" s="6">
        <v>0</v>
      </c>
      <c r="O1163" s="6">
        <v>0</v>
      </c>
    </row>
    <row r="1164" spans="1:57" s="3" customFormat="1" hidden="1" x14ac:dyDescent="0.25">
      <c r="A1164" s="23">
        <v>2019</v>
      </c>
      <c r="B1164" s="23">
        <v>12</v>
      </c>
      <c r="C1164" s="23" t="s">
        <v>124</v>
      </c>
      <c r="D1164" s="23" t="s">
        <v>125</v>
      </c>
      <c r="E1164" s="23" t="s">
        <v>543</v>
      </c>
      <c r="F1164" s="23" t="s">
        <v>270</v>
      </c>
      <c r="G1164" s="23" t="s">
        <v>269</v>
      </c>
      <c r="H1164" s="23">
        <v>1.8199999999999998</v>
      </c>
      <c r="I1164" s="23">
        <v>0</v>
      </c>
      <c r="J1164" s="23">
        <v>0</v>
      </c>
      <c r="K1164" s="23">
        <v>1.8199999999999998</v>
      </c>
      <c r="L1164" s="23">
        <v>0</v>
      </c>
      <c r="M1164" s="23">
        <v>0</v>
      </c>
      <c r="N1164" s="23">
        <v>0</v>
      </c>
      <c r="O1164" s="23">
        <v>0</v>
      </c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4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  <c r="AX1164" s="24"/>
      <c r="AY1164" s="24"/>
      <c r="AZ1164" s="24"/>
      <c r="BA1164" s="24"/>
      <c r="BB1164" s="24"/>
      <c r="BC1164" s="24"/>
      <c r="BD1164" s="24"/>
      <c r="BE1164" s="24"/>
    </row>
    <row r="1165" spans="1:57" s="3" customFormat="1" hidden="1" x14ac:dyDescent="0.25">
      <c r="A1165" s="9">
        <v>2019</v>
      </c>
      <c r="B1165" s="9">
        <v>2</v>
      </c>
      <c r="C1165" s="9" t="s">
        <v>19</v>
      </c>
      <c r="D1165" s="9" t="s">
        <v>155</v>
      </c>
      <c r="E1165" s="9" t="s">
        <v>17</v>
      </c>
      <c r="F1165" s="9" t="s">
        <v>156</v>
      </c>
      <c r="G1165" s="5" t="s">
        <v>157</v>
      </c>
      <c r="H1165" s="6">
        <v>2.75</v>
      </c>
      <c r="I1165" s="6">
        <v>0</v>
      </c>
      <c r="J1165" s="6">
        <v>0</v>
      </c>
      <c r="K1165" s="6">
        <v>1.81</v>
      </c>
      <c r="L1165" s="6">
        <v>0.93</v>
      </c>
      <c r="M1165" s="6">
        <v>0</v>
      </c>
      <c r="N1165" s="6">
        <v>0</v>
      </c>
      <c r="O1165" s="6">
        <v>0</v>
      </c>
    </row>
    <row r="1166" spans="1:57" s="3" customFormat="1" x14ac:dyDescent="0.25">
      <c r="A1166" s="9">
        <v>2019</v>
      </c>
      <c r="B1166" s="9">
        <v>2</v>
      </c>
      <c r="C1166" s="9" t="s">
        <v>89</v>
      </c>
      <c r="D1166" s="9" t="s">
        <v>90</v>
      </c>
      <c r="E1166" s="9" t="s">
        <v>29</v>
      </c>
      <c r="F1166" s="9" t="s">
        <v>432</v>
      </c>
      <c r="G1166" s="5" t="s">
        <v>433</v>
      </c>
      <c r="H1166" s="6">
        <v>324.01</v>
      </c>
      <c r="I1166" s="6">
        <v>0</v>
      </c>
      <c r="J1166" s="6">
        <v>0</v>
      </c>
      <c r="K1166" s="6">
        <v>1.81</v>
      </c>
      <c r="L1166" s="6">
        <v>0</v>
      </c>
      <c r="M1166" s="6">
        <v>322.2</v>
      </c>
      <c r="N1166" s="6">
        <v>99.58</v>
      </c>
      <c r="O1166" s="6">
        <v>0</v>
      </c>
    </row>
    <row r="1167" spans="1:57" s="3" customFormat="1" x14ac:dyDescent="0.25">
      <c r="A1167" s="19">
        <v>2019</v>
      </c>
      <c r="B1167" s="19">
        <v>10</v>
      </c>
      <c r="C1167" s="19" t="s">
        <v>124</v>
      </c>
      <c r="D1167" s="19" t="s">
        <v>353</v>
      </c>
      <c r="E1167" s="19" t="s">
        <v>29</v>
      </c>
      <c r="F1167" s="19" t="s">
        <v>386</v>
      </c>
      <c r="G1167" s="19" t="s">
        <v>516</v>
      </c>
      <c r="H1167" s="19">
        <v>1.81</v>
      </c>
      <c r="I1167" s="19">
        <v>0</v>
      </c>
      <c r="J1167" s="19">
        <v>0</v>
      </c>
      <c r="K1167" s="19">
        <v>1.81</v>
      </c>
      <c r="L1167" s="19">
        <v>0</v>
      </c>
      <c r="M1167" s="19">
        <v>0</v>
      </c>
      <c r="N1167" s="19">
        <v>0</v>
      </c>
      <c r="O1167" s="19">
        <v>0</v>
      </c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  <c r="BA1167" s="20"/>
      <c r="BB1167" s="20"/>
      <c r="BC1167" s="20"/>
      <c r="BD1167" s="20"/>
      <c r="BE1167" s="20"/>
    </row>
    <row r="1168" spans="1:57" s="3" customFormat="1" hidden="1" x14ac:dyDescent="0.25">
      <c r="A1168" s="9">
        <v>2019</v>
      </c>
      <c r="B1168" s="9">
        <v>3</v>
      </c>
      <c r="C1168" s="9" t="s">
        <v>79</v>
      </c>
      <c r="D1168" s="9" t="s">
        <v>137</v>
      </c>
      <c r="E1168" s="9" t="s">
        <v>138</v>
      </c>
      <c r="F1168" s="9" t="s">
        <v>186</v>
      </c>
      <c r="G1168" s="5" t="s">
        <v>184</v>
      </c>
      <c r="H1168" s="6">
        <v>1.8</v>
      </c>
      <c r="I1168" s="6">
        <v>0</v>
      </c>
      <c r="J1168" s="6">
        <v>0</v>
      </c>
      <c r="K1168" s="6">
        <v>1.8</v>
      </c>
      <c r="L1168" s="6">
        <v>0</v>
      </c>
      <c r="M1168" s="6">
        <v>0</v>
      </c>
      <c r="N1168" s="6">
        <v>0</v>
      </c>
      <c r="O1168" s="6">
        <v>0</v>
      </c>
    </row>
    <row r="1169" spans="1:57" s="3" customFormat="1" hidden="1" x14ac:dyDescent="0.25">
      <c r="A1169" s="9">
        <v>2019</v>
      </c>
      <c r="B1169" s="9">
        <v>3</v>
      </c>
      <c r="C1169" s="9" t="s">
        <v>124</v>
      </c>
      <c r="D1169" s="9" t="s">
        <v>425</v>
      </c>
      <c r="E1169" s="8" t="s">
        <v>115</v>
      </c>
      <c r="F1169" s="9" t="s">
        <v>481</v>
      </c>
      <c r="G1169" s="5" t="s">
        <v>479</v>
      </c>
      <c r="H1169" s="6">
        <v>1.8</v>
      </c>
      <c r="I1169" s="6">
        <v>0</v>
      </c>
      <c r="J1169" s="6">
        <v>0</v>
      </c>
      <c r="K1169" s="6">
        <v>1.8</v>
      </c>
      <c r="L1169" s="6">
        <v>0</v>
      </c>
      <c r="M1169" s="6">
        <v>0</v>
      </c>
      <c r="N1169" s="6">
        <v>0</v>
      </c>
      <c r="O1169" s="6">
        <v>0</v>
      </c>
    </row>
    <row r="1170" spans="1:57" s="3" customFormat="1" x14ac:dyDescent="0.25">
      <c r="A1170" s="9">
        <v>2019</v>
      </c>
      <c r="B1170" s="9">
        <v>4</v>
      </c>
      <c r="C1170" s="9" t="s">
        <v>124</v>
      </c>
      <c r="D1170" s="9" t="s">
        <v>382</v>
      </c>
      <c r="E1170" s="9" t="s">
        <v>29</v>
      </c>
      <c r="F1170" s="9" t="s">
        <v>383</v>
      </c>
      <c r="G1170" s="5" t="s">
        <v>384</v>
      </c>
      <c r="H1170" s="6">
        <v>1.8</v>
      </c>
      <c r="I1170" s="6">
        <v>0</v>
      </c>
      <c r="J1170" s="6">
        <v>0</v>
      </c>
      <c r="K1170" s="6">
        <v>1.8</v>
      </c>
      <c r="L1170" s="6">
        <v>0</v>
      </c>
      <c r="M1170" s="6">
        <v>0</v>
      </c>
      <c r="N1170" s="6">
        <v>0</v>
      </c>
      <c r="O1170" s="6">
        <v>0</v>
      </c>
    </row>
    <row r="1171" spans="1:57" s="3" customFormat="1" x14ac:dyDescent="0.25">
      <c r="A1171" s="19">
        <v>2019</v>
      </c>
      <c r="B1171" s="19">
        <v>10</v>
      </c>
      <c r="C1171" s="19" t="s">
        <v>27</v>
      </c>
      <c r="D1171" s="19" t="s">
        <v>28</v>
      </c>
      <c r="E1171" s="19" t="s">
        <v>29</v>
      </c>
      <c r="F1171" s="19" t="s">
        <v>40</v>
      </c>
      <c r="G1171" s="19" t="s">
        <v>30</v>
      </c>
      <c r="H1171" s="19">
        <v>46.559999999999995</v>
      </c>
      <c r="I1171" s="19">
        <v>0</v>
      </c>
      <c r="J1171" s="19">
        <v>0</v>
      </c>
      <c r="K1171" s="19">
        <v>1.8</v>
      </c>
      <c r="L1171" s="19">
        <v>0</v>
      </c>
      <c r="M1171" s="19">
        <v>44.769999999999996</v>
      </c>
      <c r="N1171" s="19">
        <v>22.02</v>
      </c>
      <c r="O1171" s="19">
        <v>0</v>
      </c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  <c r="BA1171" s="20"/>
      <c r="BB1171" s="20"/>
      <c r="BC1171" s="20"/>
      <c r="BD1171" s="20"/>
      <c r="BE1171" s="20"/>
    </row>
    <row r="1172" spans="1:57" s="3" customFormat="1" hidden="1" x14ac:dyDescent="0.25">
      <c r="A1172" s="5">
        <v>2019</v>
      </c>
      <c r="B1172" s="5">
        <v>7</v>
      </c>
      <c r="C1172" s="12" t="s">
        <v>79</v>
      </c>
      <c r="D1172" s="12" t="s">
        <v>137</v>
      </c>
      <c r="E1172" s="5" t="s">
        <v>138</v>
      </c>
      <c r="F1172" s="12" t="s">
        <v>183</v>
      </c>
      <c r="G1172" s="10" t="s">
        <v>184</v>
      </c>
      <c r="H1172" s="6">
        <v>1.7999999999999998</v>
      </c>
      <c r="I1172" s="6">
        <v>0</v>
      </c>
      <c r="J1172" s="6">
        <v>0</v>
      </c>
      <c r="K1172" s="6">
        <v>1.7999999999999998</v>
      </c>
      <c r="L1172" s="6">
        <v>0</v>
      </c>
      <c r="M1172" s="6">
        <v>0</v>
      </c>
      <c r="N1172" s="6">
        <v>0</v>
      </c>
      <c r="O1172" s="6">
        <v>0</v>
      </c>
    </row>
    <row r="1173" spans="1:57" s="3" customFormat="1" hidden="1" x14ac:dyDescent="0.25">
      <c r="A1173" s="9">
        <v>2019</v>
      </c>
      <c r="B1173" s="9">
        <v>2</v>
      </c>
      <c r="C1173" s="9" t="s">
        <v>146</v>
      </c>
      <c r="D1173" s="9" t="s">
        <v>147</v>
      </c>
      <c r="E1173" s="9" t="s">
        <v>43</v>
      </c>
      <c r="F1173" s="9" t="s">
        <v>148</v>
      </c>
      <c r="G1173" s="5" t="s">
        <v>149</v>
      </c>
      <c r="H1173" s="6">
        <v>3.9</v>
      </c>
      <c r="I1173" s="6">
        <v>0</v>
      </c>
      <c r="J1173" s="6">
        <v>0</v>
      </c>
      <c r="K1173" s="6">
        <v>1.79</v>
      </c>
      <c r="L1173" s="6">
        <v>2.11</v>
      </c>
      <c r="M1173" s="6">
        <v>0</v>
      </c>
      <c r="N1173" s="6">
        <v>0</v>
      </c>
      <c r="O1173" s="6">
        <v>0</v>
      </c>
    </row>
    <row r="1174" spans="1:57" s="3" customFormat="1" hidden="1" x14ac:dyDescent="0.25">
      <c r="A1174" s="15">
        <v>2019</v>
      </c>
      <c r="B1174" s="15">
        <v>8</v>
      </c>
      <c r="C1174" s="15" t="s">
        <v>124</v>
      </c>
      <c r="D1174" s="15" t="s">
        <v>125</v>
      </c>
      <c r="E1174" s="15" t="s">
        <v>543</v>
      </c>
      <c r="F1174" s="15" t="s">
        <v>270</v>
      </c>
      <c r="G1174" s="16" t="s">
        <v>269</v>
      </c>
      <c r="H1174" s="15">
        <v>1.79</v>
      </c>
      <c r="I1174" s="15">
        <v>0</v>
      </c>
      <c r="J1174" s="15">
        <v>0</v>
      </c>
      <c r="K1174" s="15">
        <v>1.79</v>
      </c>
      <c r="L1174" s="15">
        <v>0</v>
      </c>
      <c r="M1174" s="15">
        <v>0</v>
      </c>
      <c r="N1174" s="15">
        <v>0</v>
      </c>
      <c r="O1174" s="15">
        <v>0</v>
      </c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</row>
    <row r="1175" spans="1:57" s="3" customFormat="1" x14ac:dyDescent="0.25">
      <c r="A1175" s="15">
        <v>2019</v>
      </c>
      <c r="B1175" s="15">
        <v>8</v>
      </c>
      <c r="C1175" s="15" t="s">
        <v>146</v>
      </c>
      <c r="D1175" s="15" t="s">
        <v>336</v>
      </c>
      <c r="E1175" s="15" t="s">
        <v>29</v>
      </c>
      <c r="F1175" s="15" t="s">
        <v>337</v>
      </c>
      <c r="G1175" s="16" t="s">
        <v>330</v>
      </c>
      <c r="H1175" s="15">
        <v>141.62</v>
      </c>
      <c r="I1175" s="15">
        <v>0</v>
      </c>
      <c r="J1175" s="15">
        <v>0</v>
      </c>
      <c r="K1175" s="15">
        <v>1.79</v>
      </c>
      <c r="L1175" s="15">
        <v>71.209999999999994</v>
      </c>
      <c r="M1175" s="15">
        <v>0</v>
      </c>
      <c r="N1175" s="15">
        <v>0</v>
      </c>
      <c r="O1175" s="15">
        <v>68.63</v>
      </c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</row>
    <row r="1176" spans="1:57" s="3" customFormat="1" hidden="1" x14ac:dyDescent="0.25">
      <c r="A1176" s="15">
        <v>2019</v>
      </c>
      <c r="B1176" s="15">
        <v>8</v>
      </c>
      <c r="C1176" s="15" t="s">
        <v>133</v>
      </c>
      <c r="D1176" s="15" t="s">
        <v>238</v>
      </c>
      <c r="E1176" s="15" t="s">
        <v>543</v>
      </c>
      <c r="F1176" s="15" t="s">
        <v>352</v>
      </c>
      <c r="G1176" s="16" t="s">
        <v>351</v>
      </c>
      <c r="H1176" s="15">
        <v>1.79</v>
      </c>
      <c r="I1176" s="15">
        <v>0</v>
      </c>
      <c r="J1176" s="15">
        <v>0</v>
      </c>
      <c r="K1176" s="15">
        <v>1.79</v>
      </c>
      <c r="L1176" s="15">
        <v>0</v>
      </c>
      <c r="M1176" s="15">
        <v>0</v>
      </c>
      <c r="N1176" s="15">
        <v>0</v>
      </c>
      <c r="O1176" s="15">
        <v>0</v>
      </c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</row>
    <row r="1177" spans="1:57" s="3" customFormat="1" hidden="1" x14ac:dyDescent="0.25">
      <c r="A1177" s="4">
        <v>2019</v>
      </c>
      <c r="B1177" s="4">
        <v>1</v>
      </c>
      <c r="C1177" s="4" t="s">
        <v>89</v>
      </c>
      <c r="D1177" s="4" t="s">
        <v>288</v>
      </c>
      <c r="E1177" s="4" t="s">
        <v>126</v>
      </c>
      <c r="F1177" s="4" t="s">
        <v>291</v>
      </c>
      <c r="G1177" s="5" t="s">
        <v>290</v>
      </c>
      <c r="H1177" s="6">
        <v>1.78</v>
      </c>
      <c r="I1177" s="6">
        <v>0</v>
      </c>
      <c r="J1177" s="6">
        <v>0</v>
      </c>
      <c r="K1177" s="6">
        <v>1.78</v>
      </c>
      <c r="L1177" s="6">
        <v>0</v>
      </c>
      <c r="M1177" s="6">
        <v>0</v>
      </c>
      <c r="N1177" s="6">
        <v>0</v>
      </c>
      <c r="O1177" s="6">
        <v>0</v>
      </c>
    </row>
    <row r="1178" spans="1:57" s="3" customFormat="1" hidden="1" x14ac:dyDescent="0.25">
      <c r="A1178" s="9">
        <v>2019</v>
      </c>
      <c r="B1178" s="9">
        <v>2</v>
      </c>
      <c r="C1178" s="9" t="s">
        <v>15</v>
      </c>
      <c r="D1178" s="9" t="s">
        <v>24</v>
      </c>
      <c r="E1178" s="9" t="s">
        <v>25</v>
      </c>
      <c r="F1178" s="9" t="s">
        <v>338</v>
      </c>
      <c r="G1178" s="5" t="s">
        <v>338</v>
      </c>
      <c r="H1178" s="6">
        <v>60.58</v>
      </c>
      <c r="I1178" s="6">
        <v>0</v>
      </c>
      <c r="J1178" s="6">
        <v>0</v>
      </c>
      <c r="K1178" s="6">
        <v>1.78</v>
      </c>
      <c r="L1178" s="6">
        <v>4.1900000000000004</v>
      </c>
      <c r="M1178" s="6">
        <v>0</v>
      </c>
      <c r="N1178" s="6">
        <v>0</v>
      </c>
      <c r="O1178" s="6">
        <v>54.61</v>
      </c>
    </row>
    <row r="1179" spans="1:57" s="3" customFormat="1" hidden="1" x14ac:dyDescent="0.25">
      <c r="A1179" s="9">
        <v>2019</v>
      </c>
      <c r="B1179" s="9">
        <v>4</v>
      </c>
      <c r="C1179" s="9" t="s">
        <v>55</v>
      </c>
      <c r="D1179" s="9" t="s">
        <v>249</v>
      </c>
      <c r="E1179" s="9" t="s">
        <v>250</v>
      </c>
      <c r="F1179" s="9" t="s">
        <v>251</v>
      </c>
      <c r="G1179" s="5" t="s">
        <v>252</v>
      </c>
      <c r="H1179" s="6">
        <v>13.98</v>
      </c>
      <c r="I1179" s="6">
        <v>0</v>
      </c>
      <c r="J1179" s="6">
        <v>0</v>
      </c>
      <c r="K1179" s="6">
        <v>1.78</v>
      </c>
      <c r="L1179" s="6">
        <v>12.2</v>
      </c>
      <c r="M1179" s="6">
        <v>0</v>
      </c>
      <c r="N1179" s="6">
        <v>0</v>
      </c>
      <c r="O1179" s="6">
        <v>0</v>
      </c>
    </row>
    <row r="1180" spans="1:57" s="3" customFormat="1" hidden="1" x14ac:dyDescent="0.25">
      <c r="A1180" s="5">
        <v>2019</v>
      </c>
      <c r="B1180" s="5">
        <v>7</v>
      </c>
      <c r="C1180" s="12" t="s">
        <v>231</v>
      </c>
      <c r="D1180" s="12" t="s">
        <v>464</v>
      </c>
      <c r="E1180" s="5" t="s">
        <v>43</v>
      </c>
      <c r="F1180" s="12" t="s">
        <v>467</v>
      </c>
      <c r="G1180" s="10" t="s">
        <v>466</v>
      </c>
      <c r="H1180" s="6">
        <v>834.48</v>
      </c>
      <c r="I1180" s="6">
        <v>0</v>
      </c>
      <c r="J1180" s="6">
        <v>0</v>
      </c>
      <c r="K1180" s="6">
        <v>1.78</v>
      </c>
      <c r="L1180" s="6">
        <v>16.43</v>
      </c>
      <c r="M1180" s="6">
        <v>0</v>
      </c>
      <c r="N1180" s="6">
        <v>0</v>
      </c>
      <c r="O1180" s="6">
        <v>816.28</v>
      </c>
    </row>
    <row r="1181" spans="1:57" s="3" customFormat="1" hidden="1" x14ac:dyDescent="0.25">
      <c r="A1181" s="9">
        <v>2019</v>
      </c>
      <c r="B1181" s="9">
        <v>2</v>
      </c>
      <c r="C1181" s="9" t="s">
        <v>19</v>
      </c>
      <c r="D1181" s="9" t="s">
        <v>78</v>
      </c>
      <c r="E1181" s="9" t="s">
        <v>280</v>
      </c>
      <c r="F1181" s="9" t="s">
        <v>320</v>
      </c>
      <c r="G1181" s="5" t="s">
        <v>319</v>
      </c>
      <c r="H1181" s="6">
        <v>1.77</v>
      </c>
      <c r="I1181" s="6">
        <v>0</v>
      </c>
      <c r="J1181" s="6">
        <v>0</v>
      </c>
      <c r="K1181" s="6">
        <v>1.77</v>
      </c>
      <c r="L1181" s="6">
        <v>0</v>
      </c>
      <c r="M1181" s="6">
        <v>0</v>
      </c>
      <c r="N1181" s="6">
        <v>0</v>
      </c>
      <c r="O1181" s="6">
        <v>0</v>
      </c>
    </row>
    <row r="1182" spans="1:57" s="3" customFormat="1" x14ac:dyDescent="0.25">
      <c r="A1182" s="9">
        <v>2019</v>
      </c>
      <c r="B1182" s="9">
        <v>3</v>
      </c>
      <c r="C1182" s="9" t="s">
        <v>124</v>
      </c>
      <c r="D1182" s="9" t="s">
        <v>353</v>
      </c>
      <c r="E1182" s="9" t="s">
        <v>29</v>
      </c>
      <c r="F1182" s="9" t="s">
        <v>385</v>
      </c>
      <c r="G1182" s="5" t="s">
        <v>377</v>
      </c>
      <c r="H1182" s="6">
        <v>1.77</v>
      </c>
      <c r="I1182" s="6">
        <v>0</v>
      </c>
      <c r="J1182" s="6">
        <v>0</v>
      </c>
      <c r="K1182" s="6">
        <v>1.77</v>
      </c>
      <c r="L1182" s="6">
        <v>0</v>
      </c>
      <c r="M1182" s="6">
        <v>0</v>
      </c>
      <c r="N1182" s="6">
        <v>0</v>
      </c>
      <c r="O1182" s="6">
        <v>0</v>
      </c>
    </row>
    <row r="1183" spans="1:57" s="3" customFormat="1" hidden="1" x14ac:dyDescent="0.25">
      <c r="A1183" s="23">
        <v>2019</v>
      </c>
      <c r="B1183" s="23">
        <v>12</v>
      </c>
      <c r="C1183" s="23" t="s">
        <v>231</v>
      </c>
      <c r="D1183" s="23" t="s">
        <v>277</v>
      </c>
      <c r="E1183" s="23" t="s">
        <v>17</v>
      </c>
      <c r="F1183" s="23" t="s">
        <v>278</v>
      </c>
      <c r="G1183" s="23" t="s">
        <v>278</v>
      </c>
      <c r="H1183" s="23">
        <v>345.24</v>
      </c>
      <c r="I1183" s="23">
        <v>0</v>
      </c>
      <c r="J1183" s="23">
        <v>0</v>
      </c>
      <c r="K1183" s="23">
        <v>1.77</v>
      </c>
      <c r="L1183" s="23">
        <v>13.69</v>
      </c>
      <c r="M1183" s="23">
        <v>0</v>
      </c>
      <c r="N1183" s="23">
        <v>0</v>
      </c>
      <c r="O1183" s="23">
        <v>329.78</v>
      </c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4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  <c r="AW1183" s="24"/>
      <c r="AX1183" s="24"/>
      <c r="AY1183" s="24"/>
      <c r="AZ1183" s="24"/>
      <c r="BA1183" s="24"/>
      <c r="BB1183" s="24"/>
      <c r="BC1183" s="24"/>
      <c r="BD1183" s="24"/>
      <c r="BE1183" s="24"/>
    </row>
    <row r="1184" spans="1:57" s="3" customFormat="1" x14ac:dyDescent="0.25">
      <c r="A1184" s="9">
        <v>2019</v>
      </c>
      <c r="B1184" s="9">
        <v>2</v>
      </c>
      <c r="C1184" s="9" t="s">
        <v>89</v>
      </c>
      <c r="D1184" s="9" t="s">
        <v>273</v>
      </c>
      <c r="E1184" s="9" t="s">
        <v>29</v>
      </c>
      <c r="F1184" s="9" t="s">
        <v>334</v>
      </c>
      <c r="G1184" s="5" t="s">
        <v>330</v>
      </c>
      <c r="H1184" s="6">
        <v>29.62</v>
      </c>
      <c r="I1184" s="6">
        <v>0</v>
      </c>
      <c r="J1184" s="6">
        <v>0</v>
      </c>
      <c r="K1184" s="6">
        <v>1.76</v>
      </c>
      <c r="L1184" s="6">
        <v>4.8</v>
      </c>
      <c r="M1184" s="6">
        <v>0</v>
      </c>
      <c r="N1184" s="6">
        <v>0</v>
      </c>
      <c r="O1184" s="6">
        <v>23.06</v>
      </c>
    </row>
    <row r="1185" spans="1:57" s="3" customFormat="1" hidden="1" x14ac:dyDescent="0.25">
      <c r="A1185" s="9">
        <v>2019</v>
      </c>
      <c r="B1185" s="9">
        <v>3</v>
      </c>
      <c r="C1185" s="9" t="s">
        <v>124</v>
      </c>
      <c r="D1185" s="9" t="s">
        <v>125</v>
      </c>
      <c r="E1185" s="9" t="s">
        <v>126</v>
      </c>
      <c r="F1185" s="9" t="s">
        <v>270</v>
      </c>
      <c r="G1185" s="5" t="s">
        <v>269</v>
      </c>
      <c r="H1185" s="6">
        <v>1.75</v>
      </c>
      <c r="I1185" s="6">
        <v>0</v>
      </c>
      <c r="J1185" s="6">
        <v>0</v>
      </c>
      <c r="K1185" s="6">
        <v>1.75</v>
      </c>
      <c r="L1185" s="6">
        <v>0</v>
      </c>
      <c r="M1185" s="6">
        <v>0</v>
      </c>
      <c r="N1185" s="6">
        <v>0</v>
      </c>
      <c r="O1185" s="6">
        <v>0</v>
      </c>
    </row>
    <row r="1186" spans="1:57" s="3" customFormat="1" hidden="1" x14ac:dyDescent="0.25">
      <c r="A1186" s="21">
        <v>2019</v>
      </c>
      <c r="B1186" s="21">
        <v>11</v>
      </c>
      <c r="C1186" s="21" t="s">
        <v>124</v>
      </c>
      <c r="D1186" s="21" t="s">
        <v>425</v>
      </c>
      <c r="E1186" s="21" t="s">
        <v>543</v>
      </c>
      <c r="F1186" s="21" t="s">
        <v>438</v>
      </c>
      <c r="G1186" s="21" t="s">
        <v>439</v>
      </c>
      <c r="H1186" s="21">
        <v>1.75</v>
      </c>
      <c r="I1186" s="21">
        <v>0</v>
      </c>
      <c r="J1186" s="21">
        <v>0</v>
      </c>
      <c r="K1186" s="21">
        <v>1.75</v>
      </c>
      <c r="L1186" s="21">
        <v>0</v>
      </c>
      <c r="M1186" s="21">
        <v>0</v>
      </c>
      <c r="N1186" s="21">
        <v>0</v>
      </c>
      <c r="O1186" s="21">
        <v>0</v>
      </c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  <c r="AO1186" s="22"/>
      <c r="AP1186" s="22"/>
      <c r="AQ1186" s="22"/>
      <c r="AR1186" s="22"/>
      <c r="AS1186" s="22"/>
      <c r="AT1186" s="22"/>
      <c r="AU1186" s="22"/>
      <c r="AV1186" s="22"/>
      <c r="AW1186" s="22"/>
      <c r="AX1186" s="22"/>
      <c r="AY1186" s="22"/>
      <c r="AZ1186" s="22"/>
      <c r="BA1186" s="22"/>
      <c r="BB1186" s="22"/>
      <c r="BC1186" s="22"/>
      <c r="BD1186" s="22"/>
      <c r="BE1186" s="22"/>
    </row>
    <row r="1187" spans="1:57" s="3" customFormat="1" hidden="1" x14ac:dyDescent="0.25">
      <c r="A1187" s="4">
        <v>2019</v>
      </c>
      <c r="B1187" s="4">
        <v>1</v>
      </c>
      <c r="C1187" s="4" t="s">
        <v>124</v>
      </c>
      <c r="D1187" s="4" t="s">
        <v>125</v>
      </c>
      <c r="E1187" s="4" t="s">
        <v>126</v>
      </c>
      <c r="F1187" s="4" t="s">
        <v>270</v>
      </c>
      <c r="G1187" s="5" t="s">
        <v>269</v>
      </c>
      <c r="H1187" s="6">
        <v>1.74</v>
      </c>
      <c r="I1187" s="6">
        <v>0</v>
      </c>
      <c r="J1187" s="6">
        <v>0</v>
      </c>
      <c r="K1187" s="6">
        <v>1.74</v>
      </c>
      <c r="L1187" s="6">
        <v>0</v>
      </c>
      <c r="M1187" s="6">
        <v>0</v>
      </c>
      <c r="N1187" s="6">
        <v>0</v>
      </c>
      <c r="O1187" s="6">
        <v>0</v>
      </c>
    </row>
    <row r="1188" spans="1:57" s="3" customFormat="1" hidden="1" x14ac:dyDescent="0.25">
      <c r="A1188" s="9">
        <v>2019</v>
      </c>
      <c r="B1188" s="9">
        <v>6</v>
      </c>
      <c r="C1188" s="10" t="s">
        <v>19</v>
      </c>
      <c r="D1188" s="10" t="s">
        <v>70</v>
      </c>
      <c r="E1188" s="9" t="s">
        <v>104</v>
      </c>
      <c r="F1188" s="10" t="s">
        <v>109</v>
      </c>
      <c r="G1188" s="12" t="s">
        <v>19</v>
      </c>
      <c r="H1188" s="6">
        <v>25.87</v>
      </c>
      <c r="I1188" s="6">
        <v>0</v>
      </c>
      <c r="J1188" s="6">
        <v>0</v>
      </c>
      <c r="K1188" s="6">
        <v>1.74</v>
      </c>
      <c r="L1188" s="6">
        <v>13.73</v>
      </c>
      <c r="M1188" s="6">
        <v>10.4</v>
      </c>
      <c r="N1188" s="6">
        <v>0</v>
      </c>
      <c r="O1188" s="6">
        <v>0</v>
      </c>
    </row>
    <row r="1189" spans="1:57" s="3" customFormat="1" hidden="1" x14ac:dyDescent="0.25">
      <c r="A1189" s="5">
        <v>2019</v>
      </c>
      <c r="B1189" s="5">
        <v>7</v>
      </c>
      <c r="C1189" s="12" t="s">
        <v>89</v>
      </c>
      <c r="D1189" s="12" t="s">
        <v>90</v>
      </c>
      <c r="E1189" s="5" t="s">
        <v>91</v>
      </c>
      <c r="F1189" s="12" t="s">
        <v>97</v>
      </c>
      <c r="G1189" s="10" t="s">
        <v>93</v>
      </c>
      <c r="H1189" s="6">
        <v>55.49</v>
      </c>
      <c r="I1189" s="6">
        <v>0</v>
      </c>
      <c r="J1189" s="6">
        <v>0</v>
      </c>
      <c r="K1189" s="6">
        <v>1.74</v>
      </c>
      <c r="L1189" s="6">
        <v>2.09</v>
      </c>
      <c r="M1189" s="6">
        <v>51.66</v>
      </c>
      <c r="N1189" s="6">
        <v>17.88</v>
      </c>
      <c r="O1189" s="6">
        <v>0</v>
      </c>
    </row>
    <row r="1190" spans="1:57" s="3" customFormat="1" hidden="1" x14ac:dyDescent="0.25">
      <c r="A1190" s="19">
        <v>2019</v>
      </c>
      <c r="B1190" s="19">
        <v>10</v>
      </c>
      <c r="C1190" s="19" t="s">
        <v>124</v>
      </c>
      <c r="D1190" s="19" t="s">
        <v>425</v>
      </c>
      <c r="E1190" s="19" t="s">
        <v>543</v>
      </c>
      <c r="F1190" s="19" t="s">
        <v>438</v>
      </c>
      <c r="G1190" s="19" t="s">
        <v>439</v>
      </c>
      <c r="H1190" s="19">
        <v>1.74</v>
      </c>
      <c r="I1190" s="19">
        <v>0</v>
      </c>
      <c r="J1190" s="19">
        <v>0</v>
      </c>
      <c r="K1190" s="19">
        <v>1.74</v>
      </c>
      <c r="L1190" s="19">
        <v>0</v>
      </c>
      <c r="M1190" s="19">
        <v>0</v>
      </c>
      <c r="N1190" s="19">
        <v>0</v>
      </c>
      <c r="O1190" s="19">
        <v>0</v>
      </c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  <c r="BA1190" s="20"/>
      <c r="BB1190" s="20"/>
      <c r="BC1190" s="20"/>
      <c r="BD1190" s="20"/>
      <c r="BE1190" s="20"/>
    </row>
    <row r="1191" spans="1:57" s="3" customFormat="1" x14ac:dyDescent="0.25">
      <c r="A1191" s="9">
        <v>2019</v>
      </c>
      <c r="B1191" s="9">
        <v>4</v>
      </c>
      <c r="C1191" s="9" t="s">
        <v>61</v>
      </c>
      <c r="D1191" s="9" t="s">
        <v>62</v>
      </c>
      <c r="E1191" s="9" t="s">
        <v>29</v>
      </c>
      <c r="F1191" s="9" t="s">
        <v>402</v>
      </c>
      <c r="G1191" s="5" t="s">
        <v>401</v>
      </c>
      <c r="H1191" s="6">
        <v>69.239999999999995</v>
      </c>
      <c r="I1191" s="6">
        <v>0</v>
      </c>
      <c r="J1191" s="6">
        <v>0</v>
      </c>
      <c r="K1191" s="6">
        <v>1.73</v>
      </c>
      <c r="L1191" s="6">
        <v>67.510000000000005</v>
      </c>
      <c r="M1191" s="6">
        <v>0</v>
      </c>
      <c r="N1191" s="6">
        <v>0</v>
      </c>
      <c r="O1191" s="6">
        <v>0</v>
      </c>
    </row>
    <row r="1192" spans="1:57" s="3" customFormat="1" x14ac:dyDescent="0.25">
      <c r="A1192" s="9">
        <v>2019</v>
      </c>
      <c r="B1192" s="9">
        <v>5</v>
      </c>
      <c r="C1192" s="9" t="s">
        <v>327</v>
      </c>
      <c r="D1192" s="9" t="s">
        <v>369</v>
      </c>
      <c r="E1192" s="9" t="s">
        <v>29</v>
      </c>
      <c r="F1192" s="9" t="s">
        <v>367</v>
      </c>
      <c r="G1192" s="5" t="s">
        <v>368</v>
      </c>
      <c r="H1192" s="6">
        <v>1.73</v>
      </c>
      <c r="I1192" s="6">
        <v>0</v>
      </c>
      <c r="J1192" s="6">
        <v>0</v>
      </c>
      <c r="K1192" s="6">
        <v>1.73</v>
      </c>
      <c r="L1192" s="6">
        <v>0</v>
      </c>
      <c r="M1192" s="6">
        <v>0</v>
      </c>
      <c r="N1192" s="6">
        <v>0</v>
      </c>
      <c r="O1192" s="6">
        <v>0</v>
      </c>
    </row>
    <row r="1193" spans="1:57" s="3" customFormat="1" hidden="1" x14ac:dyDescent="0.25">
      <c r="A1193" s="9">
        <v>2019</v>
      </c>
      <c r="B1193" s="9">
        <v>6</v>
      </c>
      <c r="C1193" s="10" t="s">
        <v>19</v>
      </c>
      <c r="D1193" s="10" t="s">
        <v>78</v>
      </c>
      <c r="E1193" s="9" t="s">
        <v>280</v>
      </c>
      <c r="F1193" s="10" t="s">
        <v>320</v>
      </c>
      <c r="G1193" s="12" t="s">
        <v>319</v>
      </c>
      <c r="H1193" s="6">
        <v>1.73</v>
      </c>
      <c r="I1193" s="6">
        <v>0</v>
      </c>
      <c r="J1193" s="6">
        <v>0</v>
      </c>
      <c r="K1193" s="6">
        <v>1.73</v>
      </c>
      <c r="L1193" s="6">
        <v>0</v>
      </c>
      <c r="M1193" s="6">
        <v>0</v>
      </c>
      <c r="N1193" s="6">
        <v>0</v>
      </c>
      <c r="O1193" s="6">
        <v>0</v>
      </c>
    </row>
    <row r="1194" spans="1:57" s="3" customFormat="1" x14ac:dyDescent="0.25">
      <c r="A1194" s="5">
        <v>2019</v>
      </c>
      <c r="B1194" s="5">
        <v>7</v>
      </c>
      <c r="C1194" s="12" t="s">
        <v>124</v>
      </c>
      <c r="D1194" s="12" t="s">
        <v>353</v>
      </c>
      <c r="E1194" s="5" t="s">
        <v>29</v>
      </c>
      <c r="F1194" s="12" t="s">
        <v>386</v>
      </c>
      <c r="G1194" s="9" t="s">
        <v>377</v>
      </c>
      <c r="H1194" s="6">
        <v>1.73</v>
      </c>
      <c r="I1194" s="6">
        <v>0</v>
      </c>
      <c r="J1194" s="6">
        <v>0</v>
      </c>
      <c r="K1194" s="6">
        <v>1.73</v>
      </c>
      <c r="L1194" s="6">
        <v>0</v>
      </c>
      <c r="M1194" s="6">
        <v>0</v>
      </c>
      <c r="N1194" s="6">
        <v>0</v>
      </c>
      <c r="O1194" s="6">
        <v>0</v>
      </c>
    </row>
    <row r="1195" spans="1:57" s="3" customFormat="1" hidden="1" x14ac:dyDescent="0.25">
      <c r="A1195" s="13">
        <v>2019</v>
      </c>
      <c r="B1195" s="13">
        <v>9</v>
      </c>
      <c r="C1195" s="13" t="s">
        <v>124</v>
      </c>
      <c r="D1195" s="13" t="s">
        <v>125</v>
      </c>
      <c r="E1195" s="13" t="s">
        <v>543</v>
      </c>
      <c r="F1195" s="13" t="s">
        <v>270</v>
      </c>
      <c r="G1195" s="7" t="s">
        <v>269</v>
      </c>
      <c r="H1195" s="13">
        <v>1.73</v>
      </c>
      <c r="I1195" s="13">
        <v>0</v>
      </c>
      <c r="J1195" s="13">
        <v>0</v>
      </c>
      <c r="K1195" s="13">
        <v>1.73</v>
      </c>
      <c r="L1195" s="13">
        <v>0</v>
      </c>
      <c r="M1195" s="13">
        <v>0</v>
      </c>
      <c r="N1195" s="13">
        <v>0</v>
      </c>
      <c r="O1195" s="13">
        <v>0</v>
      </c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  <c r="BA1195" s="18"/>
      <c r="BB1195" s="18"/>
      <c r="BC1195" s="18"/>
      <c r="BD1195" s="18"/>
      <c r="BE1195" s="18"/>
    </row>
    <row r="1196" spans="1:57" s="3" customFormat="1" hidden="1" x14ac:dyDescent="0.25">
      <c r="A1196" s="19">
        <v>2019</v>
      </c>
      <c r="B1196" s="19">
        <v>10</v>
      </c>
      <c r="C1196" s="19" t="s">
        <v>15</v>
      </c>
      <c r="D1196" s="19" t="s">
        <v>393</v>
      </c>
      <c r="E1196" s="19" t="s">
        <v>43</v>
      </c>
      <c r="F1196" s="19" t="s">
        <v>396</v>
      </c>
      <c r="G1196" s="19" t="s">
        <v>393</v>
      </c>
      <c r="H1196" s="19">
        <v>2.13</v>
      </c>
      <c r="I1196" s="19">
        <v>0</v>
      </c>
      <c r="J1196" s="19">
        <v>0</v>
      </c>
      <c r="K1196" s="19">
        <v>1.73</v>
      </c>
      <c r="L1196" s="19">
        <v>0.4</v>
      </c>
      <c r="M1196" s="19">
        <v>0</v>
      </c>
      <c r="N1196" s="19">
        <v>0</v>
      </c>
      <c r="O1196" s="19">
        <v>0</v>
      </c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  <c r="BA1196" s="20"/>
      <c r="BB1196" s="20"/>
      <c r="BC1196" s="20"/>
      <c r="BD1196" s="20"/>
      <c r="BE1196" s="20"/>
    </row>
    <row r="1197" spans="1:57" s="3" customFormat="1" x14ac:dyDescent="0.25">
      <c r="A1197" s="21">
        <v>2019</v>
      </c>
      <c r="B1197" s="21">
        <v>11</v>
      </c>
      <c r="C1197" s="21" t="s">
        <v>27</v>
      </c>
      <c r="D1197" s="21" t="s">
        <v>191</v>
      </c>
      <c r="E1197" s="21" t="s">
        <v>29</v>
      </c>
      <c r="F1197" s="21" t="s">
        <v>189</v>
      </c>
      <c r="G1197" s="21" t="s">
        <v>190</v>
      </c>
      <c r="H1197" s="21">
        <v>2.2999999999999998</v>
      </c>
      <c r="I1197" s="21">
        <v>0</v>
      </c>
      <c r="J1197" s="21">
        <v>0</v>
      </c>
      <c r="K1197" s="21">
        <v>1.73</v>
      </c>
      <c r="L1197" s="21">
        <v>0.56999999999999995</v>
      </c>
      <c r="M1197" s="21">
        <v>0</v>
      </c>
      <c r="N1197" s="21">
        <v>0</v>
      </c>
      <c r="O1197" s="21">
        <v>0</v>
      </c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  <c r="AO1197" s="22"/>
      <c r="AP1197" s="22"/>
      <c r="AQ1197" s="22"/>
      <c r="AR1197" s="22"/>
      <c r="AS1197" s="22"/>
      <c r="AT1197" s="22"/>
      <c r="AU1197" s="22"/>
      <c r="AV1197" s="22"/>
      <c r="AW1197" s="22"/>
      <c r="AX1197" s="22"/>
      <c r="AY1197" s="22"/>
      <c r="AZ1197" s="22"/>
      <c r="BA1197" s="22"/>
      <c r="BB1197" s="22"/>
      <c r="BC1197" s="22"/>
      <c r="BD1197" s="22"/>
      <c r="BE1197" s="22"/>
    </row>
    <row r="1198" spans="1:57" s="3" customFormat="1" x14ac:dyDescent="0.25">
      <c r="A1198" s="4">
        <v>2019</v>
      </c>
      <c r="B1198" s="4">
        <v>1</v>
      </c>
      <c r="C1198" s="4" t="s">
        <v>61</v>
      </c>
      <c r="D1198" s="4" t="s">
        <v>62</v>
      </c>
      <c r="E1198" s="4" t="s">
        <v>29</v>
      </c>
      <c r="F1198" s="4" t="s">
        <v>402</v>
      </c>
      <c r="G1198" s="5" t="s">
        <v>401</v>
      </c>
      <c r="H1198" s="6">
        <v>73.89</v>
      </c>
      <c r="I1198" s="6">
        <v>0</v>
      </c>
      <c r="J1198" s="6">
        <v>0</v>
      </c>
      <c r="K1198" s="6">
        <v>1.72</v>
      </c>
      <c r="L1198" s="6">
        <v>72.16</v>
      </c>
      <c r="M1198" s="6">
        <v>0</v>
      </c>
      <c r="N1198" s="6">
        <v>0</v>
      </c>
      <c r="O1198" s="6">
        <v>0</v>
      </c>
    </row>
    <row r="1199" spans="1:57" s="3" customFormat="1" x14ac:dyDescent="0.25">
      <c r="A1199" s="9">
        <v>2019</v>
      </c>
      <c r="B1199" s="9">
        <v>5</v>
      </c>
      <c r="C1199" s="9" t="s">
        <v>61</v>
      </c>
      <c r="D1199" s="9" t="s">
        <v>62</v>
      </c>
      <c r="E1199" s="9" t="s">
        <v>29</v>
      </c>
      <c r="F1199" s="9" t="s">
        <v>402</v>
      </c>
      <c r="G1199" s="5" t="s">
        <v>401</v>
      </c>
      <c r="H1199" s="6">
        <v>70.05</v>
      </c>
      <c r="I1199" s="6">
        <v>0</v>
      </c>
      <c r="J1199" s="6">
        <v>0</v>
      </c>
      <c r="K1199" s="6">
        <v>1.72</v>
      </c>
      <c r="L1199" s="6">
        <v>68.33</v>
      </c>
      <c r="M1199" s="6">
        <v>0</v>
      </c>
      <c r="N1199" s="6">
        <v>0</v>
      </c>
      <c r="O1199" s="6">
        <v>0</v>
      </c>
    </row>
    <row r="1200" spans="1:57" s="3" customFormat="1" hidden="1" x14ac:dyDescent="0.25">
      <c r="A1200" s="13">
        <v>2019</v>
      </c>
      <c r="B1200" s="13">
        <v>9</v>
      </c>
      <c r="C1200" s="13" t="s">
        <v>231</v>
      </c>
      <c r="D1200" s="13" t="s">
        <v>277</v>
      </c>
      <c r="E1200" s="13" t="s">
        <v>17</v>
      </c>
      <c r="F1200" s="13" t="s">
        <v>278</v>
      </c>
      <c r="G1200" s="7" t="s">
        <v>278</v>
      </c>
      <c r="H1200" s="13">
        <v>374.79</v>
      </c>
      <c r="I1200" s="13">
        <v>0</v>
      </c>
      <c r="J1200" s="13">
        <v>0</v>
      </c>
      <c r="K1200" s="13">
        <v>1.72</v>
      </c>
      <c r="L1200" s="13">
        <v>13.98</v>
      </c>
      <c r="M1200" s="13">
        <v>0</v>
      </c>
      <c r="N1200" s="13">
        <v>0</v>
      </c>
      <c r="O1200" s="13">
        <v>359.09</v>
      </c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  <c r="BA1200" s="18"/>
      <c r="BB1200" s="18"/>
      <c r="BC1200" s="18"/>
      <c r="BD1200" s="18"/>
      <c r="BE1200" s="18"/>
    </row>
    <row r="1201" spans="1:57" s="3" customFormat="1" hidden="1" x14ac:dyDescent="0.25">
      <c r="A1201" s="19">
        <v>2019</v>
      </c>
      <c r="B1201" s="19">
        <v>10</v>
      </c>
      <c r="C1201" s="19" t="s">
        <v>19</v>
      </c>
      <c r="D1201" s="19" t="s">
        <v>78</v>
      </c>
      <c r="E1201" s="19" t="s">
        <v>280</v>
      </c>
      <c r="F1201" s="19" t="s">
        <v>320</v>
      </c>
      <c r="G1201" s="19" t="s">
        <v>319</v>
      </c>
      <c r="H1201" s="19">
        <v>1.72</v>
      </c>
      <c r="I1201" s="19">
        <v>0</v>
      </c>
      <c r="J1201" s="19">
        <v>0</v>
      </c>
      <c r="K1201" s="19">
        <v>1.72</v>
      </c>
      <c r="L1201" s="19">
        <v>0</v>
      </c>
      <c r="M1201" s="19">
        <v>0</v>
      </c>
      <c r="N1201" s="19">
        <v>0</v>
      </c>
      <c r="O1201" s="19">
        <v>0</v>
      </c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  <c r="BA1201" s="20"/>
      <c r="BB1201" s="20"/>
      <c r="BC1201" s="20"/>
      <c r="BD1201" s="20"/>
      <c r="BE1201" s="20"/>
    </row>
    <row r="1202" spans="1:57" s="3" customFormat="1" hidden="1" x14ac:dyDescent="0.25">
      <c r="A1202" s="21">
        <v>2019</v>
      </c>
      <c r="B1202" s="21">
        <v>11</v>
      </c>
      <c r="C1202" s="21" t="s">
        <v>222</v>
      </c>
      <c r="D1202" s="21" t="s">
        <v>229</v>
      </c>
      <c r="E1202" s="21" t="s">
        <v>224</v>
      </c>
      <c r="F1202" s="21" t="s">
        <v>230</v>
      </c>
      <c r="G1202" s="21" t="s">
        <v>226</v>
      </c>
      <c r="H1202" s="21">
        <v>1865.93</v>
      </c>
      <c r="I1202" s="21">
        <v>0</v>
      </c>
      <c r="J1202" s="21">
        <v>0</v>
      </c>
      <c r="K1202" s="21">
        <v>1.72</v>
      </c>
      <c r="L1202" s="21">
        <v>12.67</v>
      </c>
      <c r="M1202" s="21">
        <v>1851.54</v>
      </c>
      <c r="N1202" s="21">
        <v>1.58</v>
      </c>
      <c r="O1202" s="21">
        <v>0</v>
      </c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  <c r="AO1202" s="22"/>
      <c r="AP1202" s="22"/>
      <c r="AQ1202" s="22"/>
      <c r="AR1202" s="22"/>
      <c r="AS1202" s="22"/>
      <c r="AT1202" s="22"/>
      <c r="AU1202" s="22"/>
      <c r="AV1202" s="22"/>
      <c r="AW1202" s="22"/>
      <c r="AX1202" s="22"/>
      <c r="AY1202" s="22"/>
      <c r="AZ1202" s="22"/>
      <c r="BA1202" s="22"/>
      <c r="BB1202" s="22"/>
      <c r="BC1202" s="22"/>
      <c r="BD1202" s="22"/>
      <c r="BE1202" s="22"/>
    </row>
    <row r="1203" spans="1:57" s="3" customFormat="1" x14ac:dyDescent="0.25">
      <c r="A1203" s="9">
        <v>2019</v>
      </c>
      <c r="B1203" s="9">
        <v>6</v>
      </c>
      <c r="C1203" s="10" t="s">
        <v>327</v>
      </c>
      <c r="D1203" s="10" t="s">
        <v>369</v>
      </c>
      <c r="E1203" s="9" t="s">
        <v>29</v>
      </c>
      <c r="F1203" s="10" t="s">
        <v>367</v>
      </c>
      <c r="G1203" s="5" t="s">
        <v>368</v>
      </c>
      <c r="H1203" s="6">
        <v>1.71</v>
      </c>
      <c r="I1203" s="6">
        <v>0</v>
      </c>
      <c r="J1203" s="6">
        <v>0</v>
      </c>
      <c r="K1203" s="6">
        <v>1.71</v>
      </c>
      <c r="L1203" s="6">
        <v>0</v>
      </c>
      <c r="M1203" s="6">
        <v>0</v>
      </c>
      <c r="N1203" s="6">
        <v>0</v>
      </c>
      <c r="O1203" s="6">
        <v>0</v>
      </c>
    </row>
    <row r="1204" spans="1:57" s="3" customFormat="1" hidden="1" x14ac:dyDescent="0.25">
      <c r="A1204" s="9">
        <v>2019</v>
      </c>
      <c r="B1204" s="9">
        <v>2</v>
      </c>
      <c r="C1204" s="9" t="s">
        <v>124</v>
      </c>
      <c r="D1204" s="9" t="s">
        <v>125</v>
      </c>
      <c r="E1204" s="9" t="s">
        <v>126</v>
      </c>
      <c r="F1204" s="9" t="s">
        <v>270</v>
      </c>
      <c r="G1204" s="5" t="s">
        <v>269</v>
      </c>
      <c r="H1204" s="6">
        <v>1.7</v>
      </c>
      <c r="I1204" s="6">
        <v>0</v>
      </c>
      <c r="J1204" s="6">
        <v>0</v>
      </c>
      <c r="K1204" s="6">
        <v>1.7</v>
      </c>
      <c r="L1204" s="6">
        <v>0</v>
      </c>
      <c r="M1204" s="6">
        <v>0</v>
      </c>
      <c r="N1204" s="6">
        <v>0</v>
      </c>
      <c r="O1204" s="6">
        <v>0</v>
      </c>
    </row>
    <row r="1205" spans="1:57" s="3" customFormat="1" hidden="1" x14ac:dyDescent="0.25">
      <c r="A1205" s="5">
        <v>2019</v>
      </c>
      <c r="B1205" s="5">
        <v>7</v>
      </c>
      <c r="C1205" s="12" t="s">
        <v>19</v>
      </c>
      <c r="D1205" s="12" t="s">
        <v>78</v>
      </c>
      <c r="E1205" s="5" t="s">
        <v>280</v>
      </c>
      <c r="F1205" s="12" t="s">
        <v>320</v>
      </c>
      <c r="G1205" s="10" t="s">
        <v>319</v>
      </c>
      <c r="H1205" s="6">
        <v>1.7</v>
      </c>
      <c r="I1205" s="6">
        <v>0</v>
      </c>
      <c r="J1205" s="6">
        <v>0</v>
      </c>
      <c r="K1205" s="6">
        <v>1.7</v>
      </c>
      <c r="L1205" s="6">
        <v>0</v>
      </c>
      <c r="M1205" s="6">
        <v>0</v>
      </c>
      <c r="N1205" s="6">
        <v>0</v>
      </c>
      <c r="O1205" s="6">
        <v>0</v>
      </c>
    </row>
    <row r="1206" spans="1:57" s="3" customFormat="1" hidden="1" x14ac:dyDescent="0.25">
      <c r="A1206" s="19">
        <v>2019</v>
      </c>
      <c r="B1206" s="19">
        <v>10</v>
      </c>
      <c r="C1206" s="19" t="s">
        <v>222</v>
      </c>
      <c r="D1206" s="19" t="s">
        <v>229</v>
      </c>
      <c r="E1206" s="19" t="s">
        <v>224</v>
      </c>
      <c r="F1206" s="19" t="s">
        <v>230</v>
      </c>
      <c r="G1206" s="19" t="s">
        <v>226</v>
      </c>
      <c r="H1206" s="19">
        <v>2090.3200000000002</v>
      </c>
      <c r="I1206" s="19">
        <v>0</v>
      </c>
      <c r="J1206" s="19">
        <v>0</v>
      </c>
      <c r="K1206" s="19">
        <v>1.6900000000000002</v>
      </c>
      <c r="L1206" s="19">
        <v>12.360000000000001</v>
      </c>
      <c r="M1206" s="19">
        <v>2076.2599999999998</v>
      </c>
      <c r="N1206" s="19">
        <v>2.3299999999999996</v>
      </c>
      <c r="O1206" s="19">
        <v>0</v>
      </c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  <c r="BA1206" s="20"/>
      <c r="BB1206" s="20"/>
      <c r="BC1206" s="20"/>
      <c r="BD1206" s="20"/>
      <c r="BE1206" s="20"/>
    </row>
    <row r="1207" spans="1:57" s="3" customFormat="1" hidden="1" x14ac:dyDescent="0.25">
      <c r="A1207" s="9">
        <v>2019</v>
      </c>
      <c r="B1207" s="9">
        <v>3</v>
      </c>
      <c r="C1207" s="9" t="s">
        <v>79</v>
      </c>
      <c r="D1207" s="9" t="s">
        <v>137</v>
      </c>
      <c r="E1207" s="9" t="s">
        <v>138</v>
      </c>
      <c r="F1207" s="9" t="s">
        <v>183</v>
      </c>
      <c r="G1207" s="5" t="s">
        <v>184</v>
      </c>
      <c r="H1207" s="6">
        <v>1.69</v>
      </c>
      <c r="I1207" s="6">
        <v>0</v>
      </c>
      <c r="J1207" s="6">
        <v>0</v>
      </c>
      <c r="K1207" s="6">
        <v>1.69</v>
      </c>
      <c r="L1207" s="6">
        <v>0</v>
      </c>
      <c r="M1207" s="6">
        <v>0</v>
      </c>
      <c r="N1207" s="6">
        <v>0</v>
      </c>
      <c r="O1207" s="6">
        <v>0</v>
      </c>
    </row>
    <row r="1208" spans="1:57" s="3" customFormat="1" x14ac:dyDescent="0.25">
      <c r="A1208" s="5">
        <v>2019</v>
      </c>
      <c r="B1208" s="5">
        <v>7</v>
      </c>
      <c r="C1208" s="12" t="s">
        <v>327</v>
      </c>
      <c r="D1208" s="12" t="s">
        <v>369</v>
      </c>
      <c r="E1208" s="5" t="s">
        <v>29</v>
      </c>
      <c r="F1208" s="12" t="s">
        <v>367</v>
      </c>
      <c r="G1208" s="9" t="s">
        <v>368</v>
      </c>
      <c r="H1208" s="6">
        <v>1.69</v>
      </c>
      <c r="I1208" s="6">
        <v>0</v>
      </c>
      <c r="J1208" s="6">
        <v>0</v>
      </c>
      <c r="K1208" s="6">
        <v>1.69</v>
      </c>
      <c r="L1208" s="6">
        <v>0</v>
      </c>
      <c r="M1208" s="6">
        <v>0</v>
      </c>
      <c r="N1208" s="6">
        <v>0</v>
      </c>
      <c r="O1208" s="6">
        <v>0</v>
      </c>
    </row>
    <row r="1209" spans="1:57" s="3" customFormat="1" hidden="1" x14ac:dyDescent="0.25">
      <c r="A1209" s="13">
        <v>2019</v>
      </c>
      <c r="B1209" s="13">
        <v>9</v>
      </c>
      <c r="C1209" s="13" t="s">
        <v>79</v>
      </c>
      <c r="D1209" s="13" t="s">
        <v>137</v>
      </c>
      <c r="E1209" s="13" t="s">
        <v>138</v>
      </c>
      <c r="F1209" s="13" t="s">
        <v>183</v>
      </c>
      <c r="G1209" s="7" t="s">
        <v>184</v>
      </c>
      <c r="H1209" s="13">
        <v>1.69</v>
      </c>
      <c r="I1209" s="13">
        <v>0</v>
      </c>
      <c r="J1209" s="13">
        <v>0</v>
      </c>
      <c r="K1209" s="13">
        <v>1.69</v>
      </c>
      <c r="L1209" s="13">
        <v>0</v>
      </c>
      <c r="M1209" s="13">
        <v>0</v>
      </c>
      <c r="N1209" s="13">
        <v>0</v>
      </c>
      <c r="O1209" s="13">
        <v>0</v>
      </c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  <c r="BA1209" s="18"/>
      <c r="BB1209" s="18"/>
      <c r="BC1209" s="18"/>
      <c r="BD1209" s="18"/>
      <c r="BE1209" s="18"/>
    </row>
    <row r="1210" spans="1:57" s="3" customFormat="1" x14ac:dyDescent="0.25">
      <c r="A1210" s="13">
        <v>2019</v>
      </c>
      <c r="B1210" s="13">
        <v>9</v>
      </c>
      <c r="C1210" s="13" t="s">
        <v>61</v>
      </c>
      <c r="D1210" s="13" t="s">
        <v>62</v>
      </c>
      <c r="E1210" s="13" t="s">
        <v>29</v>
      </c>
      <c r="F1210" s="13" t="s">
        <v>421</v>
      </c>
      <c r="G1210" s="7" t="s">
        <v>411</v>
      </c>
      <c r="H1210" s="13">
        <v>1.69</v>
      </c>
      <c r="I1210" s="13">
        <v>0</v>
      </c>
      <c r="J1210" s="13">
        <v>0</v>
      </c>
      <c r="K1210" s="13">
        <v>1.69</v>
      </c>
      <c r="L1210" s="13">
        <v>0</v>
      </c>
      <c r="M1210" s="13">
        <v>0</v>
      </c>
      <c r="N1210" s="13">
        <v>0</v>
      </c>
      <c r="O1210" s="13">
        <v>0</v>
      </c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  <c r="BA1210" s="18"/>
      <c r="BB1210" s="18"/>
      <c r="BC1210" s="18"/>
      <c r="BD1210" s="18"/>
      <c r="BE1210" s="18"/>
    </row>
    <row r="1211" spans="1:57" s="3" customFormat="1" hidden="1" x14ac:dyDescent="0.25">
      <c r="A1211" s="21">
        <v>2019</v>
      </c>
      <c r="B1211" s="21">
        <v>11</v>
      </c>
      <c r="C1211" s="21" t="s">
        <v>15</v>
      </c>
      <c r="D1211" s="21" t="s">
        <v>50</v>
      </c>
      <c r="E1211" s="21" t="s">
        <v>51</v>
      </c>
      <c r="F1211" s="21" t="s">
        <v>52</v>
      </c>
      <c r="G1211" s="21" t="s">
        <v>53</v>
      </c>
      <c r="H1211" s="21">
        <v>34.480000000000004</v>
      </c>
      <c r="I1211" s="21">
        <v>0</v>
      </c>
      <c r="J1211" s="21">
        <v>0</v>
      </c>
      <c r="K1211" s="21">
        <v>1.69</v>
      </c>
      <c r="L1211" s="21">
        <v>32.78</v>
      </c>
      <c r="M1211" s="21">
        <v>0</v>
      </c>
      <c r="N1211" s="21">
        <v>0</v>
      </c>
      <c r="O1211" s="21">
        <v>0</v>
      </c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  <c r="AO1211" s="22"/>
      <c r="AP1211" s="22"/>
      <c r="AQ1211" s="22"/>
      <c r="AR1211" s="22"/>
      <c r="AS1211" s="22"/>
      <c r="AT1211" s="22"/>
      <c r="AU1211" s="22"/>
      <c r="AV1211" s="22"/>
      <c r="AW1211" s="22"/>
      <c r="AX1211" s="22"/>
      <c r="AY1211" s="22"/>
      <c r="AZ1211" s="22"/>
      <c r="BA1211" s="22"/>
      <c r="BB1211" s="22"/>
      <c r="BC1211" s="22"/>
      <c r="BD1211" s="22"/>
      <c r="BE1211" s="22"/>
    </row>
    <row r="1212" spans="1:57" s="3" customFormat="1" hidden="1" x14ac:dyDescent="0.25">
      <c r="A1212" s="21">
        <v>2019</v>
      </c>
      <c r="B1212" s="21">
        <v>11</v>
      </c>
      <c r="C1212" s="21" t="s">
        <v>79</v>
      </c>
      <c r="D1212" s="21" t="s">
        <v>137</v>
      </c>
      <c r="E1212" s="21" t="s">
        <v>138</v>
      </c>
      <c r="F1212" s="21" t="s">
        <v>186</v>
      </c>
      <c r="G1212" s="21" t="s">
        <v>184</v>
      </c>
      <c r="H1212" s="21">
        <v>1.69</v>
      </c>
      <c r="I1212" s="21">
        <v>0</v>
      </c>
      <c r="J1212" s="21">
        <v>0</v>
      </c>
      <c r="K1212" s="21">
        <v>1.69</v>
      </c>
      <c r="L1212" s="21">
        <v>0</v>
      </c>
      <c r="M1212" s="21">
        <v>0</v>
      </c>
      <c r="N1212" s="21">
        <v>0</v>
      </c>
      <c r="O1212" s="21">
        <v>0</v>
      </c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  <c r="AO1212" s="22"/>
      <c r="AP1212" s="22"/>
      <c r="AQ1212" s="22"/>
      <c r="AR1212" s="22"/>
      <c r="AS1212" s="22"/>
      <c r="AT1212" s="22"/>
      <c r="AU1212" s="22"/>
      <c r="AV1212" s="22"/>
      <c r="AW1212" s="22"/>
      <c r="AX1212" s="22"/>
      <c r="AY1212" s="22"/>
      <c r="AZ1212" s="22"/>
      <c r="BA1212" s="22"/>
      <c r="BB1212" s="22"/>
      <c r="BC1212" s="22"/>
      <c r="BD1212" s="22"/>
      <c r="BE1212" s="22"/>
    </row>
    <row r="1213" spans="1:57" s="3" customFormat="1" hidden="1" x14ac:dyDescent="0.25">
      <c r="A1213" s="23">
        <v>2019</v>
      </c>
      <c r="B1213" s="23">
        <v>12</v>
      </c>
      <c r="C1213" s="23" t="s">
        <v>19</v>
      </c>
      <c r="D1213" s="23" t="s">
        <v>78</v>
      </c>
      <c r="E1213" s="23" t="s">
        <v>280</v>
      </c>
      <c r="F1213" s="23" t="s">
        <v>320</v>
      </c>
      <c r="G1213" s="23" t="s">
        <v>319</v>
      </c>
      <c r="H1213" s="23">
        <v>1.69</v>
      </c>
      <c r="I1213" s="23">
        <v>0</v>
      </c>
      <c r="J1213" s="23">
        <v>0</v>
      </c>
      <c r="K1213" s="23">
        <v>1.69</v>
      </c>
      <c r="L1213" s="23">
        <v>0</v>
      </c>
      <c r="M1213" s="23">
        <v>0</v>
      </c>
      <c r="N1213" s="23">
        <v>0</v>
      </c>
      <c r="O1213" s="23">
        <v>0</v>
      </c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4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  <c r="AX1213" s="24"/>
      <c r="AY1213" s="24"/>
      <c r="AZ1213" s="24"/>
      <c r="BA1213" s="24"/>
      <c r="BB1213" s="24"/>
      <c r="BC1213" s="24"/>
      <c r="BD1213" s="24"/>
      <c r="BE1213" s="24"/>
    </row>
    <row r="1214" spans="1:57" s="3" customFormat="1" hidden="1" x14ac:dyDescent="0.25">
      <c r="A1214" s="9">
        <v>2019</v>
      </c>
      <c r="B1214" s="9">
        <v>2</v>
      </c>
      <c r="C1214" s="9" t="s">
        <v>124</v>
      </c>
      <c r="D1214" s="9" t="s">
        <v>425</v>
      </c>
      <c r="E1214" s="8" t="s">
        <v>115</v>
      </c>
      <c r="F1214" s="9" t="s">
        <v>481</v>
      </c>
      <c r="G1214" s="5" t="s">
        <v>479</v>
      </c>
      <c r="H1214" s="6">
        <v>1.6800000000000002</v>
      </c>
      <c r="I1214" s="6">
        <v>0</v>
      </c>
      <c r="J1214" s="6">
        <v>0</v>
      </c>
      <c r="K1214" s="6">
        <v>1.6800000000000002</v>
      </c>
      <c r="L1214" s="6">
        <v>0</v>
      </c>
      <c r="M1214" s="6">
        <v>0</v>
      </c>
      <c r="N1214" s="6">
        <v>0</v>
      </c>
      <c r="O1214" s="6">
        <v>0</v>
      </c>
    </row>
    <row r="1215" spans="1:57" s="3" customFormat="1" hidden="1" x14ac:dyDescent="0.25">
      <c r="A1215" s="21">
        <v>2019</v>
      </c>
      <c r="B1215" s="21">
        <v>11</v>
      </c>
      <c r="C1215" s="21" t="s">
        <v>19</v>
      </c>
      <c r="D1215" s="21" t="s">
        <v>78</v>
      </c>
      <c r="E1215" s="21" t="s">
        <v>280</v>
      </c>
      <c r="F1215" s="21" t="s">
        <v>320</v>
      </c>
      <c r="G1215" s="21" t="s">
        <v>319</v>
      </c>
      <c r="H1215" s="21">
        <v>1.6800000000000002</v>
      </c>
      <c r="I1215" s="21">
        <v>0</v>
      </c>
      <c r="J1215" s="21">
        <v>0</v>
      </c>
      <c r="K1215" s="21">
        <v>1.6800000000000002</v>
      </c>
      <c r="L1215" s="21">
        <v>0</v>
      </c>
      <c r="M1215" s="21">
        <v>0</v>
      </c>
      <c r="N1215" s="21">
        <v>0</v>
      </c>
      <c r="O1215" s="21">
        <v>0</v>
      </c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  <c r="AO1215" s="22"/>
      <c r="AP1215" s="22"/>
      <c r="AQ1215" s="22"/>
      <c r="AR1215" s="22"/>
      <c r="AS1215" s="22"/>
      <c r="AT1215" s="22"/>
      <c r="AU1215" s="22"/>
      <c r="AV1215" s="22"/>
      <c r="AW1215" s="22"/>
      <c r="AX1215" s="22"/>
      <c r="AY1215" s="22"/>
      <c r="AZ1215" s="22"/>
      <c r="BA1215" s="22"/>
      <c r="BB1215" s="22"/>
      <c r="BC1215" s="22"/>
      <c r="BD1215" s="22"/>
      <c r="BE1215" s="22"/>
    </row>
    <row r="1216" spans="1:57" s="3" customFormat="1" hidden="1" x14ac:dyDescent="0.25">
      <c r="A1216" s="23">
        <v>2019</v>
      </c>
      <c r="B1216" s="23">
        <v>12</v>
      </c>
      <c r="C1216" s="23" t="s">
        <v>27</v>
      </c>
      <c r="D1216" s="23" t="s">
        <v>84</v>
      </c>
      <c r="E1216" s="23" t="s">
        <v>85</v>
      </c>
      <c r="F1216" s="23" t="s">
        <v>88</v>
      </c>
      <c r="G1216" s="23" t="s">
        <v>87</v>
      </c>
      <c r="H1216" s="23">
        <v>2.74</v>
      </c>
      <c r="I1216" s="23">
        <v>0</v>
      </c>
      <c r="J1216" s="23">
        <v>0</v>
      </c>
      <c r="K1216" s="23">
        <v>1.6800000000000002</v>
      </c>
      <c r="L1216" s="23">
        <v>1.06</v>
      </c>
      <c r="M1216" s="23">
        <v>0</v>
      </c>
      <c r="N1216" s="23">
        <v>0</v>
      </c>
      <c r="O1216" s="23">
        <v>0</v>
      </c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24"/>
      <c r="AS1216" s="24"/>
      <c r="AT1216" s="24"/>
      <c r="AU1216" s="24"/>
      <c r="AV1216" s="24"/>
      <c r="AW1216" s="24"/>
      <c r="AX1216" s="24"/>
      <c r="AY1216" s="24"/>
      <c r="AZ1216" s="24"/>
      <c r="BA1216" s="24"/>
      <c r="BB1216" s="24"/>
      <c r="BC1216" s="24"/>
      <c r="BD1216" s="24"/>
      <c r="BE1216" s="24"/>
    </row>
    <row r="1217" spans="1:57" s="3" customFormat="1" hidden="1" x14ac:dyDescent="0.25">
      <c r="A1217" s="19">
        <v>2019</v>
      </c>
      <c r="B1217" s="19">
        <v>10</v>
      </c>
      <c r="C1217" s="19" t="s">
        <v>79</v>
      </c>
      <c r="D1217" s="19" t="s">
        <v>137</v>
      </c>
      <c r="E1217" s="19" t="s">
        <v>138</v>
      </c>
      <c r="F1217" s="19" t="s">
        <v>186</v>
      </c>
      <c r="G1217" s="19" t="s">
        <v>184</v>
      </c>
      <c r="H1217" s="19">
        <v>1.6700000000000002</v>
      </c>
      <c r="I1217" s="19">
        <v>0</v>
      </c>
      <c r="J1217" s="19">
        <v>0</v>
      </c>
      <c r="K1217" s="19">
        <v>1.6700000000000002</v>
      </c>
      <c r="L1217" s="19">
        <v>0</v>
      </c>
      <c r="M1217" s="19">
        <v>0</v>
      </c>
      <c r="N1217" s="19">
        <v>0</v>
      </c>
      <c r="O1217" s="19">
        <v>0</v>
      </c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  <c r="BA1217" s="20"/>
      <c r="BB1217" s="20"/>
      <c r="BC1217" s="20"/>
      <c r="BD1217" s="20"/>
      <c r="BE1217" s="20"/>
    </row>
    <row r="1218" spans="1:57" s="3" customFormat="1" hidden="1" x14ac:dyDescent="0.25">
      <c r="A1218" s="9">
        <v>2019</v>
      </c>
      <c r="B1218" s="9">
        <v>4</v>
      </c>
      <c r="C1218" s="9" t="s">
        <v>89</v>
      </c>
      <c r="D1218" s="9" t="s">
        <v>90</v>
      </c>
      <c r="E1218" s="9" t="s">
        <v>91</v>
      </c>
      <c r="F1218" s="9" t="s">
        <v>95</v>
      </c>
      <c r="G1218" s="5" t="s">
        <v>93</v>
      </c>
      <c r="H1218" s="6">
        <v>234.67</v>
      </c>
      <c r="I1218" s="6">
        <v>0</v>
      </c>
      <c r="J1218" s="6">
        <v>0</v>
      </c>
      <c r="K1218" s="6">
        <v>1.67</v>
      </c>
      <c r="L1218" s="6">
        <v>27.08</v>
      </c>
      <c r="M1218" s="6">
        <v>205.92</v>
      </c>
      <c r="N1218" s="6">
        <v>71.78</v>
      </c>
      <c r="O1218" s="6">
        <v>0</v>
      </c>
    </row>
    <row r="1219" spans="1:57" s="3" customFormat="1" hidden="1" x14ac:dyDescent="0.25">
      <c r="A1219" s="9">
        <v>2019</v>
      </c>
      <c r="B1219" s="9">
        <v>4</v>
      </c>
      <c r="C1219" s="9" t="s">
        <v>124</v>
      </c>
      <c r="D1219" s="9" t="s">
        <v>425</v>
      </c>
      <c r="E1219" s="8" t="s">
        <v>115</v>
      </c>
      <c r="F1219" s="9" t="s">
        <v>481</v>
      </c>
      <c r="G1219" s="5" t="s">
        <v>479</v>
      </c>
      <c r="H1219" s="6">
        <v>1.67</v>
      </c>
      <c r="I1219" s="6">
        <v>0</v>
      </c>
      <c r="J1219" s="6">
        <v>0</v>
      </c>
      <c r="K1219" s="6">
        <v>1.67</v>
      </c>
      <c r="L1219" s="6">
        <v>0</v>
      </c>
      <c r="M1219" s="6">
        <v>0</v>
      </c>
      <c r="N1219" s="6">
        <v>0</v>
      </c>
      <c r="O1219" s="6">
        <v>0</v>
      </c>
    </row>
    <row r="1220" spans="1:57" s="3" customFormat="1" hidden="1" x14ac:dyDescent="0.25">
      <c r="A1220" s="13">
        <v>2019</v>
      </c>
      <c r="B1220" s="13">
        <v>9</v>
      </c>
      <c r="C1220" s="13" t="s">
        <v>15</v>
      </c>
      <c r="D1220" s="13" t="s">
        <v>50</v>
      </c>
      <c r="E1220" s="13" t="s">
        <v>51</v>
      </c>
      <c r="F1220" s="13" t="s">
        <v>52</v>
      </c>
      <c r="G1220" s="7" t="s">
        <v>53</v>
      </c>
      <c r="H1220" s="13">
        <v>35.81</v>
      </c>
      <c r="I1220" s="13">
        <v>0</v>
      </c>
      <c r="J1220" s="13">
        <v>0</v>
      </c>
      <c r="K1220" s="13">
        <v>1.67</v>
      </c>
      <c r="L1220" s="13">
        <v>34.14</v>
      </c>
      <c r="M1220" s="13">
        <v>0</v>
      </c>
      <c r="N1220" s="13">
        <v>0</v>
      </c>
      <c r="O1220" s="13">
        <v>0</v>
      </c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  <c r="BA1220" s="18"/>
      <c r="BB1220" s="18"/>
      <c r="BC1220" s="18"/>
      <c r="BD1220" s="18"/>
      <c r="BE1220" s="18"/>
    </row>
    <row r="1221" spans="1:57" s="3" customFormat="1" hidden="1" x14ac:dyDescent="0.25">
      <c r="A1221" s="4">
        <v>2019</v>
      </c>
      <c r="B1221" s="4">
        <v>1</v>
      </c>
      <c r="C1221" s="4" t="s">
        <v>231</v>
      </c>
      <c r="D1221" s="4" t="s">
        <v>277</v>
      </c>
      <c r="E1221" s="4" t="s">
        <v>17</v>
      </c>
      <c r="F1221" s="4" t="s">
        <v>278</v>
      </c>
      <c r="G1221" s="5" t="s">
        <v>278</v>
      </c>
      <c r="H1221" s="6">
        <v>478.27</v>
      </c>
      <c r="I1221" s="6">
        <v>0</v>
      </c>
      <c r="J1221" s="6">
        <v>0</v>
      </c>
      <c r="K1221" s="6">
        <v>1.6600000000000001</v>
      </c>
      <c r="L1221" s="6">
        <v>14.78</v>
      </c>
      <c r="M1221" s="6">
        <v>0</v>
      </c>
      <c r="N1221" s="6">
        <v>0</v>
      </c>
      <c r="O1221" s="6">
        <v>461.83</v>
      </c>
    </row>
    <row r="1222" spans="1:57" s="3" customFormat="1" hidden="1" x14ac:dyDescent="0.25">
      <c r="A1222" s="4">
        <v>2019</v>
      </c>
      <c r="B1222" s="4">
        <v>1</v>
      </c>
      <c r="C1222" s="4" t="s">
        <v>124</v>
      </c>
      <c r="D1222" s="4" t="s">
        <v>425</v>
      </c>
      <c r="E1222" s="8" t="s">
        <v>115</v>
      </c>
      <c r="F1222" s="4" t="s">
        <v>481</v>
      </c>
      <c r="G1222" s="5" t="s">
        <v>479</v>
      </c>
      <c r="H1222" s="6">
        <v>1.6600000000000001</v>
      </c>
      <c r="I1222" s="6">
        <v>0</v>
      </c>
      <c r="J1222" s="6">
        <v>0</v>
      </c>
      <c r="K1222" s="6">
        <v>1.6600000000000001</v>
      </c>
      <c r="L1222" s="6">
        <v>0</v>
      </c>
      <c r="M1222" s="6">
        <v>0</v>
      </c>
      <c r="N1222" s="6">
        <v>0</v>
      </c>
      <c r="O1222" s="6">
        <v>0</v>
      </c>
    </row>
    <row r="1223" spans="1:57" s="3" customFormat="1" hidden="1" x14ac:dyDescent="0.25">
      <c r="A1223" s="9">
        <v>2019</v>
      </c>
      <c r="B1223" s="9">
        <v>5</v>
      </c>
      <c r="C1223" s="9" t="s">
        <v>61</v>
      </c>
      <c r="D1223" s="9" t="s">
        <v>453</v>
      </c>
      <c r="E1223" s="9" t="s">
        <v>43</v>
      </c>
      <c r="F1223" s="9" t="s">
        <v>454</v>
      </c>
      <c r="G1223" s="5" t="s">
        <v>452</v>
      </c>
      <c r="H1223" s="6">
        <v>18.489999999999998</v>
      </c>
      <c r="I1223" s="6">
        <v>0</v>
      </c>
      <c r="J1223" s="6">
        <v>0</v>
      </c>
      <c r="K1223" s="6">
        <v>1.6600000000000001</v>
      </c>
      <c r="L1223" s="6">
        <v>16.84</v>
      </c>
      <c r="M1223" s="6">
        <v>0</v>
      </c>
      <c r="N1223" s="6">
        <v>0</v>
      </c>
      <c r="O1223" s="6">
        <v>0</v>
      </c>
    </row>
    <row r="1224" spans="1:57" s="3" customFormat="1" x14ac:dyDescent="0.25">
      <c r="A1224" s="5">
        <v>2019</v>
      </c>
      <c r="B1224" s="5">
        <v>7</v>
      </c>
      <c r="C1224" s="12" t="s">
        <v>89</v>
      </c>
      <c r="D1224" s="12" t="s">
        <v>197</v>
      </c>
      <c r="E1224" s="5" t="s">
        <v>29</v>
      </c>
      <c r="F1224" s="12" t="s">
        <v>202</v>
      </c>
      <c r="G1224" s="9" t="s">
        <v>200</v>
      </c>
      <c r="H1224" s="6">
        <v>17.79</v>
      </c>
      <c r="I1224" s="6">
        <v>0</v>
      </c>
      <c r="J1224" s="6">
        <v>0</v>
      </c>
      <c r="K1224" s="6">
        <v>1.6600000000000001</v>
      </c>
      <c r="L1224" s="6">
        <v>0.92</v>
      </c>
      <c r="M1224" s="6">
        <v>14.88</v>
      </c>
      <c r="N1224" s="6">
        <v>1.51</v>
      </c>
      <c r="O1224" s="6">
        <v>0.33</v>
      </c>
    </row>
    <row r="1225" spans="1:57" s="3" customFormat="1" hidden="1" x14ac:dyDescent="0.25">
      <c r="A1225" s="15">
        <v>2019</v>
      </c>
      <c r="B1225" s="15">
        <v>8</v>
      </c>
      <c r="C1225" s="15" t="s">
        <v>89</v>
      </c>
      <c r="D1225" s="15" t="s">
        <v>90</v>
      </c>
      <c r="E1225" s="15" t="s">
        <v>91</v>
      </c>
      <c r="F1225" s="15" t="s">
        <v>97</v>
      </c>
      <c r="G1225" s="16" t="s">
        <v>93</v>
      </c>
      <c r="H1225" s="15">
        <v>64.94</v>
      </c>
      <c r="I1225" s="15">
        <v>0</v>
      </c>
      <c r="J1225" s="15">
        <v>0</v>
      </c>
      <c r="K1225" s="15">
        <v>1.6600000000000001</v>
      </c>
      <c r="L1225" s="15">
        <v>2.65</v>
      </c>
      <c r="M1225" s="15">
        <v>60.64</v>
      </c>
      <c r="N1225" s="15">
        <v>21.39</v>
      </c>
      <c r="O1225" s="15">
        <v>0</v>
      </c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  <c r="BC1225" s="17"/>
      <c r="BD1225" s="17"/>
      <c r="BE1225" s="17"/>
    </row>
    <row r="1226" spans="1:57" s="3" customFormat="1" hidden="1" x14ac:dyDescent="0.25">
      <c r="A1226" s="15">
        <v>2019</v>
      </c>
      <c r="B1226" s="15">
        <v>8</v>
      </c>
      <c r="C1226" s="15" t="s">
        <v>55</v>
      </c>
      <c r="D1226" s="15" t="s">
        <v>249</v>
      </c>
      <c r="E1226" s="15" t="s">
        <v>250</v>
      </c>
      <c r="F1226" s="15" t="s">
        <v>356</v>
      </c>
      <c r="G1226" s="16" t="s">
        <v>357</v>
      </c>
      <c r="H1226" s="15">
        <v>3.67</v>
      </c>
      <c r="I1226" s="15">
        <v>0</v>
      </c>
      <c r="J1226" s="15">
        <v>0</v>
      </c>
      <c r="K1226" s="15">
        <v>1.6600000000000001</v>
      </c>
      <c r="L1226" s="15">
        <v>2.0099999999999998</v>
      </c>
      <c r="M1226" s="15">
        <v>0</v>
      </c>
      <c r="N1226" s="15">
        <v>0</v>
      </c>
      <c r="O1226" s="15">
        <v>0</v>
      </c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  <c r="BC1226" s="17"/>
      <c r="BD1226" s="17"/>
      <c r="BE1226" s="17"/>
    </row>
    <row r="1227" spans="1:57" s="3" customFormat="1" hidden="1" x14ac:dyDescent="0.25">
      <c r="A1227" s="13">
        <v>2019</v>
      </c>
      <c r="B1227" s="13">
        <v>9</v>
      </c>
      <c r="C1227" s="13" t="s">
        <v>19</v>
      </c>
      <c r="D1227" s="13" t="s">
        <v>155</v>
      </c>
      <c r="E1227" s="5" t="s">
        <v>17</v>
      </c>
      <c r="F1227" s="13" t="s">
        <v>156</v>
      </c>
      <c r="G1227" s="7" t="s">
        <v>157</v>
      </c>
      <c r="H1227" s="13">
        <v>2.41</v>
      </c>
      <c r="I1227" s="13">
        <v>0</v>
      </c>
      <c r="J1227" s="13">
        <v>0</v>
      </c>
      <c r="K1227" s="13">
        <v>1.6600000000000001</v>
      </c>
      <c r="L1227" s="13">
        <v>0.74</v>
      </c>
      <c r="M1227" s="13">
        <v>0</v>
      </c>
      <c r="N1227" s="13">
        <v>0</v>
      </c>
      <c r="O1227" s="13">
        <v>0</v>
      </c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  <c r="BA1227" s="18"/>
      <c r="BB1227" s="18"/>
      <c r="BC1227" s="18"/>
      <c r="BD1227" s="18"/>
      <c r="BE1227" s="18"/>
    </row>
    <row r="1228" spans="1:57" s="3" customFormat="1" hidden="1" x14ac:dyDescent="0.25">
      <c r="A1228" s="4">
        <v>2019</v>
      </c>
      <c r="B1228" s="4">
        <v>1</v>
      </c>
      <c r="C1228" s="4" t="s">
        <v>19</v>
      </c>
      <c r="D1228" s="4" t="s">
        <v>78</v>
      </c>
      <c r="E1228" s="4" t="s">
        <v>17</v>
      </c>
      <c r="F1228" s="4" t="s">
        <v>76</v>
      </c>
      <c r="G1228" s="5" t="s">
        <v>77</v>
      </c>
      <c r="H1228" s="6">
        <v>1.65</v>
      </c>
      <c r="I1228" s="6">
        <v>0</v>
      </c>
      <c r="J1228" s="6">
        <v>0</v>
      </c>
      <c r="K1228" s="6">
        <v>1.65</v>
      </c>
      <c r="L1228" s="6">
        <v>0</v>
      </c>
      <c r="M1228" s="6">
        <v>0</v>
      </c>
      <c r="N1228" s="6">
        <v>0</v>
      </c>
      <c r="O1228" s="6">
        <v>0</v>
      </c>
    </row>
    <row r="1229" spans="1:57" s="3" customFormat="1" hidden="1" x14ac:dyDescent="0.25">
      <c r="A1229" s="4">
        <v>2019</v>
      </c>
      <c r="B1229" s="4">
        <v>1</v>
      </c>
      <c r="C1229" s="4" t="s">
        <v>79</v>
      </c>
      <c r="D1229" s="4" t="s">
        <v>137</v>
      </c>
      <c r="E1229" s="4" t="s">
        <v>138</v>
      </c>
      <c r="F1229" s="4" t="s">
        <v>186</v>
      </c>
      <c r="G1229" s="5" t="s">
        <v>184</v>
      </c>
      <c r="H1229" s="6">
        <v>1.65</v>
      </c>
      <c r="I1229" s="6">
        <v>0</v>
      </c>
      <c r="J1229" s="6">
        <v>0</v>
      </c>
      <c r="K1229" s="6">
        <v>1.65</v>
      </c>
      <c r="L1229" s="6">
        <v>0</v>
      </c>
      <c r="M1229" s="6">
        <v>0</v>
      </c>
      <c r="N1229" s="6">
        <v>0</v>
      </c>
      <c r="O1229" s="6">
        <v>0</v>
      </c>
    </row>
    <row r="1230" spans="1:57" s="3" customFormat="1" hidden="1" x14ac:dyDescent="0.25">
      <c r="A1230" s="9">
        <v>2019</v>
      </c>
      <c r="B1230" s="9">
        <v>5</v>
      </c>
      <c r="C1230" s="9" t="s">
        <v>15</v>
      </c>
      <c r="D1230" s="9" t="s">
        <v>393</v>
      </c>
      <c r="E1230" s="9" t="s">
        <v>43</v>
      </c>
      <c r="F1230" s="9" t="s">
        <v>396</v>
      </c>
      <c r="G1230" s="5" t="s">
        <v>396</v>
      </c>
      <c r="H1230" s="6">
        <v>2.2599999999999998</v>
      </c>
      <c r="I1230" s="6">
        <v>0</v>
      </c>
      <c r="J1230" s="6">
        <v>0</v>
      </c>
      <c r="K1230" s="6">
        <v>1.65</v>
      </c>
      <c r="L1230" s="6">
        <v>0.61</v>
      </c>
      <c r="M1230" s="6">
        <v>0</v>
      </c>
      <c r="N1230" s="6">
        <v>0</v>
      </c>
      <c r="O1230" s="6">
        <v>0</v>
      </c>
    </row>
    <row r="1231" spans="1:57" s="3" customFormat="1" x14ac:dyDescent="0.25">
      <c r="A1231" s="5">
        <v>2019</v>
      </c>
      <c r="B1231" s="5">
        <v>7</v>
      </c>
      <c r="C1231" s="12" t="s">
        <v>19</v>
      </c>
      <c r="D1231" s="12" t="s">
        <v>70</v>
      </c>
      <c r="E1231" s="5" t="s">
        <v>29</v>
      </c>
      <c r="F1231" s="12" t="s">
        <v>445</v>
      </c>
      <c r="G1231" s="10" t="s">
        <v>444</v>
      </c>
      <c r="H1231" s="6">
        <v>366.98</v>
      </c>
      <c r="I1231" s="6">
        <v>0</v>
      </c>
      <c r="J1231" s="6">
        <v>357.69</v>
      </c>
      <c r="K1231" s="6">
        <v>1.65</v>
      </c>
      <c r="L1231" s="6">
        <v>7.63</v>
      </c>
      <c r="M1231" s="6">
        <v>0</v>
      </c>
      <c r="N1231" s="6">
        <v>0</v>
      </c>
      <c r="O1231" s="6">
        <v>0</v>
      </c>
    </row>
    <row r="1232" spans="1:57" s="3" customFormat="1" hidden="1" x14ac:dyDescent="0.25">
      <c r="A1232" s="15">
        <v>2019</v>
      </c>
      <c r="B1232" s="15">
        <v>8</v>
      </c>
      <c r="C1232" s="15" t="s">
        <v>15</v>
      </c>
      <c r="D1232" s="15" t="s">
        <v>393</v>
      </c>
      <c r="E1232" s="15" t="s">
        <v>43</v>
      </c>
      <c r="F1232" s="15" t="s">
        <v>396</v>
      </c>
      <c r="G1232" s="16" t="s">
        <v>396</v>
      </c>
      <c r="H1232" s="15">
        <v>2.23</v>
      </c>
      <c r="I1232" s="15">
        <v>0</v>
      </c>
      <c r="J1232" s="15">
        <v>0</v>
      </c>
      <c r="K1232" s="15">
        <v>1.65</v>
      </c>
      <c r="L1232" s="15">
        <v>0.57999999999999996</v>
      </c>
      <c r="M1232" s="15">
        <v>0</v>
      </c>
      <c r="N1232" s="15">
        <v>0</v>
      </c>
      <c r="O1232" s="15">
        <v>0</v>
      </c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  <c r="BC1232" s="17"/>
      <c r="BD1232" s="17"/>
      <c r="BE1232" s="17"/>
    </row>
    <row r="1233" spans="1:57" s="3" customFormat="1" hidden="1" x14ac:dyDescent="0.25">
      <c r="A1233" s="9">
        <v>2019</v>
      </c>
      <c r="B1233" s="9">
        <v>4</v>
      </c>
      <c r="C1233" s="9" t="s">
        <v>61</v>
      </c>
      <c r="D1233" s="9" t="s">
        <v>453</v>
      </c>
      <c r="E1233" s="9" t="s">
        <v>43</v>
      </c>
      <c r="F1233" s="9" t="s">
        <v>454</v>
      </c>
      <c r="G1233" s="5" t="s">
        <v>452</v>
      </c>
      <c r="H1233" s="6">
        <v>15.96</v>
      </c>
      <c r="I1233" s="6">
        <v>0</v>
      </c>
      <c r="J1233" s="6">
        <v>0</v>
      </c>
      <c r="K1233" s="6">
        <v>1.6400000000000001</v>
      </c>
      <c r="L1233" s="6">
        <v>14.32</v>
      </c>
      <c r="M1233" s="6">
        <v>0</v>
      </c>
      <c r="N1233" s="6">
        <v>0</v>
      </c>
      <c r="O1233" s="6">
        <v>0</v>
      </c>
    </row>
    <row r="1234" spans="1:57" s="3" customFormat="1" x14ac:dyDescent="0.25">
      <c r="A1234" s="21">
        <v>2019</v>
      </c>
      <c r="B1234" s="21">
        <v>11</v>
      </c>
      <c r="C1234" s="21" t="s">
        <v>61</v>
      </c>
      <c r="D1234" s="21" t="s">
        <v>62</v>
      </c>
      <c r="E1234" s="21" t="s">
        <v>29</v>
      </c>
      <c r="F1234" s="21" t="s">
        <v>402</v>
      </c>
      <c r="G1234" s="21" t="s">
        <v>401</v>
      </c>
      <c r="H1234" s="21">
        <v>44.34</v>
      </c>
      <c r="I1234" s="21">
        <v>0</v>
      </c>
      <c r="J1234" s="21">
        <v>0</v>
      </c>
      <c r="K1234" s="21">
        <v>1.6400000000000001</v>
      </c>
      <c r="L1234" s="21">
        <v>42.7</v>
      </c>
      <c r="M1234" s="21">
        <v>0</v>
      </c>
      <c r="N1234" s="21">
        <v>0</v>
      </c>
      <c r="O1234" s="21">
        <v>0</v>
      </c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  <c r="AO1234" s="22"/>
      <c r="AP1234" s="22"/>
      <c r="AQ1234" s="22"/>
      <c r="AR1234" s="22"/>
      <c r="AS1234" s="22"/>
      <c r="AT1234" s="22"/>
      <c r="AU1234" s="22"/>
      <c r="AV1234" s="22"/>
      <c r="AW1234" s="22"/>
      <c r="AX1234" s="22"/>
      <c r="AY1234" s="22"/>
      <c r="AZ1234" s="22"/>
      <c r="BA1234" s="22"/>
      <c r="BB1234" s="22"/>
      <c r="BC1234" s="22"/>
      <c r="BD1234" s="22"/>
      <c r="BE1234" s="22"/>
    </row>
    <row r="1235" spans="1:57" s="3" customFormat="1" x14ac:dyDescent="0.25">
      <c r="A1235" s="21">
        <v>2019</v>
      </c>
      <c r="B1235" s="21">
        <v>11</v>
      </c>
      <c r="C1235" s="21" t="s">
        <v>27</v>
      </c>
      <c r="D1235" s="21" t="s">
        <v>28</v>
      </c>
      <c r="E1235" s="21" t="s">
        <v>29</v>
      </c>
      <c r="F1235" s="21" t="s">
        <v>36</v>
      </c>
      <c r="G1235" s="21" t="s">
        <v>30</v>
      </c>
      <c r="H1235" s="21">
        <v>16.399999999999999</v>
      </c>
      <c r="I1235" s="21">
        <v>0</v>
      </c>
      <c r="J1235" s="21">
        <v>0</v>
      </c>
      <c r="K1235" s="21">
        <v>1.63</v>
      </c>
      <c r="L1235" s="21">
        <v>0</v>
      </c>
      <c r="M1235" s="21">
        <v>14.77</v>
      </c>
      <c r="N1235" s="21">
        <v>7.28</v>
      </c>
      <c r="O1235" s="21">
        <v>0</v>
      </c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  <c r="AO1235" s="22"/>
      <c r="AP1235" s="22"/>
      <c r="AQ1235" s="22"/>
      <c r="AR1235" s="22"/>
      <c r="AS1235" s="22"/>
      <c r="AT1235" s="22"/>
      <c r="AU1235" s="22"/>
      <c r="AV1235" s="22"/>
      <c r="AW1235" s="22"/>
      <c r="AX1235" s="22"/>
      <c r="AY1235" s="22"/>
      <c r="AZ1235" s="22"/>
      <c r="BA1235" s="22"/>
      <c r="BB1235" s="22"/>
      <c r="BC1235" s="22"/>
      <c r="BD1235" s="22"/>
      <c r="BE1235" s="22"/>
    </row>
    <row r="1236" spans="1:57" s="3" customFormat="1" x14ac:dyDescent="0.25">
      <c r="A1236" s="9">
        <v>2019</v>
      </c>
      <c r="B1236" s="9">
        <v>3</v>
      </c>
      <c r="C1236" s="9" t="s">
        <v>61</v>
      </c>
      <c r="D1236" s="9" t="s">
        <v>399</v>
      </c>
      <c r="E1236" s="9" t="s">
        <v>29</v>
      </c>
      <c r="F1236" s="9" t="s">
        <v>416</v>
      </c>
      <c r="G1236" s="5" t="s">
        <v>411</v>
      </c>
      <c r="H1236" s="6">
        <v>40.54</v>
      </c>
      <c r="I1236" s="6">
        <v>0</v>
      </c>
      <c r="J1236" s="6">
        <v>0</v>
      </c>
      <c r="K1236" s="6">
        <v>1.62</v>
      </c>
      <c r="L1236" s="6">
        <v>3.59</v>
      </c>
      <c r="M1236" s="6">
        <v>34.840000000000003</v>
      </c>
      <c r="N1236" s="6">
        <v>11.3</v>
      </c>
      <c r="O1236" s="6">
        <v>0.5</v>
      </c>
    </row>
    <row r="1237" spans="1:57" s="3" customFormat="1" x14ac:dyDescent="0.25">
      <c r="A1237" s="9">
        <v>2019</v>
      </c>
      <c r="B1237" s="9">
        <v>4</v>
      </c>
      <c r="C1237" s="9" t="s">
        <v>124</v>
      </c>
      <c r="D1237" s="9" t="s">
        <v>353</v>
      </c>
      <c r="E1237" s="9" t="s">
        <v>29</v>
      </c>
      <c r="F1237" s="9" t="s">
        <v>378</v>
      </c>
      <c r="G1237" s="5" t="s">
        <v>377</v>
      </c>
      <c r="H1237" s="6">
        <v>1.62</v>
      </c>
      <c r="I1237" s="6">
        <v>0</v>
      </c>
      <c r="J1237" s="6">
        <v>0</v>
      </c>
      <c r="K1237" s="6">
        <v>1.62</v>
      </c>
      <c r="L1237" s="6">
        <v>0</v>
      </c>
      <c r="M1237" s="6">
        <v>0</v>
      </c>
      <c r="N1237" s="6">
        <v>0</v>
      </c>
      <c r="O1237" s="6">
        <v>0</v>
      </c>
    </row>
    <row r="1238" spans="1:57" s="3" customFormat="1" hidden="1" x14ac:dyDescent="0.25">
      <c r="A1238" s="9">
        <v>2019</v>
      </c>
      <c r="B1238" s="9">
        <v>5</v>
      </c>
      <c r="C1238" s="9" t="s">
        <v>89</v>
      </c>
      <c r="D1238" s="9" t="s">
        <v>90</v>
      </c>
      <c r="E1238" s="9" t="s">
        <v>91</v>
      </c>
      <c r="F1238" s="9" t="s">
        <v>97</v>
      </c>
      <c r="G1238" s="5" t="s">
        <v>93</v>
      </c>
      <c r="H1238" s="6">
        <v>63.16</v>
      </c>
      <c r="I1238" s="6">
        <v>0</v>
      </c>
      <c r="J1238" s="6">
        <v>0</v>
      </c>
      <c r="K1238" s="6">
        <v>1.62</v>
      </c>
      <c r="L1238" s="6">
        <v>2.5300000000000002</v>
      </c>
      <c r="M1238" s="6">
        <v>59.01</v>
      </c>
      <c r="N1238" s="6">
        <v>20.29</v>
      </c>
      <c r="O1238" s="6">
        <v>0</v>
      </c>
    </row>
    <row r="1239" spans="1:57" s="3" customFormat="1" hidden="1" x14ac:dyDescent="0.25">
      <c r="A1239" s="15">
        <v>2019</v>
      </c>
      <c r="B1239" s="15">
        <v>8</v>
      </c>
      <c r="C1239" s="15" t="s">
        <v>79</v>
      </c>
      <c r="D1239" s="15" t="s">
        <v>137</v>
      </c>
      <c r="E1239" s="15" t="s">
        <v>138</v>
      </c>
      <c r="F1239" s="15" t="s">
        <v>186</v>
      </c>
      <c r="G1239" s="16" t="s">
        <v>184</v>
      </c>
      <c r="H1239" s="15">
        <v>1.62</v>
      </c>
      <c r="I1239" s="15">
        <v>0</v>
      </c>
      <c r="J1239" s="15">
        <v>0</v>
      </c>
      <c r="K1239" s="15">
        <v>1.62</v>
      </c>
      <c r="L1239" s="15">
        <v>0</v>
      </c>
      <c r="M1239" s="15">
        <v>0</v>
      </c>
      <c r="N1239" s="15">
        <v>0</v>
      </c>
      <c r="O1239" s="15">
        <v>0</v>
      </c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  <c r="BC1239" s="17"/>
      <c r="BD1239" s="17"/>
      <c r="BE1239" s="17"/>
    </row>
    <row r="1240" spans="1:57" s="3" customFormat="1" x14ac:dyDescent="0.25">
      <c r="A1240" s="15">
        <v>2019</v>
      </c>
      <c r="B1240" s="15">
        <v>8</v>
      </c>
      <c r="C1240" s="15" t="s">
        <v>61</v>
      </c>
      <c r="D1240" s="15" t="s">
        <v>62</v>
      </c>
      <c r="E1240" s="15" t="s">
        <v>29</v>
      </c>
      <c r="F1240" s="15" t="s">
        <v>421</v>
      </c>
      <c r="G1240" s="16" t="s">
        <v>411</v>
      </c>
      <c r="H1240" s="15">
        <v>1.62</v>
      </c>
      <c r="I1240" s="15">
        <v>0</v>
      </c>
      <c r="J1240" s="15">
        <v>0</v>
      </c>
      <c r="K1240" s="15">
        <v>1.62</v>
      </c>
      <c r="L1240" s="15">
        <v>0</v>
      </c>
      <c r="M1240" s="15">
        <v>0</v>
      </c>
      <c r="N1240" s="15">
        <v>0</v>
      </c>
      <c r="O1240" s="15">
        <v>0</v>
      </c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  <c r="BC1240" s="17"/>
      <c r="BD1240" s="17"/>
      <c r="BE1240" s="17"/>
    </row>
    <row r="1241" spans="1:57" s="3" customFormat="1" hidden="1" x14ac:dyDescent="0.25">
      <c r="A1241" s="13">
        <v>2019</v>
      </c>
      <c r="B1241" s="13">
        <v>9</v>
      </c>
      <c r="C1241" s="13" t="s">
        <v>19</v>
      </c>
      <c r="D1241" s="13" t="s">
        <v>78</v>
      </c>
      <c r="E1241" s="13" t="s">
        <v>280</v>
      </c>
      <c r="F1241" s="13" t="s">
        <v>320</v>
      </c>
      <c r="G1241" s="7" t="s">
        <v>319</v>
      </c>
      <c r="H1241" s="13">
        <v>1.62</v>
      </c>
      <c r="I1241" s="13">
        <v>0</v>
      </c>
      <c r="J1241" s="13">
        <v>0</v>
      </c>
      <c r="K1241" s="13">
        <v>1.62</v>
      </c>
      <c r="L1241" s="13">
        <v>0</v>
      </c>
      <c r="M1241" s="13">
        <v>0</v>
      </c>
      <c r="N1241" s="13">
        <v>0</v>
      </c>
      <c r="O1241" s="13">
        <v>0</v>
      </c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  <c r="BA1241" s="18"/>
      <c r="BB1241" s="18"/>
      <c r="BC1241" s="18"/>
      <c r="BD1241" s="18"/>
      <c r="BE1241" s="18"/>
    </row>
    <row r="1242" spans="1:57" s="3" customFormat="1" x14ac:dyDescent="0.25">
      <c r="A1242" s="9">
        <v>2019</v>
      </c>
      <c r="B1242" s="9">
        <v>2</v>
      </c>
      <c r="C1242" s="9" t="s">
        <v>61</v>
      </c>
      <c r="D1242" s="9" t="s">
        <v>62</v>
      </c>
      <c r="E1242" s="9" t="s">
        <v>29</v>
      </c>
      <c r="F1242" s="9" t="s">
        <v>402</v>
      </c>
      <c r="G1242" s="5" t="s">
        <v>401</v>
      </c>
      <c r="H1242" s="6">
        <v>67.290000000000006</v>
      </c>
      <c r="I1242" s="6">
        <v>0</v>
      </c>
      <c r="J1242" s="6">
        <v>0</v>
      </c>
      <c r="K1242" s="6">
        <v>1.6199999999999999</v>
      </c>
      <c r="L1242" s="6">
        <v>65.660000000000011</v>
      </c>
      <c r="M1242" s="6">
        <v>0</v>
      </c>
      <c r="N1242" s="6">
        <v>0</v>
      </c>
      <c r="O1242" s="6">
        <v>0</v>
      </c>
    </row>
    <row r="1243" spans="1:57" s="3" customFormat="1" hidden="1" x14ac:dyDescent="0.25">
      <c r="A1243" s="15">
        <v>2019</v>
      </c>
      <c r="B1243" s="15">
        <v>8</v>
      </c>
      <c r="C1243" s="15" t="s">
        <v>222</v>
      </c>
      <c r="D1243" s="15" t="s">
        <v>229</v>
      </c>
      <c r="E1243" s="15" t="s">
        <v>224</v>
      </c>
      <c r="F1243" s="15" t="s">
        <v>230</v>
      </c>
      <c r="G1243" s="16" t="s">
        <v>226</v>
      </c>
      <c r="H1243" s="15">
        <v>2106.84</v>
      </c>
      <c r="I1243" s="15">
        <v>0</v>
      </c>
      <c r="J1243" s="15">
        <v>0</v>
      </c>
      <c r="K1243" s="15">
        <v>1.6199999999999999</v>
      </c>
      <c r="L1243" s="15">
        <v>11.82</v>
      </c>
      <c r="M1243" s="15">
        <v>2093.3999999999996</v>
      </c>
      <c r="N1243" s="15">
        <v>4.1100000000000003</v>
      </c>
      <c r="O1243" s="15">
        <v>0</v>
      </c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7"/>
      <c r="BA1243" s="17"/>
      <c r="BB1243" s="17"/>
      <c r="BC1243" s="17"/>
      <c r="BD1243" s="17"/>
      <c r="BE1243" s="17"/>
    </row>
    <row r="1244" spans="1:57" s="3" customFormat="1" hidden="1" x14ac:dyDescent="0.25">
      <c r="A1244" s="13">
        <v>2019</v>
      </c>
      <c r="B1244" s="13">
        <v>9</v>
      </c>
      <c r="C1244" s="13" t="s">
        <v>15</v>
      </c>
      <c r="D1244" s="13" t="s">
        <v>393</v>
      </c>
      <c r="E1244" s="13" t="s">
        <v>43</v>
      </c>
      <c r="F1244" s="13" t="s">
        <v>396</v>
      </c>
      <c r="G1244" s="7" t="s">
        <v>396</v>
      </c>
      <c r="H1244" s="13">
        <v>2.13</v>
      </c>
      <c r="I1244" s="13">
        <v>0</v>
      </c>
      <c r="J1244" s="13">
        <v>0</v>
      </c>
      <c r="K1244" s="13">
        <v>1.6099999999999999</v>
      </c>
      <c r="L1244" s="13">
        <v>0.52</v>
      </c>
      <c r="M1244" s="13">
        <v>0</v>
      </c>
      <c r="N1244" s="13">
        <v>0</v>
      </c>
      <c r="O1244" s="13">
        <v>0</v>
      </c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  <c r="BA1244" s="18"/>
      <c r="BB1244" s="18"/>
      <c r="BC1244" s="18"/>
      <c r="BD1244" s="18"/>
      <c r="BE1244" s="18"/>
    </row>
    <row r="1245" spans="1:57" s="3" customFormat="1" hidden="1" x14ac:dyDescent="0.25">
      <c r="A1245" s="9">
        <v>2019</v>
      </c>
      <c r="B1245" s="9">
        <v>2</v>
      </c>
      <c r="C1245" s="9" t="s">
        <v>89</v>
      </c>
      <c r="D1245" s="9" t="s">
        <v>288</v>
      </c>
      <c r="E1245" s="9" t="s">
        <v>126</v>
      </c>
      <c r="F1245" s="9" t="s">
        <v>291</v>
      </c>
      <c r="G1245" s="5" t="s">
        <v>290</v>
      </c>
      <c r="H1245" s="6">
        <v>1.6</v>
      </c>
      <c r="I1245" s="6">
        <v>0</v>
      </c>
      <c r="J1245" s="6">
        <v>0</v>
      </c>
      <c r="K1245" s="6">
        <v>1.6</v>
      </c>
      <c r="L1245" s="6">
        <v>0</v>
      </c>
      <c r="M1245" s="6">
        <v>0</v>
      </c>
      <c r="N1245" s="6">
        <v>0</v>
      </c>
      <c r="O1245" s="6">
        <v>0</v>
      </c>
    </row>
    <row r="1246" spans="1:57" s="3" customFormat="1" hidden="1" x14ac:dyDescent="0.25">
      <c r="A1246" s="9">
        <v>2019</v>
      </c>
      <c r="B1246" s="9">
        <v>3</v>
      </c>
      <c r="C1246" s="9" t="s">
        <v>89</v>
      </c>
      <c r="D1246" s="9" t="s">
        <v>288</v>
      </c>
      <c r="E1246" s="9" t="s">
        <v>126</v>
      </c>
      <c r="F1246" s="9" t="s">
        <v>291</v>
      </c>
      <c r="G1246" s="5" t="s">
        <v>290</v>
      </c>
      <c r="H1246" s="6">
        <v>1.6</v>
      </c>
      <c r="I1246" s="6">
        <v>0</v>
      </c>
      <c r="J1246" s="6">
        <v>0</v>
      </c>
      <c r="K1246" s="6">
        <v>1.6</v>
      </c>
      <c r="L1246" s="6">
        <v>0</v>
      </c>
      <c r="M1246" s="6">
        <v>0</v>
      </c>
      <c r="N1246" s="6">
        <v>0</v>
      </c>
      <c r="O1246" s="6">
        <v>0</v>
      </c>
    </row>
    <row r="1247" spans="1:57" s="3" customFormat="1" hidden="1" x14ac:dyDescent="0.25">
      <c r="A1247" s="5">
        <v>2019</v>
      </c>
      <c r="B1247" s="5">
        <v>7</v>
      </c>
      <c r="C1247" s="12" t="s">
        <v>15</v>
      </c>
      <c r="D1247" s="12" t="s">
        <v>393</v>
      </c>
      <c r="E1247" s="5" t="s">
        <v>43</v>
      </c>
      <c r="F1247" s="12" t="s">
        <v>396</v>
      </c>
      <c r="G1247" s="10" t="s">
        <v>396</v>
      </c>
      <c r="H1247" s="6">
        <v>2.23</v>
      </c>
      <c r="I1247" s="6">
        <v>0</v>
      </c>
      <c r="J1247" s="6">
        <v>0</v>
      </c>
      <c r="K1247" s="6">
        <v>1.6</v>
      </c>
      <c r="L1247" s="6">
        <v>0.63</v>
      </c>
      <c r="M1247" s="6">
        <v>0</v>
      </c>
      <c r="N1247" s="6">
        <v>0</v>
      </c>
      <c r="O1247" s="6">
        <v>0</v>
      </c>
    </row>
    <row r="1248" spans="1:57" s="3" customFormat="1" x14ac:dyDescent="0.25">
      <c r="A1248" s="9">
        <v>2019</v>
      </c>
      <c r="B1248" s="9">
        <v>4</v>
      </c>
      <c r="C1248" s="9" t="s">
        <v>61</v>
      </c>
      <c r="D1248" s="9" t="s">
        <v>399</v>
      </c>
      <c r="E1248" s="9" t="s">
        <v>29</v>
      </c>
      <c r="F1248" s="9" t="s">
        <v>416</v>
      </c>
      <c r="G1248" s="5" t="s">
        <v>411</v>
      </c>
      <c r="H1248" s="6">
        <v>35.39</v>
      </c>
      <c r="I1248" s="6">
        <v>0</v>
      </c>
      <c r="J1248" s="6">
        <v>0</v>
      </c>
      <c r="K1248" s="6">
        <v>1.5899999999999999</v>
      </c>
      <c r="L1248" s="6">
        <v>2.96</v>
      </c>
      <c r="M1248" s="6">
        <v>30.84</v>
      </c>
      <c r="N1248" s="6">
        <v>10.45</v>
      </c>
      <c r="O1248" s="6">
        <v>0</v>
      </c>
    </row>
    <row r="1249" spans="1:57" s="3" customFormat="1" hidden="1" x14ac:dyDescent="0.25">
      <c r="A1249" s="9">
        <v>2019</v>
      </c>
      <c r="B1249" s="9">
        <v>5</v>
      </c>
      <c r="C1249" s="9" t="s">
        <v>55</v>
      </c>
      <c r="D1249" s="9" t="s">
        <v>249</v>
      </c>
      <c r="E1249" s="9" t="s">
        <v>250</v>
      </c>
      <c r="F1249" s="9" t="s">
        <v>251</v>
      </c>
      <c r="G1249" s="5" t="s">
        <v>252</v>
      </c>
      <c r="H1249" s="6">
        <v>14.03</v>
      </c>
      <c r="I1249" s="6">
        <v>0</v>
      </c>
      <c r="J1249" s="6">
        <v>0</v>
      </c>
      <c r="K1249" s="6">
        <v>1.5899999999999999</v>
      </c>
      <c r="L1249" s="6">
        <v>12.43</v>
      </c>
      <c r="M1249" s="6">
        <v>0</v>
      </c>
      <c r="N1249" s="6">
        <v>0</v>
      </c>
      <c r="O1249" s="6">
        <v>0</v>
      </c>
    </row>
    <row r="1250" spans="1:57" s="3" customFormat="1" hidden="1" x14ac:dyDescent="0.25">
      <c r="A1250" s="9">
        <v>2019</v>
      </c>
      <c r="B1250" s="9">
        <v>5</v>
      </c>
      <c r="C1250" s="9" t="s">
        <v>231</v>
      </c>
      <c r="D1250" s="9" t="s">
        <v>464</v>
      </c>
      <c r="E1250" s="9" t="s">
        <v>43</v>
      </c>
      <c r="F1250" s="9" t="s">
        <v>467</v>
      </c>
      <c r="G1250" s="5" t="s">
        <v>466</v>
      </c>
      <c r="H1250" s="6">
        <v>899.12</v>
      </c>
      <c r="I1250" s="6">
        <v>0</v>
      </c>
      <c r="J1250" s="6">
        <v>0</v>
      </c>
      <c r="K1250" s="6">
        <v>1.5899999999999999</v>
      </c>
      <c r="L1250" s="6">
        <v>18.649999999999999</v>
      </c>
      <c r="M1250" s="6">
        <v>0</v>
      </c>
      <c r="N1250" s="6">
        <v>0</v>
      </c>
      <c r="O1250" s="6">
        <v>878.89</v>
      </c>
    </row>
    <row r="1251" spans="1:57" s="3" customFormat="1" x14ac:dyDescent="0.25">
      <c r="A1251" s="5">
        <v>2019</v>
      </c>
      <c r="B1251" s="5">
        <v>7</v>
      </c>
      <c r="C1251" s="12" t="s">
        <v>327</v>
      </c>
      <c r="D1251" s="12" t="s">
        <v>328</v>
      </c>
      <c r="E1251" s="5" t="s">
        <v>29</v>
      </c>
      <c r="F1251" s="12" t="s">
        <v>331</v>
      </c>
      <c r="G1251" s="10" t="s">
        <v>330</v>
      </c>
      <c r="H1251" s="6">
        <v>17.53</v>
      </c>
      <c r="I1251" s="6">
        <v>0</v>
      </c>
      <c r="J1251" s="6">
        <v>0</v>
      </c>
      <c r="K1251" s="6">
        <v>1.5899999999999999</v>
      </c>
      <c r="L1251" s="6">
        <v>15.93</v>
      </c>
      <c r="M1251" s="6">
        <v>0</v>
      </c>
      <c r="N1251" s="6">
        <v>0</v>
      </c>
      <c r="O1251" s="6">
        <v>0</v>
      </c>
    </row>
    <row r="1252" spans="1:57" s="3" customFormat="1" hidden="1" x14ac:dyDescent="0.25">
      <c r="A1252" s="19">
        <v>2019</v>
      </c>
      <c r="B1252" s="19">
        <v>10</v>
      </c>
      <c r="C1252" s="19" t="s">
        <v>133</v>
      </c>
      <c r="D1252" s="19" t="s">
        <v>238</v>
      </c>
      <c r="E1252" s="19" t="s">
        <v>543</v>
      </c>
      <c r="F1252" s="19" t="s">
        <v>352</v>
      </c>
      <c r="G1252" s="19" t="s">
        <v>351</v>
      </c>
      <c r="H1252" s="19">
        <v>1.5899999999999999</v>
      </c>
      <c r="I1252" s="19">
        <v>0</v>
      </c>
      <c r="J1252" s="19">
        <v>0</v>
      </c>
      <c r="K1252" s="19">
        <v>1.5899999999999999</v>
      </c>
      <c r="L1252" s="19">
        <v>0</v>
      </c>
      <c r="M1252" s="19">
        <v>0</v>
      </c>
      <c r="N1252" s="19">
        <v>0</v>
      </c>
      <c r="O1252" s="19">
        <v>0</v>
      </c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  <c r="BA1252" s="20"/>
      <c r="BB1252" s="20"/>
      <c r="BC1252" s="20"/>
      <c r="BD1252" s="20"/>
      <c r="BE1252" s="20"/>
    </row>
    <row r="1253" spans="1:57" s="3" customFormat="1" hidden="1" x14ac:dyDescent="0.25">
      <c r="A1253" s="19">
        <v>2019</v>
      </c>
      <c r="B1253" s="19">
        <v>10</v>
      </c>
      <c r="C1253" s="19" t="s">
        <v>61</v>
      </c>
      <c r="D1253" s="19" t="s">
        <v>453</v>
      </c>
      <c r="E1253" s="19" t="s">
        <v>43</v>
      </c>
      <c r="F1253" s="19" t="s">
        <v>454</v>
      </c>
      <c r="G1253" s="19" t="s">
        <v>452</v>
      </c>
      <c r="H1253" s="19">
        <v>18.55</v>
      </c>
      <c r="I1253" s="19">
        <v>0</v>
      </c>
      <c r="J1253" s="19">
        <v>0</v>
      </c>
      <c r="K1253" s="19">
        <v>1.5899999999999999</v>
      </c>
      <c r="L1253" s="19">
        <v>16.96</v>
      </c>
      <c r="M1253" s="19">
        <v>0</v>
      </c>
      <c r="N1253" s="19">
        <v>0</v>
      </c>
      <c r="O1253" s="19">
        <v>0</v>
      </c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  <c r="BA1253" s="20"/>
      <c r="BB1253" s="20"/>
      <c r="BC1253" s="20"/>
      <c r="BD1253" s="20"/>
      <c r="BE1253" s="20"/>
    </row>
    <row r="1254" spans="1:57" s="3" customFormat="1" hidden="1" x14ac:dyDescent="0.25">
      <c r="A1254" s="9">
        <v>2019</v>
      </c>
      <c r="B1254" s="9">
        <v>4</v>
      </c>
      <c r="C1254" s="9" t="s">
        <v>15</v>
      </c>
      <c r="D1254" s="9" t="s">
        <v>393</v>
      </c>
      <c r="E1254" s="9" t="s">
        <v>43</v>
      </c>
      <c r="F1254" s="9" t="s">
        <v>396</v>
      </c>
      <c r="G1254" s="5" t="s">
        <v>396</v>
      </c>
      <c r="H1254" s="6">
        <v>1.6800000000000002</v>
      </c>
      <c r="I1254" s="6">
        <v>0</v>
      </c>
      <c r="J1254" s="6">
        <v>0</v>
      </c>
      <c r="K1254" s="6">
        <v>1.58</v>
      </c>
      <c r="L1254" s="6">
        <v>0.1</v>
      </c>
      <c r="M1254" s="6">
        <v>0</v>
      </c>
      <c r="N1254" s="6">
        <v>0</v>
      </c>
      <c r="O1254" s="6">
        <v>0</v>
      </c>
    </row>
    <row r="1255" spans="1:57" s="3" customFormat="1" x14ac:dyDescent="0.25">
      <c r="A1255" s="9">
        <v>2019</v>
      </c>
      <c r="B1255" s="9">
        <v>6</v>
      </c>
      <c r="C1255" s="10" t="s">
        <v>124</v>
      </c>
      <c r="D1255" s="10" t="s">
        <v>373</v>
      </c>
      <c r="E1255" s="9" t="s">
        <v>29</v>
      </c>
      <c r="F1255" s="10" t="s">
        <v>381</v>
      </c>
      <c r="G1255" s="5" t="s">
        <v>375</v>
      </c>
      <c r="H1255" s="6">
        <v>1.58</v>
      </c>
      <c r="I1255" s="6">
        <v>0</v>
      </c>
      <c r="J1255" s="6">
        <v>0</v>
      </c>
      <c r="K1255" s="6">
        <v>1.58</v>
      </c>
      <c r="L1255" s="6">
        <v>0</v>
      </c>
      <c r="M1255" s="6">
        <v>0</v>
      </c>
      <c r="N1255" s="6">
        <v>0</v>
      </c>
      <c r="O1255" s="6">
        <v>0</v>
      </c>
    </row>
    <row r="1256" spans="1:57" s="3" customFormat="1" hidden="1" x14ac:dyDescent="0.25">
      <c r="A1256" s="9">
        <v>2019</v>
      </c>
      <c r="B1256" s="9">
        <v>6</v>
      </c>
      <c r="C1256" s="10" t="s">
        <v>15</v>
      </c>
      <c r="D1256" s="10" t="s">
        <v>393</v>
      </c>
      <c r="E1256" s="9" t="s">
        <v>43</v>
      </c>
      <c r="F1256" s="10" t="s">
        <v>396</v>
      </c>
      <c r="G1256" s="12" t="s">
        <v>396</v>
      </c>
      <c r="H1256" s="6">
        <v>2.19</v>
      </c>
      <c r="I1256" s="6">
        <v>0</v>
      </c>
      <c r="J1256" s="6">
        <v>0</v>
      </c>
      <c r="K1256" s="6">
        <v>1.58</v>
      </c>
      <c r="L1256" s="6">
        <v>0.61</v>
      </c>
      <c r="M1256" s="6">
        <v>0</v>
      </c>
      <c r="N1256" s="6">
        <v>0</v>
      </c>
      <c r="O1256" s="6">
        <v>0</v>
      </c>
    </row>
    <row r="1257" spans="1:57" s="3" customFormat="1" x14ac:dyDescent="0.25">
      <c r="A1257" s="5">
        <v>2019</v>
      </c>
      <c r="B1257" s="5">
        <v>7</v>
      </c>
      <c r="C1257" s="12" t="s">
        <v>124</v>
      </c>
      <c r="D1257" s="12" t="s">
        <v>373</v>
      </c>
      <c r="E1257" s="5" t="s">
        <v>29</v>
      </c>
      <c r="F1257" s="12" t="s">
        <v>381</v>
      </c>
      <c r="G1257" s="9" t="s">
        <v>375</v>
      </c>
      <c r="H1257" s="6">
        <v>1.58</v>
      </c>
      <c r="I1257" s="6">
        <v>0</v>
      </c>
      <c r="J1257" s="6">
        <v>0</v>
      </c>
      <c r="K1257" s="6">
        <v>1.58</v>
      </c>
      <c r="L1257" s="6">
        <v>0</v>
      </c>
      <c r="M1257" s="6">
        <v>0</v>
      </c>
      <c r="N1257" s="6">
        <v>0</v>
      </c>
      <c r="O1257" s="6">
        <v>0</v>
      </c>
    </row>
    <row r="1258" spans="1:57" s="3" customFormat="1" hidden="1" x14ac:dyDescent="0.25">
      <c r="A1258" s="5">
        <v>2019</v>
      </c>
      <c r="B1258" s="5">
        <v>7</v>
      </c>
      <c r="C1258" s="12" t="s">
        <v>124</v>
      </c>
      <c r="D1258" s="12" t="s">
        <v>425</v>
      </c>
      <c r="E1258" s="5" t="s">
        <v>126</v>
      </c>
      <c r="F1258" s="12" t="s">
        <v>438</v>
      </c>
      <c r="G1258" s="10" t="s">
        <v>439</v>
      </c>
      <c r="H1258" s="6">
        <v>1.58</v>
      </c>
      <c r="I1258" s="6">
        <v>0</v>
      </c>
      <c r="J1258" s="6">
        <v>0</v>
      </c>
      <c r="K1258" s="6">
        <v>1.58</v>
      </c>
      <c r="L1258" s="6">
        <v>0</v>
      </c>
      <c r="M1258" s="6">
        <v>0</v>
      </c>
      <c r="N1258" s="6">
        <v>0</v>
      </c>
      <c r="O1258" s="6">
        <v>0</v>
      </c>
    </row>
    <row r="1259" spans="1:57" s="3" customFormat="1" hidden="1" x14ac:dyDescent="0.25">
      <c r="A1259" s="13">
        <v>2019</v>
      </c>
      <c r="B1259" s="13">
        <v>9</v>
      </c>
      <c r="C1259" s="13" t="s">
        <v>222</v>
      </c>
      <c r="D1259" s="13" t="s">
        <v>229</v>
      </c>
      <c r="E1259" s="13" t="s">
        <v>224</v>
      </c>
      <c r="F1259" s="13" t="s">
        <v>230</v>
      </c>
      <c r="G1259" s="7" t="s">
        <v>226</v>
      </c>
      <c r="H1259" s="13">
        <v>2022.9</v>
      </c>
      <c r="I1259" s="13">
        <v>0</v>
      </c>
      <c r="J1259" s="13">
        <v>0</v>
      </c>
      <c r="K1259" s="13">
        <v>1.58</v>
      </c>
      <c r="L1259" s="13">
        <v>11.620000000000001</v>
      </c>
      <c r="M1259" s="13">
        <v>2009.6999999999998</v>
      </c>
      <c r="N1259" s="13">
        <v>2.5399999999999996</v>
      </c>
      <c r="O1259" s="13">
        <v>0</v>
      </c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  <c r="BA1259" s="18"/>
      <c r="BB1259" s="18"/>
      <c r="BC1259" s="18"/>
      <c r="BD1259" s="18"/>
      <c r="BE1259" s="18"/>
    </row>
    <row r="1260" spans="1:57" s="3" customFormat="1" hidden="1" x14ac:dyDescent="0.25">
      <c r="A1260" s="23">
        <v>2019</v>
      </c>
      <c r="B1260" s="23">
        <v>12</v>
      </c>
      <c r="C1260" s="23" t="s">
        <v>15</v>
      </c>
      <c r="D1260" s="23" t="s">
        <v>50</v>
      </c>
      <c r="E1260" s="23" t="s">
        <v>51</v>
      </c>
      <c r="F1260" s="23" t="s">
        <v>52</v>
      </c>
      <c r="G1260" s="23" t="s">
        <v>53</v>
      </c>
      <c r="H1260" s="23">
        <v>33.78</v>
      </c>
      <c r="I1260" s="23">
        <v>0</v>
      </c>
      <c r="J1260" s="23">
        <v>0</v>
      </c>
      <c r="K1260" s="23">
        <v>1.58</v>
      </c>
      <c r="L1260" s="23">
        <v>32.18</v>
      </c>
      <c r="M1260" s="23">
        <v>0</v>
      </c>
      <c r="N1260" s="23">
        <v>0</v>
      </c>
      <c r="O1260" s="23">
        <v>0</v>
      </c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4"/>
      <c r="AG1260" s="24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  <c r="AX1260" s="24"/>
      <c r="AY1260" s="24"/>
      <c r="AZ1260" s="24"/>
      <c r="BA1260" s="24"/>
      <c r="BB1260" s="24"/>
      <c r="BC1260" s="24"/>
      <c r="BD1260" s="24"/>
      <c r="BE1260" s="24"/>
    </row>
    <row r="1261" spans="1:57" s="3" customFormat="1" hidden="1" x14ac:dyDescent="0.25">
      <c r="A1261" s="4">
        <v>2019</v>
      </c>
      <c r="B1261" s="4">
        <v>1</v>
      </c>
      <c r="C1261" s="4" t="s">
        <v>89</v>
      </c>
      <c r="D1261" s="4" t="s">
        <v>90</v>
      </c>
      <c r="E1261" s="4" t="s">
        <v>91</v>
      </c>
      <c r="F1261" s="4" t="s">
        <v>97</v>
      </c>
      <c r="G1261" s="5" t="s">
        <v>93</v>
      </c>
      <c r="H1261" s="6">
        <v>65.86</v>
      </c>
      <c r="I1261" s="6">
        <v>0</v>
      </c>
      <c r="J1261" s="6">
        <v>0</v>
      </c>
      <c r="K1261" s="6">
        <v>1.5699999999999998</v>
      </c>
      <c r="L1261" s="6">
        <v>2.96</v>
      </c>
      <c r="M1261" s="6">
        <v>61.32</v>
      </c>
      <c r="N1261" s="6">
        <v>19.75</v>
      </c>
      <c r="O1261" s="6">
        <v>0</v>
      </c>
    </row>
    <row r="1262" spans="1:57" s="3" customFormat="1" hidden="1" x14ac:dyDescent="0.25">
      <c r="A1262" s="9">
        <v>2019</v>
      </c>
      <c r="B1262" s="9">
        <v>2</v>
      </c>
      <c r="C1262" s="9" t="s">
        <v>79</v>
      </c>
      <c r="D1262" s="9" t="s">
        <v>137</v>
      </c>
      <c r="E1262" s="9" t="s">
        <v>138</v>
      </c>
      <c r="F1262" s="9" t="s">
        <v>186</v>
      </c>
      <c r="G1262" s="5" t="s">
        <v>184</v>
      </c>
      <c r="H1262" s="6">
        <v>1.5699999999999998</v>
      </c>
      <c r="I1262" s="6">
        <v>0</v>
      </c>
      <c r="J1262" s="6">
        <v>0</v>
      </c>
      <c r="K1262" s="6">
        <v>1.5699999999999998</v>
      </c>
      <c r="L1262" s="6">
        <v>0</v>
      </c>
      <c r="M1262" s="6">
        <v>0</v>
      </c>
      <c r="N1262" s="6">
        <v>0</v>
      </c>
      <c r="O1262" s="6">
        <v>0</v>
      </c>
    </row>
    <row r="1263" spans="1:57" s="3" customFormat="1" hidden="1" x14ac:dyDescent="0.25">
      <c r="A1263" s="9">
        <v>2019</v>
      </c>
      <c r="B1263" s="9">
        <v>3</v>
      </c>
      <c r="C1263" s="9" t="s">
        <v>55</v>
      </c>
      <c r="D1263" s="9" t="s">
        <v>249</v>
      </c>
      <c r="E1263" s="9" t="s">
        <v>250</v>
      </c>
      <c r="F1263" s="9" t="s">
        <v>251</v>
      </c>
      <c r="G1263" s="5" t="s">
        <v>252</v>
      </c>
      <c r="H1263" s="6">
        <v>12.95</v>
      </c>
      <c r="I1263" s="6">
        <v>0</v>
      </c>
      <c r="J1263" s="6">
        <v>0</v>
      </c>
      <c r="K1263" s="6">
        <v>1.5699999999999998</v>
      </c>
      <c r="L1263" s="6">
        <v>11.39</v>
      </c>
      <c r="M1263" s="6">
        <v>0</v>
      </c>
      <c r="N1263" s="6">
        <v>0</v>
      </c>
      <c r="O1263" s="6">
        <v>0</v>
      </c>
    </row>
    <row r="1264" spans="1:57" s="3" customFormat="1" hidden="1" x14ac:dyDescent="0.25">
      <c r="A1264" s="9">
        <v>2019</v>
      </c>
      <c r="B1264" s="9">
        <v>4</v>
      </c>
      <c r="C1264" s="9" t="s">
        <v>146</v>
      </c>
      <c r="D1264" s="9" t="s">
        <v>147</v>
      </c>
      <c r="E1264" s="9" t="s">
        <v>43</v>
      </c>
      <c r="F1264" s="9" t="s">
        <v>148</v>
      </c>
      <c r="G1264" s="5" t="s">
        <v>149</v>
      </c>
      <c r="H1264" s="6">
        <v>2.99</v>
      </c>
      <c r="I1264" s="6">
        <v>0</v>
      </c>
      <c r="J1264" s="6">
        <v>0</v>
      </c>
      <c r="K1264" s="6">
        <v>1.5699999999999998</v>
      </c>
      <c r="L1264" s="6">
        <v>1.42</v>
      </c>
      <c r="M1264" s="6">
        <v>0</v>
      </c>
      <c r="N1264" s="6">
        <v>0</v>
      </c>
      <c r="O1264" s="6">
        <v>0</v>
      </c>
    </row>
    <row r="1265" spans="1:57" s="3" customFormat="1" x14ac:dyDescent="0.25">
      <c r="A1265" s="9">
        <v>2019</v>
      </c>
      <c r="B1265" s="9">
        <v>4</v>
      </c>
      <c r="C1265" s="9" t="s">
        <v>124</v>
      </c>
      <c r="D1265" s="9" t="s">
        <v>353</v>
      </c>
      <c r="E1265" s="9" t="s">
        <v>29</v>
      </c>
      <c r="F1265" s="9" t="s">
        <v>515</v>
      </c>
      <c r="G1265" s="5" t="s">
        <v>516</v>
      </c>
      <c r="H1265" s="6">
        <v>1.56</v>
      </c>
      <c r="I1265" s="6">
        <v>0</v>
      </c>
      <c r="J1265" s="6">
        <v>0</v>
      </c>
      <c r="K1265" s="6">
        <v>1.56</v>
      </c>
      <c r="L1265" s="6">
        <v>0</v>
      </c>
      <c r="M1265" s="6">
        <v>0</v>
      </c>
      <c r="N1265" s="6">
        <v>0</v>
      </c>
      <c r="O1265" s="6">
        <v>0</v>
      </c>
    </row>
    <row r="1266" spans="1:57" s="3" customFormat="1" hidden="1" x14ac:dyDescent="0.25">
      <c r="A1266" s="9">
        <v>2019</v>
      </c>
      <c r="B1266" s="9">
        <v>5</v>
      </c>
      <c r="C1266" s="9" t="s">
        <v>79</v>
      </c>
      <c r="D1266" s="9" t="s">
        <v>137</v>
      </c>
      <c r="E1266" s="9" t="s">
        <v>138</v>
      </c>
      <c r="F1266" s="9" t="s">
        <v>186</v>
      </c>
      <c r="G1266" s="5" t="s">
        <v>184</v>
      </c>
      <c r="H1266" s="6">
        <v>1.56</v>
      </c>
      <c r="I1266" s="6">
        <v>0</v>
      </c>
      <c r="J1266" s="6">
        <v>0</v>
      </c>
      <c r="K1266" s="6">
        <v>1.56</v>
      </c>
      <c r="L1266" s="6">
        <v>0</v>
      </c>
      <c r="M1266" s="6">
        <v>0</v>
      </c>
      <c r="N1266" s="6">
        <v>0</v>
      </c>
      <c r="O1266" s="6">
        <v>0</v>
      </c>
    </row>
    <row r="1267" spans="1:57" s="3" customFormat="1" hidden="1" x14ac:dyDescent="0.25">
      <c r="A1267" s="9">
        <v>2019</v>
      </c>
      <c r="B1267" s="9">
        <v>5</v>
      </c>
      <c r="C1267" s="9" t="s">
        <v>124</v>
      </c>
      <c r="D1267" s="9" t="s">
        <v>425</v>
      </c>
      <c r="E1267" s="8" t="s">
        <v>115</v>
      </c>
      <c r="F1267" s="9" t="s">
        <v>481</v>
      </c>
      <c r="G1267" s="5" t="s">
        <v>479</v>
      </c>
      <c r="H1267" s="6">
        <v>1.56</v>
      </c>
      <c r="I1267" s="6">
        <v>0</v>
      </c>
      <c r="J1267" s="6">
        <v>0</v>
      </c>
      <c r="K1267" s="6">
        <v>1.56</v>
      </c>
      <c r="L1267" s="6">
        <v>0</v>
      </c>
      <c r="M1267" s="6">
        <v>0</v>
      </c>
      <c r="N1267" s="6">
        <v>0</v>
      </c>
      <c r="O1267" s="6">
        <v>0</v>
      </c>
    </row>
    <row r="1268" spans="1:57" s="3" customFormat="1" hidden="1" x14ac:dyDescent="0.25">
      <c r="A1268" s="5">
        <v>2019</v>
      </c>
      <c r="B1268" s="5">
        <v>7</v>
      </c>
      <c r="C1268" s="12" t="s">
        <v>19</v>
      </c>
      <c r="D1268" s="12" t="s">
        <v>70</v>
      </c>
      <c r="E1268" s="5" t="s">
        <v>104</v>
      </c>
      <c r="F1268" s="12" t="s">
        <v>109</v>
      </c>
      <c r="G1268" s="10" t="s">
        <v>19</v>
      </c>
      <c r="H1268" s="6">
        <v>24.18</v>
      </c>
      <c r="I1268" s="6">
        <v>0</v>
      </c>
      <c r="J1268" s="6">
        <v>0</v>
      </c>
      <c r="K1268" s="6">
        <v>1.56</v>
      </c>
      <c r="L1268" s="6">
        <v>12.85</v>
      </c>
      <c r="M1268" s="6">
        <v>9.77</v>
      </c>
      <c r="N1268" s="6">
        <v>0</v>
      </c>
      <c r="O1268" s="6">
        <v>0</v>
      </c>
    </row>
    <row r="1269" spans="1:57" s="3" customFormat="1" hidden="1" x14ac:dyDescent="0.25">
      <c r="A1269" s="21">
        <v>2019</v>
      </c>
      <c r="B1269" s="21">
        <v>11</v>
      </c>
      <c r="C1269" s="21" t="s">
        <v>19</v>
      </c>
      <c r="D1269" s="21" t="s">
        <v>78</v>
      </c>
      <c r="E1269" s="21" t="s">
        <v>313</v>
      </c>
      <c r="F1269" s="21" t="s">
        <v>316</v>
      </c>
      <c r="G1269" s="21" t="s">
        <v>315</v>
      </c>
      <c r="H1269" s="21">
        <v>191.77</v>
      </c>
      <c r="I1269" s="21">
        <v>0</v>
      </c>
      <c r="J1269" s="21">
        <v>0</v>
      </c>
      <c r="K1269" s="21">
        <v>1.56</v>
      </c>
      <c r="L1269" s="21">
        <v>8.4700000000000006</v>
      </c>
      <c r="M1269" s="21">
        <v>0</v>
      </c>
      <c r="N1269" s="21">
        <v>0</v>
      </c>
      <c r="O1269" s="21">
        <v>181.74</v>
      </c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</row>
    <row r="1270" spans="1:57" s="3" customFormat="1" hidden="1" x14ac:dyDescent="0.25">
      <c r="A1270" s="9">
        <v>2019</v>
      </c>
      <c r="B1270" s="9">
        <v>6</v>
      </c>
      <c r="C1270" s="10" t="s">
        <v>133</v>
      </c>
      <c r="D1270" s="10" t="s">
        <v>487</v>
      </c>
      <c r="E1270" s="9" t="s">
        <v>126</v>
      </c>
      <c r="F1270" s="10" t="s">
        <v>488</v>
      </c>
      <c r="G1270" s="12" t="s">
        <v>489</v>
      </c>
      <c r="H1270" s="6">
        <v>1.55</v>
      </c>
      <c r="I1270" s="6">
        <v>0</v>
      </c>
      <c r="J1270" s="6">
        <v>0</v>
      </c>
      <c r="K1270" s="6">
        <v>1.55</v>
      </c>
      <c r="L1270" s="6">
        <v>0</v>
      </c>
      <c r="M1270" s="6">
        <v>0</v>
      </c>
      <c r="N1270" s="6">
        <v>0</v>
      </c>
      <c r="O1270" s="6">
        <v>0</v>
      </c>
    </row>
    <row r="1271" spans="1:57" s="3" customFormat="1" x14ac:dyDescent="0.25">
      <c r="A1271" s="5">
        <v>2019</v>
      </c>
      <c r="B1271" s="5">
        <v>7</v>
      </c>
      <c r="C1271" s="12" t="s">
        <v>89</v>
      </c>
      <c r="D1271" s="12" t="s">
        <v>90</v>
      </c>
      <c r="E1271" s="5" t="s">
        <v>29</v>
      </c>
      <c r="F1271" s="12" t="s">
        <v>432</v>
      </c>
      <c r="G1271" s="10" t="s">
        <v>433</v>
      </c>
      <c r="H1271" s="6">
        <v>286.3</v>
      </c>
      <c r="I1271" s="6">
        <v>0</v>
      </c>
      <c r="J1271" s="6">
        <v>0</v>
      </c>
      <c r="K1271" s="6">
        <v>1.55</v>
      </c>
      <c r="L1271" s="6">
        <v>0</v>
      </c>
      <c r="M1271" s="6">
        <v>284.75</v>
      </c>
      <c r="N1271" s="6">
        <v>105.21</v>
      </c>
      <c r="O1271" s="6">
        <v>0</v>
      </c>
    </row>
    <row r="1272" spans="1:57" s="3" customFormat="1" hidden="1" x14ac:dyDescent="0.25">
      <c r="A1272" s="13">
        <v>2019</v>
      </c>
      <c r="B1272" s="13">
        <v>9</v>
      </c>
      <c r="C1272" s="13" t="s">
        <v>89</v>
      </c>
      <c r="D1272" s="13" t="s">
        <v>90</v>
      </c>
      <c r="E1272" s="13" t="s">
        <v>91</v>
      </c>
      <c r="F1272" s="13" t="s">
        <v>97</v>
      </c>
      <c r="G1272" s="7" t="s">
        <v>93</v>
      </c>
      <c r="H1272" s="13">
        <v>81.760000000000005</v>
      </c>
      <c r="I1272" s="13">
        <v>0</v>
      </c>
      <c r="J1272" s="13">
        <v>0</v>
      </c>
      <c r="K1272" s="13">
        <v>1.55</v>
      </c>
      <c r="L1272" s="13">
        <v>7.83</v>
      </c>
      <c r="M1272" s="13">
        <v>72.38</v>
      </c>
      <c r="N1272" s="13">
        <v>25.37</v>
      </c>
      <c r="O1272" s="13">
        <v>0</v>
      </c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  <c r="BA1272" s="18"/>
      <c r="BB1272" s="18"/>
      <c r="BC1272" s="18"/>
      <c r="BD1272" s="18"/>
      <c r="BE1272" s="18"/>
    </row>
    <row r="1273" spans="1:57" s="3" customFormat="1" x14ac:dyDescent="0.25">
      <c r="A1273" s="21">
        <v>2019</v>
      </c>
      <c r="B1273" s="21">
        <v>11</v>
      </c>
      <c r="C1273" s="21" t="s">
        <v>61</v>
      </c>
      <c r="D1273" s="21" t="s">
        <v>399</v>
      </c>
      <c r="E1273" s="21" t="s">
        <v>29</v>
      </c>
      <c r="F1273" s="21" t="s">
        <v>416</v>
      </c>
      <c r="G1273" s="21" t="s">
        <v>411</v>
      </c>
      <c r="H1273" s="21">
        <v>32.31</v>
      </c>
      <c r="I1273" s="21">
        <v>0</v>
      </c>
      <c r="J1273" s="21">
        <v>0</v>
      </c>
      <c r="K1273" s="21">
        <v>1.55</v>
      </c>
      <c r="L1273" s="21">
        <v>1.6600000000000001</v>
      </c>
      <c r="M1273" s="21">
        <v>29.1</v>
      </c>
      <c r="N1273" s="21">
        <v>9.3000000000000007</v>
      </c>
      <c r="O1273" s="21">
        <v>0</v>
      </c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22"/>
      <c r="AG1273" s="22"/>
      <c r="AH1273" s="22"/>
      <c r="AI1273" s="22"/>
      <c r="AJ1273" s="22"/>
      <c r="AK1273" s="22"/>
      <c r="AL1273" s="22"/>
      <c r="AM1273" s="22"/>
      <c r="AN1273" s="22"/>
      <c r="AO1273" s="22"/>
      <c r="AP1273" s="22"/>
      <c r="AQ1273" s="22"/>
      <c r="AR1273" s="22"/>
      <c r="AS1273" s="22"/>
      <c r="AT1273" s="22"/>
      <c r="AU1273" s="22"/>
      <c r="AV1273" s="22"/>
      <c r="AW1273" s="22"/>
      <c r="AX1273" s="22"/>
      <c r="AY1273" s="22"/>
      <c r="AZ1273" s="22"/>
      <c r="BA1273" s="22"/>
      <c r="BB1273" s="22"/>
      <c r="BC1273" s="22"/>
      <c r="BD1273" s="22"/>
      <c r="BE1273" s="22"/>
    </row>
    <row r="1274" spans="1:57" s="3" customFormat="1" hidden="1" x14ac:dyDescent="0.25">
      <c r="A1274" s="9">
        <v>2019</v>
      </c>
      <c r="B1274" s="9">
        <v>6</v>
      </c>
      <c r="C1274" s="10" t="s">
        <v>79</v>
      </c>
      <c r="D1274" s="10" t="s">
        <v>137</v>
      </c>
      <c r="E1274" s="9" t="s">
        <v>138</v>
      </c>
      <c r="F1274" s="10" t="s">
        <v>186</v>
      </c>
      <c r="G1274" s="12" t="s">
        <v>184</v>
      </c>
      <c r="H1274" s="6">
        <v>1.5499999999999998</v>
      </c>
      <c r="I1274" s="6">
        <v>0</v>
      </c>
      <c r="J1274" s="6">
        <v>0</v>
      </c>
      <c r="K1274" s="6">
        <v>1.5499999999999998</v>
      </c>
      <c r="L1274" s="6">
        <v>0</v>
      </c>
      <c r="M1274" s="6">
        <v>0</v>
      </c>
      <c r="N1274" s="6">
        <v>0</v>
      </c>
      <c r="O1274" s="6">
        <v>0</v>
      </c>
    </row>
    <row r="1275" spans="1:57" s="3" customFormat="1" hidden="1" x14ac:dyDescent="0.25">
      <c r="A1275" s="9">
        <v>2019</v>
      </c>
      <c r="B1275" s="9">
        <v>4</v>
      </c>
      <c r="C1275" s="9" t="s">
        <v>27</v>
      </c>
      <c r="D1275" s="9" t="s">
        <v>158</v>
      </c>
      <c r="E1275" s="9" t="s">
        <v>17</v>
      </c>
      <c r="F1275" s="9" t="s">
        <v>263</v>
      </c>
      <c r="G1275" s="5" t="s">
        <v>34</v>
      </c>
      <c r="H1275" s="6">
        <v>18.22</v>
      </c>
      <c r="I1275" s="6">
        <v>0</v>
      </c>
      <c r="J1275" s="6">
        <v>0</v>
      </c>
      <c r="K1275" s="6">
        <v>1.54</v>
      </c>
      <c r="L1275" s="6">
        <v>0</v>
      </c>
      <c r="M1275" s="6">
        <v>16.68</v>
      </c>
      <c r="N1275" s="6">
        <v>34.840000000000003</v>
      </c>
      <c r="O1275" s="6">
        <v>0</v>
      </c>
    </row>
    <row r="1276" spans="1:57" s="3" customFormat="1" x14ac:dyDescent="0.25">
      <c r="A1276" s="19">
        <v>2019</v>
      </c>
      <c r="B1276" s="19">
        <v>10</v>
      </c>
      <c r="C1276" s="19" t="s">
        <v>61</v>
      </c>
      <c r="D1276" s="19" t="s">
        <v>62</v>
      </c>
      <c r="E1276" s="19" t="s">
        <v>29</v>
      </c>
      <c r="F1276" s="19" t="s">
        <v>420</v>
      </c>
      <c r="G1276" s="19" t="s">
        <v>411</v>
      </c>
      <c r="H1276" s="19">
        <v>1.54</v>
      </c>
      <c r="I1276" s="19">
        <v>0</v>
      </c>
      <c r="J1276" s="19">
        <v>0</v>
      </c>
      <c r="K1276" s="19">
        <v>1.54</v>
      </c>
      <c r="L1276" s="19">
        <v>0</v>
      </c>
      <c r="M1276" s="19">
        <v>0</v>
      </c>
      <c r="N1276" s="19">
        <v>0</v>
      </c>
      <c r="O1276" s="19">
        <v>0</v>
      </c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  <c r="BA1276" s="20"/>
      <c r="BB1276" s="20"/>
      <c r="BC1276" s="20"/>
      <c r="BD1276" s="20"/>
      <c r="BE1276" s="20"/>
    </row>
    <row r="1277" spans="1:57" s="3" customFormat="1" hidden="1" x14ac:dyDescent="0.25">
      <c r="A1277" s="4">
        <v>2019</v>
      </c>
      <c r="B1277" s="4">
        <v>1</v>
      </c>
      <c r="C1277" s="4" t="s">
        <v>27</v>
      </c>
      <c r="D1277" s="4" t="s">
        <v>158</v>
      </c>
      <c r="E1277" s="4" t="s">
        <v>17</v>
      </c>
      <c r="F1277" s="4" t="s">
        <v>263</v>
      </c>
      <c r="G1277" s="5" t="s">
        <v>34</v>
      </c>
      <c r="H1277" s="6">
        <v>20.97</v>
      </c>
      <c r="I1277" s="6">
        <v>0</v>
      </c>
      <c r="J1277" s="6">
        <v>0</v>
      </c>
      <c r="K1277" s="6">
        <v>1.53</v>
      </c>
      <c r="L1277" s="6">
        <v>0</v>
      </c>
      <c r="M1277" s="6">
        <v>19.440000000000001</v>
      </c>
      <c r="N1277" s="6">
        <v>47.75</v>
      </c>
      <c r="O1277" s="6">
        <v>0</v>
      </c>
    </row>
    <row r="1278" spans="1:57" s="3" customFormat="1" x14ac:dyDescent="0.25">
      <c r="A1278" s="9">
        <v>2019</v>
      </c>
      <c r="B1278" s="9">
        <v>4</v>
      </c>
      <c r="C1278" s="9" t="s">
        <v>89</v>
      </c>
      <c r="D1278" s="9" t="s">
        <v>273</v>
      </c>
      <c r="E1278" s="9" t="s">
        <v>29</v>
      </c>
      <c r="F1278" s="9" t="s">
        <v>334</v>
      </c>
      <c r="G1278" s="5" t="s">
        <v>330</v>
      </c>
      <c r="H1278" s="6">
        <v>30.77</v>
      </c>
      <c r="I1278" s="6">
        <v>0</v>
      </c>
      <c r="J1278" s="6">
        <v>0</v>
      </c>
      <c r="K1278" s="6">
        <v>1.53</v>
      </c>
      <c r="L1278" s="6">
        <v>5</v>
      </c>
      <c r="M1278" s="6">
        <v>0</v>
      </c>
      <c r="N1278" s="6">
        <v>0</v>
      </c>
      <c r="O1278" s="6">
        <v>24.24</v>
      </c>
    </row>
    <row r="1279" spans="1:57" s="3" customFormat="1" x14ac:dyDescent="0.25">
      <c r="A1279" s="19">
        <v>2019</v>
      </c>
      <c r="B1279" s="19">
        <v>10</v>
      </c>
      <c r="C1279" s="19" t="s">
        <v>124</v>
      </c>
      <c r="D1279" s="19" t="s">
        <v>373</v>
      </c>
      <c r="E1279" s="19" t="s">
        <v>29</v>
      </c>
      <c r="F1279" s="19" t="s">
        <v>381</v>
      </c>
      <c r="G1279" s="19" t="s">
        <v>375</v>
      </c>
      <c r="H1279" s="19">
        <v>1.52</v>
      </c>
      <c r="I1279" s="19">
        <v>0</v>
      </c>
      <c r="J1279" s="19">
        <v>0</v>
      </c>
      <c r="K1279" s="19">
        <v>1.52</v>
      </c>
      <c r="L1279" s="19">
        <v>0</v>
      </c>
      <c r="M1279" s="19">
        <v>0</v>
      </c>
      <c r="N1279" s="19">
        <v>0</v>
      </c>
      <c r="O1279" s="19">
        <v>0</v>
      </c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  <c r="BA1279" s="20"/>
      <c r="BB1279" s="20"/>
      <c r="BC1279" s="20"/>
      <c r="BD1279" s="20"/>
      <c r="BE1279" s="20"/>
    </row>
    <row r="1280" spans="1:57" s="3" customFormat="1" x14ac:dyDescent="0.25">
      <c r="A1280" s="4">
        <v>2019</v>
      </c>
      <c r="B1280" s="4">
        <v>1</v>
      </c>
      <c r="C1280" s="4" t="s">
        <v>146</v>
      </c>
      <c r="D1280" s="4" t="s">
        <v>336</v>
      </c>
      <c r="E1280" s="4" t="s">
        <v>29</v>
      </c>
      <c r="F1280" s="4" t="s">
        <v>337</v>
      </c>
      <c r="G1280" s="5" t="s">
        <v>330</v>
      </c>
      <c r="H1280" s="6">
        <v>126.22</v>
      </c>
      <c r="I1280" s="6">
        <v>0</v>
      </c>
      <c r="J1280" s="6">
        <v>0</v>
      </c>
      <c r="K1280" s="6">
        <v>1.51</v>
      </c>
      <c r="L1280" s="6">
        <v>53.25</v>
      </c>
      <c r="M1280" s="6">
        <v>0</v>
      </c>
      <c r="N1280" s="6">
        <v>0</v>
      </c>
      <c r="O1280" s="6">
        <v>71.47</v>
      </c>
    </row>
    <row r="1281" spans="1:57" s="3" customFormat="1" x14ac:dyDescent="0.25">
      <c r="A1281" s="4">
        <v>2019</v>
      </c>
      <c r="B1281" s="4">
        <v>1</v>
      </c>
      <c r="C1281" s="4" t="s">
        <v>61</v>
      </c>
      <c r="D1281" s="4" t="s">
        <v>399</v>
      </c>
      <c r="E1281" s="4" t="s">
        <v>29</v>
      </c>
      <c r="F1281" s="4" t="s">
        <v>412</v>
      </c>
      <c r="G1281" s="5" t="s">
        <v>411</v>
      </c>
      <c r="H1281" s="6">
        <v>1.51</v>
      </c>
      <c r="I1281" s="6">
        <v>0</v>
      </c>
      <c r="J1281" s="6">
        <v>0</v>
      </c>
      <c r="K1281" s="6">
        <v>1.51</v>
      </c>
      <c r="L1281" s="6">
        <v>0</v>
      </c>
      <c r="M1281" s="6">
        <v>0</v>
      </c>
      <c r="N1281" s="6">
        <v>0</v>
      </c>
      <c r="O1281" s="6">
        <v>0</v>
      </c>
    </row>
    <row r="1282" spans="1:57" s="3" customFormat="1" hidden="1" x14ac:dyDescent="0.25">
      <c r="A1282" s="9">
        <v>2019</v>
      </c>
      <c r="B1282" s="9">
        <v>4</v>
      </c>
      <c r="C1282" s="9" t="s">
        <v>89</v>
      </c>
      <c r="D1282" s="9" t="s">
        <v>90</v>
      </c>
      <c r="E1282" s="9" t="s">
        <v>91</v>
      </c>
      <c r="F1282" s="9" t="s">
        <v>97</v>
      </c>
      <c r="G1282" s="5" t="s">
        <v>93</v>
      </c>
      <c r="H1282" s="6">
        <v>55.38</v>
      </c>
      <c r="I1282" s="6">
        <v>0</v>
      </c>
      <c r="J1282" s="6">
        <v>0</v>
      </c>
      <c r="K1282" s="6">
        <v>1.51</v>
      </c>
      <c r="L1282" s="6">
        <v>2.2599999999999998</v>
      </c>
      <c r="M1282" s="6">
        <v>51.6</v>
      </c>
      <c r="N1282" s="6">
        <v>17.989999999999998</v>
      </c>
      <c r="O1282" s="6">
        <v>0</v>
      </c>
    </row>
    <row r="1283" spans="1:57" s="3" customFormat="1" hidden="1" x14ac:dyDescent="0.25">
      <c r="A1283" s="5">
        <v>2019</v>
      </c>
      <c r="B1283" s="5">
        <v>7</v>
      </c>
      <c r="C1283" s="12" t="s">
        <v>55</v>
      </c>
      <c r="D1283" s="12" t="s">
        <v>249</v>
      </c>
      <c r="E1283" s="5" t="s">
        <v>250</v>
      </c>
      <c r="F1283" s="12" t="s">
        <v>356</v>
      </c>
      <c r="G1283" s="10" t="s">
        <v>357</v>
      </c>
      <c r="H1283" s="6">
        <v>3.4699999999999998</v>
      </c>
      <c r="I1283" s="6">
        <v>0</v>
      </c>
      <c r="J1283" s="6">
        <v>0</v>
      </c>
      <c r="K1283" s="6">
        <v>1.51</v>
      </c>
      <c r="L1283" s="6">
        <v>1.96</v>
      </c>
      <c r="M1283" s="6">
        <v>0</v>
      </c>
      <c r="N1283" s="6">
        <v>0</v>
      </c>
      <c r="O1283" s="6">
        <v>0</v>
      </c>
    </row>
    <row r="1284" spans="1:57" s="3" customFormat="1" hidden="1" x14ac:dyDescent="0.25">
      <c r="A1284" s="15">
        <v>2019</v>
      </c>
      <c r="B1284" s="15">
        <v>8</v>
      </c>
      <c r="C1284" s="15" t="s">
        <v>124</v>
      </c>
      <c r="D1284" s="15" t="s">
        <v>425</v>
      </c>
      <c r="E1284" s="15" t="s">
        <v>542</v>
      </c>
      <c r="F1284" s="15" t="s">
        <v>481</v>
      </c>
      <c r="G1284" s="16" t="s">
        <v>479</v>
      </c>
      <c r="H1284" s="15">
        <v>1.51</v>
      </c>
      <c r="I1284" s="15">
        <v>0</v>
      </c>
      <c r="J1284" s="15">
        <v>0</v>
      </c>
      <c r="K1284" s="15">
        <v>1.51</v>
      </c>
      <c r="L1284" s="15">
        <v>0</v>
      </c>
      <c r="M1284" s="15">
        <v>0</v>
      </c>
      <c r="N1284" s="15">
        <v>0</v>
      </c>
      <c r="O1284" s="15">
        <v>0</v>
      </c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  <c r="BC1284" s="17"/>
      <c r="BD1284" s="17"/>
      <c r="BE1284" s="17"/>
    </row>
    <row r="1285" spans="1:57" s="3" customFormat="1" hidden="1" x14ac:dyDescent="0.25">
      <c r="A1285" s="23">
        <v>2019</v>
      </c>
      <c r="B1285" s="23">
        <v>12</v>
      </c>
      <c r="C1285" s="23" t="s">
        <v>222</v>
      </c>
      <c r="D1285" s="23" t="s">
        <v>229</v>
      </c>
      <c r="E1285" s="23" t="s">
        <v>224</v>
      </c>
      <c r="F1285" s="23" t="s">
        <v>230</v>
      </c>
      <c r="G1285" s="23" t="s">
        <v>226</v>
      </c>
      <c r="H1285" s="23">
        <v>2010.9299999999998</v>
      </c>
      <c r="I1285" s="23">
        <v>0</v>
      </c>
      <c r="J1285" s="23">
        <v>0</v>
      </c>
      <c r="K1285" s="23">
        <v>1.51</v>
      </c>
      <c r="L1285" s="23">
        <v>11.11</v>
      </c>
      <c r="M1285" s="23">
        <v>1998.31</v>
      </c>
      <c r="N1285" s="23">
        <v>1.98</v>
      </c>
      <c r="O1285" s="23">
        <v>0</v>
      </c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4"/>
      <c r="AV1285" s="24"/>
      <c r="AW1285" s="24"/>
      <c r="AX1285" s="24"/>
      <c r="AY1285" s="24"/>
      <c r="AZ1285" s="24"/>
      <c r="BA1285" s="24"/>
      <c r="BB1285" s="24"/>
      <c r="BC1285" s="24"/>
      <c r="BD1285" s="24"/>
      <c r="BE1285" s="24"/>
    </row>
    <row r="1286" spans="1:57" s="3" customFormat="1" hidden="1" x14ac:dyDescent="0.25">
      <c r="A1286" s="9">
        <v>2019</v>
      </c>
      <c r="B1286" s="9">
        <v>4</v>
      </c>
      <c r="C1286" s="9" t="s">
        <v>124</v>
      </c>
      <c r="D1286" s="9" t="s">
        <v>125</v>
      </c>
      <c r="E1286" s="9" t="s">
        <v>126</v>
      </c>
      <c r="F1286" s="9" t="s">
        <v>270</v>
      </c>
      <c r="G1286" s="5" t="s">
        <v>269</v>
      </c>
      <c r="H1286" s="6">
        <v>1.5</v>
      </c>
      <c r="I1286" s="6">
        <v>0</v>
      </c>
      <c r="J1286" s="6">
        <v>0</v>
      </c>
      <c r="K1286" s="6">
        <v>1.5</v>
      </c>
      <c r="L1286" s="6">
        <v>0</v>
      </c>
      <c r="M1286" s="6">
        <v>0</v>
      </c>
      <c r="N1286" s="6">
        <v>0</v>
      </c>
      <c r="O1286" s="6">
        <v>0</v>
      </c>
    </row>
    <row r="1287" spans="1:57" s="3" customFormat="1" hidden="1" x14ac:dyDescent="0.25">
      <c r="A1287" s="23">
        <v>2019</v>
      </c>
      <c r="B1287" s="23">
        <v>12</v>
      </c>
      <c r="C1287" s="23" t="s">
        <v>55</v>
      </c>
      <c r="D1287" s="23" t="s">
        <v>249</v>
      </c>
      <c r="E1287" s="23" t="s">
        <v>250</v>
      </c>
      <c r="F1287" s="23" t="s">
        <v>356</v>
      </c>
      <c r="G1287" s="23" t="s">
        <v>357</v>
      </c>
      <c r="H1287" s="23">
        <v>3.37</v>
      </c>
      <c r="I1287" s="23">
        <v>0</v>
      </c>
      <c r="J1287" s="23">
        <v>0</v>
      </c>
      <c r="K1287" s="23">
        <v>1.5</v>
      </c>
      <c r="L1287" s="23">
        <v>1.8599999999999999</v>
      </c>
      <c r="M1287" s="23">
        <v>0</v>
      </c>
      <c r="N1287" s="23">
        <v>0</v>
      </c>
      <c r="O1287" s="23">
        <v>0</v>
      </c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4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4"/>
      <c r="AV1287" s="24"/>
      <c r="AW1287" s="24"/>
      <c r="AX1287" s="24"/>
      <c r="AY1287" s="24"/>
      <c r="AZ1287" s="24"/>
      <c r="BA1287" s="24"/>
      <c r="BB1287" s="24"/>
      <c r="BC1287" s="24"/>
      <c r="BD1287" s="24"/>
      <c r="BE1287" s="24"/>
    </row>
    <row r="1288" spans="1:57" s="3" customFormat="1" hidden="1" x14ac:dyDescent="0.25">
      <c r="A1288" s="9">
        <v>2019</v>
      </c>
      <c r="B1288" s="9">
        <v>2</v>
      </c>
      <c r="C1288" s="9" t="s">
        <v>19</v>
      </c>
      <c r="D1288" s="9" t="s">
        <v>106</v>
      </c>
      <c r="E1288" s="9" t="s">
        <v>85</v>
      </c>
      <c r="F1288" s="9" t="s">
        <v>302</v>
      </c>
      <c r="G1288" s="5" t="s">
        <v>303</v>
      </c>
      <c r="H1288" s="6">
        <v>87.06</v>
      </c>
      <c r="I1288" s="6">
        <v>0</v>
      </c>
      <c r="J1288" s="6">
        <v>0</v>
      </c>
      <c r="K1288" s="6">
        <v>1.49</v>
      </c>
      <c r="L1288" s="6">
        <v>0</v>
      </c>
      <c r="M1288" s="6">
        <v>85.57</v>
      </c>
      <c r="N1288" s="6">
        <v>10.72</v>
      </c>
      <c r="O1288" s="6">
        <v>0</v>
      </c>
    </row>
    <row r="1289" spans="1:57" s="3" customFormat="1" hidden="1" x14ac:dyDescent="0.25">
      <c r="A1289" s="5">
        <v>2019</v>
      </c>
      <c r="B1289" s="5">
        <v>7</v>
      </c>
      <c r="C1289" s="12" t="s">
        <v>124</v>
      </c>
      <c r="D1289" s="12" t="s">
        <v>425</v>
      </c>
      <c r="E1289" s="12" t="s">
        <v>115</v>
      </c>
      <c r="F1289" s="12" t="s">
        <v>481</v>
      </c>
      <c r="G1289" s="10" t="s">
        <v>479</v>
      </c>
      <c r="H1289" s="6">
        <v>1.49</v>
      </c>
      <c r="I1289" s="6">
        <v>0</v>
      </c>
      <c r="J1289" s="6">
        <v>0</v>
      </c>
      <c r="K1289" s="6">
        <v>1.49</v>
      </c>
      <c r="L1289" s="6">
        <v>0</v>
      </c>
      <c r="M1289" s="6">
        <v>0</v>
      </c>
      <c r="N1289" s="6">
        <v>0</v>
      </c>
      <c r="O1289" s="6">
        <v>0</v>
      </c>
    </row>
    <row r="1290" spans="1:57" s="3" customFormat="1" hidden="1" x14ac:dyDescent="0.25">
      <c r="A1290" s="9">
        <v>2019</v>
      </c>
      <c r="B1290" s="9">
        <v>5</v>
      </c>
      <c r="C1290" s="9" t="s">
        <v>27</v>
      </c>
      <c r="D1290" s="9" t="s">
        <v>84</v>
      </c>
      <c r="E1290" s="9" t="s">
        <v>85</v>
      </c>
      <c r="F1290" s="9" t="s">
        <v>86</v>
      </c>
      <c r="G1290" s="5" t="s">
        <v>87</v>
      </c>
      <c r="H1290" s="6">
        <v>4.88</v>
      </c>
      <c r="I1290" s="6">
        <v>0</v>
      </c>
      <c r="J1290" s="6">
        <v>0</v>
      </c>
      <c r="K1290" s="6">
        <v>1.48</v>
      </c>
      <c r="L1290" s="6">
        <v>3.4</v>
      </c>
      <c r="M1290" s="6">
        <v>0</v>
      </c>
      <c r="N1290" s="6">
        <v>0</v>
      </c>
      <c r="O1290" s="6">
        <v>0</v>
      </c>
    </row>
    <row r="1291" spans="1:57" s="3" customFormat="1" x14ac:dyDescent="0.25">
      <c r="A1291" s="21">
        <v>2019</v>
      </c>
      <c r="B1291" s="21">
        <v>11</v>
      </c>
      <c r="C1291" s="21" t="s">
        <v>27</v>
      </c>
      <c r="D1291" s="21" t="s">
        <v>28</v>
      </c>
      <c r="E1291" s="21" t="s">
        <v>29</v>
      </c>
      <c r="F1291" s="21" t="s">
        <v>30</v>
      </c>
      <c r="G1291" s="21" t="s">
        <v>30</v>
      </c>
      <c r="H1291" s="21">
        <v>17.260000000000002</v>
      </c>
      <c r="I1291" s="21">
        <v>0</v>
      </c>
      <c r="J1291" s="21">
        <v>0</v>
      </c>
      <c r="K1291" s="21">
        <v>1.48</v>
      </c>
      <c r="L1291" s="21">
        <v>0</v>
      </c>
      <c r="M1291" s="21">
        <v>15.78</v>
      </c>
      <c r="N1291" s="21">
        <v>7.78</v>
      </c>
      <c r="O1291" s="21">
        <v>0</v>
      </c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  <c r="AF1291" s="22"/>
      <c r="AG1291" s="22"/>
      <c r="AH1291" s="22"/>
      <c r="AI1291" s="22"/>
      <c r="AJ1291" s="22"/>
      <c r="AK1291" s="22"/>
      <c r="AL1291" s="22"/>
      <c r="AM1291" s="22"/>
      <c r="AN1291" s="22"/>
      <c r="AO1291" s="22"/>
      <c r="AP1291" s="22"/>
      <c r="AQ1291" s="22"/>
      <c r="AR1291" s="22"/>
      <c r="AS1291" s="22"/>
      <c r="AT1291" s="22"/>
      <c r="AU1291" s="22"/>
      <c r="AV1291" s="22"/>
      <c r="AW1291" s="22"/>
      <c r="AX1291" s="22"/>
      <c r="AY1291" s="22"/>
      <c r="AZ1291" s="22"/>
      <c r="BA1291" s="22"/>
      <c r="BB1291" s="22"/>
      <c r="BC1291" s="22"/>
      <c r="BD1291" s="22"/>
      <c r="BE1291" s="22"/>
    </row>
    <row r="1292" spans="1:57" s="3" customFormat="1" x14ac:dyDescent="0.25">
      <c r="A1292" s="9">
        <v>2019</v>
      </c>
      <c r="B1292" s="9">
        <v>3</v>
      </c>
      <c r="C1292" s="9" t="s">
        <v>61</v>
      </c>
      <c r="D1292" s="9" t="s">
        <v>62</v>
      </c>
      <c r="E1292" s="9" t="s">
        <v>29</v>
      </c>
      <c r="F1292" s="9" t="s">
        <v>413</v>
      </c>
      <c r="G1292" s="5" t="s">
        <v>411</v>
      </c>
      <c r="H1292" s="6">
        <v>1.47</v>
      </c>
      <c r="I1292" s="6">
        <v>0</v>
      </c>
      <c r="J1292" s="6">
        <v>0</v>
      </c>
      <c r="K1292" s="6">
        <v>1.47</v>
      </c>
      <c r="L1292" s="6">
        <v>0</v>
      </c>
      <c r="M1292" s="6">
        <v>0</v>
      </c>
      <c r="N1292" s="6">
        <v>0</v>
      </c>
      <c r="O1292" s="6">
        <v>0</v>
      </c>
    </row>
    <row r="1293" spans="1:57" s="3" customFormat="1" x14ac:dyDescent="0.25">
      <c r="A1293" s="9">
        <v>2019</v>
      </c>
      <c r="B1293" s="9">
        <v>6</v>
      </c>
      <c r="C1293" s="10" t="s">
        <v>89</v>
      </c>
      <c r="D1293" s="10" t="s">
        <v>90</v>
      </c>
      <c r="E1293" s="9" t="s">
        <v>29</v>
      </c>
      <c r="F1293" s="10" t="s">
        <v>432</v>
      </c>
      <c r="G1293" s="12" t="s">
        <v>433</v>
      </c>
      <c r="H1293" s="6">
        <v>306.39</v>
      </c>
      <c r="I1293" s="6">
        <v>0</v>
      </c>
      <c r="J1293" s="6">
        <v>0</v>
      </c>
      <c r="K1293" s="6">
        <v>1.47</v>
      </c>
      <c r="L1293" s="6">
        <v>0</v>
      </c>
      <c r="M1293" s="6">
        <v>304.93</v>
      </c>
      <c r="N1293" s="6">
        <v>101.45</v>
      </c>
      <c r="O1293" s="6">
        <v>0</v>
      </c>
    </row>
    <row r="1294" spans="1:57" s="3" customFormat="1" hidden="1" x14ac:dyDescent="0.25">
      <c r="A1294" s="13">
        <v>2019</v>
      </c>
      <c r="B1294" s="13">
        <v>9</v>
      </c>
      <c r="C1294" s="13" t="s">
        <v>133</v>
      </c>
      <c r="D1294" s="13" t="s">
        <v>238</v>
      </c>
      <c r="E1294" s="13" t="s">
        <v>543</v>
      </c>
      <c r="F1294" s="13" t="s">
        <v>352</v>
      </c>
      <c r="G1294" s="7" t="s">
        <v>351</v>
      </c>
      <c r="H1294" s="13">
        <v>1.47</v>
      </c>
      <c r="I1294" s="13">
        <v>0</v>
      </c>
      <c r="J1294" s="13">
        <v>0</v>
      </c>
      <c r="K1294" s="13">
        <v>1.47</v>
      </c>
      <c r="L1294" s="13">
        <v>0</v>
      </c>
      <c r="M1294" s="13">
        <v>0</v>
      </c>
      <c r="N1294" s="13">
        <v>0</v>
      </c>
      <c r="O1294" s="13">
        <v>0</v>
      </c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  <c r="BA1294" s="18"/>
      <c r="BB1294" s="18"/>
      <c r="BC1294" s="18"/>
      <c r="BD1294" s="18"/>
      <c r="BE1294" s="18"/>
    </row>
    <row r="1295" spans="1:57" s="3" customFormat="1" x14ac:dyDescent="0.25">
      <c r="A1295" s="19">
        <v>2019</v>
      </c>
      <c r="B1295" s="19">
        <v>10</v>
      </c>
      <c r="C1295" s="19" t="s">
        <v>61</v>
      </c>
      <c r="D1295" s="19" t="s">
        <v>399</v>
      </c>
      <c r="E1295" s="19" t="s">
        <v>29</v>
      </c>
      <c r="F1295" s="19" t="s">
        <v>416</v>
      </c>
      <c r="G1295" s="19" t="s">
        <v>411</v>
      </c>
      <c r="H1295" s="19">
        <v>33.47</v>
      </c>
      <c r="I1295" s="19">
        <v>0</v>
      </c>
      <c r="J1295" s="19">
        <v>0</v>
      </c>
      <c r="K1295" s="19">
        <v>1.47</v>
      </c>
      <c r="L1295" s="19">
        <v>1.79</v>
      </c>
      <c r="M1295" s="19">
        <v>30.21</v>
      </c>
      <c r="N1295" s="19">
        <v>9.7100000000000009</v>
      </c>
      <c r="O1295" s="19">
        <v>0</v>
      </c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  <c r="BA1295" s="20"/>
      <c r="BB1295" s="20"/>
      <c r="BC1295" s="20"/>
      <c r="BD1295" s="20"/>
      <c r="BE1295" s="20"/>
    </row>
    <row r="1296" spans="1:57" s="3" customFormat="1" hidden="1" x14ac:dyDescent="0.25">
      <c r="A1296" s="19">
        <v>2019</v>
      </c>
      <c r="B1296" s="19">
        <v>10</v>
      </c>
      <c r="C1296" s="19" t="s">
        <v>231</v>
      </c>
      <c r="D1296" s="19" t="s">
        <v>464</v>
      </c>
      <c r="E1296" s="19" t="s">
        <v>43</v>
      </c>
      <c r="F1296" s="19" t="s">
        <v>467</v>
      </c>
      <c r="G1296" s="19" t="s">
        <v>466</v>
      </c>
      <c r="H1296" s="19">
        <v>879.72</v>
      </c>
      <c r="I1296" s="19">
        <v>0</v>
      </c>
      <c r="J1296" s="19">
        <v>0</v>
      </c>
      <c r="K1296" s="19">
        <v>1.47</v>
      </c>
      <c r="L1296" s="19">
        <v>16.55</v>
      </c>
      <c r="M1296" s="19">
        <v>0</v>
      </c>
      <c r="N1296" s="19">
        <v>0</v>
      </c>
      <c r="O1296" s="19">
        <v>861.7</v>
      </c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  <c r="BA1296" s="20"/>
      <c r="BB1296" s="20"/>
      <c r="BC1296" s="20"/>
      <c r="BD1296" s="20"/>
      <c r="BE1296" s="20"/>
    </row>
    <row r="1297" spans="1:57" s="3" customFormat="1" x14ac:dyDescent="0.25">
      <c r="A1297" s="4">
        <v>2019</v>
      </c>
      <c r="B1297" s="4">
        <v>1</v>
      </c>
      <c r="C1297" s="4" t="s">
        <v>61</v>
      </c>
      <c r="D1297" s="4" t="s">
        <v>399</v>
      </c>
      <c r="E1297" s="4" t="s">
        <v>29</v>
      </c>
      <c r="F1297" s="4" t="s">
        <v>400</v>
      </c>
      <c r="G1297" s="5" t="s">
        <v>401</v>
      </c>
      <c r="H1297" s="6">
        <v>10.82</v>
      </c>
      <c r="I1297" s="6">
        <v>0</v>
      </c>
      <c r="J1297" s="6">
        <v>0</v>
      </c>
      <c r="K1297" s="6">
        <v>1.45</v>
      </c>
      <c r="L1297" s="6">
        <v>3.85</v>
      </c>
      <c r="M1297" s="6">
        <v>5.53</v>
      </c>
      <c r="N1297" s="6">
        <v>2.2999999999999998</v>
      </c>
      <c r="O1297" s="6">
        <v>0</v>
      </c>
    </row>
    <row r="1298" spans="1:57" s="3" customFormat="1" x14ac:dyDescent="0.25">
      <c r="A1298" s="9">
        <v>2019</v>
      </c>
      <c r="B1298" s="9">
        <v>3</v>
      </c>
      <c r="C1298" s="9" t="s">
        <v>61</v>
      </c>
      <c r="D1298" s="9" t="s">
        <v>399</v>
      </c>
      <c r="E1298" s="9" t="s">
        <v>29</v>
      </c>
      <c r="F1298" s="9" t="s">
        <v>412</v>
      </c>
      <c r="G1298" s="5" t="s">
        <v>411</v>
      </c>
      <c r="H1298" s="6">
        <v>1.45</v>
      </c>
      <c r="I1298" s="6">
        <v>0</v>
      </c>
      <c r="J1298" s="6">
        <v>0</v>
      </c>
      <c r="K1298" s="6">
        <v>1.45</v>
      </c>
      <c r="L1298" s="6">
        <v>0</v>
      </c>
      <c r="M1298" s="6">
        <v>0</v>
      </c>
      <c r="N1298" s="6">
        <v>0</v>
      </c>
      <c r="O1298" s="6">
        <v>0</v>
      </c>
    </row>
    <row r="1299" spans="1:57" s="3" customFormat="1" hidden="1" x14ac:dyDescent="0.25">
      <c r="A1299" s="9">
        <v>2019</v>
      </c>
      <c r="B1299" s="9">
        <v>5</v>
      </c>
      <c r="C1299" s="9" t="s">
        <v>19</v>
      </c>
      <c r="D1299" s="9" t="s">
        <v>46</v>
      </c>
      <c r="E1299" s="9" t="s">
        <v>17</v>
      </c>
      <c r="F1299" s="9" t="s">
        <v>49</v>
      </c>
      <c r="G1299" s="5" t="s">
        <v>48</v>
      </c>
      <c r="H1299" s="6">
        <v>1.45</v>
      </c>
      <c r="I1299" s="6">
        <v>0</v>
      </c>
      <c r="J1299" s="6">
        <v>0</v>
      </c>
      <c r="K1299" s="6">
        <v>1.45</v>
      </c>
      <c r="L1299" s="6">
        <v>0</v>
      </c>
      <c r="M1299" s="6">
        <v>0</v>
      </c>
      <c r="N1299" s="6">
        <v>0</v>
      </c>
      <c r="O1299" s="6">
        <v>0</v>
      </c>
    </row>
    <row r="1300" spans="1:57" s="3" customFormat="1" hidden="1" x14ac:dyDescent="0.25">
      <c r="A1300" s="13">
        <v>2019</v>
      </c>
      <c r="B1300" s="13">
        <v>9</v>
      </c>
      <c r="C1300" s="13" t="s">
        <v>124</v>
      </c>
      <c r="D1300" s="13" t="s">
        <v>425</v>
      </c>
      <c r="E1300" s="13" t="s">
        <v>542</v>
      </c>
      <c r="F1300" s="13" t="s">
        <v>481</v>
      </c>
      <c r="G1300" s="7" t="s">
        <v>479</v>
      </c>
      <c r="H1300" s="13">
        <v>1.45</v>
      </c>
      <c r="I1300" s="13">
        <v>0</v>
      </c>
      <c r="J1300" s="13">
        <v>0</v>
      </c>
      <c r="K1300" s="13">
        <v>1.45</v>
      </c>
      <c r="L1300" s="13">
        <v>0</v>
      </c>
      <c r="M1300" s="13">
        <v>0</v>
      </c>
      <c r="N1300" s="13">
        <v>0</v>
      </c>
      <c r="O1300" s="13">
        <v>0</v>
      </c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  <c r="BA1300" s="18"/>
      <c r="BB1300" s="18"/>
      <c r="BC1300" s="18"/>
      <c r="BD1300" s="18"/>
      <c r="BE1300" s="18"/>
    </row>
    <row r="1301" spans="1:57" s="3" customFormat="1" x14ac:dyDescent="0.25">
      <c r="A1301" s="19">
        <v>2019</v>
      </c>
      <c r="B1301" s="19">
        <v>10</v>
      </c>
      <c r="C1301" s="19" t="s">
        <v>124</v>
      </c>
      <c r="D1301" s="19" t="s">
        <v>382</v>
      </c>
      <c r="E1301" s="19" t="s">
        <v>29</v>
      </c>
      <c r="F1301" s="19" t="s">
        <v>390</v>
      </c>
      <c r="G1301" s="19" t="s">
        <v>384</v>
      </c>
      <c r="H1301" s="19">
        <v>1.45</v>
      </c>
      <c r="I1301" s="19">
        <v>0</v>
      </c>
      <c r="J1301" s="19">
        <v>0</v>
      </c>
      <c r="K1301" s="19">
        <v>1.45</v>
      </c>
      <c r="L1301" s="19">
        <v>0</v>
      </c>
      <c r="M1301" s="19">
        <v>0</v>
      </c>
      <c r="N1301" s="19">
        <v>0</v>
      </c>
      <c r="O1301" s="19">
        <v>0</v>
      </c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  <c r="BA1301" s="20"/>
      <c r="BB1301" s="20"/>
      <c r="BC1301" s="20"/>
      <c r="BD1301" s="20"/>
      <c r="BE1301" s="20"/>
    </row>
    <row r="1302" spans="1:57" s="3" customFormat="1" hidden="1" x14ac:dyDescent="0.25">
      <c r="A1302" s="21">
        <v>2019</v>
      </c>
      <c r="B1302" s="21">
        <v>11</v>
      </c>
      <c r="C1302" s="21" t="s">
        <v>231</v>
      </c>
      <c r="D1302" s="21" t="s">
        <v>277</v>
      </c>
      <c r="E1302" s="21" t="s">
        <v>17</v>
      </c>
      <c r="F1302" s="21" t="s">
        <v>278</v>
      </c>
      <c r="G1302" s="21" t="s">
        <v>278</v>
      </c>
      <c r="H1302" s="21">
        <v>344.42</v>
      </c>
      <c r="I1302" s="21">
        <v>0</v>
      </c>
      <c r="J1302" s="21">
        <v>0</v>
      </c>
      <c r="K1302" s="21">
        <v>1.45</v>
      </c>
      <c r="L1302" s="21">
        <v>12.87</v>
      </c>
      <c r="M1302" s="21">
        <v>0</v>
      </c>
      <c r="N1302" s="21">
        <v>0</v>
      </c>
      <c r="O1302" s="21">
        <v>330.11</v>
      </c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  <c r="AF1302" s="22"/>
      <c r="AG1302" s="22"/>
      <c r="AH1302" s="22"/>
      <c r="AI1302" s="22"/>
      <c r="AJ1302" s="22"/>
      <c r="AK1302" s="22"/>
      <c r="AL1302" s="22"/>
      <c r="AM1302" s="22"/>
      <c r="AN1302" s="22"/>
      <c r="AO1302" s="22"/>
      <c r="AP1302" s="22"/>
      <c r="AQ1302" s="22"/>
      <c r="AR1302" s="22"/>
      <c r="AS1302" s="22"/>
      <c r="AT1302" s="22"/>
      <c r="AU1302" s="22"/>
      <c r="AV1302" s="22"/>
      <c r="AW1302" s="22"/>
      <c r="AX1302" s="22"/>
      <c r="AY1302" s="22"/>
      <c r="AZ1302" s="22"/>
      <c r="BA1302" s="22"/>
      <c r="BB1302" s="22"/>
      <c r="BC1302" s="22"/>
      <c r="BD1302" s="22"/>
      <c r="BE1302" s="22"/>
    </row>
    <row r="1303" spans="1:57" s="3" customFormat="1" x14ac:dyDescent="0.25">
      <c r="A1303" s="21">
        <v>2019</v>
      </c>
      <c r="B1303" s="21">
        <v>11</v>
      </c>
      <c r="C1303" s="21" t="s">
        <v>61</v>
      </c>
      <c r="D1303" s="21" t="s">
        <v>399</v>
      </c>
      <c r="E1303" s="21" t="s">
        <v>29</v>
      </c>
      <c r="F1303" s="21" t="s">
        <v>400</v>
      </c>
      <c r="G1303" s="21" t="s">
        <v>401</v>
      </c>
      <c r="H1303" s="21">
        <v>11.05</v>
      </c>
      <c r="I1303" s="21">
        <v>0</v>
      </c>
      <c r="J1303" s="21">
        <v>0</v>
      </c>
      <c r="K1303" s="21">
        <v>1.45</v>
      </c>
      <c r="L1303" s="21">
        <v>3.36</v>
      </c>
      <c r="M1303" s="21">
        <v>6.23</v>
      </c>
      <c r="N1303" s="21">
        <v>4.3099999999999996</v>
      </c>
      <c r="O1303" s="21">
        <v>0</v>
      </c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  <c r="AF1303" s="22"/>
      <c r="AG1303" s="22"/>
      <c r="AH1303" s="22"/>
      <c r="AI1303" s="22"/>
      <c r="AJ1303" s="22"/>
      <c r="AK1303" s="22"/>
      <c r="AL1303" s="22"/>
      <c r="AM1303" s="22"/>
      <c r="AN1303" s="22"/>
      <c r="AO1303" s="22"/>
      <c r="AP1303" s="22"/>
      <c r="AQ1303" s="22"/>
      <c r="AR1303" s="22"/>
      <c r="AS1303" s="22"/>
      <c r="AT1303" s="22"/>
      <c r="AU1303" s="22"/>
      <c r="AV1303" s="22"/>
      <c r="AW1303" s="22"/>
      <c r="AX1303" s="22"/>
      <c r="AY1303" s="22"/>
      <c r="AZ1303" s="22"/>
      <c r="BA1303" s="22"/>
      <c r="BB1303" s="22"/>
      <c r="BC1303" s="22"/>
      <c r="BD1303" s="22"/>
      <c r="BE1303" s="22"/>
    </row>
    <row r="1304" spans="1:57" s="3" customFormat="1" x14ac:dyDescent="0.25">
      <c r="A1304" s="23">
        <v>2019</v>
      </c>
      <c r="B1304" s="23">
        <v>12</v>
      </c>
      <c r="C1304" s="23" t="s">
        <v>124</v>
      </c>
      <c r="D1304" s="23" t="s">
        <v>353</v>
      </c>
      <c r="E1304" s="23" t="s">
        <v>29</v>
      </c>
      <c r="F1304" s="23" t="s">
        <v>378</v>
      </c>
      <c r="G1304" s="23" t="s">
        <v>516</v>
      </c>
      <c r="H1304" s="23">
        <v>1.45</v>
      </c>
      <c r="I1304" s="23">
        <v>0</v>
      </c>
      <c r="J1304" s="23">
        <v>0</v>
      </c>
      <c r="K1304" s="23">
        <v>1.45</v>
      </c>
      <c r="L1304" s="23">
        <v>0</v>
      </c>
      <c r="M1304" s="23">
        <v>0</v>
      </c>
      <c r="N1304" s="23">
        <v>0</v>
      </c>
      <c r="O1304" s="23">
        <v>0</v>
      </c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4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  <c r="AW1304" s="24"/>
      <c r="AX1304" s="24"/>
      <c r="AY1304" s="24"/>
      <c r="AZ1304" s="24"/>
      <c r="BA1304" s="24"/>
      <c r="BB1304" s="24"/>
      <c r="BC1304" s="24"/>
      <c r="BD1304" s="24"/>
      <c r="BE1304" s="24"/>
    </row>
    <row r="1305" spans="1:57" s="3" customFormat="1" x14ac:dyDescent="0.25">
      <c r="A1305" s="5">
        <v>2019</v>
      </c>
      <c r="B1305" s="5">
        <v>7</v>
      </c>
      <c r="C1305" s="12" t="s">
        <v>27</v>
      </c>
      <c r="D1305" s="12" t="s">
        <v>28</v>
      </c>
      <c r="E1305" s="5" t="s">
        <v>29</v>
      </c>
      <c r="F1305" s="12" t="s">
        <v>39</v>
      </c>
      <c r="G1305" s="10" t="s">
        <v>30</v>
      </c>
      <c r="H1305" s="6">
        <v>45.84</v>
      </c>
      <c r="I1305" s="6">
        <v>0</v>
      </c>
      <c r="J1305" s="6">
        <v>0</v>
      </c>
      <c r="K1305" s="6">
        <v>1.44</v>
      </c>
      <c r="L1305" s="6">
        <v>0</v>
      </c>
      <c r="M1305" s="6">
        <v>44.39</v>
      </c>
      <c r="N1305" s="6">
        <v>18.63</v>
      </c>
      <c r="O1305" s="6">
        <v>0</v>
      </c>
    </row>
    <row r="1306" spans="1:57" s="3" customFormat="1" hidden="1" x14ac:dyDescent="0.25">
      <c r="A1306" s="5">
        <v>2019</v>
      </c>
      <c r="B1306" s="5">
        <v>7</v>
      </c>
      <c r="C1306" s="12" t="s">
        <v>222</v>
      </c>
      <c r="D1306" s="12" t="s">
        <v>229</v>
      </c>
      <c r="E1306" s="5" t="s">
        <v>224</v>
      </c>
      <c r="F1306" s="12" t="s">
        <v>230</v>
      </c>
      <c r="G1306" s="10" t="s">
        <v>226</v>
      </c>
      <c r="H1306" s="6">
        <v>1746.15</v>
      </c>
      <c r="I1306" s="6">
        <v>0</v>
      </c>
      <c r="J1306" s="6">
        <v>0</v>
      </c>
      <c r="K1306" s="6">
        <v>1.44</v>
      </c>
      <c r="L1306" s="6">
        <v>10.59</v>
      </c>
      <c r="M1306" s="6">
        <v>1734.1100000000001</v>
      </c>
      <c r="N1306" s="6">
        <v>2.31</v>
      </c>
      <c r="O1306" s="6">
        <v>0</v>
      </c>
    </row>
    <row r="1307" spans="1:57" s="3" customFormat="1" hidden="1" x14ac:dyDescent="0.25">
      <c r="A1307" s="15">
        <v>2019</v>
      </c>
      <c r="B1307" s="15">
        <v>8</v>
      </c>
      <c r="C1307" s="15" t="s">
        <v>89</v>
      </c>
      <c r="D1307" s="15" t="s">
        <v>90</v>
      </c>
      <c r="E1307" s="15" t="s">
        <v>91</v>
      </c>
      <c r="F1307" s="15" t="s">
        <v>95</v>
      </c>
      <c r="G1307" s="16" t="s">
        <v>93</v>
      </c>
      <c r="H1307" s="15">
        <v>230.58</v>
      </c>
      <c r="I1307" s="15">
        <v>0</v>
      </c>
      <c r="J1307" s="15">
        <v>0</v>
      </c>
      <c r="K1307" s="15">
        <v>1.44</v>
      </c>
      <c r="L1307" s="15">
        <v>25.69</v>
      </c>
      <c r="M1307" s="15">
        <v>203.44</v>
      </c>
      <c r="N1307" s="15">
        <v>71.760000000000005</v>
      </c>
      <c r="O1307" s="15">
        <v>0</v>
      </c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  <c r="BC1307" s="17"/>
      <c r="BD1307" s="17"/>
      <c r="BE1307" s="17"/>
    </row>
    <row r="1308" spans="1:57" s="3" customFormat="1" hidden="1" x14ac:dyDescent="0.25">
      <c r="A1308" s="15">
        <v>2019</v>
      </c>
      <c r="B1308" s="15">
        <v>8</v>
      </c>
      <c r="C1308" s="15" t="s">
        <v>15</v>
      </c>
      <c r="D1308" s="15" t="s">
        <v>393</v>
      </c>
      <c r="E1308" s="15" t="s">
        <v>43</v>
      </c>
      <c r="F1308" s="15" t="s">
        <v>394</v>
      </c>
      <c r="G1308" s="16" t="s">
        <v>393</v>
      </c>
      <c r="H1308" s="15">
        <v>3.2800000000000002</v>
      </c>
      <c r="I1308" s="15">
        <v>0</v>
      </c>
      <c r="J1308" s="15">
        <v>0</v>
      </c>
      <c r="K1308" s="15">
        <v>1.44</v>
      </c>
      <c r="L1308" s="15">
        <v>1.8399999999999999</v>
      </c>
      <c r="M1308" s="15">
        <v>0</v>
      </c>
      <c r="N1308" s="15">
        <v>0</v>
      </c>
      <c r="O1308" s="15">
        <v>0</v>
      </c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  <c r="BC1308" s="17"/>
      <c r="BD1308" s="17"/>
      <c r="BE1308" s="17"/>
    </row>
    <row r="1309" spans="1:57" s="3" customFormat="1" x14ac:dyDescent="0.25">
      <c r="A1309" s="23">
        <v>2019</v>
      </c>
      <c r="B1309" s="23">
        <v>12</v>
      </c>
      <c r="C1309" s="23" t="s">
        <v>27</v>
      </c>
      <c r="D1309" s="23" t="s">
        <v>191</v>
      </c>
      <c r="E1309" s="23" t="s">
        <v>29</v>
      </c>
      <c r="F1309" s="23" t="s">
        <v>189</v>
      </c>
      <c r="G1309" s="23" t="s">
        <v>190</v>
      </c>
      <c r="H1309" s="23">
        <v>1.85</v>
      </c>
      <c r="I1309" s="23">
        <v>0</v>
      </c>
      <c r="J1309" s="23">
        <v>0</v>
      </c>
      <c r="K1309" s="23">
        <v>1.44</v>
      </c>
      <c r="L1309" s="23">
        <v>0.41</v>
      </c>
      <c r="M1309" s="23">
        <v>0</v>
      </c>
      <c r="N1309" s="23">
        <v>0</v>
      </c>
      <c r="O1309" s="23">
        <v>0</v>
      </c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4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  <c r="AX1309" s="24"/>
      <c r="AY1309" s="24"/>
      <c r="AZ1309" s="24"/>
      <c r="BA1309" s="24"/>
      <c r="BB1309" s="24"/>
      <c r="BC1309" s="24"/>
      <c r="BD1309" s="24"/>
      <c r="BE1309" s="24"/>
    </row>
    <row r="1310" spans="1:57" s="3" customFormat="1" hidden="1" x14ac:dyDescent="0.25">
      <c r="A1310" s="9">
        <v>2019</v>
      </c>
      <c r="B1310" s="9">
        <v>6</v>
      </c>
      <c r="C1310" s="10" t="s">
        <v>133</v>
      </c>
      <c r="D1310" s="10" t="s">
        <v>284</v>
      </c>
      <c r="E1310" s="9" t="s">
        <v>285</v>
      </c>
      <c r="F1310" s="10" t="s">
        <v>286</v>
      </c>
      <c r="G1310" s="12" t="s">
        <v>287</v>
      </c>
      <c r="H1310" s="6">
        <v>13.12</v>
      </c>
      <c r="I1310" s="6">
        <v>0</v>
      </c>
      <c r="J1310" s="6">
        <v>0</v>
      </c>
      <c r="K1310" s="6">
        <v>1.43</v>
      </c>
      <c r="L1310" s="6">
        <v>4.9800000000000004</v>
      </c>
      <c r="M1310" s="6">
        <v>0</v>
      </c>
      <c r="N1310" s="6">
        <v>0</v>
      </c>
      <c r="O1310" s="6">
        <v>6.71</v>
      </c>
    </row>
    <row r="1311" spans="1:57" s="3" customFormat="1" hidden="1" x14ac:dyDescent="0.25">
      <c r="A1311" s="4">
        <v>2019</v>
      </c>
      <c r="B1311" s="4">
        <v>1</v>
      </c>
      <c r="C1311" s="4" t="s">
        <v>19</v>
      </c>
      <c r="D1311" s="4" t="s">
        <v>46</v>
      </c>
      <c r="E1311" s="4" t="s">
        <v>81</v>
      </c>
      <c r="F1311" s="4" t="s">
        <v>323</v>
      </c>
      <c r="G1311" s="5" t="s">
        <v>324</v>
      </c>
      <c r="H1311" s="6">
        <v>1.42</v>
      </c>
      <c r="I1311" s="6">
        <v>0</v>
      </c>
      <c r="J1311" s="6">
        <v>0</v>
      </c>
      <c r="K1311" s="6">
        <v>1.42</v>
      </c>
      <c r="L1311" s="6">
        <v>0</v>
      </c>
      <c r="M1311" s="6">
        <v>0</v>
      </c>
      <c r="N1311" s="6">
        <v>0</v>
      </c>
      <c r="O1311" s="6">
        <v>0</v>
      </c>
    </row>
    <row r="1312" spans="1:57" s="3" customFormat="1" hidden="1" x14ac:dyDescent="0.25">
      <c r="A1312" s="9">
        <v>2019</v>
      </c>
      <c r="B1312" s="9">
        <v>4</v>
      </c>
      <c r="C1312" s="9" t="s">
        <v>89</v>
      </c>
      <c r="D1312" s="9" t="s">
        <v>288</v>
      </c>
      <c r="E1312" s="9" t="s">
        <v>126</v>
      </c>
      <c r="F1312" s="9" t="s">
        <v>291</v>
      </c>
      <c r="G1312" s="5" t="s">
        <v>290</v>
      </c>
      <c r="H1312" s="6">
        <v>1.42</v>
      </c>
      <c r="I1312" s="6">
        <v>0</v>
      </c>
      <c r="J1312" s="6">
        <v>0</v>
      </c>
      <c r="K1312" s="6">
        <v>1.42</v>
      </c>
      <c r="L1312" s="6">
        <v>0</v>
      </c>
      <c r="M1312" s="6">
        <v>0</v>
      </c>
      <c r="N1312" s="6">
        <v>0</v>
      </c>
      <c r="O1312" s="6">
        <v>0</v>
      </c>
    </row>
    <row r="1313" spans="1:57" s="3" customFormat="1" hidden="1" x14ac:dyDescent="0.25">
      <c r="A1313" s="9">
        <v>2019</v>
      </c>
      <c r="B1313" s="9">
        <v>4</v>
      </c>
      <c r="C1313" s="9" t="s">
        <v>19</v>
      </c>
      <c r="D1313" s="9" t="s">
        <v>78</v>
      </c>
      <c r="E1313" s="9" t="s">
        <v>17</v>
      </c>
      <c r="F1313" s="9" t="s">
        <v>525</v>
      </c>
      <c r="G1313" s="5" t="s">
        <v>526</v>
      </c>
      <c r="H1313" s="6">
        <v>1.42</v>
      </c>
      <c r="I1313" s="6">
        <v>0</v>
      </c>
      <c r="J1313" s="6">
        <v>0</v>
      </c>
      <c r="K1313" s="6">
        <v>1.42</v>
      </c>
      <c r="L1313" s="6">
        <v>0</v>
      </c>
      <c r="M1313" s="6">
        <v>0</v>
      </c>
      <c r="N1313" s="6">
        <v>0</v>
      </c>
      <c r="O1313" s="6">
        <v>0</v>
      </c>
    </row>
    <row r="1314" spans="1:57" s="3" customFormat="1" hidden="1" x14ac:dyDescent="0.25">
      <c r="A1314" s="9">
        <v>2019</v>
      </c>
      <c r="B1314" s="9">
        <v>5</v>
      </c>
      <c r="C1314" s="9" t="s">
        <v>15</v>
      </c>
      <c r="D1314" s="9" t="s">
        <v>131</v>
      </c>
      <c r="E1314" s="9" t="s">
        <v>43</v>
      </c>
      <c r="F1314" s="9" t="s">
        <v>235</v>
      </c>
      <c r="G1314" s="5" t="s">
        <v>16</v>
      </c>
      <c r="H1314" s="6">
        <v>55.96</v>
      </c>
      <c r="I1314" s="6">
        <v>0</v>
      </c>
      <c r="J1314" s="6">
        <v>0</v>
      </c>
      <c r="K1314" s="6">
        <v>1.42</v>
      </c>
      <c r="L1314" s="6">
        <v>49.08</v>
      </c>
      <c r="M1314" s="6">
        <v>0</v>
      </c>
      <c r="N1314" s="6">
        <v>0</v>
      </c>
      <c r="O1314" s="6">
        <v>5.47</v>
      </c>
    </row>
    <row r="1315" spans="1:57" s="3" customFormat="1" hidden="1" x14ac:dyDescent="0.25">
      <c r="A1315" s="21">
        <v>2019</v>
      </c>
      <c r="B1315" s="21">
        <v>11</v>
      </c>
      <c r="C1315" s="21" t="s">
        <v>27</v>
      </c>
      <c r="D1315" s="21" t="s">
        <v>84</v>
      </c>
      <c r="E1315" s="21" t="s">
        <v>85</v>
      </c>
      <c r="F1315" s="21" t="s">
        <v>88</v>
      </c>
      <c r="G1315" s="21" t="s">
        <v>87</v>
      </c>
      <c r="H1315" s="21">
        <v>2.4300000000000002</v>
      </c>
      <c r="I1315" s="21">
        <v>0</v>
      </c>
      <c r="J1315" s="21">
        <v>0</v>
      </c>
      <c r="K1315" s="21">
        <v>1.42</v>
      </c>
      <c r="L1315" s="21">
        <v>1</v>
      </c>
      <c r="M1315" s="21">
        <v>0</v>
      </c>
      <c r="N1315" s="21">
        <v>0</v>
      </c>
      <c r="O1315" s="21">
        <v>0</v>
      </c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  <c r="AF1315" s="22"/>
      <c r="AG1315" s="22"/>
      <c r="AH1315" s="22"/>
      <c r="AI1315" s="22"/>
      <c r="AJ1315" s="22"/>
      <c r="AK1315" s="22"/>
      <c r="AL1315" s="22"/>
      <c r="AM1315" s="22"/>
      <c r="AN1315" s="22"/>
      <c r="AO1315" s="22"/>
      <c r="AP1315" s="22"/>
      <c r="AQ1315" s="22"/>
      <c r="AR1315" s="22"/>
      <c r="AS1315" s="22"/>
      <c r="AT1315" s="22"/>
      <c r="AU1315" s="22"/>
      <c r="AV1315" s="22"/>
      <c r="AW1315" s="22"/>
      <c r="AX1315" s="22"/>
      <c r="AY1315" s="22"/>
      <c r="AZ1315" s="22"/>
      <c r="BA1315" s="22"/>
      <c r="BB1315" s="22"/>
      <c r="BC1315" s="22"/>
      <c r="BD1315" s="22"/>
      <c r="BE1315" s="22"/>
    </row>
    <row r="1316" spans="1:57" s="3" customFormat="1" hidden="1" x14ac:dyDescent="0.25">
      <c r="A1316" s="21">
        <v>2019</v>
      </c>
      <c r="B1316" s="21">
        <v>11</v>
      </c>
      <c r="C1316" s="21" t="s">
        <v>19</v>
      </c>
      <c r="D1316" s="21" t="s">
        <v>166</v>
      </c>
      <c r="E1316" s="21" t="s">
        <v>242</v>
      </c>
      <c r="F1316" s="21" t="s">
        <v>243</v>
      </c>
      <c r="G1316" s="21" t="s">
        <v>244</v>
      </c>
      <c r="H1316" s="21">
        <v>1.42</v>
      </c>
      <c r="I1316" s="21">
        <v>0</v>
      </c>
      <c r="J1316" s="21">
        <v>0</v>
      </c>
      <c r="K1316" s="21">
        <v>1.42</v>
      </c>
      <c r="L1316" s="21">
        <v>0</v>
      </c>
      <c r="M1316" s="21">
        <v>0</v>
      </c>
      <c r="N1316" s="21">
        <v>0</v>
      </c>
      <c r="O1316" s="21">
        <v>0</v>
      </c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  <c r="AF1316" s="22"/>
      <c r="AG1316" s="22"/>
      <c r="AH1316" s="22"/>
      <c r="AI1316" s="22"/>
      <c r="AJ1316" s="22"/>
      <c r="AK1316" s="22"/>
      <c r="AL1316" s="22"/>
      <c r="AM1316" s="22"/>
      <c r="AN1316" s="22"/>
      <c r="AO1316" s="22"/>
      <c r="AP1316" s="22"/>
      <c r="AQ1316" s="22"/>
      <c r="AR1316" s="22"/>
      <c r="AS1316" s="22"/>
      <c r="AT1316" s="22"/>
      <c r="AU1316" s="22"/>
      <c r="AV1316" s="22"/>
      <c r="AW1316" s="22"/>
      <c r="AX1316" s="22"/>
      <c r="AY1316" s="22"/>
      <c r="AZ1316" s="22"/>
      <c r="BA1316" s="22"/>
      <c r="BB1316" s="22"/>
      <c r="BC1316" s="22"/>
      <c r="BD1316" s="22"/>
      <c r="BE1316" s="22"/>
    </row>
    <row r="1317" spans="1:57" s="3" customFormat="1" hidden="1" x14ac:dyDescent="0.25">
      <c r="A1317" s="21">
        <v>2019</v>
      </c>
      <c r="B1317" s="21">
        <v>11</v>
      </c>
      <c r="C1317" s="21" t="s">
        <v>231</v>
      </c>
      <c r="D1317" s="21" t="s">
        <v>464</v>
      </c>
      <c r="E1317" s="21" t="s">
        <v>43</v>
      </c>
      <c r="F1317" s="21" t="s">
        <v>467</v>
      </c>
      <c r="G1317" s="21" t="s">
        <v>466</v>
      </c>
      <c r="H1317" s="21">
        <v>893.92</v>
      </c>
      <c r="I1317" s="21">
        <v>0</v>
      </c>
      <c r="J1317" s="21">
        <v>0</v>
      </c>
      <c r="K1317" s="21">
        <v>1.42</v>
      </c>
      <c r="L1317" s="21">
        <v>16.82</v>
      </c>
      <c r="M1317" s="21">
        <v>0</v>
      </c>
      <c r="N1317" s="21">
        <v>0</v>
      </c>
      <c r="O1317" s="21">
        <v>875.69</v>
      </c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  <c r="AF1317" s="22"/>
      <c r="AG1317" s="22"/>
      <c r="AH1317" s="22"/>
      <c r="AI1317" s="22"/>
      <c r="AJ1317" s="22"/>
      <c r="AK1317" s="22"/>
      <c r="AL1317" s="22"/>
      <c r="AM1317" s="22"/>
      <c r="AN1317" s="22"/>
      <c r="AO1317" s="22"/>
      <c r="AP1317" s="22"/>
      <c r="AQ1317" s="22"/>
      <c r="AR1317" s="22"/>
      <c r="AS1317" s="22"/>
      <c r="AT1317" s="22"/>
      <c r="AU1317" s="22"/>
      <c r="AV1317" s="22"/>
      <c r="AW1317" s="22"/>
      <c r="AX1317" s="22"/>
      <c r="AY1317" s="22"/>
      <c r="AZ1317" s="22"/>
      <c r="BA1317" s="22"/>
      <c r="BB1317" s="22"/>
      <c r="BC1317" s="22"/>
      <c r="BD1317" s="22"/>
      <c r="BE1317" s="22"/>
    </row>
    <row r="1318" spans="1:57" s="3" customFormat="1" hidden="1" x14ac:dyDescent="0.25">
      <c r="A1318" s="5">
        <v>2019</v>
      </c>
      <c r="B1318" s="5">
        <v>7</v>
      </c>
      <c r="C1318" s="12" t="s">
        <v>19</v>
      </c>
      <c r="D1318" s="12" t="s">
        <v>78</v>
      </c>
      <c r="E1318" s="5" t="s">
        <v>313</v>
      </c>
      <c r="F1318" s="12" t="s">
        <v>316</v>
      </c>
      <c r="G1318" s="10" t="s">
        <v>315</v>
      </c>
      <c r="H1318" s="6">
        <v>9.98</v>
      </c>
      <c r="I1318" s="6">
        <v>0</v>
      </c>
      <c r="J1318" s="6">
        <v>0</v>
      </c>
      <c r="K1318" s="6">
        <v>1.4100000000000001</v>
      </c>
      <c r="L1318" s="6">
        <v>0.89</v>
      </c>
      <c r="M1318" s="6">
        <v>0</v>
      </c>
      <c r="N1318" s="6">
        <v>0</v>
      </c>
      <c r="O1318" s="6">
        <v>7.6899999999999995</v>
      </c>
    </row>
    <row r="1319" spans="1:57" s="3" customFormat="1" x14ac:dyDescent="0.25">
      <c r="A1319" s="4">
        <v>2019</v>
      </c>
      <c r="B1319" s="4">
        <v>1</v>
      </c>
      <c r="C1319" s="4" t="s">
        <v>124</v>
      </c>
      <c r="D1319" s="4" t="s">
        <v>353</v>
      </c>
      <c r="E1319" s="4" t="s">
        <v>29</v>
      </c>
      <c r="F1319" s="4" t="s">
        <v>386</v>
      </c>
      <c r="G1319" s="5" t="s">
        <v>377</v>
      </c>
      <c r="H1319" s="6">
        <v>1.41</v>
      </c>
      <c r="I1319" s="6">
        <v>0</v>
      </c>
      <c r="J1319" s="6">
        <v>0</v>
      </c>
      <c r="K1319" s="6">
        <v>1.41</v>
      </c>
      <c r="L1319" s="6">
        <v>0</v>
      </c>
      <c r="M1319" s="6">
        <v>0</v>
      </c>
      <c r="N1319" s="6">
        <v>0</v>
      </c>
      <c r="O1319" s="6">
        <v>0</v>
      </c>
    </row>
    <row r="1320" spans="1:57" s="3" customFormat="1" x14ac:dyDescent="0.25">
      <c r="A1320" s="9">
        <v>2019</v>
      </c>
      <c r="B1320" s="9">
        <v>4</v>
      </c>
      <c r="C1320" s="9" t="s">
        <v>61</v>
      </c>
      <c r="D1320" s="9" t="s">
        <v>399</v>
      </c>
      <c r="E1320" s="9" t="s">
        <v>29</v>
      </c>
      <c r="F1320" s="9" t="s">
        <v>412</v>
      </c>
      <c r="G1320" s="5" t="s">
        <v>411</v>
      </c>
      <c r="H1320" s="6">
        <v>1.41</v>
      </c>
      <c r="I1320" s="6">
        <v>0</v>
      </c>
      <c r="J1320" s="6">
        <v>0</v>
      </c>
      <c r="K1320" s="6">
        <v>1.41</v>
      </c>
      <c r="L1320" s="6">
        <v>0</v>
      </c>
      <c r="M1320" s="6">
        <v>0</v>
      </c>
      <c r="N1320" s="6">
        <v>0</v>
      </c>
      <c r="O1320" s="6">
        <v>0</v>
      </c>
    </row>
    <row r="1321" spans="1:57" s="3" customFormat="1" x14ac:dyDescent="0.25">
      <c r="A1321" s="15">
        <v>2019</v>
      </c>
      <c r="B1321" s="15">
        <v>8</v>
      </c>
      <c r="C1321" s="15" t="s">
        <v>327</v>
      </c>
      <c r="D1321" s="15" t="s">
        <v>369</v>
      </c>
      <c r="E1321" s="15" t="s">
        <v>29</v>
      </c>
      <c r="F1321" s="15" t="s">
        <v>367</v>
      </c>
      <c r="G1321" s="5" t="s">
        <v>368</v>
      </c>
      <c r="H1321" s="15">
        <v>1.41</v>
      </c>
      <c r="I1321" s="15">
        <v>0</v>
      </c>
      <c r="J1321" s="15">
        <v>0</v>
      </c>
      <c r="K1321" s="15">
        <v>1.41</v>
      </c>
      <c r="L1321" s="15">
        <v>0</v>
      </c>
      <c r="M1321" s="15">
        <v>0</v>
      </c>
      <c r="N1321" s="15">
        <v>0</v>
      </c>
      <c r="O1321" s="15">
        <v>0</v>
      </c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  <c r="BC1321" s="17"/>
      <c r="BD1321" s="17"/>
      <c r="BE1321" s="17"/>
    </row>
    <row r="1322" spans="1:57" s="3" customFormat="1" hidden="1" x14ac:dyDescent="0.25">
      <c r="A1322" s="23">
        <v>2019</v>
      </c>
      <c r="B1322" s="23">
        <v>12</v>
      </c>
      <c r="C1322" s="23" t="s">
        <v>19</v>
      </c>
      <c r="D1322" s="23" t="s">
        <v>70</v>
      </c>
      <c r="E1322" s="23" t="s">
        <v>104</v>
      </c>
      <c r="F1322" s="23" t="s">
        <v>109</v>
      </c>
      <c r="G1322" s="23" t="s">
        <v>19</v>
      </c>
      <c r="H1322" s="23">
        <v>25.25</v>
      </c>
      <c r="I1322" s="23">
        <v>0</v>
      </c>
      <c r="J1322" s="23">
        <v>0</v>
      </c>
      <c r="K1322" s="23">
        <v>1.41</v>
      </c>
      <c r="L1322" s="23">
        <v>17.16</v>
      </c>
      <c r="M1322" s="23">
        <v>6.67</v>
      </c>
      <c r="N1322" s="23">
        <v>0</v>
      </c>
      <c r="O1322" s="23">
        <v>0</v>
      </c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4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  <c r="AX1322" s="24"/>
      <c r="AY1322" s="24"/>
      <c r="AZ1322" s="24"/>
      <c r="BA1322" s="24"/>
      <c r="BB1322" s="24"/>
      <c r="BC1322" s="24"/>
      <c r="BD1322" s="24"/>
      <c r="BE1322" s="24"/>
    </row>
    <row r="1323" spans="1:57" s="3" customFormat="1" x14ac:dyDescent="0.25">
      <c r="A1323" s="23">
        <v>2019</v>
      </c>
      <c r="B1323" s="23">
        <v>12</v>
      </c>
      <c r="C1323" s="23" t="s">
        <v>61</v>
      </c>
      <c r="D1323" s="23" t="s">
        <v>399</v>
      </c>
      <c r="E1323" s="23" t="s">
        <v>29</v>
      </c>
      <c r="F1323" s="23" t="s">
        <v>412</v>
      </c>
      <c r="G1323" s="23" t="s">
        <v>411</v>
      </c>
      <c r="H1323" s="23">
        <v>1.41</v>
      </c>
      <c r="I1323" s="23">
        <v>0</v>
      </c>
      <c r="J1323" s="23">
        <v>0</v>
      </c>
      <c r="K1323" s="23">
        <v>1.41</v>
      </c>
      <c r="L1323" s="23">
        <v>0</v>
      </c>
      <c r="M1323" s="23">
        <v>0</v>
      </c>
      <c r="N1323" s="23">
        <v>0</v>
      </c>
      <c r="O1323" s="23">
        <v>0</v>
      </c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4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4"/>
      <c r="AV1323" s="24"/>
      <c r="AW1323" s="24"/>
      <c r="AX1323" s="24"/>
      <c r="AY1323" s="24"/>
      <c r="AZ1323" s="24"/>
      <c r="BA1323" s="24"/>
      <c r="BB1323" s="24"/>
      <c r="BC1323" s="24"/>
      <c r="BD1323" s="24"/>
      <c r="BE1323" s="24"/>
    </row>
    <row r="1324" spans="1:57" s="3" customFormat="1" x14ac:dyDescent="0.25">
      <c r="A1324" s="9">
        <v>2019</v>
      </c>
      <c r="B1324" s="9">
        <v>3</v>
      </c>
      <c r="C1324" s="9" t="s">
        <v>124</v>
      </c>
      <c r="D1324" s="9" t="s">
        <v>373</v>
      </c>
      <c r="E1324" s="9" t="s">
        <v>29</v>
      </c>
      <c r="F1324" s="9" t="s">
        <v>381</v>
      </c>
      <c r="G1324" s="5" t="s">
        <v>375</v>
      </c>
      <c r="H1324" s="6">
        <v>1.4</v>
      </c>
      <c r="I1324" s="6">
        <v>0</v>
      </c>
      <c r="J1324" s="6">
        <v>0</v>
      </c>
      <c r="K1324" s="6">
        <v>1.4</v>
      </c>
      <c r="L1324" s="6">
        <v>0</v>
      </c>
      <c r="M1324" s="6">
        <v>0</v>
      </c>
      <c r="N1324" s="6">
        <v>0</v>
      </c>
      <c r="O1324" s="6">
        <v>0</v>
      </c>
    </row>
    <row r="1325" spans="1:57" s="3" customFormat="1" hidden="1" x14ac:dyDescent="0.25">
      <c r="A1325" s="9">
        <v>2019</v>
      </c>
      <c r="B1325" s="9">
        <v>4</v>
      </c>
      <c r="C1325" s="9" t="s">
        <v>19</v>
      </c>
      <c r="D1325" s="9" t="s">
        <v>46</v>
      </c>
      <c r="E1325" s="9" t="s">
        <v>17</v>
      </c>
      <c r="F1325" s="9" t="s">
        <v>49</v>
      </c>
      <c r="G1325" s="5" t="s">
        <v>48</v>
      </c>
      <c r="H1325" s="6">
        <v>1.4</v>
      </c>
      <c r="I1325" s="6">
        <v>0</v>
      </c>
      <c r="J1325" s="6">
        <v>0</v>
      </c>
      <c r="K1325" s="6">
        <v>1.4</v>
      </c>
      <c r="L1325" s="6">
        <v>0</v>
      </c>
      <c r="M1325" s="6">
        <v>0</v>
      </c>
      <c r="N1325" s="6">
        <v>0</v>
      </c>
      <c r="O1325" s="6">
        <v>0</v>
      </c>
    </row>
    <row r="1326" spans="1:57" s="3" customFormat="1" hidden="1" x14ac:dyDescent="0.25">
      <c r="A1326" s="9">
        <v>2019</v>
      </c>
      <c r="B1326" s="9">
        <v>6</v>
      </c>
      <c r="C1326" s="10" t="s">
        <v>27</v>
      </c>
      <c r="D1326" s="10" t="s">
        <v>158</v>
      </c>
      <c r="E1326" s="9" t="s">
        <v>176</v>
      </c>
      <c r="F1326" s="10" t="s">
        <v>177</v>
      </c>
      <c r="G1326" s="12" t="s">
        <v>178</v>
      </c>
      <c r="H1326" s="6">
        <v>1.4</v>
      </c>
      <c r="I1326" s="6">
        <v>0</v>
      </c>
      <c r="J1326" s="6">
        <v>0</v>
      </c>
      <c r="K1326" s="6">
        <v>1.4</v>
      </c>
      <c r="L1326" s="6">
        <v>0</v>
      </c>
      <c r="M1326" s="6">
        <v>0</v>
      </c>
      <c r="N1326" s="6">
        <v>0</v>
      </c>
      <c r="O1326" s="6">
        <v>0</v>
      </c>
    </row>
    <row r="1327" spans="1:57" s="3" customFormat="1" hidden="1" x14ac:dyDescent="0.25">
      <c r="A1327" s="9">
        <v>2019</v>
      </c>
      <c r="B1327" s="9">
        <v>2</v>
      </c>
      <c r="C1327" s="9" t="s">
        <v>27</v>
      </c>
      <c r="D1327" s="9" t="s">
        <v>158</v>
      </c>
      <c r="E1327" s="9" t="s">
        <v>17</v>
      </c>
      <c r="F1327" s="9" t="s">
        <v>263</v>
      </c>
      <c r="G1327" s="5" t="s">
        <v>34</v>
      </c>
      <c r="H1327" s="6">
        <v>19.989999999999998</v>
      </c>
      <c r="I1327" s="6">
        <v>0</v>
      </c>
      <c r="J1327" s="6">
        <v>0</v>
      </c>
      <c r="K1327" s="6">
        <v>1.3800000000000001</v>
      </c>
      <c r="L1327" s="6">
        <v>0</v>
      </c>
      <c r="M1327" s="6">
        <v>18.62</v>
      </c>
      <c r="N1327" s="6">
        <v>39.26</v>
      </c>
      <c r="O1327" s="6">
        <v>0</v>
      </c>
    </row>
    <row r="1328" spans="1:57" s="3" customFormat="1" hidden="1" x14ac:dyDescent="0.25">
      <c r="A1328" s="9">
        <v>2019</v>
      </c>
      <c r="B1328" s="9">
        <v>5</v>
      </c>
      <c r="C1328" s="9" t="s">
        <v>27</v>
      </c>
      <c r="D1328" s="9" t="s">
        <v>158</v>
      </c>
      <c r="E1328" s="9" t="s">
        <v>176</v>
      </c>
      <c r="F1328" s="9" t="s">
        <v>177</v>
      </c>
      <c r="G1328" s="5" t="s">
        <v>178</v>
      </c>
      <c r="H1328" s="6">
        <v>1.38</v>
      </c>
      <c r="I1328" s="6">
        <v>0</v>
      </c>
      <c r="J1328" s="6">
        <v>0</v>
      </c>
      <c r="K1328" s="6">
        <v>1.38</v>
      </c>
      <c r="L1328" s="6">
        <v>0</v>
      </c>
      <c r="M1328" s="6">
        <v>0</v>
      </c>
      <c r="N1328" s="6">
        <v>0</v>
      </c>
      <c r="O1328" s="6">
        <v>0</v>
      </c>
    </row>
    <row r="1329" spans="1:57" s="3" customFormat="1" hidden="1" x14ac:dyDescent="0.25">
      <c r="A1329" s="9">
        <v>2019</v>
      </c>
      <c r="B1329" s="9">
        <v>5</v>
      </c>
      <c r="C1329" s="9" t="s">
        <v>19</v>
      </c>
      <c r="D1329" s="9" t="s">
        <v>78</v>
      </c>
      <c r="E1329" s="9" t="s">
        <v>280</v>
      </c>
      <c r="F1329" s="9" t="s">
        <v>321</v>
      </c>
      <c r="G1329" s="5" t="s">
        <v>319</v>
      </c>
      <c r="H1329" s="6">
        <v>1.38</v>
      </c>
      <c r="I1329" s="6">
        <v>0</v>
      </c>
      <c r="J1329" s="6">
        <v>0</v>
      </c>
      <c r="K1329" s="6">
        <v>1.38</v>
      </c>
      <c r="L1329" s="6">
        <v>0</v>
      </c>
      <c r="M1329" s="6">
        <v>0</v>
      </c>
      <c r="N1329" s="6">
        <v>0</v>
      </c>
      <c r="O1329" s="6">
        <v>0</v>
      </c>
    </row>
    <row r="1330" spans="1:57" s="3" customFormat="1" hidden="1" x14ac:dyDescent="0.25">
      <c r="A1330" s="21">
        <v>2019</v>
      </c>
      <c r="B1330" s="21">
        <v>11</v>
      </c>
      <c r="C1330" s="21" t="s">
        <v>19</v>
      </c>
      <c r="D1330" s="21" t="s">
        <v>20</v>
      </c>
      <c r="E1330" s="21" t="s">
        <v>104</v>
      </c>
      <c r="F1330" s="21" t="s">
        <v>391</v>
      </c>
      <c r="G1330" s="21" t="s">
        <v>392</v>
      </c>
      <c r="H1330" s="21">
        <v>1.38</v>
      </c>
      <c r="I1330" s="21">
        <v>0</v>
      </c>
      <c r="J1330" s="21">
        <v>0</v>
      </c>
      <c r="K1330" s="21">
        <v>1.38</v>
      </c>
      <c r="L1330" s="21">
        <v>0</v>
      </c>
      <c r="M1330" s="21">
        <v>0</v>
      </c>
      <c r="N1330" s="21">
        <v>0</v>
      </c>
      <c r="O1330" s="21">
        <v>0</v>
      </c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  <c r="AF1330" s="22"/>
      <c r="AG1330" s="22"/>
      <c r="AH1330" s="22"/>
      <c r="AI1330" s="22"/>
      <c r="AJ1330" s="22"/>
      <c r="AK1330" s="22"/>
      <c r="AL1330" s="22"/>
      <c r="AM1330" s="22"/>
      <c r="AN1330" s="22"/>
      <c r="AO1330" s="22"/>
      <c r="AP1330" s="22"/>
      <c r="AQ1330" s="22"/>
      <c r="AR1330" s="22"/>
      <c r="AS1330" s="22"/>
      <c r="AT1330" s="22"/>
      <c r="AU1330" s="22"/>
      <c r="AV1330" s="22"/>
      <c r="AW1330" s="22"/>
      <c r="AX1330" s="22"/>
      <c r="AY1330" s="22"/>
      <c r="AZ1330" s="22"/>
      <c r="BA1330" s="22"/>
      <c r="BB1330" s="22"/>
      <c r="BC1330" s="22"/>
      <c r="BD1330" s="22"/>
      <c r="BE1330" s="22"/>
    </row>
    <row r="1331" spans="1:57" s="3" customFormat="1" hidden="1" x14ac:dyDescent="0.25">
      <c r="A1331" s="9">
        <v>2019</v>
      </c>
      <c r="B1331" s="9">
        <v>3</v>
      </c>
      <c r="C1331" s="9" t="s">
        <v>19</v>
      </c>
      <c r="D1331" s="9" t="s">
        <v>46</v>
      </c>
      <c r="E1331" s="9" t="s">
        <v>81</v>
      </c>
      <c r="F1331" s="9" t="s">
        <v>323</v>
      </c>
      <c r="G1331" s="5" t="s">
        <v>324</v>
      </c>
      <c r="H1331" s="6">
        <v>1.37</v>
      </c>
      <c r="I1331" s="6">
        <v>0</v>
      </c>
      <c r="J1331" s="6">
        <v>0</v>
      </c>
      <c r="K1331" s="6">
        <v>1.37</v>
      </c>
      <c r="L1331" s="6">
        <v>0</v>
      </c>
      <c r="M1331" s="6">
        <v>0</v>
      </c>
      <c r="N1331" s="6">
        <v>0</v>
      </c>
      <c r="O1331" s="6">
        <v>0</v>
      </c>
    </row>
    <row r="1332" spans="1:57" s="3" customFormat="1" hidden="1" x14ac:dyDescent="0.25">
      <c r="A1332" s="9">
        <v>2019</v>
      </c>
      <c r="B1332" s="9">
        <v>4</v>
      </c>
      <c r="C1332" s="9" t="s">
        <v>231</v>
      </c>
      <c r="D1332" s="9" t="s">
        <v>277</v>
      </c>
      <c r="E1332" s="9" t="s">
        <v>17</v>
      </c>
      <c r="F1332" s="9" t="s">
        <v>278</v>
      </c>
      <c r="G1332" s="5" t="s">
        <v>278</v>
      </c>
      <c r="H1332" s="6">
        <v>432.54</v>
      </c>
      <c r="I1332" s="6">
        <v>0</v>
      </c>
      <c r="J1332" s="6">
        <v>0</v>
      </c>
      <c r="K1332" s="6">
        <v>1.37</v>
      </c>
      <c r="L1332" s="6">
        <v>13.9</v>
      </c>
      <c r="M1332" s="6">
        <v>0</v>
      </c>
      <c r="N1332" s="6">
        <v>0</v>
      </c>
      <c r="O1332" s="6">
        <v>417.27</v>
      </c>
    </row>
    <row r="1333" spans="1:57" s="3" customFormat="1" hidden="1" x14ac:dyDescent="0.25">
      <c r="A1333" s="9">
        <v>2019</v>
      </c>
      <c r="B1333" s="9">
        <v>5</v>
      </c>
      <c r="C1333" s="9" t="s">
        <v>89</v>
      </c>
      <c r="D1333" s="9" t="s">
        <v>288</v>
      </c>
      <c r="E1333" s="9" t="s">
        <v>126</v>
      </c>
      <c r="F1333" s="9" t="s">
        <v>291</v>
      </c>
      <c r="G1333" s="5" t="s">
        <v>290</v>
      </c>
      <c r="H1333" s="6">
        <v>1.37</v>
      </c>
      <c r="I1333" s="6">
        <v>0</v>
      </c>
      <c r="J1333" s="6">
        <v>0</v>
      </c>
      <c r="K1333" s="6">
        <v>1.37</v>
      </c>
      <c r="L1333" s="6">
        <v>0</v>
      </c>
      <c r="M1333" s="6">
        <v>0</v>
      </c>
      <c r="N1333" s="6">
        <v>0</v>
      </c>
      <c r="O1333" s="6">
        <v>0</v>
      </c>
    </row>
    <row r="1334" spans="1:57" s="3" customFormat="1" hidden="1" x14ac:dyDescent="0.25">
      <c r="A1334" s="5">
        <v>2019</v>
      </c>
      <c r="B1334" s="5">
        <v>7</v>
      </c>
      <c r="C1334" s="12" t="s">
        <v>19</v>
      </c>
      <c r="D1334" s="12" t="s">
        <v>78</v>
      </c>
      <c r="E1334" s="5" t="s">
        <v>280</v>
      </c>
      <c r="F1334" s="12" t="s">
        <v>321</v>
      </c>
      <c r="G1334" s="10" t="s">
        <v>319</v>
      </c>
      <c r="H1334" s="6">
        <v>1.37</v>
      </c>
      <c r="I1334" s="6">
        <v>0</v>
      </c>
      <c r="J1334" s="6">
        <v>0</v>
      </c>
      <c r="K1334" s="6">
        <v>1.37</v>
      </c>
      <c r="L1334" s="6">
        <v>0</v>
      </c>
      <c r="M1334" s="6">
        <v>0</v>
      </c>
      <c r="N1334" s="6">
        <v>0</v>
      </c>
      <c r="O1334" s="6">
        <v>0</v>
      </c>
    </row>
    <row r="1335" spans="1:57" s="3" customFormat="1" hidden="1" x14ac:dyDescent="0.25">
      <c r="A1335" s="21">
        <v>2019</v>
      </c>
      <c r="B1335" s="21">
        <v>11</v>
      </c>
      <c r="C1335" s="21" t="s">
        <v>55</v>
      </c>
      <c r="D1335" s="21" t="s">
        <v>60</v>
      </c>
      <c r="E1335" s="21" t="s">
        <v>57</v>
      </c>
      <c r="F1335" s="21" t="s">
        <v>60</v>
      </c>
      <c r="G1335" s="21" t="s">
        <v>59</v>
      </c>
      <c r="H1335" s="21">
        <v>243.25</v>
      </c>
      <c r="I1335" s="21">
        <v>0</v>
      </c>
      <c r="J1335" s="21">
        <v>0</v>
      </c>
      <c r="K1335" s="21">
        <v>1.37</v>
      </c>
      <c r="L1335" s="21">
        <v>0</v>
      </c>
      <c r="M1335" s="21">
        <v>0</v>
      </c>
      <c r="N1335" s="21">
        <v>0</v>
      </c>
      <c r="O1335" s="21">
        <v>241.88</v>
      </c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  <c r="AF1335" s="22"/>
      <c r="AG1335" s="22"/>
      <c r="AH1335" s="22"/>
      <c r="AI1335" s="22"/>
      <c r="AJ1335" s="22"/>
      <c r="AK1335" s="22"/>
      <c r="AL1335" s="22"/>
      <c r="AM1335" s="22"/>
      <c r="AN1335" s="22"/>
      <c r="AO1335" s="22"/>
      <c r="AP1335" s="22"/>
      <c r="AQ1335" s="22"/>
      <c r="AR1335" s="22"/>
      <c r="AS1335" s="22"/>
      <c r="AT1335" s="22"/>
      <c r="AU1335" s="22"/>
      <c r="AV1335" s="22"/>
      <c r="AW1335" s="22"/>
      <c r="AX1335" s="22"/>
      <c r="AY1335" s="22"/>
      <c r="AZ1335" s="22"/>
      <c r="BA1335" s="22"/>
      <c r="BB1335" s="22"/>
      <c r="BC1335" s="22"/>
      <c r="BD1335" s="22"/>
      <c r="BE1335" s="22"/>
    </row>
    <row r="1336" spans="1:57" s="3" customFormat="1" hidden="1" x14ac:dyDescent="0.25">
      <c r="A1336" s="19">
        <v>2019</v>
      </c>
      <c r="B1336" s="19">
        <v>10</v>
      </c>
      <c r="C1336" s="19" t="s">
        <v>19</v>
      </c>
      <c r="D1336" s="19" t="s">
        <v>70</v>
      </c>
      <c r="E1336" s="19" t="s">
        <v>104</v>
      </c>
      <c r="F1336" s="19" t="s">
        <v>109</v>
      </c>
      <c r="G1336" s="19" t="s">
        <v>19</v>
      </c>
      <c r="H1336" s="19">
        <v>18.38</v>
      </c>
      <c r="I1336" s="19">
        <v>0</v>
      </c>
      <c r="J1336" s="19">
        <v>0</v>
      </c>
      <c r="K1336" s="19">
        <v>1.36</v>
      </c>
      <c r="L1336" s="19">
        <v>11.05</v>
      </c>
      <c r="M1336" s="19">
        <v>5.97</v>
      </c>
      <c r="N1336" s="19">
        <v>0</v>
      </c>
      <c r="O1336" s="19">
        <v>0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  <c r="BA1336" s="20"/>
      <c r="BB1336" s="20"/>
      <c r="BC1336" s="20"/>
      <c r="BD1336" s="20"/>
      <c r="BE1336" s="20"/>
    </row>
    <row r="1337" spans="1:57" s="3" customFormat="1" hidden="1" x14ac:dyDescent="0.25">
      <c r="A1337" s="19">
        <v>2019</v>
      </c>
      <c r="B1337" s="19">
        <v>10</v>
      </c>
      <c r="C1337" s="19" t="s">
        <v>19</v>
      </c>
      <c r="D1337" s="19" t="s">
        <v>166</v>
      </c>
      <c r="E1337" s="19" t="s">
        <v>242</v>
      </c>
      <c r="F1337" s="19" t="s">
        <v>243</v>
      </c>
      <c r="G1337" s="19" t="s">
        <v>244</v>
      </c>
      <c r="H1337" s="19">
        <v>1.3599999999999999</v>
      </c>
      <c r="I1337" s="19">
        <v>0</v>
      </c>
      <c r="J1337" s="19">
        <v>0</v>
      </c>
      <c r="K1337" s="19">
        <v>1.3599999999999999</v>
      </c>
      <c r="L1337" s="19">
        <v>0</v>
      </c>
      <c r="M1337" s="19">
        <v>0</v>
      </c>
      <c r="N1337" s="19">
        <v>0</v>
      </c>
      <c r="O1337" s="19">
        <v>0</v>
      </c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  <c r="BA1337" s="20"/>
      <c r="BB1337" s="20"/>
      <c r="BC1337" s="20"/>
      <c r="BD1337" s="20"/>
      <c r="BE1337" s="20"/>
    </row>
    <row r="1338" spans="1:57" s="3" customFormat="1" hidden="1" x14ac:dyDescent="0.25">
      <c r="A1338" s="23">
        <v>2019</v>
      </c>
      <c r="B1338" s="23">
        <v>12</v>
      </c>
      <c r="C1338" s="23" t="s">
        <v>231</v>
      </c>
      <c r="D1338" s="23" t="s">
        <v>503</v>
      </c>
      <c r="E1338" s="23" t="s">
        <v>500</v>
      </c>
      <c r="F1338" s="23" t="s">
        <v>501</v>
      </c>
      <c r="G1338" s="23" t="s">
        <v>502</v>
      </c>
      <c r="H1338" s="23">
        <v>1823.23</v>
      </c>
      <c r="I1338" s="23">
        <v>0</v>
      </c>
      <c r="J1338" s="23">
        <v>0</v>
      </c>
      <c r="K1338" s="23">
        <v>1.3599999999999999</v>
      </c>
      <c r="L1338" s="23">
        <v>10</v>
      </c>
      <c r="M1338" s="23">
        <v>0</v>
      </c>
      <c r="N1338" s="23">
        <v>0</v>
      </c>
      <c r="O1338" s="23">
        <v>1811.87</v>
      </c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4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  <c r="AW1338" s="24"/>
      <c r="AX1338" s="24"/>
      <c r="AY1338" s="24"/>
      <c r="AZ1338" s="24"/>
      <c r="BA1338" s="24"/>
      <c r="BB1338" s="24"/>
      <c r="BC1338" s="24"/>
      <c r="BD1338" s="24"/>
      <c r="BE1338" s="24"/>
    </row>
    <row r="1339" spans="1:57" s="3" customFormat="1" hidden="1" x14ac:dyDescent="0.25">
      <c r="A1339" s="23">
        <v>2019</v>
      </c>
      <c r="B1339" s="23">
        <v>12</v>
      </c>
      <c r="C1339" s="23" t="s">
        <v>19</v>
      </c>
      <c r="D1339" s="23" t="s">
        <v>78</v>
      </c>
      <c r="E1339" s="23" t="s">
        <v>280</v>
      </c>
      <c r="F1339" s="23" t="s">
        <v>321</v>
      </c>
      <c r="G1339" s="23" t="s">
        <v>319</v>
      </c>
      <c r="H1339" s="23">
        <v>1.35</v>
      </c>
      <c r="I1339" s="23">
        <v>0</v>
      </c>
      <c r="J1339" s="23">
        <v>0</v>
      </c>
      <c r="K1339" s="23">
        <v>1.35</v>
      </c>
      <c r="L1339" s="23">
        <v>0</v>
      </c>
      <c r="M1339" s="23">
        <v>0</v>
      </c>
      <c r="N1339" s="23">
        <v>0</v>
      </c>
      <c r="O1339" s="23">
        <v>0</v>
      </c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4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  <c r="AW1339" s="24"/>
      <c r="AX1339" s="24"/>
      <c r="AY1339" s="24"/>
      <c r="AZ1339" s="24"/>
      <c r="BA1339" s="24"/>
      <c r="BB1339" s="24"/>
      <c r="BC1339" s="24"/>
      <c r="BD1339" s="24"/>
      <c r="BE1339" s="24"/>
    </row>
    <row r="1340" spans="1:57" s="3" customFormat="1" hidden="1" x14ac:dyDescent="0.25">
      <c r="A1340" s="4">
        <v>2019</v>
      </c>
      <c r="B1340" s="4">
        <v>1</v>
      </c>
      <c r="C1340" s="4" t="s">
        <v>19</v>
      </c>
      <c r="D1340" s="4" t="s">
        <v>78</v>
      </c>
      <c r="E1340" s="4" t="s">
        <v>280</v>
      </c>
      <c r="F1340" s="4" t="s">
        <v>321</v>
      </c>
      <c r="G1340" s="5" t="s">
        <v>319</v>
      </c>
      <c r="H1340" s="6">
        <v>1.34</v>
      </c>
      <c r="I1340" s="6">
        <v>0</v>
      </c>
      <c r="J1340" s="6">
        <v>0</v>
      </c>
      <c r="K1340" s="6">
        <v>1.34</v>
      </c>
      <c r="L1340" s="6">
        <v>0</v>
      </c>
      <c r="M1340" s="6">
        <v>0</v>
      </c>
      <c r="N1340" s="6">
        <v>0</v>
      </c>
      <c r="O1340" s="6">
        <v>0</v>
      </c>
    </row>
    <row r="1341" spans="1:57" s="3" customFormat="1" x14ac:dyDescent="0.25">
      <c r="A1341" s="9">
        <v>2019</v>
      </c>
      <c r="B1341" s="9">
        <v>2</v>
      </c>
      <c r="C1341" s="9" t="s">
        <v>89</v>
      </c>
      <c r="D1341" s="9" t="s">
        <v>197</v>
      </c>
      <c r="E1341" s="9" t="s">
        <v>29</v>
      </c>
      <c r="F1341" s="9" t="s">
        <v>201</v>
      </c>
      <c r="G1341" s="5" t="s">
        <v>200</v>
      </c>
      <c r="H1341" s="6">
        <v>91.23</v>
      </c>
      <c r="I1341" s="6">
        <v>0</v>
      </c>
      <c r="J1341" s="6">
        <v>0</v>
      </c>
      <c r="K1341" s="6">
        <v>1.34</v>
      </c>
      <c r="L1341" s="6">
        <v>4.42</v>
      </c>
      <c r="M1341" s="6">
        <v>84.4</v>
      </c>
      <c r="N1341" s="6">
        <v>0</v>
      </c>
      <c r="O1341" s="6">
        <v>1.06</v>
      </c>
    </row>
    <row r="1342" spans="1:57" s="3" customFormat="1" hidden="1" x14ac:dyDescent="0.25">
      <c r="A1342" s="4">
        <v>2019</v>
      </c>
      <c r="B1342" s="4">
        <v>1</v>
      </c>
      <c r="C1342" s="4" t="s">
        <v>19</v>
      </c>
      <c r="D1342" s="4" t="s">
        <v>46</v>
      </c>
      <c r="E1342" s="4" t="s">
        <v>280</v>
      </c>
      <c r="F1342" s="4" t="s">
        <v>281</v>
      </c>
      <c r="G1342" s="5" t="s">
        <v>282</v>
      </c>
      <c r="H1342" s="6">
        <v>1.33</v>
      </c>
      <c r="I1342" s="6">
        <v>0</v>
      </c>
      <c r="J1342" s="6">
        <v>0</v>
      </c>
      <c r="K1342" s="6">
        <v>1.33</v>
      </c>
      <c r="L1342" s="6">
        <v>0</v>
      </c>
      <c r="M1342" s="6">
        <v>0</v>
      </c>
      <c r="N1342" s="6">
        <v>0</v>
      </c>
      <c r="O1342" s="6">
        <v>0</v>
      </c>
    </row>
    <row r="1343" spans="1:57" s="3" customFormat="1" hidden="1" x14ac:dyDescent="0.25">
      <c r="A1343" s="9">
        <v>2019</v>
      </c>
      <c r="B1343" s="9">
        <v>6</v>
      </c>
      <c r="C1343" s="10" t="s">
        <v>19</v>
      </c>
      <c r="D1343" s="10" t="s">
        <v>46</v>
      </c>
      <c r="E1343" s="9" t="s">
        <v>17</v>
      </c>
      <c r="F1343" s="10" t="s">
        <v>49</v>
      </c>
      <c r="G1343" s="12" t="s">
        <v>48</v>
      </c>
      <c r="H1343" s="6">
        <v>1.33</v>
      </c>
      <c r="I1343" s="6">
        <v>0</v>
      </c>
      <c r="J1343" s="6">
        <v>0</v>
      </c>
      <c r="K1343" s="6">
        <v>1.33</v>
      </c>
      <c r="L1343" s="6">
        <v>0</v>
      </c>
      <c r="M1343" s="6">
        <v>0</v>
      </c>
      <c r="N1343" s="6">
        <v>0</v>
      </c>
      <c r="O1343" s="6">
        <v>0</v>
      </c>
    </row>
    <row r="1344" spans="1:57" s="3" customFormat="1" x14ac:dyDescent="0.25">
      <c r="A1344" s="9">
        <v>2019</v>
      </c>
      <c r="B1344" s="9">
        <v>6</v>
      </c>
      <c r="C1344" s="10" t="s">
        <v>89</v>
      </c>
      <c r="D1344" s="10" t="s">
        <v>197</v>
      </c>
      <c r="E1344" s="9" t="s">
        <v>29</v>
      </c>
      <c r="F1344" s="10" t="s">
        <v>199</v>
      </c>
      <c r="G1344" s="5" t="s">
        <v>200</v>
      </c>
      <c r="H1344" s="6">
        <v>39.229999999999997</v>
      </c>
      <c r="I1344" s="6">
        <v>0</v>
      </c>
      <c r="J1344" s="6">
        <v>0</v>
      </c>
      <c r="K1344" s="6">
        <v>1.33</v>
      </c>
      <c r="L1344" s="6">
        <v>2.15</v>
      </c>
      <c r="M1344" s="6">
        <v>34.979999999999997</v>
      </c>
      <c r="N1344" s="6">
        <v>4.07</v>
      </c>
      <c r="O1344" s="6">
        <v>0.77</v>
      </c>
    </row>
    <row r="1345" spans="1:57" s="3" customFormat="1" x14ac:dyDescent="0.25">
      <c r="A1345" s="21">
        <v>2019</v>
      </c>
      <c r="B1345" s="21">
        <v>11</v>
      </c>
      <c r="C1345" s="21" t="s">
        <v>61</v>
      </c>
      <c r="D1345" s="21" t="s">
        <v>399</v>
      </c>
      <c r="E1345" s="21" t="s">
        <v>29</v>
      </c>
      <c r="F1345" s="21" t="s">
        <v>412</v>
      </c>
      <c r="G1345" s="21" t="s">
        <v>411</v>
      </c>
      <c r="H1345" s="21">
        <v>1.33</v>
      </c>
      <c r="I1345" s="21">
        <v>0</v>
      </c>
      <c r="J1345" s="21">
        <v>0</v>
      </c>
      <c r="K1345" s="21">
        <v>1.33</v>
      </c>
      <c r="L1345" s="21">
        <v>0</v>
      </c>
      <c r="M1345" s="21">
        <v>0</v>
      </c>
      <c r="N1345" s="21">
        <v>0</v>
      </c>
      <c r="O1345" s="21">
        <v>0</v>
      </c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  <c r="AF1345" s="22"/>
      <c r="AG1345" s="22"/>
      <c r="AH1345" s="22"/>
      <c r="AI1345" s="22"/>
      <c r="AJ1345" s="22"/>
      <c r="AK1345" s="22"/>
      <c r="AL1345" s="22"/>
      <c r="AM1345" s="22"/>
      <c r="AN1345" s="22"/>
      <c r="AO1345" s="22"/>
      <c r="AP1345" s="22"/>
      <c r="AQ1345" s="22"/>
      <c r="AR1345" s="22"/>
      <c r="AS1345" s="22"/>
      <c r="AT1345" s="22"/>
      <c r="AU1345" s="22"/>
      <c r="AV1345" s="22"/>
      <c r="AW1345" s="22"/>
      <c r="AX1345" s="22"/>
      <c r="AY1345" s="22"/>
      <c r="AZ1345" s="22"/>
      <c r="BA1345" s="22"/>
      <c r="BB1345" s="22"/>
      <c r="BC1345" s="22"/>
      <c r="BD1345" s="22"/>
      <c r="BE1345" s="22"/>
    </row>
    <row r="1346" spans="1:57" s="3" customFormat="1" hidden="1" x14ac:dyDescent="0.25">
      <c r="A1346" s="23">
        <v>2019</v>
      </c>
      <c r="B1346" s="23">
        <v>12</v>
      </c>
      <c r="C1346" s="23" t="s">
        <v>19</v>
      </c>
      <c r="D1346" s="23" t="s">
        <v>166</v>
      </c>
      <c r="E1346" s="23" t="s">
        <v>242</v>
      </c>
      <c r="F1346" s="23" t="s">
        <v>243</v>
      </c>
      <c r="G1346" s="23" t="s">
        <v>244</v>
      </c>
      <c r="H1346" s="23">
        <v>1.33</v>
      </c>
      <c r="I1346" s="23">
        <v>0</v>
      </c>
      <c r="J1346" s="23">
        <v>0</v>
      </c>
      <c r="K1346" s="23">
        <v>1.33</v>
      </c>
      <c r="L1346" s="23">
        <v>0</v>
      </c>
      <c r="M1346" s="23">
        <v>0</v>
      </c>
      <c r="N1346" s="23">
        <v>0</v>
      </c>
      <c r="O1346" s="23">
        <v>0</v>
      </c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4"/>
      <c r="AV1346" s="24"/>
      <c r="AW1346" s="24"/>
      <c r="AX1346" s="24"/>
      <c r="AY1346" s="24"/>
      <c r="AZ1346" s="24"/>
      <c r="BA1346" s="24"/>
      <c r="BB1346" s="24"/>
      <c r="BC1346" s="24"/>
      <c r="BD1346" s="24"/>
      <c r="BE1346" s="24"/>
    </row>
    <row r="1347" spans="1:57" s="3" customFormat="1" x14ac:dyDescent="0.25">
      <c r="A1347" s="9">
        <v>2019</v>
      </c>
      <c r="B1347" s="9">
        <v>2</v>
      </c>
      <c r="C1347" s="9" t="s">
        <v>124</v>
      </c>
      <c r="D1347" s="9" t="s">
        <v>353</v>
      </c>
      <c r="E1347" s="9" t="s">
        <v>29</v>
      </c>
      <c r="F1347" s="9" t="s">
        <v>385</v>
      </c>
      <c r="G1347" s="5" t="s">
        <v>377</v>
      </c>
      <c r="H1347" s="6">
        <v>1.32</v>
      </c>
      <c r="I1347" s="6">
        <v>0</v>
      </c>
      <c r="J1347" s="6">
        <v>0</v>
      </c>
      <c r="K1347" s="6">
        <v>1.32</v>
      </c>
      <c r="L1347" s="6">
        <v>0</v>
      </c>
      <c r="M1347" s="6">
        <v>0</v>
      </c>
      <c r="N1347" s="6">
        <v>0</v>
      </c>
      <c r="O1347" s="6">
        <v>0</v>
      </c>
    </row>
    <row r="1348" spans="1:57" s="3" customFormat="1" hidden="1" x14ac:dyDescent="0.25">
      <c r="A1348" s="9">
        <v>2019</v>
      </c>
      <c r="B1348" s="9">
        <v>2</v>
      </c>
      <c r="C1348" s="9" t="s">
        <v>19</v>
      </c>
      <c r="D1348" s="9" t="s">
        <v>20</v>
      </c>
      <c r="E1348" s="9" t="s">
        <v>441</v>
      </c>
      <c r="F1348" s="9" t="s">
        <v>442</v>
      </c>
      <c r="G1348" s="5" t="s">
        <v>442</v>
      </c>
      <c r="H1348" s="6">
        <v>3.9999999999999996</v>
      </c>
      <c r="I1348" s="6">
        <v>0</v>
      </c>
      <c r="J1348" s="6">
        <v>0</v>
      </c>
      <c r="K1348" s="6">
        <v>1.32</v>
      </c>
      <c r="L1348" s="6">
        <v>2.6999999999999997</v>
      </c>
      <c r="M1348" s="6">
        <v>0</v>
      </c>
      <c r="N1348" s="6">
        <v>0</v>
      </c>
      <c r="O1348" s="6">
        <v>0</v>
      </c>
    </row>
    <row r="1349" spans="1:57" s="3" customFormat="1" hidden="1" x14ac:dyDescent="0.25">
      <c r="A1349" s="9">
        <v>2019</v>
      </c>
      <c r="B1349" s="9">
        <v>3</v>
      </c>
      <c r="C1349" s="9" t="s">
        <v>19</v>
      </c>
      <c r="D1349" s="9" t="s">
        <v>78</v>
      </c>
      <c r="E1349" s="9" t="s">
        <v>280</v>
      </c>
      <c r="F1349" s="9" t="s">
        <v>321</v>
      </c>
      <c r="G1349" s="5" t="s">
        <v>319</v>
      </c>
      <c r="H1349" s="6">
        <v>1.32</v>
      </c>
      <c r="I1349" s="6">
        <v>0</v>
      </c>
      <c r="J1349" s="6">
        <v>0</v>
      </c>
      <c r="K1349" s="6">
        <v>1.32</v>
      </c>
      <c r="L1349" s="6">
        <v>0</v>
      </c>
      <c r="M1349" s="6">
        <v>0</v>
      </c>
      <c r="N1349" s="6">
        <v>0</v>
      </c>
      <c r="O1349" s="6">
        <v>0</v>
      </c>
    </row>
    <row r="1350" spans="1:57" s="3" customFormat="1" x14ac:dyDescent="0.25">
      <c r="A1350" s="9">
        <v>2019</v>
      </c>
      <c r="B1350" s="9">
        <v>5</v>
      </c>
      <c r="C1350" s="9" t="s">
        <v>61</v>
      </c>
      <c r="D1350" s="9" t="s">
        <v>399</v>
      </c>
      <c r="E1350" s="9" t="s">
        <v>29</v>
      </c>
      <c r="F1350" s="9" t="s">
        <v>412</v>
      </c>
      <c r="G1350" s="5" t="s">
        <v>411</v>
      </c>
      <c r="H1350" s="6">
        <v>1.32</v>
      </c>
      <c r="I1350" s="6">
        <v>0</v>
      </c>
      <c r="J1350" s="6">
        <v>0</v>
      </c>
      <c r="K1350" s="6">
        <v>1.32</v>
      </c>
      <c r="L1350" s="6">
        <v>0</v>
      </c>
      <c r="M1350" s="6">
        <v>0</v>
      </c>
      <c r="N1350" s="6">
        <v>0</v>
      </c>
      <c r="O1350" s="6">
        <v>0</v>
      </c>
    </row>
    <row r="1351" spans="1:57" s="3" customFormat="1" hidden="1" x14ac:dyDescent="0.25">
      <c r="A1351" s="9">
        <v>2019</v>
      </c>
      <c r="B1351" s="9">
        <v>6</v>
      </c>
      <c r="C1351" s="10" t="s">
        <v>19</v>
      </c>
      <c r="D1351" s="10" t="s">
        <v>78</v>
      </c>
      <c r="E1351" s="9" t="s">
        <v>280</v>
      </c>
      <c r="F1351" s="10" t="s">
        <v>321</v>
      </c>
      <c r="G1351" s="12" t="s">
        <v>319</v>
      </c>
      <c r="H1351" s="6">
        <v>1.32</v>
      </c>
      <c r="I1351" s="6">
        <v>0</v>
      </c>
      <c r="J1351" s="6">
        <v>0</v>
      </c>
      <c r="K1351" s="6">
        <v>1.32</v>
      </c>
      <c r="L1351" s="6">
        <v>0</v>
      </c>
      <c r="M1351" s="6">
        <v>0</v>
      </c>
      <c r="N1351" s="6">
        <v>0</v>
      </c>
      <c r="O1351" s="6">
        <v>0</v>
      </c>
    </row>
    <row r="1352" spans="1:57" s="3" customFormat="1" x14ac:dyDescent="0.25">
      <c r="A1352" s="13">
        <v>2019</v>
      </c>
      <c r="B1352" s="13">
        <v>9</v>
      </c>
      <c r="C1352" s="13" t="s">
        <v>27</v>
      </c>
      <c r="D1352" s="13" t="s">
        <v>28</v>
      </c>
      <c r="E1352" s="13" t="s">
        <v>29</v>
      </c>
      <c r="F1352" s="13" t="s">
        <v>40</v>
      </c>
      <c r="G1352" s="7" t="s">
        <v>30</v>
      </c>
      <c r="H1352" s="13">
        <v>29.509999999999998</v>
      </c>
      <c r="I1352" s="13">
        <v>0</v>
      </c>
      <c r="J1352" s="13">
        <v>0</v>
      </c>
      <c r="K1352" s="13">
        <v>1.32</v>
      </c>
      <c r="L1352" s="13">
        <v>0</v>
      </c>
      <c r="M1352" s="13">
        <v>28.189999999999998</v>
      </c>
      <c r="N1352" s="13">
        <v>12.790000000000001</v>
      </c>
      <c r="O1352" s="13">
        <v>0</v>
      </c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  <c r="BA1352" s="18"/>
      <c r="BB1352" s="18"/>
      <c r="BC1352" s="18"/>
      <c r="BD1352" s="18"/>
      <c r="BE1352" s="18"/>
    </row>
    <row r="1353" spans="1:57" s="3" customFormat="1" hidden="1" x14ac:dyDescent="0.25">
      <c r="A1353" s="23">
        <v>2019</v>
      </c>
      <c r="B1353" s="23">
        <v>12</v>
      </c>
      <c r="C1353" s="23" t="s">
        <v>19</v>
      </c>
      <c r="D1353" s="23" t="s">
        <v>155</v>
      </c>
      <c r="E1353" s="23" t="s">
        <v>280</v>
      </c>
      <c r="F1353" s="23" t="s">
        <v>564</v>
      </c>
      <c r="G1353" s="23" t="s">
        <v>319</v>
      </c>
      <c r="H1353" s="23">
        <v>1.32</v>
      </c>
      <c r="I1353" s="23">
        <v>0</v>
      </c>
      <c r="J1353" s="23">
        <v>0</v>
      </c>
      <c r="K1353" s="23">
        <v>1.32</v>
      </c>
      <c r="L1353" s="23">
        <v>0</v>
      </c>
      <c r="M1353" s="23">
        <v>0</v>
      </c>
      <c r="N1353" s="23">
        <v>0</v>
      </c>
      <c r="O1353" s="23">
        <v>0</v>
      </c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4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24"/>
      <c r="AS1353" s="24"/>
      <c r="AT1353" s="24"/>
      <c r="AU1353" s="24"/>
      <c r="AV1353" s="24"/>
      <c r="AW1353" s="24"/>
      <c r="AX1353" s="24"/>
      <c r="AY1353" s="24"/>
      <c r="AZ1353" s="24"/>
      <c r="BA1353" s="24"/>
      <c r="BB1353" s="24"/>
      <c r="BC1353" s="24"/>
      <c r="BD1353" s="24"/>
      <c r="BE1353" s="24"/>
    </row>
    <row r="1354" spans="1:57" s="3" customFormat="1" hidden="1" x14ac:dyDescent="0.25">
      <c r="A1354" s="4">
        <v>2019</v>
      </c>
      <c r="B1354" s="4">
        <v>1</v>
      </c>
      <c r="C1354" s="4" t="s">
        <v>222</v>
      </c>
      <c r="D1354" s="4" t="s">
        <v>229</v>
      </c>
      <c r="E1354" s="4" t="s">
        <v>224</v>
      </c>
      <c r="F1354" s="4" t="s">
        <v>230</v>
      </c>
      <c r="G1354" s="5" t="s">
        <v>226</v>
      </c>
      <c r="H1354" s="6">
        <v>2213.8900000000003</v>
      </c>
      <c r="I1354" s="6">
        <v>0</v>
      </c>
      <c r="J1354" s="6">
        <v>0</v>
      </c>
      <c r="K1354" s="6">
        <v>1.31</v>
      </c>
      <c r="L1354" s="6">
        <v>9.6300000000000008</v>
      </c>
      <c r="M1354" s="6">
        <v>2202.9500000000003</v>
      </c>
      <c r="N1354" s="6">
        <v>1.2</v>
      </c>
      <c r="O1354" s="6">
        <v>0</v>
      </c>
    </row>
    <row r="1355" spans="1:57" s="3" customFormat="1" hidden="1" x14ac:dyDescent="0.25">
      <c r="A1355" s="9">
        <v>2019</v>
      </c>
      <c r="B1355" s="9">
        <v>2</v>
      </c>
      <c r="C1355" s="9" t="s">
        <v>79</v>
      </c>
      <c r="D1355" s="9" t="s">
        <v>137</v>
      </c>
      <c r="E1355" s="9" t="s">
        <v>138</v>
      </c>
      <c r="F1355" s="9" t="s">
        <v>141</v>
      </c>
      <c r="G1355" s="5" t="s">
        <v>140</v>
      </c>
      <c r="H1355" s="6">
        <v>1.31</v>
      </c>
      <c r="I1355" s="6">
        <v>0</v>
      </c>
      <c r="J1355" s="6">
        <v>0</v>
      </c>
      <c r="K1355" s="6">
        <v>1.31</v>
      </c>
      <c r="L1355" s="6">
        <v>0</v>
      </c>
      <c r="M1355" s="6">
        <v>0</v>
      </c>
      <c r="N1355" s="6">
        <v>0</v>
      </c>
      <c r="O1355" s="6">
        <v>0</v>
      </c>
    </row>
    <row r="1356" spans="1:57" s="3" customFormat="1" hidden="1" x14ac:dyDescent="0.25">
      <c r="A1356" s="5">
        <v>2019</v>
      </c>
      <c r="B1356" s="5">
        <v>7</v>
      </c>
      <c r="C1356" s="12" t="s">
        <v>89</v>
      </c>
      <c r="D1356" s="12" t="s">
        <v>90</v>
      </c>
      <c r="E1356" s="5" t="s">
        <v>91</v>
      </c>
      <c r="F1356" s="12" t="s">
        <v>95</v>
      </c>
      <c r="G1356" s="10" t="s">
        <v>93</v>
      </c>
      <c r="H1356" s="6">
        <v>250.05</v>
      </c>
      <c r="I1356" s="6">
        <v>0</v>
      </c>
      <c r="J1356" s="6">
        <v>0</v>
      </c>
      <c r="K1356" s="6">
        <v>1.31</v>
      </c>
      <c r="L1356" s="6">
        <v>25.74</v>
      </c>
      <c r="M1356" s="6">
        <v>223</v>
      </c>
      <c r="N1356" s="6">
        <v>77.19</v>
      </c>
      <c r="O1356" s="6">
        <v>0</v>
      </c>
    </row>
    <row r="1357" spans="1:57" s="3" customFormat="1" hidden="1" x14ac:dyDescent="0.25">
      <c r="A1357" s="5">
        <v>2019</v>
      </c>
      <c r="B1357" s="5">
        <v>7</v>
      </c>
      <c r="C1357" s="12" t="s">
        <v>19</v>
      </c>
      <c r="D1357" s="12" t="s">
        <v>166</v>
      </c>
      <c r="E1357" s="5" t="s">
        <v>242</v>
      </c>
      <c r="F1357" s="12" t="s">
        <v>243</v>
      </c>
      <c r="G1357" s="10" t="s">
        <v>244</v>
      </c>
      <c r="H1357" s="6">
        <v>1.31</v>
      </c>
      <c r="I1357" s="6">
        <v>0</v>
      </c>
      <c r="J1357" s="6">
        <v>0</v>
      </c>
      <c r="K1357" s="6">
        <v>1.31</v>
      </c>
      <c r="L1357" s="6">
        <v>0</v>
      </c>
      <c r="M1357" s="6">
        <v>0</v>
      </c>
      <c r="N1357" s="6">
        <v>0</v>
      </c>
      <c r="O1357" s="6">
        <v>0</v>
      </c>
    </row>
    <row r="1358" spans="1:57" s="3" customFormat="1" hidden="1" x14ac:dyDescent="0.25">
      <c r="A1358" s="15">
        <v>2019</v>
      </c>
      <c r="B1358" s="15">
        <v>8</v>
      </c>
      <c r="C1358" s="15" t="s">
        <v>19</v>
      </c>
      <c r="D1358" s="15" t="s">
        <v>166</v>
      </c>
      <c r="E1358" s="15" t="s">
        <v>242</v>
      </c>
      <c r="F1358" s="15" t="s">
        <v>243</v>
      </c>
      <c r="G1358" s="16" t="s">
        <v>244</v>
      </c>
      <c r="H1358" s="15">
        <v>1.31</v>
      </c>
      <c r="I1358" s="15">
        <v>0</v>
      </c>
      <c r="J1358" s="15">
        <v>0</v>
      </c>
      <c r="K1358" s="15">
        <v>1.31</v>
      </c>
      <c r="L1358" s="15">
        <v>0</v>
      </c>
      <c r="M1358" s="15">
        <v>0</v>
      </c>
      <c r="N1358" s="15">
        <v>0</v>
      </c>
      <c r="O1358" s="15">
        <v>0</v>
      </c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  <c r="BC1358" s="17"/>
      <c r="BD1358" s="17"/>
      <c r="BE1358" s="17"/>
    </row>
    <row r="1359" spans="1:57" s="3" customFormat="1" x14ac:dyDescent="0.25">
      <c r="A1359" s="19">
        <v>2019</v>
      </c>
      <c r="B1359" s="19">
        <v>10</v>
      </c>
      <c r="C1359" s="19" t="s">
        <v>89</v>
      </c>
      <c r="D1359" s="19" t="s">
        <v>90</v>
      </c>
      <c r="E1359" s="19" t="s">
        <v>29</v>
      </c>
      <c r="F1359" s="19" t="s">
        <v>432</v>
      </c>
      <c r="G1359" s="19" t="s">
        <v>433</v>
      </c>
      <c r="H1359" s="19">
        <v>255.04</v>
      </c>
      <c r="I1359" s="19">
        <v>0</v>
      </c>
      <c r="J1359" s="19">
        <v>0</v>
      </c>
      <c r="K1359" s="19">
        <v>1.31</v>
      </c>
      <c r="L1359" s="19">
        <v>0</v>
      </c>
      <c r="M1359" s="19">
        <v>253.73</v>
      </c>
      <c r="N1359" s="19">
        <v>99.28</v>
      </c>
      <c r="O1359" s="19">
        <v>0</v>
      </c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  <c r="BA1359" s="20"/>
      <c r="BB1359" s="20"/>
      <c r="BC1359" s="20"/>
      <c r="BD1359" s="20"/>
      <c r="BE1359" s="20"/>
    </row>
    <row r="1360" spans="1:57" s="3" customFormat="1" hidden="1" x14ac:dyDescent="0.25">
      <c r="A1360" s="21">
        <v>2019</v>
      </c>
      <c r="B1360" s="21">
        <v>11</v>
      </c>
      <c r="C1360" s="21" t="s">
        <v>19</v>
      </c>
      <c r="D1360" s="21" t="s">
        <v>78</v>
      </c>
      <c r="E1360" s="21" t="s">
        <v>280</v>
      </c>
      <c r="F1360" s="21" t="s">
        <v>321</v>
      </c>
      <c r="G1360" s="21" t="s">
        <v>319</v>
      </c>
      <c r="H1360" s="21">
        <v>1.31</v>
      </c>
      <c r="I1360" s="21">
        <v>0</v>
      </c>
      <c r="J1360" s="21">
        <v>0</v>
      </c>
      <c r="K1360" s="21">
        <v>1.31</v>
      </c>
      <c r="L1360" s="21">
        <v>0</v>
      </c>
      <c r="M1360" s="21">
        <v>0</v>
      </c>
      <c r="N1360" s="21">
        <v>0</v>
      </c>
      <c r="O1360" s="21">
        <v>0</v>
      </c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  <c r="AF1360" s="22"/>
      <c r="AG1360" s="22"/>
      <c r="AH1360" s="22"/>
      <c r="AI1360" s="22"/>
      <c r="AJ1360" s="22"/>
      <c r="AK1360" s="22"/>
      <c r="AL1360" s="22"/>
      <c r="AM1360" s="22"/>
      <c r="AN1360" s="22"/>
      <c r="AO1360" s="22"/>
      <c r="AP1360" s="22"/>
      <c r="AQ1360" s="22"/>
      <c r="AR1360" s="22"/>
      <c r="AS1360" s="22"/>
      <c r="AT1360" s="22"/>
      <c r="AU1360" s="22"/>
      <c r="AV1360" s="22"/>
      <c r="AW1360" s="22"/>
      <c r="AX1360" s="22"/>
      <c r="AY1360" s="22"/>
      <c r="AZ1360" s="22"/>
      <c r="BA1360" s="22"/>
      <c r="BB1360" s="22"/>
      <c r="BC1360" s="22"/>
      <c r="BD1360" s="22"/>
      <c r="BE1360" s="22"/>
    </row>
    <row r="1361" spans="1:57" s="3" customFormat="1" hidden="1" x14ac:dyDescent="0.25">
      <c r="A1361" s="9">
        <v>2019</v>
      </c>
      <c r="B1361" s="9">
        <v>4</v>
      </c>
      <c r="C1361" s="9" t="s">
        <v>19</v>
      </c>
      <c r="D1361" s="9" t="s">
        <v>46</v>
      </c>
      <c r="E1361" s="9" t="s">
        <v>81</v>
      </c>
      <c r="F1361" s="9" t="s">
        <v>323</v>
      </c>
      <c r="G1361" s="5" t="s">
        <v>324</v>
      </c>
      <c r="H1361" s="6">
        <v>1.3</v>
      </c>
      <c r="I1361" s="6">
        <v>0</v>
      </c>
      <c r="J1361" s="6">
        <v>0</v>
      </c>
      <c r="K1361" s="6">
        <v>1.3</v>
      </c>
      <c r="L1361" s="6">
        <v>0</v>
      </c>
      <c r="M1361" s="6">
        <v>0</v>
      </c>
      <c r="N1361" s="6">
        <v>0</v>
      </c>
      <c r="O1361" s="6">
        <v>0</v>
      </c>
    </row>
    <row r="1362" spans="1:57" s="3" customFormat="1" x14ac:dyDescent="0.25">
      <c r="A1362" s="15">
        <v>2019</v>
      </c>
      <c r="B1362" s="15">
        <v>8</v>
      </c>
      <c r="C1362" s="15" t="s">
        <v>27</v>
      </c>
      <c r="D1362" s="15" t="s">
        <v>28</v>
      </c>
      <c r="E1362" s="15" t="s">
        <v>29</v>
      </c>
      <c r="F1362" s="15" t="s">
        <v>39</v>
      </c>
      <c r="G1362" s="16" t="s">
        <v>30</v>
      </c>
      <c r="H1362" s="15">
        <v>36.5</v>
      </c>
      <c r="I1362" s="15">
        <v>0</v>
      </c>
      <c r="J1362" s="15">
        <v>0</v>
      </c>
      <c r="K1362" s="15">
        <v>1.3</v>
      </c>
      <c r="L1362" s="15">
        <v>0</v>
      </c>
      <c r="M1362" s="15">
        <v>35.19</v>
      </c>
      <c r="N1362" s="15">
        <v>14.540000000000001</v>
      </c>
      <c r="O1362" s="15">
        <v>0</v>
      </c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  <c r="BC1362" s="17"/>
      <c r="BD1362" s="17"/>
      <c r="BE1362" s="17"/>
    </row>
    <row r="1363" spans="1:57" s="3" customFormat="1" x14ac:dyDescent="0.25">
      <c r="A1363" s="19">
        <v>2019</v>
      </c>
      <c r="B1363" s="19">
        <v>10</v>
      </c>
      <c r="C1363" s="19" t="s">
        <v>61</v>
      </c>
      <c r="D1363" s="19" t="s">
        <v>399</v>
      </c>
      <c r="E1363" s="19" t="s">
        <v>29</v>
      </c>
      <c r="F1363" s="19" t="s">
        <v>412</v>
      </c>
      <c r="G1363" s="19" t="s">
        <v>411</v>
      </c>
      <c r="H1363" s="19">
        <v>1.3</v>
      </c>
      <c r="I1363" s="19">
        <v>0</v>
      </c>
      <c r="J1363" s="19">
        <v>0</v>
      </c>
      <c r="K1363" s="19">
        <v>1.3</v>
      </c>
      <c r="L1363" s="19">
        <v>0</v>
      </c>
      <c r="M1363" s="19">
        <v>0</v>
      </c>
      <c r="N1363" s="19">
        <v>0</v>
      </c>
      <c r="O1363" s="19">
        <v>0</v>
      </c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  <c r="BA1363" s="20"/>
      <c r="BB1363" s="20"/>
      <c r="BC1363" s="20"/>
      <c r="BD1363" s="20"/>
      <c r="BE1363" s="20"/>
    </row>
    <row r="1364" spans="1:57" s="3" customFormat="1" hidden="1" x14ac:dyDescent="0.25">
      <c r="A1364" s="19">
        <v>2019</v>
      </c>
      <c r="B1364" s="19">
        <v>10</v>
      </c>
      <c r="C1364" s="19" t="s">
        <v>124</v>
      </c>
      <c r="D1364" s="19" t="s">
        <v>425</v>
      </c>
      <c r="E1364" s="19" t="s">
        <v>542</v>
      </c>
      <c r="F1364" s="19" t="s">
        <v>481</v>
      </c>
      <c r="G1364" s="19" t="s">
        <v>479</v>
      </c>
      <c r="H1364" s="19">
        <v>1.3</v>
      </c>
      <c r="I1364" s="19">
        <v>0</v>
      </c>
      <c r="J1364" s="19">
        <v>0</v>
      </c>
      <c r="K1364" s="19">
        <v>1.3</v>
      </c>
      <c r="L1364" s="19">
        <v>0</v>
      </c>
      <c r="M1364" s="19">
        <v>0</v>
      </c>
      <c r="N1364" s="19">
        <v>0</v>
      </c>
      <c r="O1364" s="19">
        <v>0</v>
      </c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  <c r="BA1364" s="20"/>
      <c r="BB1364" s="20"/>
      <c r="BC1364" s="20"/>
      <c r="BD1364" s="20"/>
      <c r="BE1364" s="20"/>
    </row>
    <row r="1365" spans="1:57" s="3" customFormat="1" hidden="1" x14ac:dyDescent="0.25">
      <c r="A1365" s="4">
        <v>2019</v>
      </c>
      <c r="B1365" s="4">
        <v>1</v>
      </c>
      <c r="C1365" s="4" t="s">
        <v>55</v>
      </c>
      <c r="D1365" s="4" t="s">
        <v>249</v>
      </c>
      <c r="E1365" s="4" t="s">
        <v>250</v>
      </c>
      <c r="F1365" s="4" t="s">
        <v>251</v>
      </c>
      <c r="G1365" s="5" t="s">
        <v>252</v>
      </c>
      <c r="H1365" s="6">
        <v>12.52</v>
      </c>
      <c r="I1365" s="6">
        <v>0</v>
      </c>
      <c r="J1365" s="6">
        <v>0</v>
      </c>
      <c r="K1365" s="6">
        <v>1.29</v>
      </c>
      <c r="L1365" s="6">
        <v>11.22</v>
      </c>
      <c r="M1365" s="6">
        <v>0</v>
      </c>
      <c r="N1365" s="6">
        <v>0</v>
      </c>
      <c r="O1365" s="6">
        <v>0</v>
      </c>
    </row>
    <row r="1366" spans="1:57" s="3" customFormat="1" hidden="1" x14ac:dyDescent="0.25">
      <c r="A1366" s="9">
        <v>2019</v>
      </c>
      <c r="B1366" s="9">
        <v>4</v>
      </c>
      <c r="C1366" s="9" t="s">
        <v>19</v>
      </c>
      <c r="D1366" s="9" t="s">
        <v>78</v>
      </c>
      <c r="E1366" s="9" t="s">
        <v>280</v>
      </c>
      <c r="F1366" s="9" t="s">
        <v>321</v>
      </c>
      <c r="G1366" s="5" t="s">
        <v>319</v>
      </c>
      <c r="H1366" s="6">
        <v>1.29</v>
      </c>
      <c r="I1366" s="6">
        <v>0</v>
      </c>
      <c r="J1366" s="6">
        <v>0</v>
      </c>
      <c r="K1366" s="6">
        <v>1.29</v>
      </c>
      <c r="L1366" s="6">
        <v>0</v>
      </c>
      <c r="M1366" s="6">
        <v>0</v>
      </c>
      <c r="N1366" s="6">
        <v>0</v>
      </c>
      <c r="O1366" s="6">
        <v>0</v>
      </c>
    </row>
    <row r="1367" spans="1:57" s="3" customFormat="1" x14ac:dyDescent="0.25">
      <c r="A1367" s="9">
        <v>2019</v>
      </c>
      <c r="B1367" s="9">
        <v>5</v>
      </c>
      <c r="C1367" s="9" t="s">
        <v>89</v>
      </c>
      <c r="D1367" s="9" t="s">
        <v>90</v>
      </c>
      <c r="E1367" s="9" t="s">
        <v>29</v>
      </c>
      <c r="F1367" s="9" t="s">
        <v>432</v>
      </c>
      <c r="G1367" s="5" t="s">
        <v>433</v>
      </c>
      <c r="H1367" s="6">
        <v>297.95999999999998</v>
      </c>
      <c r="I1367" s="6">
        <v>0</v>
      </c>
      <c r="J1367" s="6">
        <v>0</v>
      </c>
      <c r="K1367" s="6">
        <v>1.29</v>
      </c>
      <c r="L1367" s="6">
        <v>0</v>
      </c>
      <c r="M1367" s="6">
        <v>296.67</v>
      </c>
      <c r="N1367" s="6">
        <v>101.52</v>
      </c>
      <c r="O1367" s="6">
        <v>0</v>
      </c>
    </row>
    <row r="1368" spans="1:57" s="3" customFormat="1" hidden="1" x14ac:dyDescent="0.25">
      <c r="A1368" s="19">
        <v>2019</v>
      </c>
      <c r="B1368" s="19">
        <v>10</v>
      </c>
      <c r="C1368" s="19" t="s">
        <v>19</v>
      </c>
      <c r="D1368" s="19" t="s">
        <v>155</v>
      </c>
      <c r="E1368" s="5" t="s">
        <v>17</v>
      </c>
      <c r="F1368" s="19" t="s">
        <v>156</v>
      </c>
      <c r="G1368" s="19" t="s">
        <v>157</v>
      </c>
      <c r="H1368" s="19">
        <v>2.33</v>
      </c>
      <c r="I1368" s="19">
        <v>0</v>
      </c>
      <c r="J1368" s="19">
        <v>0</v>
      </c>
      <c r="K1368" s="19">
        <v>1.29</v>
      </c>
      <c r="L1368" s="19">
        <v>1.04</v>
      </c>
      <c r="M1368" s="19">
        <v>0</v>
      </c>
      <c r="N1368" s="19">
        <v>0</v>
      </c>
      <c r="O1368" s="19">
        <v>0</v>
      </c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  <c r="BA1368" s="20"/>
      <c r="BB1368" s="20"/>
      <c r="BC1368" s="20"/>
      <c r="BD1368" s="20"/>
      <c r="BE1368" s="20"/>
    </row>
    <row r="1369" spans="1:57" s="3" customFormat="1" hidden="1" x14ac:dyDescent="0.25">
      <c r="A1369" s="23">
        <v>2019</v>
      </c>
      <c r="B1369" s="23">
        <v>12</v>
      </c>
      <c r="C1369" s="23" t="s">
        <v>19</v>
      </c>
      <c r="D1369" s="23" t="s">
        <v>20</v>
      </c>
      <c r="E1369" s="23" t="s">
        <v>104</v>
      </c>
      <c r="F1369" s="23" t="s">
        <v>391</v>
      </c>
      <c r="G1369" s="23" t="s">
        <v>392</v>
      </c>
      <c r="H1369" s="23">
        <v>1.29</v>
      </c>
      <c r="I1369" s="23">
        <v>0</v>
      </c>
      <c r="J1369" s="23">
        <v>0</v>
      </c>
      <c r="K1369" s="23">
        <v>1.29</v>
      </c>
      <c r="L1369" s="23">
        <v>0</v>
      </c>
      <c r="M1369" s="23">
        <v>0</v>
      </c>
      <c r="N1369" s="23">
        <v>0</v>
      </c>
      <c r="O1369" s="23">
        <v>0</v>
      </c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4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24"/>
      <c r="AS1369" s="24"/>
      <c r="AT1369" s="24"/>
      <c r="AU1369" s="24"/>
      <c r="AV1369" s="24"/>
      <c r="AW1369" s="24"/>
      <c r="AX1369" s="24"/>
      <c r="AY1369" s="24"/>
      <c r="AZ1369" s="24"/>
      <c r="BA1369" s="24"/>
      <c r="BB1369" s="24"/>
      <c r="BC1369" s="24"/>
      <c r="BD1369" s="24"/>
      <c r="BE1369" s="24"/>
    </row>
    <row r="1370" spans="1:57" s="3" customFormat="1" hidden="1" x14ac:dyDescent="0.25">
      <c r="A1370" s="9">
        <v>2019</v>
      </c>
      <c r="B1370" s="9">
        <v>4</v>
      </c>
      <c r="C1370" s="9" t="s">
        <v>79</v>
      </c>
      <c r="D1370" s="9" t="s">
        <v>137</v>
      </c>
      <c r="E1370" s="9" t="s">
        <v>138</v>
      </c>
      <c r="F1370" s="9" t="s">
        <v>141</v>
      </c>
      <c r="G1370" s="5" t="s">
        <v>140</v>
      </c>
      <c r="H1370" s="6">
        <v>1.28</v>
      </c>
      <c r="I1370" s="6">
        <v>0</v>
      </c>
      <c r="J1370" s="6">
        <v>0</v>
      </c>
      <c r="K1370" s="6">
        <v>1.28</v>
      </c>
      <c r="L1370" s="6">
        <v>0</v>
      </c>
      <c r="M1370" s="6">
        <v>0</v>
      </c>
      <c r="N1370" s="6">
        <v>0</v>
      </c>
      <c r="O1370" s="6">
        <v>0</v>
      </c>
    </row>
    <row r="1371" spans="1:57" s="3" customFormat="1" hidden="1" x14ac:dyDescent="0.25">
      <c r="A1371" s="9">
        <v>2019</v>
      </c>
      <c r="B1371" s="9">
        <v>5</v>
      </c>
      <c r="C1371" s="9" t="s">
        <v>19</v>
      </c>
      <c r="D1371" s="9" t="s">
        <v>46</v>
      </c>
      <c r="E1371" s="9" t="s">
        <v>81</v>
      </c>
      <c r="F1371" s="9" t="s">
        <v>323</v>
      </c>
      <c r="G1371" s="5" t="s">
        <v>324</v>
      </c>
      <c r="H1371" s="6">
        <v>1.28</v>
      </c>
      <c r="I1371" s="6">
        <v>0</v>
      </c>
      <c r="J1371" s="6">
        <v>0</v>
      </c>
      <c r="K1371" s="6">
        <v>1.28</v>
      </c>
      <c r="L1371" s="6">
        <v>0</v>
      </c>
      <c r="M1371" s="6">
        <v>0</v>
      </c>
      <c r="N1371" s="6">
        <v>0</v>
      </c>
      <c r="O1371" s="6">
        <v>0</v>
      </c>
    </row>
    <row r="1372" spans="1:57" s="3" customFormat="1" hidden="1" x14ac:dyDescent="0.25">
      <c r="A1372" s="13">
        <v>2019</v>
      </c>
      <c r="B1372" s="13">
        <v>9</v>
      </c>
      <c r="C1372" s="13" t="s">
        <v>79</v>
      </c>
      <c r="D1372" s="13" t="s">
        <v>137</v>
      </c>
      <c r="E1372" s="13" t="s">
        <v>138</v>
      </c>
      <c r="F1372" s="13" t="s">
        <v>186</v>
      </c>
      <c r="G1372" s="7" t="s">
        <v>184</v>
      </c>
      <c r="H1372" s="13">
        <v>1.28</v>
      </c>
      <c r="I1372" s="13">
        <v>0</v>
      </c>
      <c r="J1372" s="13">
        <v>0</v>
      </c>
      <c r="K1372" s="13">
        <v>1.28</v>
      </c>
      <c r="L1372" s="13">
        <v>0</v>
      </c>
      <c r="M1372" s="13">
        <v>0</v>
      </c>
      <c r="N1372" s="13">
        <v>0</v>
      </c>
      <c r="O1372" s="13">
        <v>0</v>
      </c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  <c r="BA1372" s="18"/>
      <c r="BB1372" s="18"/>
      <c r="BC1372" s="18"/>
      <c r="BD1372" s="18"/>
      <c r="BE1372" s="18"/>
    </row>
    <row r="1373" spans="1:57" s="3" customFormat="1" hidden="1" x14ac:dyDescent="0.25">
      <c r="A1373" s="13">
        <v>2019</v>
      </c>
      <c r="B1373" s="13">
        <v>9</v>
      </c>
      <c r="C1373" s="13" t="s">
        <v>19</v>
      </c>
      <c r="D1373" s="13" t="s">
        <v>166</v>
      </c>
      <c r="E1373" s="13" t="s">
        <v>242</v>
      </c>
      <c r="F1373" s="13" t="s">
        <v>243</v>
      </c>
      <c r="G1373" s="7" t="s">
        <v>244</v>
      </c>
      <c r="H1373" s="13">
        <v>1.28</v>
      </c>
      <c r="I1373" s="13">
        <v>0</v>
      </c>
      <c r="J1373" s="13">
        <v>0</v>
      </c>
      <c r="K1373" s="13">
        <v>1.28</v>
      </c>
      <c r="L1373" s="13">
        <v>0</v>
      </c>
      <c r="M1373" s="13">
        <v>0</v>
      </c>
      <c r="N1373" s="13">
        <v>0</v>
      </c>
      <c r="O1373" s="13">
        <v>0</v>
      </c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  <c r="BA1373" s="18"/>
      <c r="BB1373" s="18"/>
      <c r="BC1373" s="18"/>
      <c r="BD1373" s="18"/>
      <c r="BE1373" s="18"/>
    </row>
    <row r="1374" spans="1:57" s="3" customFormat="1" hidden="1" x14ac:dyDescent="0.25">
      <c r="A1374" s="19">
        <v>2019</v>
      </c>
      <c r="B1374" s="19">
        <v>10</v>
      </c>
      <c r="C1374" s="19" t="s">
        <v>55</v>
      </c>
      <c r="D1374" s="19" t="s">
        <v>249</v>
      </c>
      <c r="E1374" s="19" t="s">
        <v>250</v>
      </c>
      <c r="F1374" s="19" t="s">
        <v>251</v>
      </c>
      <c r="G1374" s="19" t="s">
        <v>252</v>
      </c>
      <c r="H1374" s="19">
        <v>11.72</v>
      </c>
      <c r="I1374" s="19">
        <v>0</v>
      </c>
      <c r="J1374" s="19">
        <v>0</v>
      </c>
      <c r="K1374" s="19">
        <v>1.28</v>
      </c>
      <c r="L1374" s="19">
        <v>10.44</v>
      </c>
      <c r="M1374" s="19">
        <v>0</v>
      </c>
      <c r="N1374" s="19">
        <v>0</v>
      </c>
      <c r="O1374" s="19">
        <v>0</v>
      </c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  <c r="BA1374" s="20"/>
      <c r="BB1374" s="20"/>
      <c r="BC1374" s="20"/>
      <c r="BD1374" s="20"/>
      <c r="BE1374" s="20"/>
    </row>
    <row r="1375" spans="1:57" s="3" customFormat="1" x14ac:dyDescent="0.25">
      <c r="A1375" s="4">
        <v>2019</v>
      </c>
      <c r="B1375" s="4">
        <v>1</v>
      </c>
      <c r="C1375" s="4" t="s">
        <v>27</v>
      </c>
      <c r="D1375" s="4" t="s">
        <v>28</v>
      </c>
      <c r="E1375" s="4" t="s">
        <v>29</v>
      </c>
      <c r="F1375" s="4" t="s">
        <v>38</v>
      </c>
      <c r="G1375" s="5" t="s">
        <v>30</v>
      </c>
      <c r="H1375" s="6">
        <v>33.869999999999997</v>
      </c>
      <c r="I1375" s="6">
        <v>0</v>
      </c>
      <c r="J1375" s="6">
        <v>0</v>
      </c>
      <c r="K1375" s="6">
        <v>1.27</v>
      </c>
      <c r="L1375" s="6">
        <v>0</v>
      </c>
      <c r="M1375" s="6">
        <v>32.6</v>
      </c>
      <c r="N1375" s="6">
        <v>15.52</v>
      </c>
      <c r="O1375" s="6">
        <v>0</v>
      </c>
    </row>
    <row r="1376" spans="1:57" s="3" customFormat="1" hidden="1" x14ac:dyDescent="0.25">
      <c r="A1376" s="9">
        <v>2019</v>
      </c>
      <c r="B1376" s="9">
        <v>3</v>
      </c>
      <c r="C1376" s="9" t="s">
        <v>19</v>
      </c>
      <c r="D1376" s="9" t="s">
        <v>46</v>
      </c>
      <c r="E1376" s="9" t="s">
        <v>17</v>
      </c>
      <c r="F1376" s="9" t="s">
        <v>49</v>
      </c>
      <c r="G1376" s="5" t="s">
        <v>48</v>
      </c>
      <c r="H1376" s="6">
        <v>1.27</v>
      </c>
      <c r="I1376" s="6">
        <v>0</v>
      </c>
      <c r="J1376" s="6">
        <v>0</v>
      </c>
      <c r="K1376" s="6">
        <v>1.27</v>
      </c>
      <c r="L1376" s="6">
        <v>0</v>
      </c>
      <c r="M1376" s="6">
        <v>0</v>
      </c>
      <c r="N1376" s="6">
        <v>0</v>
      </c>
      <c r="O1376" s="6">
        <v>0</v>
      </c>
    </row>
    <row r="1377" spans="1:57" s="3" customFormat="1" hidden="1" x14ac:dyDescent="0.25">
      <c r="A1377" s="9">
        <v>2019</v>
      </c>
      <c r="B1377" s="9">
        <v>6</v>
      </c>
      <c r="C1377" s="10" t="s">
        <v>89</v>
      </c>
      <c r="D1377" s="10" t="s">
        <v>288</v>
      </c>
      <c r="E1377" s="9" t="s">
        <v>126</v>
      </c>
      <c r="F1377" s="10" t="s">
        <v>291</v>
      </c>
      <c r="G1377" s="12" t="s">
        <v>290</v>
      </c>
      <c r="H1377" s="6">
        <v>1.27</v>
      </c>
      <c r="I1377" s="6">
        <v>0</v>
      </c>
      <c r="J1377" s="6">
        <v>0</v>
      </c>
      <c r="K1377" s="6">
        <v>1.27</v>
      </c>
      <c r="L1377" s="6">
        <v>0</v>
      </c>
      <c r="M1377" s="6">
        <v>0</v>
      </c>
      <c r="N1377" s="6">
        <v>0</v>
      </c>
      <c r="O1377" s="6">
        <v>0</v>
      </c>
    </row>
    <row r="1378" spans="1:57" s="3" customFormat="1" hidden="1" x14ac:dyDescent="0.25">
      <c r="A1378" s="15">
        <v>2019</v>
      </c>
      <c r="B1378" s="15">
        <v>8</v>
      </c>
      <c r="C1378" s="15" t="s">
        <v>19</v>
      </c>
      <c r="D1378" s="15" t="s">
        <v>78</v>
      </c>
      <c r="E1378" s="15" t="s">
        <v>280</v>
      </c>
      <c r="F1378" s="15" t="s">
        <v>321</v>
      </c>
      <c r="G1378" s="16" t="s">
        <v>319</v>
      </c>
      <c r="H1378" s="15">
        <v>1.27</v>
      </c>
      <c r="I1378" s="15">
        <v>0</v>
      </c>
      <c r="J1378" s="15">
        <v>0</v>
      </c>
      <c r="K1378" s="15">
        <v>1.27</v>
      </c>
      <c r="L1378" s="15">
        <v>0</v>
      </c>
      <c r="M1378" s="15">
        <v>0</v>
      </c>
      <c r="N1378" s="15">
        <v>0</v>
      </c>
      <c r="O1378" s="15">
        <v>0</v>
      </c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  <c r="BC1378" s="17"/>
      <c r="BD1378" s="17"/>
      <c r="BE1378" s="17"/>
    </row>
    <row r="1379" spans="1:57" s="3" customFormat="1" hidden="1" x14ac:dyDescent="0.25">
      <c r="A1379" s="13">
        <v>2019</v>
      </c>
      <c r="B1379" s="13">
        <v>9</v>
      </c>
      <c r="C1379" s="13" t="s">
        <v>327</v>
      </c>
      <c r="D1379" s="13" t="s">
        <v>533</v>
      </c>
      <c r="E1379" s="13" t="s">
        <v>81</v>
      </c>
      <c r="F1379" s="13" t="s">
        <v>534</v>
      </c>
      <c r="G1379" s="7" t="s">
        <v>534</v>
      </c>
      <c r="H1379" s="13">
        <v>1.27</v>
      </c>
      <c r="I1379" s="13">
        <v>0</v>
      </c>
      <c r="J1379" s="13">
        <v>0</v>
      </c>
      <c r="K1379" s="13">
        <v>1.27</v>
      </c>
      <c r="L1379" s="13">
        <v>0</v>
      </c>
      <c r="M1379" s="13">
        <v>0</v>
      </c>
      <c r="N1379" s="13">
        <v>0</v>
      </c>
      <c r="O1379" s="13">
        <v>0</v>
      </c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  <c r="BA1379" s="18"/>
      <c r="BB1379" s="18"/>
      <c r="BC1379" s="18"/>
      <c r="BD1379" s="18"/>
      <c r="BE1379" s="18"/>
    </row>
    <row r="1380" spans="1:57" s="3" customFormat="1" x14ac:dyDescent="0.25">
      <c r="A1380" s="13">
        <v>2019</v>
      </c>
      <c r="B1380" s="13">
        <v>9</v>
      </c>
      <c r="C1380" s="13" t="s">
        <v>61</v>
      </c>
      <c r="D1380" s="13" t="s">
        <v>62</v>
      </c>
      <c r="E1380" s="13" t="s">
        <v>29</v>
      </c>
      <c r="F1380" s="13" t="s">
        <v>420</v>
      </c>
      <c r="G1380" s="7" t="s">
        <v>411</v>
      </c>
      <c r="H1380" s="13">
        <v>1.27</v>
      </c>
      <c r="I1380" s="13">
        <v>0</v>
      </c>
      <c r="J1380" s="13">
        <v>0</v>
      </c>
      <c r="K1380" s="13">
        <v>1.27</v>
      </c>
      <c r="L1380" s="13">
        <v>0</v>
      </c>
      <c r="M1380" s="13">
        <v>0</v>
      </c>
      <c r="N1380" s="13">
        <v>0</v>
      </c>
      <c r="O1380" s="13">
        <v>0</v>
      </c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  <c r="BA1380" s="18"/>
      <c r="BB1380" s="18"/>
      <c r="BC1380" s="18"/>
      <c r="BD1380" s="18"/>
      <c r="BE1380" s="18"/>
    </row>
    <row r="1381" spans="1:57" s="3" customFormat="1" hidden="1" x14ac:dyDescent="0.25">
      <c r="A1381" s="9">
        <v>2019</v>
      </c>
      <c r="B1381" s="9">
        <v>2</v>
      </c>
      <c r="C1381" s="9" t="s">
        <v>19</v>
      </c>
      <c r="D1381" s="9" t="s">
        <v>46</v>
      </c>
      <c r="E1381" s="9" t="s">
        <v>81</v>
      </c>
      <c r="F1381" s="9" t="s">
        <v>323</v>
      </c>
      <c r="G1381" s="5" t="s">
        <v>324</v>
      </c>
      <c r="H1381" s="6">
        <v>1.26</v>
      </c>
      <c r="I1381" s="6">
        <v>0</v>
      </c>
      <c r="J1381" s="6">
        <v>0</v>
      </c>
      <c r="K1381" s="6">
        <v>1.26</v>
      </c>
      <c r="L1381" s="6">
        <v>0</v>
      </c>
      <c r="M1381" s="6">
        <v>0</v>
      </c>
      <c r="N1381" s="6">
        <v>0</v>
      </c>
      <c r="O1381" s="6">
        <v>0</v>
      </c>
    </row>
    <row r="1382" spans="1:57" s="3" customFormat="1" x14ac:dyDescent="0.25">
      <c r="A1382" s="15">
        <v>2019</v>
      </c>
      <c r="B1382" s="15">
        <v>8</v>
      </c>
      <c r="C1382" s="15" t="s">
        <v>89</v>
      </c>
      <c r="D1382" s="15" t="s">
        <v>90</v>
      </c>
      <c r="E1382" s="15" t="s">
        <v>29</v>
      </c>
      <c r="F1382" s="15" t="s">
        <v>432</v>
      </c>
      <c r="G1382" s="16" t="s">
        <v>433</v>
      </c>
      <c r="H1382" s="15">
        <v>283.26</v>
      </c>
      <c r="I1382" s="15">
        <v>0</v>
      </c>
      <c r="J1382" s="15">
        <v>0</v>
      </c>
      <c r="K1382" s="15">
        <v>1.26</v>
      </c>
      <c r="L1382" s="15">
        <v>0</v>
      </c>
      <c r="M1382" s="15">
        <v>282</v>
      </c>
      <c r="N1382" s="15">
        <v>103.4</v>
      </c>
      <c r="O1382" s="15">
        <v>0</v>
      </c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  <c r="BC1382" s="17"/>
      <c r="BD1382" s="17"/>
      <c r="BE1382" s="17"/>
    </row>
    <row r="1383" spans="1:57" s="3" customFormat="1" hidden="1" x14ac:dyDescent="0.25">
      <c r="A1383" s="13">
        <v>2019</v>
      </c>
      <c r="B1383" s="13">
        <v>9</v>
      </c>
      <c r="C1383" s="13" t="s">
        <v>19</v>
      </c>
      <c r="D1383" s="13" t="s">
        <v>78</v>
      </c>
      <c r="E1383" s="13" t="s">
        <v>280</v>
      </c>
      <c r="F1383" s="13" t="s">
        <v>321</v>
      </c>
      <c r="G1383" s="7" t="s">
        <v>319</v>
      </c>
      <c r="H1383" s="13">
        <v>1.26</v>
      </c>
      <c r="I1383" s="13">
        <v>0</v>
      </c>
      <c r="J1383" s="13">
        <v>0</v>
      </c>
      <c r="K1383" s="13">
        <v>1.26</v>
      </c>
      <c r="L1383" s="13">
        <v>0</v>
      </c>
      <c r="M1383" s="13">
        <v>0</v>
      </c>
      <c r="N1383" s="13">
        <v>0</v>
      </c>
      <c r="O1383" s="13">
        <v>0</v>
      </c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  <c r="BA1383" s="18"/>
      <c r="BB1383" s="18"/>
      <c r="BC1383" s="18"/>
      <c r="BD1383" s="18"/>
      <c r="BE1383" s="18"/>
    </row>
    <row r="1384" spans="1:57" s="3" customFormat="1" hidden="1" x14ac:dyDescent="0.25">
      <c r="A1384" s="21">
        <v>2019</v>
      </c>
      <c r="B1384" s="21">
        <v>11</v>
      </c>
      <c r="C1384" s="21" t="s">
        <v>89</v>
      </c>
      <c r="D1384" s="21" t="s">
        <v>90</v>
      </c>
      <c r="E1384" s="21" t="s">
        <v>91</v>
      </c>
      <c r="F1384" s="21" t="s">
        <v>97</v>
      </c>
      <c r="G1384" s="21" t="s">
        <v>93</v>
      </c>
      <c r="H1384" s="21">
        <v>63.8</v>
      </c>
      <c r="I1384" s="21">
        <v>0</v>
      </c>
      <c r="J1384" s="21">
        <v>0</v>
      </c>
      <c r="K1384" s="21">
        <v>1.26</v>
      </c>
      <c r="L1384" s="21">
        <v>4.83</v>
      </c>
      <c r="M1384" s="21">
        <v>57.71</v>
      </c>
      <c r="N1384" s="21">
        <v>20.46</v>
      </c>
      <c r="O1384" s="21">
        <v>0</v>
      </c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"/>
      <c r="AN1384" s="22"/>
      <c r="AO1384" s="22"/>
      <c r="AP1384" s="22"/>
      <c r="AQ1384" s="22"/>
      <c r="AR1384" s="22"/>
      <c r="AS1384" s="22"/>
      <c r="AT1384" s="22"/>
      <c r="AU1384" s="22"/>
      <c r="AV1384" s="22"/>
      <c r="AW1384" s="22"/>
      <c r="AX1384" s="22"/>
      <c r="AY1384" s="22"/>
      <c r="AZ1384" s="22"/>
      <c r="BA1384" s="22"/>
      <c r="BB1384" s="22"/>
      <c r="BC1384" s="22"/>
      <c r="BD1384" s="22"/>
      <c r="BE1384" s="22"/>
    </row>
    <row r="1385" spans="1:57" s="3" customFormat="1" x14ac:dyDescent="0.25">
      <c r="A1385" s="21">
        <v>2019</v>
      </c>
      <c r="B1385" s="21">
        <v>11</v>
      </c>
      <c r="C1385" s="21" t="s">
        <v>327</v>
      </c>
      <c r="D1385" s="21" t="s">
        <v>369</v>
      </c>
      <c r="E1385" s="21" t="s">
        <v>29</v>
      </c>
      <c r="F1385" s="21" t="s">
        <v>367</v>
      </c>
      <c r="G1385" s="21" t="s">
        <v>558</v>
      </c>
      <c r="H1385" s="21">
        <v>1.26</v>
      </c>
      <c r="I1385" s="21">
        <v>0</v>
      </c>
      <c r="J1385" s="21">
        <v>0</v>
      </c>
      <c r="K1385" s="21">
        <v>1.26</v>
      </c>
      <c r="L1385" s="21">
        <v>0</v>
      </c>
      <c r="M1385" s="21">
        <v>0</v>
      </c>
      <c r="N1385" s="21">
        <v>0</v>
      </c>
      <c r="O1385" s="21">
        <v>0</v>
      </c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"/>
      <c r="AN1385" s="22"/>
      <c r="AO1385" s="22"/>
      <c r="AP1385" s="22"/>
      <c r="AQ1385" s="22"/>
      <c r="AR1385" s="22"/>
      <c r="AS1385" s="22"/>
      <c r="AT1385" s="22"/>
      <c r="AU1385" s="22"/>
      <c r="AV1385" s="22"/>
      <c r="AW1385" s="22"/>
      <c r="AX1385" s="22"/>
      <c r="AY1385" s="22"/>
      <c r="AZ1385" s="22"/>
      <c r="BA1385" s="22"/>
      <c r="BB1385" s="22"/>
      <c r="BC1385" s="22"/>
      <c r="BD1385" s="22"/>
      <c r="BE1385" s="22"/>
    </row>
    <row r="1386" spans="1:57" s="3" customFormat="1" x14ac:dyDescent="0.25">
      <c r="A1386" s="4">
        <v>2019</v>
      </c>
      <c r="B1386" s="4">
        <v>1</v>
      </c>
      <c r="C1386" s="4" t="s">
        <v>27</v>
      </c>
      <c r="D1386" s="4" t="s">
        <v>28</v>
      </c>
      <c r="E1386" s="4" t="s">
        <v>29</v>
      </c>
      <c r="F1386" s="4" t="s">
        <v>39</v>
      </c>
      <c r="G1386" s="5" t="s">
        <v>30</v>
      </c>
      <c r="H1386" s="6">
        <v>33.44</v>
      </c>
      <c r="I1386" s="6">
        <v>0</v>
      </c>
      <c r="J1386" s="6">
        <v>0</v>
      </c>
      <c r="K1386" s="6">
        <v>1.25</v>
      </c>
      <c r="L1386" s="6">
        <v>0</v>
      </c>
      <c r="M1386" s="6">
        <v>32.200000000000003</v>
      </c>
      <c r="N1386" s="6">
        <v>15.33</v>
      </c>
      <c r="O1386" s="6">
        <v>0</v>
      </c>
    </row>
    <row r="1387" spans="1:57" s="3" customFormat="1" x14ac:dyDescent="0.25">
      <c r="A1387" s="19">
        <v>2019</v>
      </c>
      <c r="B1387" s="19">
        <v>10</v>
      </c>
      <c r="C1387" s="19" t="s">
        <v>27</v>
      </c>
      <c r="D1387" s="19" t="s">
        <v>28</v>
      </c>
      <c r="E1387" s="19" t="s">
        <v>29</v>
      </c>
      <c r="F1387" s="19" t="s">
        <v>34</v>
      </c>
      <c r="G1387" s="19" t="s">
        <v>30</v>
      </c>
      <c r="H1387" s="19">
        <v>57.48</v>
      </c>
      <c r="I1387" s="19">
        <v>0</v>
      </c>
      <c r="J1387" s="19">
        <v>0</v>
      </c>
      <c r="K1387" s="19">
        <v>1.25</v>
      </c>
      <c r="L1387" s="19">
        <v>0</v>
      </c>
      <c r="M1387" s="19">
        <v>56.23</v>
      </c>
      <c r="N1387" s="19">
        <v>27.659999999999997</v>
      </c>
      <c r="O1387" s="19">
        <v>0</v>
      </c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  <c r="BA1387" s="20"/>
      <c r="BB1387" s="20"/>
      <c r="BC1387" s="20"/>
      <c r="BD1387" s="20"/>
      <c r="BE1387" s="20"/>
    </row>
    <row r="1388" spans="1:57" s="3" customFormat="1" hidden="1" x14ac:dyDescent="0.25">
      <c r="A1388" s="19">
        <v>2019</v>
      </c>
      <c r="B1388" s="19">
        <v>10</v>
      </c>
      <c r="C1388" s="19" t="s">
        <v>89</v>
      </c>
      <c r="D1388" s="19" t="s">
        <v>90</v>
      </c>
      <c r="E1388" s="19" t="s">
        <v>91</v>
      </c>
      <c r="F1388" s="19" t="s">
        <v>97</v>
      </c>
      <c r="G1388" s="19" t="s">
        <v>93</v>
      </c>
      <c r="H1388" s="19">
        <v>84.35</v>
      </c>
      <c r="I1388" s="19">
        <v>0</v>
      </c>
      <c r="J1388" s="19">
        <v>0</v>
      </c>
      <c r="K1388" s="19">
        <v>1.25</v>
      </c>
      <c r="L1388" s="19">
        <v>7.88</v>
      </c>
      <c r="M1388" s="19">
        <v>75.22</v>
      </c>
      <c r="N1388" s="19">
        <v>26.53</v>
      </c>
      <c r="O1388" s="19">
        <v>0</v>
      </c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  <c r="BA1388" s="20"/>
      <c r="BB1388" s="20"/>
      <c r="BC1388" s="20"/>
      <c r="BD1388" s="20"/>
      <c r="BE1388" s="20"/>
    </row>
    <row r="1389" spans="1:57" s="3" customFormat="1" x14ac:dyDescent="0.25">
      <c r="A1389" s="9">
        <v>2019</v>
      </c>
      <c r="B1389" s="9">
        <v>3</v>
      </c>
      <c r="C1389" s="9" t="s">
        <v>89</v>
      </c>
      <c r="D1389" s="9" t="s">
        <v>332</v>
      </c>
      <c r="E1389" s="9" t="s">
        <v>29</v>
      </c>
      <c r="F1389" s="9" t="s">
        <v>337</v>
      </c>
      <c r="G1389" s="5" t="s">
        <v>330</v>
      </c>
      <c r="H1389" s="6">
        <v>35.620000000000005</v>
      </c>
      <c r="I1389" s="6">
        <v>0</v>
      </c>
      <c r="J1389" s="6">
        <v>0</v>
      </c>
      <c r="K1389" s="6">
        <v>1.24</v>
      </c>
      <c r="L1389" s="6">
        <v>12.83</v>
      </c>
      <c r="M1389" s="6">
        <v>0</v>
      </c>
      <c r="N1389" s="6">
        <v>0</v>
      </c>
      <c r="O1389" s="6">
        <v>21.54</v>
      </c>
    </row>
    <row r="1390" spans="1:57" s="3" customFormat="1" hidden="1" x14ac:dyDescent="0.25">
      <c r="A1390" s="5">
        <v>2019</v>
      </c>
      <c r="B1390" s="5">
        <v>7</v>
      </c>
      <c r="C1390" s="12" t="s">
        <v>133</v>
      </c>
      <c r="D1390" s="12" t="s">
        <v>238</v>
      </c>
      <c r="E1390" s="5" t="s">
        <v>126</v>
      </c>
      <c r="F1390" s="12" t="s">
        <v>352</v>
      </c>
      <c r="G1390" s="10" t="s">
        <v>351</v>
      </c>
      <c r="H1390" s="6">
        <v>1.24</v>
      </c>
      <c r="I1390" s="6">
        <v>0</v>
      </c>
      <c r="J1390" s="6">
        <v>0</v>
      </c>
      <c r="K1390" s="6">
        <v>1.24</v>
      </c>
      <c r="L1390" s="6">
        <v>0</v>
      </c>
      <c r="M1390" s="6">
        <v>0</v>
      </c>
      <c r="N1390" s="6">
        <v>0</v>
      </c>
      <c r="O1390" s="6">
        <v>0</v>
      </c>
    </row>
    <row r="1391" spans="1:57" s="3" customFormat="1" hidden="1" x14ac:dyDescent="0.25">
      <c r="A1391" s="23">
        <v>2019</v>
      </c>
      <c r="B1391" s="23">
        <v>12</v>
      </c>
      <c r="C1391" s="23" t="s">
        <v>89</v>
      </c>
      <c r="D1391" s="23" t="s">
        <v>288</v>
      </c>
      <c r="E1391" s="23" t="s">
        <v>81</v>
      </c>
      <c r="F1391" s="23" t="s">
        <v>534</v>
      </c>
      <c r="G1391" s="23" t="s">
        <v>534</v>
      </c>
      <c r="H1391" s="23">
        <v>1.5699999999999998</v>
      </c>
      <c r="I1391" s="23">
        <v>0</v>
      </c>
      <c r="J1391" s="23">
        <v>0</v>
      </c>
      <c r="K1391" s="23">
        <v>1.24</v>
      </c>
      <c r="L1391" s="23">
        <v>0.34</v>
      </c>
      <c r="M1391" s="23">
        <v>0</v>
      </c>
      <c r="N1391" s="23">
        <v>0</v>
      </c>
      <c r="O1391" s="23">
        <v>0</v>
      </c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4"/>
      <c r="AH1391" s="24"/>
      <c r="AI1391" s="24"/>
      <c r="AJ1391" s="24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  <c r="AX1391" s="24"/>
      <c r="AY1391" s="24"/>
      <c r="AZ1391" s="24"/>
      <c r="BA1391" s="24"/>
      <c r="BB1391" s="24"/>
      <c r="BC1391" s="24"/>
      <c r="BD1391" s="24"/>
      <c r="BE1391" s="24"/>
    </row>
    <row r="1392" spans="1:57" s="3" customFormat="1" hidden="1" x14ac:dyDescent="0.25">
      <c r="A1392" s="4">
        <v>2019</v>
      </c>
      <c r="B1392" s="4">
        <v>1</v>
      </c>
      <c r="C1392" s="4" t="s">
        <v>253</v>
      </c>
      <c r="D1392" s="4" t="s">
        <v>254</v>
      </c>
      <c r="E1392" s="4" t="s">
        <v>255</v>
      </c>
      <c r="F1392" s="4" t="s">
        <v>256</v>
      </c>
      <c r="G1392" s="5" t="s">
        <v>253</v>
      </c>
      <c r="H1392" s="6">
        <v>779.58</v>
      </c>
      <c r="I1392" s="6">
        <v>0</v>
      </c>
      <c r="J1392" s="6">
        <v>0</v>
      </c>
      <c r="K1392" s="6">
        <v>1.23</v>
      </c>
      <c r="L1392" s="6">
        <v>11.69</v>
      </c>
      <c r="M1392" s="6">
        <v>0</v>
      </c>
      <c r="N1392" s="6">
        <v>0</v>
      </c>
      <c r="O1392" s="6">
        <v>766.66000000000008</v>
      </c>
    </row>
    <row r="1393" spans="1:57" s="3" customFormat="1" hidden="1" x14ac:dyDescent="0.25">
      <c r="A1393" s="9">
        <v>2019</v>
      </c>
      <c r="B1393" s="9">
        <v>2</v>
      </c>
      <c r="C1393" s="9" t="s">
        <v>89</v>
      </c>
      <c r="D1393" s="9" t="s">
        <v>90</v>
      </c>
      <c r="E1393" s="9" t="s">
        <v>91</v>
      </c>
      <c r="F1393" s="9" t="s">
        <v>95</v>
      </c>
      <c r="G1393" s="5" t="s">
        <v>93</v>
      </c>
      <c r="H1393" s="6">
        <v>242.35</v>
      </c>
      <c r="I1393" s="6">
        <v>0</v>
      </c>
      <c r="J1393" s="6">
        <v>0</v>
      </c>
      <c r="K1393" s="6">
        <v>1.23</v>
      </c>
      <c r="L1393" s="6">
        <v>25.71</v>
      </c>
      <c r="M1393" s="6">
        <v>215.41</v>
      </c>
      <c r="N1393" s="6">
        <v>72.73</v>
      </c>
      <c r="O1393" s="6">
        <v>0</v>
      </c>
    </row>
    <row r="1394" spans="1:57" s="3" customFormat="1" hidden="1" x14ac:dyDescent="0.25">
      <c r="A1394" s="19">
        <v>2019</v>
      </c>
      <c r="B1394" s="19">
        <v>10</v>
      </c>
      <c r="C1394" s="19" t="s">
        <v>231</v>
      </c>
      <c r="D1394" s="19" t="s">
        <v>277</v>
      </c>
      <c r="E1394" s="19" t="s">
        <v>17</v>
      </c>
      <c r="F1394" s="19" t="s">
        <v>278</v>
      </c>
      <c r="G1394" s="19" t="s">
        <v>278</v>
      </c>
      <c r="H1394" s="19">
        <v>367.28</v>
      </c>
      <c r="I1394" s="19">
        <v>0</v>
      </c>
      <c r="J1394" s="19">
        <v>0</v>
      </c>
      <c r="K1394" s="19">
        <v>1.23</v>
      </c>
      <c r="L1394" s="19">
        <v>13.71</v>
      </c>
      <c r="M1394" s="19">
        <v>0</v>
      </c>
      <c r="N1394" s="19">
        <v>0</v>
      </c>
      <c r="O1394" s="19">
        <v>352.34</v>
      </c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  <c r="BA1394" s="20"/>
      <c r="BB1394" s="20"/>
      <c r="BC1394" s="20"/>
      <c r="BD1394" s="20"/>
      <c r="BE1394" s="20"/>
    </row>
    <row r="1395" spans="1:57" s="3" customFormat="1" hidden="1" x14ac:dyDescent="0.25">
      <c r="A1395" s="9">
        <v>2019</v>
      </c>
      <c r="B1395" s="9">
        <v>2</v>
      </c>
      <c r="C1395" s="9" t="s">
        <v>19</v>
      </c>
      <c r="D1395" s="9" t="s">
        <v>46</v>
      </c>
      <c r="E1395" s="9" t="s">
        <v>280</v>
      </c>
      <c r="F1395" s="9" t="s">
        <v>281</v>
      </c>
      <c r="G1395" s="5" t="s">
        <v>282</v>
      </c>
      <c r="H1395" s="6">
        <v>1.2200000000000002</v>
      </c>
      <c r="I1395" s="6">
        <v>0</v>
      </c>
      <c r="J1395" s="6">
        <v>0</v>
      </c>
      <c r="K1395" s="6">
        <v>1.2200000000000002</v>
      </c>
      <c r="L1395" s="6">
        <v>0</v>
      </c>
      <c r="M1395" s="6">
        <v>0</v>
      </c>
      <c r="N1395" s="6">
        <v>0</v>
      </c>
      <c r="O1395" s="6">
        <v>0</v>
      </c>
    </row>
    <row r="1396" spans="1:57" s="3" customFormat="1" hidden="1" x14ac:dyDescent="0.25">
      <c r="A1396" s="9">
        <v>2019</v>
      </c>
      <c r="B1396" s="9">
        <v>2</v>
      </c>
      <c r="C1396" s="9" t="s">
        <v>222</v>
      </c>
      <c r="D1396" s="9" t="s">
        <v>229</v>
      </c>
      <c r="E1396" s="9" t="s">
        <v>224</v>
      </c>
      <c r="F1396" s="9" t="s">
        <v>230</v>
      </c>
      <c r="G1396" s="5" t="s">
        <v>226</v>
      </c>
      <c r="H1396" s="6">
        <v>1905.98</v>
      </c>
      <c r="I1396" s="6">
        <v>0</v>
      </c>
      <c r="J1396" s="6">
        <v>0</v>
      </c>
      <c r="K1396" s="6">
        <v>1.22</v>
      </c>
      <c r="L1396" s="6">
        <v>8.9500000000000011</v>
      </c>
      <c r="M1396" s="6">
        <v>1895.8</v>
      </c>
      <c r="N1396" s="6">
        <v>1.19</v>
      </c>
      <c r="O1396" s="6">
        <v>0</v>
      </c>
    </row>
    <row r="1397" spans="1:57" s="3" customFormat="1" hidden="1" x14ac:dyDescent="0.25">
      <c r="A1397" s="21">
        <v>2019</v>
      </c>
      <c r="B1397" s="21">
        <v>11</v>
      </c>
      <c r="C1397" s="21" t="s">
        <v>19</v>
      </c>
      <c r="D1397" s="21" t="s">
        <v>70</v>
      </c>
      <c r="E1397" s="21" t="s">
        <v>104</v>
      </c>
      <c r="F1397" s="21" t="s">
        <v>109</v>
      </c>
      <c r="G1397" s="21" t="s">
        <v>19</v>
      </c>
      <c r="H1397" s="21">
        <v>20.72</v>
      </c>
      <c r="I1397" s="21">
        <v>0</v>
      </c>
      <c r="J1397" s="21">
        <v>0</v>
      </c>
      <c r="K1397" s="21">
        <v>1.22</v>
      </c>
      <c r="L1397" s="21">
        <v>13.79</v>
      </c>
      <c r="M1397" s="21">
        <v>5.7</v>
      </c>
      <c r="N1397" s="21">
        <v>0</v>
      </c>
      <c r="O1397" s="21">
        <v>0</v>
      </c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22"/>
      <c r="AD1397" s="22"/>
      <c r="AE1397" s="22"/>
      <c r="AF1397" s="22"/>
      <c r="AG1397" s="22"/>
      <c r="AH1397" s="22"/>
      <c r="AI1397" s="22"/>
      <c r="AJ1397" s="22"/>
      <c r="AK1397" s="22"/>
      <c r="AL1397" s="22"/>
      <c r="AM1397" s="22"/>
      <c r="AN1397" s="22"/>
      <c r="AO1397" s="22"/>
      <c r="AP1397" s="22"/>
      <c r="AQ1397" s="22"/>
      <c r="AR1397" s="22"/>
      <c r="AS1397" s="22"/>
      <c r="AT1397" s="22"/>
      <c r="AU1397" s="22"/>
      <c r="AV1397" s="22"/>
      <c r="AW1397" s="22"/>
      <c r="AX1397" s="22"/>
      <c r="AY1397" s="22"/>
      <c r="AZ1397" s="22"/>
      <c r="BA1397" s="22"/>
      <c r="BB1397" s="22"/>
      <c r="BC1397" s="22"/>
      <c r="BD1397" s="22"/>
      <c r="BE1397" s="22"/>
    </row>
    <row r="1398" spans="1:57" s="3" customFormat="1" hidden="1" x14ac:dyDescent="0.25">
      <c r="A1398" s="21">
        <v>2019</v>
      </c>
      <c r="B1398" s="21">
        <v>11</v>
      </c>
      <c r="C1398" s="21" t="s">
        <v>55</v>
      </c>
      <c r="D1398" s="21" t="s">
        <v>249</v>
      </c>
      <c r="E1398" s="21" t="s">
        <v>250</v>
      </c>
      <c r="F1398" s="21" t="s">
        <v>251</v>
      </c>
      <c r="G1398" s="21" t="s">
        <v>252</v>
      </c>
      <c r="H1398" s="21">
        <v>12.2</v>
      </c>
      <c r="I1398" s="21">
        <v>0</v>
      </c>
      <c r="J1398" s="21">
        <v>0</v>
      </c>
      <c r="K1398" s="21">
        <v>1.22</v>
      </c>
      <c r="L1398" s="21">
        <v>10.98</v>
      </c>
      <c r="M1398" s="21">
        <v>0</v>
      </c>
      <c r="N1398" s="21">
        <v>0</v>
      </c>
      <c r="O1398" s="21">
        <v>0</v>
      </c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22"/>
      <c r="AD1398" s="22"/>
      <c r="AE1398" s="22"/>
      <c r="AF1398" s="22"/>
      <c r="AG1398" s="22"/>
      <c r="AH1398" s="22"/>
      <c r="AI1398" s="22"/>
      <c r="AJ1398" s="22"/>
      <c r="AK1398" s="22"/>
      <c r="AL1398" s="22"/>
      <c r="AM1398" s="22"/>
      <c r="AN1398" s="22"/>
      <c r="AO1398" s="22"/>
      <c r="AP1398" s="22"/>
      <c r="AQ1398" s="22"/>
      <c r="AR1398" s="22"/>
      <c r="AS1398" s="22"/>
      <c r="AT1398" s="22"/>
      <c r="AU1398" s="22"/>
      <c r="AV1398" s="22"/>
      <c r="AW1398" s="22"/>
      <c r="AX1398" s="22"/>
      <c r="AY1398" s="22"/>
      <c r="AZ1398" s="22"/>
      <c r="BA1398" s="22"/>
      <c r="BB1398" s="22"/>
      <c r="BC1398" s="22"/>
      <c r="BD1398" s="22"/>
      <c r="BE1398" s="22"/>
    </row>
    <row r="1399" spans="1:57" s="3" customFormat="1" hidden="1" x14ac:dyDescent="0.25">
      <c r="A1399" s="9">
        <v>2019</v>
      </c>
      <c r="B1399" s="9">
        <v>2</v>
      </c>
      <c r="C1399" s="9" t="s">
        <v>231</v>
      </c>
      <c r="D1399" s="9" t="s">
        <v>277</v>
      </c>
      <c r="E1399" s="9" t="s">
        <v>17</v>
      </c>
      <c r="F1399" s="9" t="s">
        <v>278</v>
      </c>
      <c r="G1399" s="5" t="s">
        <v>278</v>
      </c>
      <c r="H1399" s="6">
        <v>423.88</v>
      </c>
      <c r="I1399" s="6">
        <v>0</v>
      </c>
      <c r="J1399" s="6">
        <v>0</v>
      </c>
      <c r="K1399" s="6">
        <v>1.21</v>
      </c>
      <c r="L1399" s="6">
        <v>13.41</v>
      </c>
      <c r="M1399" s="6">
        <v>0</v>
      </c>
      <c r="N1399" s="6">
        <v>0</v>
      </c>
      <c r="O1399" s="6">
        <v>409.26</v>
      </c>
    </row>
    <row r="1400" spans="1:57" s="3" customFormat="1" hidden="1" x14ac:dyDescent="0.25">
      <c r="A1400" s="9">
        <v>2019</v>
      </c>
      <c r="B1400" s="9">
        <v>3</v>
      </c>
      <c r="C1400" s="9" t="s">
        <v>79</v>
      </c>
      <c r="D1400" s="9" t="s">
        <v>137</v>
      </c>
      <c r="E1400" s="9" t="s">
        <v>138</v>
      </c>
      <c r="F1400" s="9" t="s">
        <v>141</v>
      </c>
      <c r="G1400" s="5" t="s">
        <v>140</v>
      </c>
      <c r="H1400" s="6">
        <v>1.21</v>
      </c>
      <c r="I1400" s="6">
        <v>0</v>
      </c>
      <c r="J1400" s="6">
        <v>0</v>
      </c>
      <c r="K1400" s="6">
        <v>1.21</v>
      </c>
      <c r="L1400" s="6">
        <v>0</v>
      </c>
      <c r="M1400" s="6">
        <v>0</v>
      </c>
      <c r="N1400" s="6">
        <v>0</v>
      </c>
      <c r="O1400" s="6">
        <v>0</v>
      </c>
    </row>
    <row r="1401" spans="1:57" s="3" customFormat="1" hidden="1" x14ac:dyDescent="0.25">
      <c r="A1401" s="9">
        <v>2019</v>
      </c>
      <c r="B1401" s="9">
        <v>3</v>
      </c>
      <c r="C1401" s="9" t="s">
        <v>231</v>
      </c>
      <c r="D1401" s="9" t="s">
        <v>277</v>
      </c>
      <c r="E1401" s="9" t="s">
        <v>17</v>
      </c>
      <c r="F1401" s="9" t="s">
        <v>278</v>
      </c>
      <c r="G1401" s="5" t="s">
        <v>278</v>
      </c>
      <c r="H1401" s="6">
        <v>459.19</v>
      </c>
      <c r="I1401" s="6">
        <v>0</v>
      </c>
      <c r="J1401" s="6">
        <v>0</v>
      </c>
      <c r="K1401" s="6">
        <v>1.21</v>
      </c>
      <c r="L1401" s="6">
        <v>14.55</v>
      </c>
      <c r="M1401" s="6">
        <v>0</v>
      </c>
      <c r="N1401" s="6">
        <v>0</v>
      </c>
      <c r="O1401" s="6">
        <v>443.42</v>
      </c>
    </row>
    <row r="1402" spans="1:57" s="3" customFormat="1" x14ac:dyDescent="0.25">
      <c r="A1402" s="9">
        <v>2019</v>
      </c>
      <c r="B1402" s="9">
        <v>6</v>
      </c>
      <c r="C1402" s="10" t="s">
        <v>61</v>
      </c>
      <c r="D1402" s="10" t="s">
        <v>399</v>
      </c>
      <c r="E1402" s="9" t="s">
        <v>29</v>
      </c>
      <c r="F1402" s="10" t="s">
        <v>412</v>
      </c>
      <c r="G1402" s="12" t="s">
        <v>411</v>
      </c>
      <c r="H1402" s="6">
        <v>1.21</v>
      </c>
      <c r="I1402" s="6">
        <v>0</v>
      </c>
      <c r="J1402" s="6">
        <v>0</v>
      </c>
      <c r="K1402" s="6">
        <v>1.21</v>
      </c>
      <c r="L1402" s="6">
        <v>0</v>
      </c>
      <c r="M1402" s="6">
        <v>0</v>
      </c>
      <c r="N1402" s="6">
        <v>0</v>
      </c>
      <c r="O1402" s="6">
        <v>0</v>
      </c>
    </row>
    <row r="1403" spans="1:57" s="3" customFormat="1" hidden="1" x14ac:dyDescent="0.25">
      <c r="A1403" s="5">
        <v>2019</v>
      </c>
      <c r="B1403" s="5">
        <v>7</v>
      </c>
      <c r="C1403" s="12" t="s">
        <v>19</v>
      </c>
      <c r="D1403" s="12" t="s">
        <v>46</v>
      </c>
      <c r="E1403" s="5" t="s">
        <v>81</v>
      </c>
      <c r="F1403" s="12" t="s">
        <v>323</v>
      </c>
      <c r="G1403" s="10" t="s">
        <v>324</v>
      </c>
      <c r="H1403" s="6">
        <v>1.21</v>
      </c>
      <c r="I1403" s="6">
        <v>0</v>
      </c>
      <c r="J1403" s="6">
        <v>0</v>
      </c>
      <c r="K1403" s="6">
        <v>1.21</v>
      </c>
      <c r="L1403" s="6">
        <v>0</v>
      </c>
      <c r="M1403" s="6">
        <v>0</v>
      </c>
      <c r="N1403" s="6">
        <v>0</v>
      </c>
      <c r="O1403" s="6">
        <v>0</v>
      </c>
    </row>
    <row r="1404" spans="1:57" s="3" customFormat="1" x14ac:dyDescent="0.25">
      <c r="A1404" s="19">
        <v>2019</v>
      </c>
      <c r="B1404" s="19">
        <v>10</v>
      </c>
      <c r="C1404" s="19" t="s">
        <v>327</v>
      </c>
      <c r="D1404" s="19" t="s">
        <v>369</v>
      </c>
      <c r="E1404" s="19" t="s">
        <v>29</v>
      </c>
      <c r="F1404" s="19" t="s">
        <v>367</v>
      </c>
      <c r="G1404" s="19" t="s">
        <v>368</v>
      </c>
      <c r="H1404" s="19">
        <v>1.21</v>
      </c>
      <c r="I1404" s="19">
        <v>0</v>
      </c>
      <c r="J1404" s="19">
        <v>0</v>
      </c>
      <c r="K1404" s="19">
        <v>1.21</v>
      </c>
      <c r="L1404" s="19">
        <v>0</v>
      </c>
      <c r="M1404" s="19">
        <v>0</v>
      </c>
      <c r="N1404" s="19">
        <v>0</v>
      </c>
      <c r="O1404" s="19">
        <v>0</v>
      </c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  <c r="BA1404" s="20"/>
      <c r="BB1404" s="20"/>
      <c r="BC1404" s="20"/>
      <c r="BD1404" s="20"/>
      <c r="BE1404" s="20"/>
    </row>
    <row r="1405" spans="1:57" s="3" customFormat="1" x14ac:dyDescent="0.25">
      <c r="A1405" s="21">
        <v>2019</v>
      </c>
      <c r="B1405" s="21">
        <v>11</v>
      </c>
      <c r="C1405" s="21" t="s">
        <v>61</v>
      </c>
      <c r="D1405" s="21" t="s">
        <v>401</v>
      </c>
      <c r="E1405" s="21" t="s">
        <v>29</v>
      </c>
      <c r="F1405" s="21" t="s">
        <v>402</v>
      </c>
      <c r="G1405" s="21" t="s">
        <v>401</v>
      </c>
      <c r="H1405" s="21">
        <v>32.65</v>
      </c>
      <c r="I1405" s="21">
        <v>0</v>
      </c>
      <c r="J1405" s="21">
        <v>0</v>
      </c>
      <c r="K1405" s="21">
        <v>1.21</v>
      </c>
      <c r="L1405" s="21">
        <v>31.44</v>
      </c>
      <c r="M1405" s="21">
        <v>0</v>
      </c>
      <c r="N1405" s="21">
        <v>0</v>
      </c>
      <c r="O1405" s="21">
        <v>0</v>
      </c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22"/>
      <c r="AD1405" s="22"/>
      <c r="AE1405" s="22"/>
      <c r="AF1405" s="22"/>
      <c r="AG1405" s="22"/>
      <c r="AH1405" s="22"/>
      <c r="AI1405" s="22"/>
      <c r="AJ1405" s="22"/>
      <c r="AK1405" s="22"/>
      <c r="AL1405" s="22"/>
      <c r="AM1405" s="22"/>
      <c r="AN1405" s="22"/>
      <c r="AO1405" s="22"/>
      <c r="AP1405" s="22"/>
      <c r="AQ1405" s="22"/>
      <c r="AR1405" s="22"/>
      <c r="AS1405" s="22"/>
      <c r="AT1405" s="22"/>
      <c r="AU1405" s="22"/>
      <c r="AV1405" s="22"/>
      <c r="AW1405" s="22"/>
      <c r="AX1405" s="22"/>
      <c r="AY1405" s="22"/>
      <c r="AZ1405" s="22"/>
      <c r="BA1405" s="22"/>
      <c r="BB1405" s="22"/>
      <c r="BC1405" s="22"/>
      <c r="BD1405" s="22"/>
      <c r="BE1405" s="22"/>
    </row>
    <row r="1406" spans="1:57" s="3" customFormat="1" hidden="1" x14ac:dyDescent="0.25">
      <c r="A1406" s="4">
        <v>2019</v>
      </c>
      <c r="B1406" s="4">
        <v>1</v>
      </c>
      <c r="C1406" s="4" t="s">
        <v>19</v>
      </c>
      <c r="D1406" s="4" t="s">
        <v>46</v>
      </c>
      <c r="E1406" s="4" t="s">
        <v>17</v>
      </c>
      <c r="F1406" s="4" t="s">
        <v>49</v>
      </c>
      <c r="G1406" s="5" t="s">
        <v>48</v>
      </c>
      <c r="H1406" s="6">
        <v>1.2</v>
      </c>
      <c r="I1406" s="6">
        <v>0</v>
      </c>
      <c r="J1406" s="6">
        <v>0</v>
      </c>
      <c r="K1406" s="6">
        <v>1.2</v>
      </c>
      <c r="L1406" s="6">
        <v>0</v>
      </c>
      <c r="M1406" s="6">
        <v>0</v>
      </c>
      <c r="N1406" s="6">
        <v>0</v>
      </c>
      <c r="O1406" s="6">
        <v>0</v>
      </c>
    </row>
    <row r="1407" spans="1:57" s="3" customFormat="1" hidden="1" x14ac:dyDescent="0.25">
      <c r="A1407" s="15">
        <v>2019</v>
      </c>
      <c r="B1407" s="15">
        <v>8</v>
      </c>
      <c r="C1407" s="15" t="s">
        <v>19</v>
      </c>
      <c r="D1407" s="15" t="s">
        <v>46</v>
      </c>
      <c r="E1407" s="15" t="s">
        <v>81</v>
      </c>
      <c r="F1407" s="15" t="s">
        <v>323</v>
      </c>
      <c r="G1407" s="16" t="s">
        <v>324</v>
      </c>
      <c r="H1407" s="15">
        <v>1.2</v>
      </c>
      <c r="I1407" s="15">
        <v>0</v>
      </c>
      <c r="J1407" s="15">
        <v>0</v>
      </c>
      <c r="K1407" s="15">
        <v>1.2</v>
      </c>
      <c r="L1407" s="15">
        <v>0</v>
      </c>
      <c r="M1407" s="15">
        <v>0</v>
      </c>
      <c r="N1407" s="15">
        <v>0</v>
      </c>
      <c r="O1407" s="15">
        <v>0</v>
      </c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  <c r="BC1407" s="17"/>
      <c r="BD1407" s="17"/>
      <c r="BE1407" s="17"/>
    </row>
    <row r="1408" spans="1:57" s="3" customFormat="1" x14ac:dyDescent="0.25">
      <c r="A1408" s="13">
        <v>2019</v>
      </c>
      <c r="B1408" s="13">
        <v>9</v>
      </c>
      <c r="C1408" s="13" t="s">
        <v>327</v>
      </c>
      <c r="D1408" s="13" t="s">
        <v>369</v>
      </c>
      <c r="E1408" s="13" t="s">
        <v>29</v>
      </c>
      <c r="F1408" s="13" t="s">
        <v>367</v>
      </c>
      <c r="G1408" s="5" t="s">
        <v>368</v>
      </c>
      <c r="H1408" s="13">
        <v>1.2</v>
      </c>
      <c r="I1408" s="13">
        <v>0</v>
      </c>
      <c r="J1408" s="13">
        <v>0</v>
      </c>
      <c r="K1408" s="13">
        <v>1.2</v>
      </c>
      <c r="L1408" s="13">
        <v>0</v>
      </c>
      <c r="M1408" s="13">
        <v>0</v>
      </c>
      <c r="N1408" s="13">
        <v>0</v>
      </c>
      <c r="O1408" s="13">
        <v>0</v>
      </c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  <c r="BA1408" s="18"/>
      <c r="BB1408" s="18"/>
      <c r="BC1408" s="18"/>
      <c r="BD1408" s="18"/>
      <c r="BE1408" s="18"/>
    </row>
    <row r="1409" spans="1:57" s="3" customFormat="1" x14ac:dyDescent="0.25">
      <c r="A1409" s="23">
        <v>2019</v>
      </c>
      <c r="B1409" s="23">
        <v>12</v>
      </c>
      <c r="C1409" s="23" t="s">
        <v>89</v>
      </c>
      <c r="D1409" s="23" t="s">
        <v>197</v>
      </c>
      <c r="E1409" s="23" t="s">
        <v>29</v>
      </c>
      <c r="F1409" s="23" t="s">
        <v>202</v>
      </c>
      <c r="G1409" s="23" t="s">
        <v>200</v>
      </c>
      <c r="H1409" s="23">
        <v>33.47</v>
      </c>
      <c r="I1409" s="23">
        <v>0</v>
      </c>
      <c r="J1409" s="23">
        <v>0</v>
      </c>
      <c r="K1409" s="23">
        <v>1.2</v>
      </c>
      <c r="L1409" s="23">
        <v>1.9</v>
      </c>
      <c r="M1409" s="23">
        <v>29.9</v>
      </c>
      <c r="N1409" s="23">
        <v>2.4699999999999998</v>
      </c>
      <c r="O1409" s="23">
        <v>0.46</v>
      </c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4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24"/>
      <c r="AS1409" s="24"/>
      <c r="AT1409" s="24"/>
      <c r="AU1409" s="24"/>
      <c r="AV1409" s="24"/>
      <c r="AW1409" s="24"/>
      <c r="AX1409" s="24"/>
      <c r="AY1409" s="24"/>
      <c r="AZ1409" s="24"/>
      <c r="BA1409" s="24"/>
      <c r="BB1409" s="24"/>
      <c r="BC1409" s="24"/>
      <c r="BD1409" s="24"/>
      <c r="BE1409" s="24"/>
    </row>
    <row r="1410" spans="1:57" s="3" customFormat="1" x14ac:dyDescent="0.25">
      <c r="A1410" s="23">
        <v>2019</v>
      </c>
      <c r="B1410" s="23">
        <v>12</v>
      </c>
      <c r="C1410" s="23" t="s">
        <v>124</v>
      </c>
      <c r="D1410" s="23" t="s">
        <v>373</v>
      </c>
      <c r="E1410" s="23" t="s">
        <v>29</v>
      </c>
      <c r="F1410" s="23" t="s">
        <v>381</v>
      </c>
      <c r="G1410" s="23" t="s">
        <v>375</v>
      </c>
      <c r="H1410" s="23">
        <v>1.2</v>
      </c>
      <c r="I1410" s="23">
        <v>0</v>
      </c>
      <c r="J1410" s="23">
        <v>0</v>
      </c>
      <c r="K1410" s="23">
        <v>1.2</v>
      </c>
      <c r="L1410" s="23">
        <v>0</v>
      </c>
      <c r="M1410" s="23">
        <v>0</v>
      </c>
      <c r="N1410" s="23">
        <v>0</v>
      </c>
      <c r="O1410" s="23">
        <v>0</v>
      </c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4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24"/>
      <c r="AS1410" s="24"/>
      <c r="AT1410" s="24"/>
      <c r="AU1410" s="24"/>
      <c r="AV1410" s="24"/>
      <c r="AW1410" s="24"/>
      <c r="AX1410" s="24"/>
      <c r="AY1410" s="24"/>
      <c r="AZ1410" s="24"/>
      <c r="BA1410" s="24"/>
      <c r="BB1410" s="24"/>
      <c r="BC1410" s="24"/>
      <c r="BD1410" s="24"/>
      <c r="BE1410" s="24"/>
    </row>
    <row r="1411" spans="1:57" s="3" customFormat="1" hidden="1" x14ac:dyDescent="0.25">
      <c r="A1411" s="9">
        <v>2019</v>
      </c>
      <c r="B1411" s="9">
        <v>4</v>
      </c>
      <c r="C1411" s="9" t="s">
        <v>231</v>
      </c>
      <c r="D1411" s="9" t="s">
        <v>464</v>
      </c>
      <c r="E1411" s="9" t="s">
        <v>43</v>
      </c>
      <c r="F1411" s="9" t="s">
        <v>467</v>
      </c>
      <c r="G1411" s="5" t="s">
        <v>466</v>
      </c>
      <c r="H1411" s="6">
        <v>854.4</v>
      </c>
      <c r="I1411" s="6">
        <v>0</v>
      </c>
      <c r="J1411" s="6">
        <v>0</v>
      </c>
      <c r="K1411" s="6">
        <v>1.19</v>
      </c>
      <c r="L1411" s="6">
        <v>18.11</v>
      </c>
      <c r="M1411" s="6">
        <v>0</v>
      </c>
      <c r="N1411" s="6">
        <v>0</v>
      </c>
      <c r="O1411" s="6">
        <v>835.1</v>
      </c>
    </row>
    <row r="1412" spans="1:57" s="3" customFormat="1" hidden="1" x14ac:dyDescent="0.25">
      <c r="A1412" s="9">
        <v>2019</v>
      </c>
      <c r="B1412" s="9">
        <v>6</v>
      </c>
      <c r="C1412" s="10" t="s">
        <v>89</v>
      </c>
      <c r="D1412" s="10" t="s">
        <v>90</v>
      </c>
      <c r="E1412" s="9" t="s">
        <v>91</v>
      </c>
      <c r="F1412" s="10" t="s">
        <v>95</v>
      </c>
      <c r="G1412" s="12" t="s">
        <v>93</v>
      </c>
      <c r="H1412" s="6">
        <v>245.68</v>
      </c>
      <c r="I1412" s="6">
        <v>0</v>
      </c>
      <c r="J1412" s="6">
        <v>0</v>
      </c>
      <c r="K1412" s="6">
        <v>1.19</v>
      </c>
      <c r="L1412" s="6">
        <v>27.75</v>
      </c>
      <c r="M1412" s="6">
        <v>216.74</v>
      </c>
      <c r="N1412" s="6">
        <v>72.64</v>
      </c>
      <c r="O1412" s="6">
        <v>0</v>
      </c>
    </row>
    <row r="1413" spans="1:57" s="3" customFormat="1" hidden="1" x14ac:dyDescent="0.25">
      <c r="A1413" s="4">
        <v>2019</v>
      </c>
      <c r="B1413" s="4">
        <v>1</v>
      </c>
      <c r="C1413" s="4" t="s">
        <v>55</v>
      </c>
      <c r="D1413" s="4" t="s">
        <v>60</v>
      </c>
      <c r="E1413" s="4" t="s">
        <v>57</v>
      </c>
      <c r="F1413" s="4" t="s">
        <v>60</v>
      </c>
      <c r="G1413" s="5" t="s">
        <v>59</v>
      </c>
      <c r="H1413" s="6">
        <v>350.21</v>
      </c>
      <c r="I1413" s="6">
        <v>0</v>
      </c>
      <c r="J1413" s="6">
        <v>0</v>
      </c>
      <c r="K1413" s="6">
        <v>1.18</v>
      </c>
      <c r="L1413" s="6">
        <v>0</v>
      </c>
      <c r="M1413" s="6">
        <v>0</v>
      </c>
      <c r="N1413" s="6">
        <v>0</v>
      </c>
      <c r="O1413" s="6">
        <v>349.03</v>
      </c>
    </row>
    <row r="1414" spans="1:57" s="3" customFormat="1" hidden="1" x14ac:dyDescent="0.25">
      <c r="A1414" s="9">
        <v>2019</v>
      </c>
      <c r="B1414" s="9">
        <v>2</v>
      </c>
      <c r="C1414" s="9" t="s">
        <v>27</v>
      </c>
      <c r="D1414" s="9" t="s">
        <v>84</v>
      </c>
      <c r="E1414" s="9" t="s">
        <v>85</v>
      </c>
      <c r="F1414" s="9" t="s">
        <v>88</v>
      </c>
      <c r="G1414" s="5" t="s">
        <v>87</v>
      </c>
      <c r="H1414" s="6">
        <v>1.81</v>
      </c>
      <c r="I1414" s="6">
        <v>0</v>
      </c>
      <c r="J1414" s="6">
        <v>0</v>
      </c>
      <c r="K1414" s="6">
        <v>1.18</v>
      </c>
      <c r="L1414" s="6">
        <v>0.63</v>
      </c>
      <c r="M1414" s="6">
        <v>0</v>
      </c>
      <c r="N1414" s="6">
        <v>0</v>
      </c>
      <c r="O1414" s="6">
        <v>0</v>
      </c>
    </row>
    <row r="1415" spans="1:57" s="3" customFormat="1" x14ac:dyDescent="0.25">
      <c r="A1415" s="9">
        <v>2019</v>
      </c>
      <c r="B1415" s="9">
        <v>4</v>
      </c>
      <c r="C1415" s="9" t="s">
        <v>124</v>
      </c>
      <c r="D1415" s="9" t="s">
        <v>382</v>
      </c>
      <c r="E1415" s="9" t="s">
        <v>29</v>
      </c>
      <c r="F1415" s="9" t="s">
        <v>390</v>
      </c>
      <c r="G1415" s="5" t="s">
        <v>384</v>
      </c>
      <c r="H1415" s="6">
        <v>1.18</v>
      </c>
      <c r="I1415" s="6">
        <v>0</v>
      </c>
      <c r="J1415" s="6">
        <v>0</v>
      </c>
      <c r="K1415" s="6">
        <v>1.18</v>
      </c>
      <c r="L1415" s="6">
        <v>0</v>
      </c>
      <c r="M1415" s="6">
        <v>0</v>
      </c>
      <c r="N1415" s="6">
        <v>0</v>
      </c>
      <c r="O1415" s="6">
        <v>0</v>
      </c>
    </row>
    <row r="1416" spans="1:57" s="3" customFormat="1" hidden="1" x14ac:dyDescent="0.25">
      <c r="A1416" s="9">
        <v>2019</v>
      </c>
      <c r="B1416" s="9">
        <v>6</v>
      </c>
      <c r="C1416" s="10" t="s">
        <v>19</v>
      </c>
      <c r="D1416" s="10" t="s">
        <v>46</v>
      </c>
      <c r="E1416" s="9" t="s">
        <v>81</v>
      </c>
      <c r="F1416" s="10" t="s">
        <v>323</v>
      </c>
      <c r="G1416" s="12" t="s">
        <v>324</v>
      </c>
      <c r="H1416" s="6">
        <v>1.17</v>
      </c>
      <c r="I1416" s="6">
        <v>0</v>
      </c>
      <c r="J1416" s="6">
        <v>0</v>
      </c>
      <c r="K1416" s="6">
        <v>1.17</v>
      </c>
      <c r="L1416" s="6">
        <v>0</v>
      </c>
      <c r="M1416" s="6">
        <v>0</v>
      </c>
      <c r="N1416" s="6">
        <v>0</v>
      </c>
      <c r="O1416" s="6">
        <v>0</v>
      </c>
    </row>
    <row r="1417" spans="1:57" s="3" customFormat="1" hidden="1" x14ac:dyDescent="0.25">
      <c r="A1417" s="15">
        <v>2019</v>
      </c>
      <c r="B1417" s="15">
        <v>8</v>
      </c>
      <c r="C1417" s="15" t="s">
        <v>231</v>
      </c>
      <c r="D1417" s="15" t="s">
        <v>277</v>
      </c>
      <c r="E1417" s="15" t="s">
        <v>17</v>
      </c>
      <c r="F1417" s="15" t="s">
        <v>278</v>
      </c>
      <c r="G1417" s="16" t="s">
        <v>278</v>
      </c>
      <c r="H1417" s="15">
        <v>402.25</v>
      </c>
      <c r="I1417" s="15">
        <v>0</v>
      </c>
      <c r="J1417" s="15">
        <v>0</v>
      </c>
      <c r="K1417" s="15">
        <v>1.17</v>
      </c>
      <c r="L1417" s="15">
        <v>15.16</v>
      </c>
      <c r="M1417" s="15">
        <v>0</v>
      </c>
      <c r="N1417" s="15">
        <v>0</v>
      </c>
      <c r="O1417" s="15">
        <v>385.92</v>
      </c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  <c r="BC1417" s="17"/>
      <c r="BD1417" s="17"/>
      <c r="BE1417" s="17"/>
    </row>
    <row r="1418" spans="1:57" s="3" customFormat="1" hidden="1" x14ac:dyDescent="0.25">
      <c r="A1418" s="13">
        <v>2019</v>
      </c>
      <c r="B1418" s="13">
        <v>9</v>
      </c>
      <c r="C1418" s="13" t="s">
        <v>231</v>
      </c>
      <c r="D1418" s="13" t="s">
        <v>464</v>
      </c>
      <c r="E1418" s="13" t="s">
        <v>43</v>
      </c>
      <c r="F1418" s="13" t="s">
        <v>467</v>
      </c>
      <c r="G1418" s="7" t="s">
        <v>466</v>
      </c>
      <c r="H1418" s="13">
        <v>879.87</v>
      </c>
      <c r="I1418" s="13">
        <v>0</v>
      </c>
      <c r="J1418" s="13">
        <v>0</v>
      </c>
      <c r="K1418" s="13">
        <v>1.17</v>
      </c>
      <c r="L1418" s="13">
        <v>15.87</v>
      </c>
      <c r="M1418" s="13">
        <v>0</v>
      </c>
      <c r="N1418" s="13">
        <v>0</v>
      </c>
      <c r="O1418" s="13">
        <v>862.84</v>
      </c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  <c r="BA1418" s="18"/>
      <c r="BB1418" s="18"/>
      <c r="BC1418" s="18"/>
      <c r="BD1418" s="18"/>
      <c r="BE1418" s="18"/>
    </row>
    <row r="1419" spans="1:57" s="3" customFormat="1" hidden="1" x14ac:dyDescent="0.25">
      <c r="A1419" s="19">
        <v>2019</v>
      </c>
      <c r="B1419" s="19">
        <v>10</v>
      </c>
      <c r="C1419" s="19" t="s">
        <v>19</v>
      </c>
      <c r="D1419" s="19" t="s">
        <v>46</v>
      </c>
      <c r="E1419" s="19" t="s">
        <v>81</v>
      </c>
      <c r="F1419" s="19" t="s">
        <v>323</v>
      </c>
      <c r="G1419" s="19" t="s">
        <v>324</v>
      </c>
      <c r="H1419" s="19">
        <v>1.17</v>
      </c>
      <c r="I1419" s="19">
        <v>0</v>
      </c>
      <c r="J1419" s="19">
        <v>0</v>
      </c>
      <c r="K1419" s="19">
        <v>1.17</v>
      </c>
      <c r="L1419" s="19">
        <v>0</v>
      </c>
      <c r="M1419" s="19">
        <v>0</v>
      </c>
      <c r="N1419" s="19">
        <v>0</v>
      </c>
      <c r="O1419" s="19">
        <v>0</v>
      </c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  <c r="BA1419" s="20"/>
      <c r="BB1419" s="20"/>
      <c r="BC1419" s="20"/>
      <c r="BD1419" s="20"/>
      <c r="BE1419" s="20"/>
    </row>
    <row r="1420" spans="1:57" s="3" customFormat="1" hidden="1" x14ac:dyDescent="0.25">
      <c r="A1420" s="23">
        <v>2019</v>
      </c>
      <c r="B1420" s="23">
        <v>12</v>
      </c>
      <c r="C1420" s="23" t="s">
        <v>253</v>
      </c>
      <c r="D1420" s="23" t="s">
        <v>254</v>
      </c>
      <c r="E1420" s="23" t="s">
        <v>255</v>
      </c>
      <c r="F1420" s="23" t="s">
        <v>256</v>
      </c>
      <c r="G1420" s="23" t="s">
        <v>253</v>
      </c>
      <c r="H1420" s="23">
        <v>532.68000000000006</v>
      </c>
      <c r="I1420" s="23">
        <v>0</v>
      </c>
      <c r="J1420" s="23">
        <v>0</v>
      </c>
      <c r="K1420" s="23">
        <v>1.17</v>
      </c>
      <c r="L1420" s="23">
        <v>1.7</v>
      </c>
      <c r="M1420" s="23">
        <v>0</v>
      </c>
      <c r="N1420" s="23">
        <v>0</v>
      </c>
      <c r="O1420" s="23">
        <v>529.81000000000006</v>
      </c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4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24"/>
      <c r="AS1420" s="24"/>
      <c r="AT1420" s="24"/>
      <c r="AU1420" s="24"/>
      <c r="AV1420" s="24"/>
      <c r="AW1420" s="24"/>
      <c r="AX1420" s="24"/>
      <c r="AY1420" s="24"/>
      <c r="AZ1420" s="24"/>
      <c r="BA1420" s="24"/>
      <c r="BB1420" s="24"/>
      <c r="BC1420" s="24"/>
      <c r="BD1420" s="24"/>
      <c r="BE1420" s="24"/>
    </row>
    <row r="1421" spans="1:57" s="3" customFormat="1" hidden="1" x14ac:dyDescent="0.25">
      <c r="A1421" s="23">
        <v>2019</v>
      </c>
      <c r="B1421" s="23">
        <v>12</v>
      </c>
      <c r="C1421" s="23" t="s">
        <v>61</v>
      </c>
      <c r="D1421" s="23" t="s">
        <v>453</v>
      </c>
      <c r="E1421" s="23" t="s">
        <v>43</v>
      </c>
      <c r="F1421" s="23" t="s">
        <v>454</v>
      </c>
      <c r="G1421" s="23" t="s">
        <v>452</v>
      </c>
      <c r="H1421" s="23">
        <v>16.86</v>
      </c>
      <c r="I1421" s="23">
        <v>0</v>
      </c>
      <c r="J1421" s="23">
        <v>0</v>
      </c>
      <c r="K1421" s="23">
        <v>1.17</v>
      </c>
      <c r="L1421" s="23">
        <v>15.68</v>
      </c>
      <c r="M1421" s="23">
        <v>0</v>
      </c>
      <c r="N1421" s="23">
        <v>0</v>
      </c>
      <c r="O1421" s="23">
        <v>0</v>
      </c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4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24"/>
      <c r="AS1421" s="24"/>
      <c r="AT1421" s="24"/>
      <c r="AU1421" s="24"/>
      <c r="AV1421" s="24"/>
      <c r="AW1421" s="24"/>
      <c r="AX1421" s="24"/>
      <c r="AY1421" s="24"/>
      <c r="AZ1421" s="24"/>
      <c r="BA1421" s="24"/>
      <c r="BB1421" s="24"/>
      <c r="BC1421" s="24"/>
      <c r="BD1421" s="24"/>
      <c r="BE1421" s="24"/>
    </row>
    <row r="1422" spans="1:57" s="3" customFormat="1" hidden="1" x14ac:dyDescent="0.25">
      <c r="A1422" s="9">
        <v>2019</v>
      </c>
      <c r="B1422" s="9">
        <v>2</v>
      </c>
      <c r="C1422" s="9" t="s">
        <v>19</v>
      </c>
      <c r="D1422" s="9" t="s">
        <v>78</v>
      </c>
      <c r="E1422" s="9" t="s">
        <v>280</v>
      </c>
      <c r="F1422" s="9" t="s">
        <v>321</v>
      </c>
      <c r="G1422" s="5" t="s">
        <v>319</v>
      </c>
      <c r="H1422" s="6">
        <v>1.1599999999999999</v>
      </c>
      <c r="I1422" s="6">
        <v>0</v>
      </c>
      <c r="J1422" s="6">
        <v>0</v>
      </c>
      <c r="K1422" s="6">
        <v>1.1599999999999999</v>
      </c>
      <c r="L1422" s="6">
        <v>0</v>
      </c>
      <c r="M1422" s="6">
        <v>0</v>
      </c>
      <c r="N1422" s="6">
        <v>0</v>
      </c>
      <c r="O1422" s="6">
        <v>0</v>
      </c>
    </row>
    <row r="1423" spans="1:57" s="3" customFormat="1" hidden="1" x14ac:dyDescent="0.25">
      <c r="A1423" s="9">
        <v>2019</v>
      </c>
      <c r="B1423" s="9">
        <v>5</v>
      </c>
      <c r="C1423" s="9" t="s">
        <v>231</v>
      </c>
      <c r="D1423" s="9" t="s">
        <v>277</v>
      </c>
      <c r="E1423" s="9" t="s">
        <v>17</v>
      </c>
      <c r="F1423" s="9" t="s">
        <v>278</v>
      </c>
      <c r="G1423" s="5" t="s">
        <v>278</v>
      </c>
      <c r="H1423" s="6">
        <v>434.03</v>
      </c>
      <c r="I1423" s="6">
        <v>0</v>
      </c>
      <c r="J1423" s="6">
        <v>0</v>
      </c>
      <c r="K1423" s="6">
        <v>1.1599999999999999</v>
      </c>
      <c r="L1423" s="6">
        <v>14.49</v>
      </c>
      <c r="M1423" s="6">
        <v>0</v>
      </c>
      <c r="N1423" s="6">
        <v>0</v>
      </c>
      <c r="O1423" s="6">
        <v>418.38</v>
      </c>
    </row>
    <row r="1424" spans="1:57" s="3" customFormat="1" x14ac:dyDescent="0.25">
      <c r="A1424" s="9">
        <v>2019</v>
      </c>
      <c r="B1424" s="9">
        <v>6</v>
      </c>
      <c r="C1424" s="10" t="s">
        <v>89</v>
      </c>
      <c r="D1424" s="10" t="s">
        <v>273</v>
      </c>
      <c r="E1424" s="9" t="s">
        <v>29</v>
      </c>
      <c r="F1424" s="10" t="s">
        <v>334</v>
      </c>
      <c r="G1424" s="12" t="s">
        <v>330</v>
      </c>
      <c r="H1424" s="6">
        <v>29.99</v>
      </c>
      <c r="I1424" s="6">
        <v>0</v>
      </c>
      <c r="J1424" s="6">
        <v>0</v>
      </c>
      <c r="K1424" s="6">
        <v>1.1599999999999999</v>
      </c>
      <c r="L1424" s="6">
        <v>5.36</v>
      </c>
      <c r="M1424" s="6">
        <v>0</v>
      </c>
      <c r="N1424" s="6">
        <v>0</v>
      </c>
      <c r="O1424" s="6">
        <v>23.47</v>
      </c>
    </row>
    <row r="1425" spans="1:57" s="3" customFormat="1" hidden="1" x14ac:dyDescent="0.25">
      <c r="A1425" s="15">
        <v>2019</v>
      </c>
      <c r="B1425" s="15">
        <v>8</v>
      </c>
      <c r="C1425" s="15" t="s">
        <v>19</v>
      </c>
      <c r="D1425" s="15" t="s">
        <v>78</v>
      </c>
      <c r="E1425" s="15" t="s">
        <v>280</v>
      </c>
      <c r="F1425" s="15" t="s">
        <v>320</v>
      </c>
      <c r="G1425" s="16" t="s">
        <v>319</v>
      </c>
      <c r="H1425" s="15">
        <v>1.1599999999999999</v>
      </c>
      <c r="I1425" s="15">
        <v>0</v>
      </c>
      <c r="J1425" s="15">
        <v>0</v>
      </c>
      <c r="K1425" s="15">
        <v>1.1599999999999999</v>
      </c>
      <c r="L1425" s="15">
        <v>0</v>
      </c>
      <c r="M1425" s="15">
        <v>0</v>
      </c>
      <c r="N1425" s="15">
        <v>0</v>
      </c>
      <c r="O1425" s="15">
        <v>0</v>
      </c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7"/>
      <c r="BA1425" s="17"/>
      <c r="BB1425" s="17"/>
      <c r="BC1425" s="17"/>
      <c r="BD1425" s="17"/>
      <c r="BE1425" s="17"/>
    </row>
    <row r="1426" spans="1:57" s="3" customFormat="1" x14ac:dyDescent="0.25">
      <c r="A1426" s="23">
        <v>2019</v>
      </c>
      <c r="B1426" s="23">
        <v>12</v>
      </c>
      <c r="C1426" s="23" t="s">
        <v>89</v>
      </c>
      <c r="D1426" s="23" t="s">
        <v>90</v>
      </c>
      <c r="E1426" s="23" t="s">
        <v>29</v>
      </c>
      <c r="F1426" s="23" t="s">
        <v>432</v>
      </c>
      <c r="G1426" s="23" t="s">
        <v>433</v>
      </c>
      <c r="H1426" s="23">
        <v>298.52</v>
      </c>
      <c r="I1426" s="23">
        <v>0</v>
      </c>
      <c r="J1426" s="23">
        <v>0</v>
      </c>
      <c r="K1426" s="23">
        <v>1.1599999999999999</v>
      </c>
      <c r="L1426" s="23">
        <v>0</v>
      </c>
      <c r="M1426" s="23">
        <v>297.36</v>
      </c>
      <c r="N1426" s="23">
        <v>95.69</v>
      </c>
      <c r="O1426" s="23">
        <v>0</v>
      </c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4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24"/>
      <c r="AS1426" s="24"/>
      <c r="AT1426" s="24"/>
      <c r="AU1426" s="24"/>
      <c r="AV1426" s="24"/>
      <c r="AW1426" s="24"/>
      <c r="AX1426" s="24"/>
      <c r="AY1426" s="24"/>
      <c r="AZ1426" s="24"/>
      <c r="BA1426" s="24"/>
      <c r="BB1426" s="24"/>
      <c r="BC1426" s="24"/>
      <c r="BD1426" s="24"/>
      <c r="BE1426" s="24"/>
    </row>
    <row r="1427" spans="1:57" s="3" customFormat="1" hidden="1" x14ac:dyDescent="0.25">
      <c r="A1427" s="13">
        <v>2019</v>
      </c>
      <c r="B1427" s="13">
        <v>9</v>
      </c>
      <c r="C1427" s="13" t="s">
        <v>19</v>
      </c>
      <c r="D1427" s="13" t="s">
        <v>46</v>
      </c>
      <c r="E1427" s="13" t="s">
        <v>81</v>
      </c>
      <c r="F1427" s="13" t="s">
        <v>323</v>
      </c>
      <c r="G1427" s="7" t="s">
        <v>324</v>
      </c>
      <c r="H1427" s="13">
        <v>1.1499999999999999</v>
      </c>
      <c r="I1427" s="13">
        <v>0</v>
      </c>
      <c r="J1427" s="13">
        <v>0</v>
      </c>
      <c r="K1427" s="13">
        <v>1.1499999999999999</v>
      </c>
      <c r="L1427" s="13">
        <v>0</v>
      </c>
      <c r="M1427" s="13">
        <v>0</v>
      </c>
      <c r="N1427" s="13">
        <v>0</v>
      </c>
      <c r="O1427" s="13">
        <v>0</v>
      </c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  <c r="BA1427" s="18"/>
      <c r="BB1427" s="18"/>
      <c r="BC1427" s="18"/>
      <c r="BD1427" s="18"/>
      <c r="BE1427" s="18"/>
    </row>
    <row r="1428" spans="1:57" s="3" customFormat="1" hidden="1" x14ac:dyDescent="0.25">
      <c r="A1428" s="21">
        <v>2019</v>
      </c>
      <c r="B1428" s="21">
        <v>11</v>
      </c>
      <c r="C1428" s="21" t="s">
        <v>79</v>
      </c>
      <c r="D1428" s="21" t="s">
        <v>137</v>
      </c>
      <c r="E1428" s="21" t="s">
        <v>138</v>
      </c>
      <c r="F1428" s="21" t="s">
        <v>183</v>
      </c>
      <c r="G1428" s="21" t="s">
        <v>184</v>
      </c>
      <c r="H1428" s="21">
        <v>1.1499999999999999</v>
      </c>
      <c r="I1428" s="21">
        <v>0</v>
      </c>
      <c r="J1428" s="21">
        <v>0</v>
      </c>
      <c r="K1428" s="21">
        <v>1.1499999999999999</v>
      </c>
      <c r="L1428" s="21">
        <v>0</v>
      </c>
      <c r="M1428" s="21">
        <v>0</v>
      </c>
      <c r="N1428" s="21">
        <v>0</v>
      </c>
      <c r="O1428" s="21">
        <v>0</v>
      </c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22"/>
      <c r="AC1428" s="22"/>
      <c r="AD1428" s="22"/>
      <c r="AE1428" s="22"/>
      <c r="AF1428" s="22"/>
      <c r="AG1428" s="22"/>
      <c r="AH1428" s="22"/>
      <c r="AI1428" s="22"/>
      <c r="AJ1428" s="22"/>
      <c r="AK1428" s="22"/>
      <c r="AL1428" s="22"/>
      <c r="AM1428" s="22"/>
      <c r="AN1428" s="22"/>
      <c r="AO1428" s="22"/>
      <c r="AP1428" s="22"/>
      <c r="AQ1428" s="22"/>
      <c r="AR1428" s="22"/>
      <c r="AS1428" s="22"/>
      <c r="AT1428" s="22"/>
      <c r="AU1428" s="22"/>
      <c r="AV1428" s="22"/>
      <c r="AW1428" s="22"/>
      <c r="AX1428" s="22"/>
      <c r="AY1428" s="22"/>
      <c r="AZ1428" s="22"/>
      <c r="BA1428" s="22"/>
      <c r="BB1428" s="22"/>
      <c r="BC1428" s="22"/>
      <c r="BD1428" s="22"/>
      <c r="BE1428" s="22"/>
    </row>
    <row r="1429" spans="1:57" s="3" customFormat="1" hidden="1" x14ac:dyDescent="0.25">
      <c r="A1429" s="5">
        <v>2019</v>
      </c>
      <c r="B1429" s="5">
        <v>7</v>
      </c>
      <c r="C1429" s="12" t="s">
        <v>19</v>
      </c>
      <c r="D1429" s="12" t="s">
        <v>46</v>
      </c>
      <c r="E1429" s="5" t="s">
        <v>17</v>
      </c>
      <c r="F1429" s="12" t="s">
        <v>49</v>
      </c>
      <c r="G1429" s="10" t="s">
        <v>48</v>
      </c>
      <c r="H1429" s="6">
        <v>1.1400000000000001</v>
      </c>
      <c r="I1429" s="6">
        <v>0</v>
      </c>
      <c r="J1429" s="6">
        <v>0</v>
      </c>
      <c r="K1429" s="6">
        <v>1.1400000000000001</v>
      </c>
      <c r="L1429" s="6">
        <v>0</v>
      </c>
      <c r="M1429" s="6">
        <v>0</v>
      </c>
      <c r="N1429" s="6">
        <v>0</v>
      </c>
      <c r="O1429" s="6">
        <v>0</v>
      </c>
    </row>
    <row r="1430" spans="1:57" s="3" customFormat="1" hidden="1" x14ac:dyDescent="0.25">
      <c r="A1430" s="15">
        <v>2019</v>
      </c>
      <c r="B1430" s="15">
        <v>8</v>
      </c>
      <c r="C1430" s="15" t="s">
        <v>124</v>
      </c>
      <c r="D1430" s="15" t="s">
        <v>425</v>
      </c>
      <c r="E1430" s="15" t="s">
        <v>543</v>
      </c>
      <c r="F1430" s="15" t="s">
        <v>438</v>
      </c>
      <c r="G1430" s="16" t="s">
        <v>439</v>
      </c>
      <c r="H1430" s="15">
        <v>1.1400000000000001</v>
      </c>
      <c r="I1430" s="15">
        <v>0</v>
      </c>
      <c r="J1430" s="15">
        <v>0</v>
      </c>
      <c r="K1430" s="15">
        <v>1.1400000000000001</v>
      </c>
      <c r="L1430" s="15">
        <v>0</v>
      </c>
      <c r="M1430" s="15">
        <v>0</v>
      </c>
      <c r="N1430" s="15">
        <v>0</v>
      </c>
      <c r="O1430" s="15">
        <v>0</v>
      </c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  <c r="BC1430" s="17"/>
      <c r="BD1430" s="17"/>
      <c r="BE1430" s="17"/>
    </row>
    <row r="1431" spans="1:57" s="3" customFormat="1" hidden="1" x14ac:dyDescent="0.25">
      <c r="A1431" s="19">
        <v>2019</v>
      </c>
      <c r="B1431" s="19">
        <v>10</v>
      </c>
      <c r="C1431" s="19" t="s">
        <v>19</v>
      </c>
      <c r="D1431" s="19" t="s">
        <v>78</v>
      </c>
      <c r="E1431" s="19" t="s">
        <v>313</v>
      </c>
      <c r="F1431" s="19" t="s">
        <v>314</v>
      </c>
      <c r="G1431" s="19" t="s">
        <v>315</v>
      </c>
      <c r="H1431" s="19">
        <v>69.66</v>
      </c>
      <c r="I1431" s="19">
        <v>0</v>
      </c>
      <c r="J1431" s="19">
        <v>0</v>
      </c>
      <c r="K1431" s="19">
        <v>1.1400000000000001</v>
      </c>
      <c r="L1431" s="19">
        <v>14.690000000000001</v>
      </c>
      <c r="M1431" s="19">
        <v>0</v>
      </c>
      <c r="N1431" s="19">
        <v>0</v>
      </c>
      <c r="O1431" s="19">
        <v>53.83</v>
      </c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  <c r="BA1431" s="20"/>
      <c r="BB1431" s="20"/>
      <c r="BC1431" s="20"/>
      <c r="BD1431" s="20"/>
      <c r="BE1431" s="20"/>
    </row>
    <row r="1432" spans="1:57" s="3" customFormat="1" hidden="1" x14ac:dyDescent="0.25">
      <c r="A1432" s="9">
        <v>2019</v>
      </c>
      <c r="B1432" s="9">
        <v>2</v>
      </c>
      <c r="C1432" s="9" t="s">
        <v>55</v>
      </c>
      <c r="D1432" s="9" t="s">
        <v>249</v>
      </c>
      <c r="E1432" s="9" t="s">
        <v>250</v>
      </c>
      <c r="F1432" s="9" t="s">
        <v>251</v>
      </c>
      <c r="G1432" s="5" t="s">
        <v>252</v>
      </c>
      <c r="H1432" s="6">
        <v>12.7</v>
      </c>
      <c r="I1432" s="6">
        <v>0</v>
      </c>
      <c r="J1432" s="6">
        <v>0</v>
      </c>
      <c r="K1432" s="6">
        <v>1.1299999999999999</v>
      </c>
      <c r="L1432" s="6">
        <v>11.57</v>
      </c>
      <c r="M1432" s="6">
        <v>0</v>
      </c>
      <c r="N1432" s="6">
        <v>0</v>
      </c>
      <c r="O1432" s="6">
        <v>0</v>
      </c>
    </row>
    <row r="1433" spans="1:57" s="3" customFormat="1" hidden="1" x14ac:dyDescent="0.25">
      <c r="A1433" s="15">
        <v>2019</v>
      </c>
      <c r="B1433" s="15">
        <v>8</v>
      </c>
      <c r="C1433" s="15" t="s">
        <v>19</v>
      </c>
      <c r="D1433" s="15" t="s">
        <v>46</v>
      </c>
      <c r="E1433" s="5" t="s">
        <v>17</v>
      </c>
      <c r="F1433" s="15" t="s">
        <v>49</v>
      </c>
      <c r="G1433" s="16" t="s">
        <v>48</v>
      </c>
      <c r="H1433" s="15">
        <v>1.1299999999999999</v>
      </c>
      <c r="I1433" s="15">
        <v>0</v>
      </c>
      <c r="J1433" s="15">
        <v>0</v>
      </c>
      <c r="K1433" s="15">
        <v>1.1299999999999999</v>
      </c>
      <c r="L1433" s="15">
        <v>0</v>
      </c>
      <c r="M1433" s="15">
        <v>0</v>
      </c>
      <c r="N1433" s="15">
        <v>0</v>
      </c>
      <c r="O1433" s="15">
        <v>0</v>
      </c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  <c r="BC1433" s="17"/>
      <c r="BD1433" s="17"/>
      <c r="BE1433" s="17"/>
    </row>
    <row r="1434" spans="1:57" s="3" customFormat="1" hidden="1" x14ac:dyDescent="0.25">
      <c r="A1434" s="19">
        <v>2019</v>
      </c>
      <c r="B1434" s="19">
        <v>10</v>
      </c>
      <c r="C1434" s="19" t="s">
        <v>19</v>
      </c>
      <c r="D1434" s="19" t="s">
        <v>20</v>
      </c>
      <c r="E1434" s="19" t="s">
        <v>104</v>
      </c>
      <c r="F1434" s="19" t="s">
        <v>391</v>
      </c>
      <c r="G1434" s="19" t="s">
        <v>392</v>
      </c>
      <c r="H1434" s="19">
        <v>1.1299999999999999</v>
      </c>
      <c r="I1434" s="19">
        <v>0</v>
      </c>
      <c r="J1434" s="19">
        <v>0</v>
      </c>
      <c r="K1434" s="19">
        <v>1.1299999999999999</v>
      </c>
      <c r="L1434" s="19">
        <v>0</v>
      </c>
      <c r="M1434" s="19">
        <v>0</v>
      </c>
      <c r="N1434" s="19">
        <v>0</v>
      </c>
      <c r="O1434" s="19">
        <v>0</v>
      </c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  <c r="BA1434" s="20"/>
      <c r="BB1434" s="20"/>
      <c r="BC1434" s="20"/>
      <c r="BD1434" s="20"/>
      <c r="BE1434" s="20"/>
    </row>
    <row r="1435" spans="1:57" s="3" customFormat="1" hidden="1" x14ac:dyDescent="0.25">
      <c r="A1435" s="9">
        <v>2019</v>
      </c>
      <c r="B1435" s="9">
        <v>4</v>
      </c>
      <c r="C1435" s="9" t="s">
        <v>27</v>
      </c>
      <c r="D1435" s="9" t="s">
        <v>158</v>
      </c>
      <c r="E1435" s="9" t="s">
        <v>176</v>
      </c>
      <c r="F1435" s="9" t="s">
        <v>177</v>
      </c>
      <c r="G1435" s="5" t="s">
        <v>178</v>
      </c>
      <c r="H1435" s="6">
        <v>1.1100000000000001</v>
      </c>
      <c r="I1435" s="6">
        <v>0</v>
      </c>
      <c r="J1435" s="6">
        <v>0</v>
      </c>
      <c r="K1435" s="6">
        <v>1.1100000000000001</v>
      </c>
      <c r="L1435" s="6">
        <v>0</v>
      </c>
      <c r="M1435" s="6">
        <v>0</v>
      </c>
      <c r="N1435" s="6">
        <v>0</v>
      </c>
      <c r="O1435" s="6">
        <v>0</v>
      </c>
    </row>
    <row r="1436" spans="1:57" s="3" customFormat="1" hidden="1" x14ac:dyDescent="0.25">
      <c r="A1436" s="9">
        <v>2019</v>
      </c>
      <c r="B1436" s="9">
        <v>6</v>
      </c>
      <c r="C1436" s="10" t="s">
        <v>124</v>
      </c>
      <c r="D1436" s="10" t="s">
        <v>425</v>
      </c>
      <c r="E1436" s="8" t="s">
        <v>115</v>
      </c>
      <c r="F1436" s="10" t="s">
        <v>481</v>
      </c>
      <c r="G1436" s="12" t="s">
        <v>479</v>
      </c>
      <c r="H1436" s="6">
        <v>1.1100000000000001</v>
      </c>
      <c r="I1436" s="6">
        <v>0</v>
      </c>
      <c r="J1436" s="6">
        <v>0</v>
      </c>
      <c r="K1436" s="6">
        <v>1.1100000000000001</v>
      </c>
      <c r="L1436" s="6">
        <v>0</v>
      </c>
      <c r="M1436" s="6">
        <v>0</v>
      </c>
      <c r="N1436" s="6">
        <v>0</v>
      </c>
      <c r="O1436" s="6">
        <v>0</v>
      </c>
    </row>
    <row r="1437" spans="1:57" s="3" customFormat="1" x14ac:dyDescent="0.25">
      <c r="A1437" s="13">
        <v>2019</v>
      </c>
      <c r="B1437" s="13">
        <v>9</v>
      </c>
      <c r="C1437" s="13" t="s">
        <v>61</v>
      </c>
      <c r="D1437" s="13" t="s">
        <v>399</v>
      </c>
      <c r="E1437" s="13" t="s">
        <v>29</v>
      </c>
      <c r="F1437" s="13" t="s">
        <v>412</v>
      </c>
      <c r="G1437" s="7" t="s">
        <v>411</v>
      </c>
      <c r="H1437" s="13">
        <v>1.1100000000000001</v>
      </c>
      <c r="I1437" s="13">
        <v>0</v>
      </c>
      <c r="J1437" s="13">
        <v>0</v>
      </c>
      <c r="K1437" s="13">
        <v>1.1100000000000001</v>
      </c>
      <c r="L1437" s="13">
        <v>0</v>
      </c>
      <c r="M1437" s="13">
        <v>0</v>
      </c>
      <c r="N1437" s="13">
        <v>0</v>
      </c>
      <c r="O1437" s="13">
        <v>0</v>
      </c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  <c r="BA1437" s="18"/>
      <c r="BB1437" s="18"/>
      <c r="BC1437" s="18"/>
      <c r="BD1437" s="18"/>
      <c r="BE1437" s="18"/>
    </row>
    <row r="1438" spans="1:57" s="3" customFormat="1" hidden="1" x14ac:dyDescent="0.25">
      <c r="A1438" s="21">
        <v>2019</v>
      </c>
      <c r="B1438" s="21">
        <v>11</v>
      </c>
      <c r="C1438" s="21" t="s">
        <v>55</v>
      </c>
      <c r="D1438" s="21" t="s">
        <v>249</v>
      </c>
      <c r="E1438" s="21" t="s">
        <v>250</v>
      </c>
      <c r="F1438" s="21" t="s">
        <v>358</v>
      </c>
      <c r="G1438" s="21" t="s">
        <v>357</v>
      </c>
      <c r="H1438" s="21">
        <v>24.56</v>
      </c>
      <c r="I1438" s="21">
        <v>0</v>
      </c>
      <c r="J1438" s="21">
        <v>0</v>
      </c>
      <c r="K1438" s="21">
        <v>1.1100000000000001</v>
      </c>
      <c r="L1438" s="21">
        <v>23.45</v>
      </c>
      <c r="M1438" s="21">
        <v>0</v>
      </c>
      <c r="N1438" s="21">
        <v>0</v>
      </c>
      <c r="O1438" s="21">
        <v>0</v>
      </c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22"/>
      <c r="AC1438" s="22"/>
      <c r="AD1438" s="22"/>
      <c r="AE1438" s="22"/>
      <c r="AF1438" s="22"/>
      <c r="AG1438" s="22"/>
      <c r="AH1438" s="22"/>
      <c r="AI1438" s="22"/>
      <c r="AJ1438" s="22"/>
      <c r="AK1438" s="22"/>
      <c r="AL1438" s="22"/>
      <c r="AM1438" s="22"/>
      <c r="AN1438" s="22"/>
      <c r="AO1438" s="22"/>
      <c r="AP1438" s="22"/>
      <c r="AQ1438" s="22"/>
      <c r="AR1438" s="22"/>
      <c r="AS1438" s="22"/>
      <c r="AT1438" s="22"/>
      <c r="AU1438" s="22"/>
      <c r="AV1438" s="22"/>
      <c r="AW1438" s="22"/>
      <c r="AX1438" s="22"/>
      <c r="AY1438" s="22"/>
      <c r="AZ1438" s="22"/>
      <c r="BA1438" s="22"/>
      <c r="BB1438" s="22"/>
      <c r="BC1438" s="22"/>
      <c r="BD1438" s="22"/>
      <c r="BE1438" s="22"/>
    </row>
    <row r="1439" spans="1:57" s="3" customFormat="1" x14ac:dyDescent="0.25">
      <c r="A1439" s="4">
        <v>2019</v>
      </c>
      <c r="B1439" s="4">
        <v>1</v>
      </c>
      <c r="C1439" s="4" t="s">
        <v>61</v>
      </c>
      <c r="D1439" s="4" t="s">
        <v>62</v>
      </c>
      <c r="E1439" s="4" t="s">
        <v>29</v>
      </c>
      <c r="F1439" s="4" t="s">
        <v>413</v>
      </c>
      <c r="G1439" s="5" t="s">
        <v>411</v>
      </c>
      <c r="H1439" s="6">
        <v>1.1000000000000001</v>
      </c>
      <c r="I1439" s="6">
        <v>0</v>
      </c>
      <c r="J1439" s="6">
        <v>0</v>
      </c>
      <c r="K1439" s="6">
        <v>1.1000000000000001</v>
      </c>
      <c r="L1439" s="6">
        <v>0</v>
      </c>
      <c r="M1439" s="6">
        <v>0</v>
      </c>
      <c r="N1439" s="6">
        <v>0</v>
      </c>
      <c r="O1439" s="6">
        <v>0</v>
      </c>
    </row>
    <row r="1440" spans="1:57" s="3" customFormat="1" hidden="1" x14ac:dyDescent="0.25">
      <c r="A1440" s="4">
        <v>2019</v>
      </c>
      <c r="B1440" s="4">
        <v>1</v>
      </c>
      <c r="C1440" s="4" t="s">
        <v>231</v>
      </c>
      <c r="D1440" s="4" t="s">
        <v>464</v>
      </c>
      <c r="E1440" s="4" t="s">
        <v>43</v>
      </c>
      <c r="F1440" s="4" t="s">
        <v>467</v>
      </c>
      <c r="G1440" s="5" t="s">
        <v>466</v>
      </c>
      <c r="H1440" s="6">
        <v>861.89</v>
      </c>
      <c r="I1440" s="6">
        <v>0</v>
      </c>
      <c r="J1440" s="6">
        <v>0</v>
      </c>
      <c r="K1440" s="6">
        <v>1.1000000000000001</v>
      </c>
      <c r="L1440" s="6">
        <v>15.58</v>
      </c>
      <c r="M1440" s="6">
        <v>0</v>
      </c>
      <c r="N1440" s="6">
        <v>0</v>
      </c>
      <c r="O1440" s="6">
        <v>845.21</v>
      </c>
    </row>
    <row r="1441" spans="1:57" s="3" customFormat="1" hidden="1" x14ac:dyDescent="0.25">
      <c r="A1441" s="9">
        <v>2019</v>
      </c>
      <c r="B1441" s="9">
        <v>2</v>
      </c>
      <c r="C1441" s="9" t="s">
        <v>19</v>
      </c>
      <c r="D1441" s="9" t="s">
        <v>46</v>
      </c>
      <c r="E1441" s="9" t="s">
        <v>17</v>
      </c>
      <c r="F1441" s="9" t="s">
        <v>49</v>
      </c>
      <c r="G1441" s="5" t="s">
        <v>48</v>
      </c>
      <c r="H1441" s="6">
        <v>1.1000000000000001</v>
      </c>
      <c r="I1441" s="6">
        <v>0</v>
      </c>
      <c r="J1441" s="6">
        <v>0</v>
      </c>
      <c r="K1441" s="6">
        <v>1.1000000000000001</v>
      </c>
      <c r="L1441" s="6">
        <v>0</v>
      </c>
      <c r="M1441" s="6">
        <v>0</v>
      </c>
      <c r="N1441" s="6">
        <v>0</v>
      </c>
      <c r="O1441" s="6">
        <v>0</v>
      </c>
    </row>
    <row r="1442" spans="1:57" s="3" customFormat="1" hidden="1" x14ac:dyDescent="0.25">
      <c r="A1442" s="15">
        <v>2019</v>
      </c>
      <c r="B1442" s="15">
        <v>8</v>
      </c>
      <c r="C1442" s="15" t="s">
        <v>253</v>
      </c>
      <c r="D1442" s="15" t="s">
        <v>254</v>
      </c>
      <c r="E1442" s="15" t="s">
        <v>255</v>
      </c>
      <c r="F1442" s="15" t="s">
        <v>256</v>
      </c>
      <c r="G1442" s="16" t="s">
        <v>253</v>
      </c>
      <c r="H1442" s="15">
        <v>702.8</v>
      </c>
      <c r="I1442" s="15">
        <v>0</v>
      </c>
      <c r="J1442" s="15">
        <v>0</v>
      </c>
      <c r="K1442" s="15">
        <v>1.1000000000000001</v>
      </c>
      <c r="L1442" s="15">
        <v>2.6100000000000003</v>
      </c>
      <c r="M1442" s="15">
        <v>0</v>
      </c>
      <c r="N1442" s="15">
        <v>0</v>
      </c>
      <c r="O1442" s="15">
        <v>699.07999999999993</v>
      </c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  <c r="BC1442" s="17"/>
      <c r="BD1442" s="17"/>
      <c r="BE1442" s="17"/>
    </row>
    <row r="1443" spans="1:57" s="3" customFormat="1" x14ac:dyDescent="0.25">
      <c r="A1443" s="15">
        <v>2019</v>
      </c>
      <c r="B1443" s="15">
        <v>8</v>
      </c>
      <c r="C1443" s="15" t="s">
        <v>61</v>
      </c>
      <c r="D1443" s="15" t="s">
        <v>399</v>
      </c>
      <c r="E1443" s="15" t="s">
        <v>29</v>
      </c>
      <c r="F1443" s="15" t="s">
        <v>400</v>
      </c>
      <c r="G1443" s="16" t="s">
        <v>401</v>
      </c>
      <c r="H1443" s="15">
        <v>12.19</v>
      </c>
      <c r="I1443" s="15">
        <v>0</v>
      </c>
      <c r="J1443" s="15">
        <v>0</v>
      </c>
      <c r="K1443" s="15">
        <v>1.1000000000000001</v>
      </c>
      <c r="L1443" s="15">
        <v>5</v>
      </c>
      <c r="M1443" s="15">
        <v>6.09</v>
      </c>
      <c r="N1443" s="15">
        <v>3.06</v>
      </c>
      <c r="O1443" s="15">
        <v>0</v>
      </c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  <c r="BC1443" s="17"/>
      <c r="BD1443" s="17"/>
      <c r="BE1443" s="17"/>
    </row>
    <row r="1444" spans="1:57" s="3" customFormat="1" hidden="1" x14ac:dyDescent="0.25">
      <c r="A1444" s="13">
        <v>2019</v>
      </c>
      <c r="B1444" s="13">
        <v>9</v>
      </c>
      <c r="C1444" s="13" t="s">
        <v>15</v>
      </c>
      <c r="D1444" s="13" t="s">
        <v>131</v>
      </c>
      <c r="E1444" s="13" t="s">
        <v>43</v>
      </c>
      <c r="F1444" s="13" t="s">
        <v>235</v>
      </c>
      <c r="G1444" s="7" t="s">
        <v>16</v>
      </c>
      <c r="H1444" s="13">
        <v>62.85</v>
      </c>
      <c r="I1444" s="13">
        <v>0</v>
      </c>
      <c r="J1444" s="13">
        <v>0</v>
      </c>
      <c r="K1444" s="13">
        <v>1.1000000000000001</v>
      </c>
      <c r="L1444" s="13">
        <v>44.92</v>
      </c>
      <c r="M1444" s="13">
        <v>0</v>
      </c>
      <c r="N1444" s="13">
        <v>0</v>
      </c>
      <c r="O1444" s="13">
        <v>16.84</v>
      </c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  <c r="BA1444" s="18"/>
      <c r="BB1444" s="18"/>
      <c r="BC1444" s="18"/>
      <c r="BD1444" s="18"/>
      <c r="BE1444" s="18"/>
    </row>
    <row r="1445" spans="1:57" s="3" customFormat="1" hidden="1" x14ac:dyDescent="0.25">
      <c r="A1445" s="19">
        <v>2019</v>
      </c>
      <c r="B1445" s="19">
        <v>10</v>
      </c>
      <c r="C1445" s="19" t="s">
        <v>124</v>
      </c>
      <c r="D1445" s="19" t="s">
        <v>125</v>
      </c>
      <c r="E1445" s="19" t="s">
        <v>67</v>
      </c>
      <c r="F1445" s="19" t="s">
        <v>343</v>
      </c>
      <c r="G1445" s="19" t="s">
        <v>344</v>
      </c>
      <c r="H1445" s="19">
        <v>1.1000000000000001</v>
      </c>
      <c r="I1445" s="19">
        <v>0</v>
      </c>
      <c r="J1445" s="19">
        <v>0</v>
      </c>
      <c r="K1445" s="19">
        <v>1.1000000000000001</v>
      </c>
      <c r="L1445" s="19">
        <v>0</v>
      </c>
      <c r="M1445" s="19">
        <v>0</v>
      </c>
      <c r="N1445" s="19">
        <v>0</v>
      </c>
      <c r="O1445" s="19">
        <v>0</v>
      </c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  <c r="BA1445" s="20"/>
      <c r="BB1445" s="20"/>
      <c r="BC1445" s="20"/>
      <c r="BD1445" s="20"/>
      <c r="BE1445" s="20"/>
    </row>
    <row r="1446" spans="1:57" s="3" customFormat="1" hidden="1" x14ac:dyDescent="0.25">
      <c r="A1446" s="21">
        <v>2019</v>
      </c>
      <c r="B1446" s="21">
        <v>11</v>
      </c>
      <c r="C1446" s="21" t="s">
        <v>19</v>
      </c>
      <c r="D1446" s="21" t="s">
        <v>46</v>
      </c>
      <c r="E1446" s="21" t="s">
        <v>81</v>
      </c>
      <c r="F1446" s="21" t="s">
        <v>323</v>
      </c>
      <c r="G1446" s="21" t="s">
        <v>324</v>
      </c>
      <c r="H1446" s="21">
        <v>1.1000000000000001</v>
      </c>
      <c r="I1446" s="21">
        <v>0</v>
      </c>
      <c r="J1446" s="21">
        <v>0</v>
      </c>
      <c r="K1446" s="21">
        <v>1.1000000000000001</v>
      </c>
      <c r="L1446" s="21">
        <v>0</v>
      </c>
      <c r="M1446" s="21">
        <v>0</v>
      </c>
      <c r="N1446" s="21">
        <v>0</v>
      </c>
      <c r="O1446" s="21">
        <v>0</v>
      </c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22"/>
      <c r="AC1446" s="22"/>
      <c r="AD1446" s="22"/>
      <c r="AE1446" s="22"/>
      <c r="AF1446" s="22"/>
      <c r="AG1446" s="22"/>
      <c r="AH1446" s="22"/>
      <c r="AI1446" s="22"/>
      <c r="AJ1446" s="22"/>
      <c r="AK1446" s="22"/>
      <c r="AL1446" s="22"/>
      <c r="AM1446" s="22"/>
      <c r="AN1446" s="22"/>
      <c r="AO1446" s="22"/>
      <c r="AP1446" s="22"/>
      <c r="AQ1446" s="22"/>
      <c r="AR1446" s="22"/>
      <c r="AS1446" s="22"/>
      <c r="AT1446" s="22"/>
      <c r="AU1446" s="22"/>
      <c r="AV1446" s="22"/>
      <c r="AW1446" s="22"/>
      <c r="AX1446" s="22"/>
      <c r="AY1446" s="22"/>
      <c r="AZ1446" s="22"/>
      <c r="BA1446" s="22"/>
      <c r="BB1446" s="22"/>
      <c r="BC1446" s="22"/>
      <c r="BD1446" s="22"/>
      <c r="BE1446" s="22"/>
    </row>
    <row r="1447" spans="1:57" s="3" customFormat="1" x14ac:dyDescent="0.25">
      <c r="A1447" s="23">
        <v>2019</v>
      </c>
      <c r="B1447" s="23">
        <v>12</v>
      </c>
      <c r="C1447" s="23" t="s">
        <v>27</v>
      </c>
      <c r="D1447" s="23" t="s">
        <v>28</v>
      </c>
      <c r="E1447" s="23" t="s">
        <v>29</v>
      </c>
      <c r="F1447" s="23" t="s">
        <v>38</v>
      </c>
      <c r="G1447" s="23" t="s">
        <v>30</v>
      </c>
      <c r="H1447" s="23">
        <v>38.619999999999997</v>
      </c>
      <c r="I1447" s="23">
        <v>0</v>
      </c>
      <c r="J1447" s="23">
        <v>0</v>
      </c>
      <c r="K1447" s="23">
        <v>1.1000000000000001</v>
      </c>
      <c r="L1447" s="23">
        <v>0</v>
      </c>
      <c r="M1447" s="23">
        <v>37.520000000000003</v>
      </c>
      <c r="N1447" s="23">
        <v>19.62</v>
      </c>
      <c r="O1447" s="23">
        <v>0</v>
      </c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4"/>
      <c r="AG1447" s="24"/>
      <c r="AH1447" s="24"/>
      <c r="AI1447" s="24"/>
      <c r="AJ1447" s="24"/>
      <c r="AK1447" s="24"/>
      <c r="AL1447" s="24"/>
      <c r="AM1447" s="24"/>
      <c r="AN1447" s="24"/>
      <c r="AO1447" s="24"/>
      <c r="AP1447" s="24"/>
      <c r="AQ1447" s="24"/>
      <c r="AR1447" s="24"/>
      <c r="AS1447" s="24"/>
      <c r="AT1447" s="24"/>
      <c r="AU1447" s="24"/>
      <c r="AV1447" s="24"/>
      <c r="AW1447" s="24"/>
      <c r="AX1447" s="24"/>
      <c r="AY1447" s="24"/>
      <c r="AZ1447" s="24"/>
      <c r="BA1447" s="24"/>
      <c r="BB1447" s="24"/>
      <c r="BC1447" s="24"/>
      <c r="BD1447" s="24"/>
      <c r="BE1447" s="24"/>
    </row>
    <row r="1448" spans="1:57" s="3" customFormat="1" hidden="1" x14ac:dyDescent="0.25">
      <c r="A1448" s="9">
        <v>2019</v>
      </c>
      <c r="B1448" s="9">
        <v>3</v>
      </c>
      <c r="C1448" s="9" t="s">
        <v>27</v>
      </c>
      <c r="D1448" s="9" t="s">
        <v>158</v>
      </c>
      <c r="E1448" s="9" t="s">
        <v>17</v>
      </c>
      <c r="F1448" s="9" t="s">
        <v>263</v>
      </c>
      <c r="G1448" s="5" t="s">
        <v>34</v>
      </c>
      <c r="H1448" s="6">
        <v>19.22</v>
      </c>
      <c r="I1448" s="6">
        <v>0</v>
      </c>
      <c r="J1448" s="6">
        <v>0</v>
      </c>
      <c r="K1448" s="6">
        <v>1.0900000000000001</v>
      </c>
      <c r="L1448" s="6">
        <v>0</v>
      </c>
      <c r="M1448" s="6">
        <v>18.13</v>
      </c>
      <c r="N1448" s="6">
        <v>37.919999999999995</v>
      </c>
      <c r="O1448" s="6">
        <v>0</v>
      </c>
    </row>
    <row r="1449" spans="1:57" s="3" customFormat="1" hidden="1" x14ac:dyDescent="0.25">
      <c r="A1449" s="9">
        <v>2019</v>
      </c>
      <c r="B1449" s="9">
        <v>6</v>
      </c>
      <c r="C1449" s="10" t="s">
        <v>15</v>
      </c>
      <c r="D1449" s="10" t="s">
        <v>42</v>
      </c>
      <c r="E1449" s="9" t="s">
        <v>43</v>
      </c>
      <c r="F1449" s="10" t="s">
        <v>44</v>
      </c>
      <c r="G1449" s="12" t="s">
        <v>45</v>
      </c>
      <c r="H1449" s="6">
        <v>1.0900000000000001</v>
      </c>
      <c r="I1449" s="6">
        <v>0</v>
      </c>
      <c r="J1449" s="6">
        <v>0</v>
      </c>
      <c r="K1449" s="6">
        <v>1.0900000000000001</v>
      </c>
      <c r="L1449" s="6">
        <v>0</v>
      </c>
      <c r="M1449" s="6">
        <v>0</v>
      </c>
      <c r="N1449" s="6">
        <v>0</v>
      </c>
      <c r="O1449" s="6">
        <v>0</v>
      </c>
    </row>
    <row r="1450" spans="1:57" s="3" customFormat="1" hidden="1" x14ac:dyDescent="0.25">
      <c r="A1450" s="23">
        <v>2019</v>
      </c>
      <c r="B1450" s="23">
        <v>12</v>
      </c>
      <c r="C1450" s="23" t="s">
        <v>55</v>
      </c>
      <c r="D1450" s="23" t="s">
        <v>60</v>
      </c>
      <c r="E1450" s="23" t="s">
        <v>57</v>
      </c>
      <c r="F1450" s="23" t="s">
        <v>60</v>
      </c>
      <c r="G1450" s="23" t="s">
        <v>59</v>
      </c>
      <c r="H1450" s="23">
        <v>170.17</v>
      </c>
      <c r="I1450" s="23">
        <v>0</v>
      </c>
      <c r="J1450" s="23">
        <v>0</v>
      </c>
      <c r="K1450" s="23">
        <v>1.0900000000000001</v>
      </c>
      <c r="L1450" s="23">
        <v>0</v>
      </c>
      <c r="M1450" s="23">
        <v>0</v>
      </c>
      <c r="N1450" s="23">
        <v>0</v>
      </c>
      <c r="O1450" s="23">
        <v>169.08</v>
      </c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4"/>
      <c r="AT1450" s="24"/>
      <c r="AU1450" s="24"/>
      <c r="AV1450" s="24"/>
      <c r="AW1450" s="24"/>
      <c r="AX1450" s="24"/>
      <c r="AY1450" s="24"/>
      <c r="AZ1450" s="24"/>
      <c r="BA1450" s="24"/>
      <c r="BB1450" s="24"/>
      <c r="BC1450" s="24"/>
      <c r="BD1450" s="24"/>
      <c r="BE1450" s="24"/>
    </row>
    <row r="1451" spans="1:57" s="3" customFormat="1" hidden="1" x14ac:dyDescent="0.25">
      <c r="A1451" s="9">
        <v>2019</v>
      </c>
      <c r="B1451" s="9">
        <v>2</v>
      </c>
      <c r="C1451" s="9" t="s">
        <v>231</v>
      </c>
      <c r="D1451" s="9" t="s">
        <v>464</v>
      </c>
      <c r="E1451" s="9" t="s">
        <v>43</v>
      </c>
      <c r="F1451" s="9" t="s">
        <v>467</v>
      </c>
      <c r="G1451" s="5" t="s">
        <v>466</v>
      </c>
      <c r="H1451" s="6">
        <v>829.24</v>
      </c>
      <c r="I1451" s="6">
        <v>0</v>
      </c>
      <c r="J1451" s="6">
        <v>0</v>
      </c>
      <c r="K1451" s="6">
        <v>1.08</v>
      </c>
      <c r="L1451" s="6">
        <v>13.3</v>
      </c>
      <c r="M1451" s="6">
        <v>0</v>
      </c>
      <c r="N1451" s="6">
        <v>0</v>
      </c>
      <c r="O1451" s="6">
        <v>814.87</v>
      </c>
    </row>
    <row r="1452" spans="1:57" s="3" customFormat="1" hidden="1" x14ac:dyDescent="0.25">
      <c r="A1452" s="5">
        <v>2019</v>
      </c>
      <c r="B1452" s="5">
        <v>7</v>
      </c>
      <c r="C1452" s="12" t="s">
        <v>15</v>
      </c>
      <c r="D1452" s="12" t="s">
        <v>50</v>
      </c>
      <c r="E1452" s="5" t="s">
        <v>51</v>
      </c>
      <c r="F1452" s="12" t="s">
        <v>54</v>
      </c>
      <c r="G1452" s="10" t="s">
        <v>53</v>
      </c>
      <c r="H1452" s="6">
        <v>21.65</v>
      </c>
      <c r="I1452" s="6">
        <v>0</v>
      </c>
      <c r="J1452" s="6">
        <v>0</v>
      </c>
      <c r="K1452" s="6">
        <v>1.08</v>
      </c>
      <c r="L1452" s="6">
        <v>20.57</v>
      </c>
      <c r="M1452" s="6">
        <v>0</v>
      </c>
      <c r="N1452" s="6">
        <v>0</v>
      </c>
      <c r="O1452" s="6">
        <v>0</v>
      </c>
    </row>
    <row r="1453" spans="1:57" s="3" customFormat="1" hidden="1" x14ac:dyDescent="0.25">
      <c r="A1453" s="19">
        <v>2019</v>
      </c>
      <c r="B1453" s="19">
        <v>10</v>
      </c>
      <c r="C1453" s="19" t="s">
        <v>19</v>
      </c>
      <c r="D1453" s="19" t="s">
        <v>46</v>
      </c>
      <c r="E1453" s="19" t="s">
        <v>17</v>
      </c>
      <c r="F1453" s="19" t="s">
        <v>49</v>
      </c>
      <c r="G1453" s="19" t="s">
        <v>48</v>
      </c>
      <c r="H1453" s="19">
        <v>1.08</v>
      </c>
      <c r="I1453" s="19">
        <v>0</v>
      </c>
      <c r="J1453" s="19">
        <v>0</v>
      </c>
      <c r="K1453" s="19">
        <v>1.08</v>
      </c>
      <c r="L1453" s="19">
        <v>0</v>
      </c>
      <c r="M1453" s="19">
        <v>0</v>
      </c>
      <c r="N1453" s="19">
        <v>0</v>
      </c>
      <c r="O1453" s="19">
        <v>0</v>
      </c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  <c r="BA1453" s="20"/>
      <c r="BB1453" s="20"/>
      <c r="BC1453" s="20"/>
      <c r="BD1453" s="20"/>
      <c r="BE1453" s="20"/>
    </row>
    <row r="1454" spans="1:57" s="3" customFormat="1" x14ac:dyDescent="0.25">
      <c r="A1454" s="23">
        <v>2019</v>
      </c>
      <c r="B1454" s="23">
        <v>12</v>
      </c>
      <c r="C1454" s="23" t="s">
        <v>27</v>
      </c>
      <c r="D1454" s="23" t="s">
        <v>28</v>
      </c>
      <c r="E1454" s="23" t="s">
        <v>29</v>
      </c>
      <c r="F1454" s="23" t="s">
        <v>34</v>
      </c>
      <c r="G1454" s="23" t="s">
        <v>30</v>
      </c>
      <c r="H1454" s="23">
        <v>52.21</v>
      </c>
      <c r="I1454" s="23">
        <v>0</v>
      </c>
      <c r="J1454" s="23">
        <v>0</v>
      </c>
      <c r="K1454" s="23">
        <v>1.08</v>
      </c>
      <c r="L1454" s="23">
        <v>0</v>
      </c>
      <c r="M1454" s="23">
        <v>51.12</v>
      </c>
      <c r="N1454" s="23">
        <v>26.729999999999997</v>
      </c>
      <c r="O1454" s="23">
        <v>0</v>
      </c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  <c r="AA1454" s="24"/>
      <c r="AB1454" s="24"/>
      <c r="AC1454" s="24"/>
      <c r="AD1454" s="24"/>
      <c r="AE1454" s="24"/>
      <c r="AF1454" s="24"/>
      <c r="AG1454" s="24"/>
      <c r="AH1454" s="24"/>
      <c r="AI1454" s="24"/>
      <c r="AJ1454" s="24"/>
      <c r="AK1454" s="24"/>
      <c r="AL1454" s="24"/>
      <c r="AM1454" s="24"/>
      <c r="AN1454" s="24"/>
      <c r="AO1454" s="24"/>
      <c r="AP1454" s="24"/>
      <c r="AQ1454" s="24"/>
      <c r="AR1454" s="24"/>
      <c r="AS1454" s="24"/>
      <c r="AT1454" s="24"/>
      <c r="AU1454" s="24"/>
      <c r="AV1454" s="24"/>
      <c r="AW1454" s="24"/>
      <c r="AX1454" s="24"/>
      <c r="AY1454" s="24"/>
      <c r="AZ1454" s="24"/>
      <c r="BA1454" s="24"/>
      <c r="BB1454" s="24"/>
      <c r="BC1454" s="24"/>
      <c r="BD1454" s="24"/>
      <c r="BE1454" s="24"/>
    </row>
    <row r="1455" spans="1:57" s="3" customFormat="1" hidden="1" x14ac:dyDescent="0.25">
      <c r="A1455" s="23">
        <v>2019</v>
      </c>
      <c r="B1455" s="23">
        <v>12</v>
      </c>
      <c r="C1455" s="23" t="s">
        <v>19</v>
      </c>
      <c r="D1455" s="23" t="s">
        <v>46</v>
      </c>
      <c r="E1455" s="23" t="s">
        <v>17</v>
      </c>
      <c r="F1455" s="23" t="s">
        <v>49</v>
      </c>
      <c r="G1455" s="23" t="s">
        <v>48</v>
      </c>
      <c r="H1455" s="23">
        <v>1.08</v>
      </c>
      <c r="I1455" s="23">
        <v>0</v>
      </c>
      <c r="J1455" s="23">
        <v>0</v>
      </c>
      <c r="K1455" s="23">
        <v>1.08</v>
      </c>
      <c r="L1455" s="23">
        <v>0</v>
      </c>
      <c r="M1455" s="23">
        <v>0</v>
      </c>
      <c r="N1455" s="23">
        <v>0</v>
      </c>
      <c r="O1455" s="23">
        <v>0</v>
      </c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  <c r="AA1455" s="24"/>
      <c r="AB1455" s="24"/>
      <c r="AC1455" s="24"/>
      <c r="AD1455" s="24"/>
      <c r="AE1455" s="24"/>
      <c r="AF1455" s="24"/>
      <c r="AG1455" s="24"/>
      <c r="AH1455" s="24"/>
      <c r="AI1455" s="24"/>
      <c r="AJ1455" s="24"/>
      <c r="AK1455" s="24"/>
      <c r="AL1455" s="24"/>
      <c r="AM1455" s="24"/>
      <c r="AN1455" s="24"/>
      <c r="AO1455" s="24"/>
      <c r="AP1455" s="24"/>
      <c r="AQ1455" s="24"/>
      <c r="AR1455" s="24"/>
      <c r="AS1455" s="24"/>
      <c r="AT1455" s="24"/>
      <c r="AU1455" s="24"/>
      <c r="AV1455" s="24"/>
      <c r="AW1455" s="24"/>
      <c r="AX1455" s="24"/>
      <c r="AY1455" s="24"/>
      <c r="AZ1455" s="24"/>
      <c r="BA1455" s="24"/>
      <c r="BB1455" s="24"/>
      <c r="BC1455" s="24"/>
      <c r="BD1455" s="24"/>
      <c r="BE1455" s="24"/>
    </row>
    <row r="1456" spans="1:57" s="3" customFormat="1" x14ac:dyDescent="0.25">
      <c r="A1456" s="23">
        <v>2019</v>
      </c>
      <c r="B1456" s="23">
        <v>12</v>
      </c>
      <c r="C1456" s="23" t="s">
        <v>327</v>
      </c>
      <c r="D1456" s="23" t="s">
        <v>369</v>
      </c>
      <c r="E1456" s="23" t="s">
        <v>29</v>
      </c>
      <c r="F1456" s="23" t="s">
        <v>368</v>
      </c>
      <c r="G1456" s="23" t="s">
        <v>558</v>
      </c>
      <c r="H1456" s="23">
        <v>1.08</v>
      </c>
      <c r="I1456" s="23">
        <v>0</v>
      </c>
      <c r="J1456" s="23">
        <v>0</v>
      </c>
      <c r="K1456" s="23">
        <v>1.08</v>
      </c>
      <c r="L1456" s="23">
        <v>0</v>
      </c>
      <c r="M1456" s="23">
        <v>0</v>
      </c>
      <c r="N1456" s="23">
        <v>0</v>
      </c>
      <c r="O1456" s="23">
        <v>0</v>
      </c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  <c r="AA1456" s="24"/>
      <c r="AB1456" s="24"/>
      <c r="AC1456" s="24"/>
      <c r="AD1456" s="24"/>
      <c r="AE1456" s="24"/>
      <c r="AF1456" s="24"/>
      <c r="AG1456" s="24"/>
      <c r="AH1456" s="24"/>
      <c r="AI1456" s="24"/>
      <c r="AJ1456" s="24"/>
      <c r="AK1456" s="24"/>
      <c r="AL1456" s="24"/>
      <c r="AM1456" s="24"/>
      <c r="AN1456" s="24"/>
      <c r="AO1456" s="24"/>
      <c r="AP1456" s="24"/>
      <c r="AQ1456" s="24"/>
      <c r="AR1456" s="24"/>
      <c r="AS1456" s="24"/>
      <c r="AT1456" s="24"/>
      <c r="AU1456" s="24"/>
      <c r="AV1456" s="24"/>
      <c r="AW1456" s="24"/>
      <c r="AX1456" s="24"/>
      <c r="AY1456" s="24"/>
      <c r="AZ1456" s="24"/>
      <c r="BA1456" s="24"/>
      <c r="BB1456" s="24"/>
      <c r="BC1456" s="24"/>
      <c r="BD1456" s="24"/>
      <c r="BE1456" s="24"/>
    </row>
    <row r="1457" spans="1:57" s="3" customFormat="1" hidden="1" x14ac:dyDescent="0.25">
      <c r="A1457" s="13">
        <v>2019</v>
      </c>
      <c r="B1457" s="13">
        <v>9</v>
      </c>
      <c r="C1457" s="13" t="s">
        <v>19</v>
      </c>
      <c r="D1457" s="13" t="s">
        <v>46</v>
      </c>
      <c r="E1457" s="13" t="s">
        <v>17</v>
      </c>
      <c r="F1457" s="13" t="s">
        <v>49</v>
      </c>
      <c r="G1457" s="5" t="s">
        <v>17</v>
      </c>
      <c r="H1457" s="13">
        <v>1.07</v>
      </c>
      <c r="I1457" s="13">
        <v>0</v>
      </c>
      <c r="J1457" s="13">
        <v>0</v>
      </c>
      <c r="K1457" s="13">
        <v>1.07</v>
      </c>
      <c r="L1457" s="13">
        <v>0</v>
      </c>
      <c r="M1457" s="13">
        <v>0</v>
      </c>
      <c r="N1457" s="13">
        <v>0</v>
      </c>
      <c r="O1457" s="13">
        <v>0</v>
      </c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  <c r="BA1457" s="18"/>
      <c r="BB1457" s="18"/>
      <c r="BC1457" s="18"/>
      <c r="BD1457" s="18"/>
      <c r="BE1457" s="18"/>
    </row>
    <row r="1458" spans="1:57" s="3" customFormat="1" x14ac:dyDescent="0.25">
      <c r="A1458" s="19">
        <v>2019</v>
      </c>
      <c r="B1458" s="19">
        <v>10</v>
      </c>
      <c r="C1458" s="19" t="s">
        <v>89</v>
      </c>
      <c r="D1458" s="19" t="s">
        <v>332</v>
      </c>
      <c r="E1458" s="19" t="s">
        <v>29</v>
      </c>
      <c r="F1458" s="19" t="s">
        <v>333</v>
      </c>
      <c r="G1458" s="19" t="s">
        <v>330</v>
      </c>
      <c r="H1458" s="19">
        <v>1.07</v>
      </c>
      <c r="I1458" s="19">
        <v>0</v>
      </c>
      <c r="J1458" s="19">
        <v>0</v>
      </c>
      <c r="K1458" s="19">
        <v>1.07</v>
      </c>
      <c r="L1458" s="19">
        <v>0</v>
      </c>
      <c r="M1458" s="19">
        <v>0</v>
      </c>
      <c r="N1458" s="19">
        <v>0</v>
      </c>
      <c r="O1458" s="19">
        <v>0</v>
      </c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  <c r="BA1458" s="20"/>
      <c r="BB1458" s="20"/>
      <c r="BC1458" s="20"/>
      <c r="BD1458" s="20"/>
      <c r="BE1458" s="20"/>
    </row>
    <row r="1459" spans="1:57" s="3" customFormat="1" hidden="1" x14ac:dyDescent="0.25">
      <c r="A1459" s="21">
        <v>2019</v>
      </c>
      <c r="B1459" s="21">
        <v>11</v>
      </c>
      <c r="C1459" s="21" t="s">
        <v>15</v>
      </c>
      <c r="D1459" s="21" t="s">
        <v>492</v>
      </c>
      <c r="E1459" s="21" t="s">
        <v>43</v>
      </c>
      <c r="F1459" s="21" t="s">
        <v>493</v>
      </c>
      <c r="G1459" s="21" t="s">
        <v>15</v>
      </c>
      <c r="H1459" s="10">
        <v>1.52</v>
      </c>
      <c r="I1459" s="10">
        <v>0</v>
      </c>
      <c r="J1459" s="10">
        <v>0</v>
      </c>
      <c r="K1459" s="10">
        <v>1.07</v>
      </c>
      <c r="L1459" s="10">
        <v>0.45</v>
      </c>
      <c r="M1459" s="10">
        <v>0</v>
      </c>
      <c r="N1459" s="10">
        <v>0</v>
      </c>
      <c r="O1459" s="10">
        <v>0</v>
      </c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22"/>
      <c r="AC1459" s="22"/>
      <c r="AD1459" s="22"/>
      <c r="AE1459" s="22"/>
      <c r="AF1459" s="22"/>
      <c r="AG1459" s="22"/>
      <c r="AH1459" s="22"/>
      <c r="AI1459" s="22"/>
      <c r="AJ1459" s="22"/>
      <c r="AK1459" s="22"/>
      <c r="AL1459" s="22"/>
      <c r="AM1459" s="22"/>
      <c r="AN1459" s="22"/>
      <c r="AO1459" s="22"/>
      <c r="AP1459" s="22"/>
      <c r="AQ1459" s="22"/>
      <c r="AR1459" s="22"/>
      <c r="AS1459" s="22"/>
      <c r="AT1459" s="22"/>
      <c r="AU1459" s="22"/>
      <c r="AV1459" s="22"/>
      <c r="AW1459" s="22"/>
      <c r="AX1459" s="22"/>
      <c r="AY1459" s="22"/>
      <c r="AZ1459" s="22"/>
      <c r="BA1459" s="22"/>
      <c r="BB1459" s="22"/>
      <c r="BC1459" s="22"/>
      <c r="BD1459" s="22"/>
      <c r="BE1459" s="22"/>
    </row>
    <row r="1460" spans="1:57" s="3" customFormat="1" hidden="1" x14ac:dyDescent="0.25">
      <c r="A1460" s="23">
        <v>2019</v>
      </c>
      <c r="B1460" s="23">
        <v>12</v>
      </c>
      <c r="C1460" s="23" t="s">
        <v>133</v>
      </c>
      <c r="D1460" s="23" t="s">
        <v>238</v>
      </c>
      <c r="E1460" s="23" t="s">
        <v>543</v>
      </c>
      <c r="F1460" s="23" t="s">
        <v>352</v>
      </c>
      <c r="G1460" s="23" t="s">
        <v>351</v>
      </c>
      <c r="H1460" s="23">
        <v>2.1800000000000002</v>
      </c>
      <c r="I1460" s="23">
        <v>0</v>
      </c>
      <c r="J1460" s="23">
        <v>0</v>
      </c>
      <c r="K1460" s="23">
        <v>1.07</v>
      </c>
      <c r="L1460" s="23">
        <v>1.1100000000000001</v>
      </c>
      <c r="M1460" s="23">
        <v>0</v>
      </c>
      <c r="N1460" s="23">
        <v>0</v>
      </c>
      <c r="O1460" s="23">
        <v>0</v>
      </c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  <c r="AA1460" s="24"/>
      <c r="AB1460" s="24"/>
      <c r="AC1460" s="24"/>
      <c r="AD1460" s="24"/>
      <c r="AE1460" s="24"/>
      <c r="AF1460" s="24"/>
      <c r="AG1460" s="24"/>
      <c r="AH1460" s="24"/>
      <c r="AI1460" s="24"/>
      <c r="AJ1460" s="24"/>
      <c r="AK1460" s="24"/>
      <c r="AL1460" s="24"/>
      <c r="AM1460" s="24"/>
      <c r="AN1460" s="24"/>
      <c r="AO1460" s="24"/>
      <c r="AP1460" s="24"/>
      <c r="AQ1460" s="24"/>
      <c r="AR1460" s="24"/>
      <c r="AS1460" s="24"/>
      <c r="AT1460" s="24"/>
      <c r="AU1460" s="24"/>
      <c r="AV1460" s="24"/>
      <c r="AW1460" s="24"/>
      <c r="AX1460" s="24"/>
      <c r="AY1460" s="24"/>
      <c r="AZ1460" s="24"/>
      <c r="BA1460" s="24"/>
      <c r="BB1460" s="24"/>
      <c r="BC1460" s="24"/>
      <c r="BD1460" s="24"/>
      <c r="BE1460" s="24"/>
    </row>
    <row r="1461" spans="1:57" s="3" customFormat="1" x14ac:dyDescent="0.25">
      <c r="A1461" s="23">
        <v>2019</v>
      </c>
      <c r="B1461" s="23">
        <v>12</v>
      </c>
      <c r="C1461" s="23" t="s">
        <v>124</v>
      </c>
      <c r="D1461" s="23" t="s">
        <v>353</v>
      </c>
      <c r="E1461" s="23" t="s">
        <v>29</v>
      </c>
      <c r="F1461" s="23" t="s">
        <v>386</v>
      </c>
      <c r="G1461" s="23" t="s">
        <v>516</v>
      </c>
      <c r="H1461" s="23">
        <v>1.07</v>
      </c>
      <c r="I1461" s="23">
        <v>0</v>
      </c>
      <c r="J1461" s="23">
        <v>0</v>
      </c>
      <c r="K1461" s="23">
        <v>1.07</v>
      </c>
      <c r="L1461" s="23">
        <v>0</v>
      </c>
      <c r="M1461" s="23">
        <v>0</v>
      </c>
      <c r="N1461" s="23">
        <v>0</v>
      </c>
      <c r="O1461" s="23">
        <v>0</v>
      </c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  <c r="AA1461" s="24"/>
      <c r="AB1461" s="24"/>
      <c r="AC1461" s="24"/>
      <c r="AD1461" s="24"/>
      <c r="AE1461" s="24"/>
      <c r="AF1461" s="24"/>
      <c r="AG1461" s="24"/>
      <c r="AH1461" s="24"/>
      <c r="AI1461" s="24"/>
      <c r="AJ1461" s="24"/>
      <c r="AK1461" s="24"/>
      <c r="AL1461" s="24"/>
      <c r="AM1461" s="24"/>
      <c r="AN1461" s="24"/>
      <c r="AO1461" s="24"/>
      <c r="AP1461" s="24"/>
      <c r="AQ1461" s="24"/>
      <c r="AR1461" s="24"/>
      <c r="AS1461" s="24"/>
      <c r="AT1461" s="24"/>
      <c r="AU1461" s="24"/>
      <c r="AV1461" s="24"/>
      <c r="AW1461" s="24"/>
      <c r="AX1461" s="24"/>
      <c r="AY1461" s="24"/>
      <c r="AZ1461" s="24"/>
      <c r="BA1461" s="24"/>
      <c r="BB1461" s="24"/>
      <c r="BC1461" s="24"/>
      <c r="BD1461" s="24"/>
      <c r="BE1461" s="24"/>
    </row>
    <row r="1462" spans="1:57" s="3" customFormat="1" x14ac:dyDescent="0.25">
      <c r="A1462" s="9">
        <v>2019</v>
      </c>
      <c r="B1462" s="9">
        <v>2</v>
      </c>
      <c r="C1462" s="9" t="s">
        <v>61</v>
      </c>
      <c r="D1462" s="9" t="s">
        <v>62</v>
      </c>
      <c r="E1462" s="9" t="s">
        <v>29</v>
      </c>
      <c r="F1462" s="9" t="s">
        <v>420</v>
      </c>
      <c r="G1462" s="5" t="s">
        <v>411</v>
      </c>
      <c r="H1462" s="6">
        <v>1.06</v>
      </c>
      <c r="I1462" s="6">
        <v>0</v>
      </c>
      <c r="J1462" s="6">
        <v>0</v>
      </c>
      <c r="K1462" s="6">
        <v>1.06</v>
      </c>
      <c r="L1462" s="6">
        <v>0</v>
      </c>
      <c r="M1462" s="6">
        <v>0</v>
      </c>
      <c r="N1462" s="6">
        <v>0</v>
      </c>
      <c r="O1462" s="6">
        <v>0</v>
      </c>
    </row>
    <row r="1463" spans="1:57" s="3" customFormat="1" hidden="1" x14ac:dyDescent="0.25">
      <c r="A1463" s="9">
        <v>2019</v>
      </c>
      <c r="B1463" s="9">
        <v>6</v>
      </c>
      <c r="C1463" s="10" t="s">
        <v>19</v>
      </c>
      <c r="D1463" s="10" t="s">
        <v>78</v>
      </c>
      <c r="E1463" s="9" t="s">
        <v>313</v>
      </c>
      <c r="F1463" s="10" t="s">
        <v>316</v>
      </c>
      <c r="G1463" s="12" t="s">
        <v>315</v>
      </c>
      <c r="H1463" s="6">
        <v>1.19</v>
      </c>
      <c r="I1463" s="6">
        <v>0</v>
      </c>
      <c r="J1463" s="6">
        <v>0</v>
      </c>
      <c r="K1463" s="6">
        <v>1.06</v>
      </c>
      <c r="L1463" s="6">
        <v>0.13</v>
      </c>
      <c r="M1463" s="6">
        <v>0</v>
      </c>
      <c r="N1463" s="6">
        <v>0</v>
      </c>
      <c r="O1463" s="6">
        <v>0</v>
      </c>
    </row>
    <row r="1464" spans="1:57" s="3" customFormat="1" hidden="1" x14ac:dyDescent="0.25">
      <c r="A1464" s="9">
        <v>2019</v>
      </c>
      <c r="B1464" s="9">
        <v>6</v>
      </c>
      <c r="C1464" s="10" t="s">
        <v>203</v>
      </c>
      <c r="D1464" s="10" t="s">
        <v>434</v>
      </c>
      <c r="E1464" s="9" t="s">
        <v>43</v>
      </c>
      <c r="F1464" s="10" t="s">
        <v>434</v>
      </c>
      <c r="G1464" s="12" t="s">
        <v>434</v>
      </c>
      <c r="H1464" s="6">
        <v>9.4600000000000009</v>
      </c>
      <c r="I1464" s="6">
        <v>0</v>
      </c>
      <c r="J1464" s="6">
        <v>0</v>
      </c>
      <c r="K1464" s="6">
        <v>1.06</v>
      </c>
      <c r="L1464" s="6">
        <v>0.45</v>
      </c>
      <c r="M1464" s="6">
        <v>0</v>
      </c>
      <c r="N1464" s="6">
        <v>0</v>
      </c>
      <c r="O1464" s="6">
        <v>7.95</v>
      </c>
    </row>
    <row r="1465" spans="1:57" s="3" customFormat="1" hidden="1" x14ac:dyDescent="0.25">
      <c r="A1465" s="21">
        <v>2019</v>
      </c>
      <c r="B1465" s="21">
        <v>11</v>
      </c>
      <c r="C1465" s="21" t="s">
        <v>61</v>
      </c>
      <c r="D1465" s="21" t="s">
        <v>453</v>
      </c>
      <c r="E1465" s="21" t="s">
        <v>43</v>
      </c>
      <c r="F1465" s="21" t="s">
        <v>454</v>
      </c>
      <c r="G1465" s="21" t="s">
        <v>452</v>
      </c>
      <c r="H1465" s="21">
        <v>17.059999999999999</v>
      </c>
      <c r="I1465" s="21">
        <v>0</v>
      </c>
      <c r="J1465" s="21">
        <v>0</v>
      </c>
      <c r="K1465" s="21">
        <v>1.06</v>
      </c>
      <c r="L1465" s="21">
        <v>16</v>
      </c>
      <c r="M1465" s="21">
        <v>0</v>
      </c>
      <c r="N1465" s="21">
        <v>0</v>
      </c>
      <c r="O1465" s="21">
        <v>0</v>
      </c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22"/>
      <c r="AC1465" s="22"/>
      <c r="AD1465" s="22"/>
      <c r="AE1465" s="22"/>
      <c r="AF1465" s="22"/>
      <c r="AG1465" s="22"/>
      <c r="AH1465" s="22"/>
      <c r="AI1465" s="22"/>
      <c r="AJ1465" s="22"/>
      <c r="AK1465" s="22"/>
      <c r="AL1465" s="22"/>
      <c r="AM1465" s="22"/>
      <c r="AN1465" s="22"/>
      <c r="AO1465" s="22"/>
      <c r="AP1465" s="22"/>
      <c r="AQ1465" s="22"/>
      <c r="AR1465" s="22"/>
      <c r="AS1465" s="22"/>
      <c r="AT1465" s="22"/>
      <c r="AU1465" s="22"/>
      <c r="AV1465" s="22"/>
      <c r="AW1465" s="22"/>
      <c r="AX1465" s="22"/>
      <c r="AY1465" s="22"/>
      <c r="AZ1465" s="22"/>
      <c r="BA1465" s="22"/>
      <c r="BB1465" s="22"/>
      <c r="BC1465" s="22"/>
      <c r="BD1465" s="22"/>
      <c r="BE1465" s="22"/>
    </row>
    <row r="1466" spans="1:57" s="3" customFormat="1" hidden="1" x14ac:dyDescent="0.25">
      <c r="A1466" s="4">
        <v>2019</v>
      </c>
      <c r="B1466" s="4">
        <v>1</v>
      </c>
      <c r="C1466" s="4" t="s">
        <v>19</v>
      </c>
      <c r="D1466" s="4" t="s">
        <v>299</v>
      </c>
      <c r="E1466" s="4" t="s">
        <v>81</v>
      </c>
      <c r="F1466" s="4" t="s">
        <v>300</v>
      </c>
      <c r="G1466" s="5" t="s">
        <v>301</v>
      </c>
      <c r="H1466" s="6">
        <v>1.05</v>
      </c>
      <c r="I1466" s="6">
        <v>0</v>
      </c>
      <c r="J1466" s="6">
        <v>0</v>
      </c>
      <c r="K1466" s="6">
        <v>1.05</v>
      </c>
      <c r="L1466" s="6">
        <v>0</v>
      </c>
      <c r="M1466" s="6">
        <v>0</v>
      </c>
      <c r="N1466" s="6">
        <v>0</v>
      </c>
      <c r="O1466" s="6">
        <v>0</v>
      </c>
    </row>
    <row r="1467" spans="1:57" s="3" customFormat="1" hidden="1" x14ac:dyDescent="0.25">
      <c r="A1467" s="9">
        <v>2019</v>
      </c>
      <c r="B1467" s="9">
        <v>6</v>
      </c>
      <c r="C1467" s="10" t="s">
        <v>15</v>
      </c>
      <c r="D1467" s="10" t="s">
        <v>50</v>
      </c>
      <c r="E1467" s="9" t="s">
        <v>51</v>
      </c>
      <c r="F1467" s="10" t="s">
        <v>54</v>
      </c>
      <c r="G1467" s="12" t="s">
        <v>53</v>
      </c>
      <c r="H1467" s="6">
        <v>20.66</v>
      </c>
      <c r="I1467" s="6">
        <v>0</v>
      </c>
      <c r="J1467" s="6">
        <v>0</v>
      </c>
      <c r="K1467" s="6">
        <v>1.05</v>
      </c>
      <c r="L1467" s="6">
        <v>19.61</v>
      </c>
      <c r="M1467" s="6">
        <v>0</v>
      </c>
      <c r="N1467" s="6">
        <v>0</v>
      </c>
      <c r="O1467" s="6">
        <v>0</v>
      </c>
    </row>
    <row r="1468" spans="1:57" s="3" customFormat="1" hidden="1" x14ac:dyDescent="0.25">
      <c r="A1468" s="5">
        <v>2019</v>
      </c>
      <c r="B1468" s="5">
        <v>7</v>
      </c>
      <c r="C1468" s="12" t="s">
        <v>253</v>
      </c>
      <c r="D1468" s="12" t="s">
        <v>254</v>
      </c>
      <c r="E1468" s="5" t="s">
        <v>255</v>
      </c>
      <c r="F1468" s="12" t="s">
        <v>256</v>
      </c>
      <c r="G1468" s="10" t="s">
        <v>253</v>
      </c>
      <c r="H1468" s="6">
        <v>697.61999999999989</v>
      </c>
      <c r="I1468" s="6">
        <v>0</v>
      </c>
      <c r="J1468" s="6">
        <v>0</v>
      </c>
      <c r="K1468" s="6">
        <v>1.05</v>
      </c>
      <c r="L1468" s="6">
        <v>3.88</v>
      </c>
      <c r="M1468" s="6">
        <v>0</v>
      </c>
      <c r="N1468" s="6">
        <v>0</v>
      </c>
      <c r="O1468" s="6">
        <v>692.7</v>
      </c>
    </row>
    <row r="1469" spans="1:57" s="3" customFormat="1" x14ac:dyDescent="0.25">
      <c r="A1469" s="19">
        <v>2019</v>
      </c>
      <c r="B1469" s="19">
        <v>10</v>
      </c>
      <c r="C1469" s="19" t="s">
        <v>61</v>
      </c>
      <c r="D1469" s="19" t="s">
        <v>401</v>
      </c>
      <c r="E1469" s="19" t="s">
        <v>29</v>
      </c>
      <c r="F1469" s="19" t="s">
        <v>402</v>
      </c>
      <c r="G1469" s="19" t="s">
        <v>401</v>
      </c>
      <c r="H1469" s="19">
        <v>31.09</v>
      </c>
      <c r="I1469" s="19">
        <v>0</v>
      </c>
      <c r="J1469" s="19">
        <v>0</v>
      </c>
      <c r="K1469" s="19">
        <v>1.05</v>
      </c>
      <c r="L1469" s="19">
        <v>30.04</v>
      </c>
      <c r="M1469" s="19">
        <v>0</v>
      </c>
      <c r="N1469" s="19">
        <v>0</v>
      </c>
      <c r="O1469" s="19">
        <v>0</v>
      </c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  <c r="BA1469" s="20"/>
      <c r="BB1469" s="20"/>
      <c r="BC1469" s="20"/>
      <c r="BD1469" s="20"/>
      <c r="BE1469" s="20"/>
    </row>
    <row r="1470" spans="1:57" s="3" customFormat="1" hidden="1" x14ac:dyDescent="0.25">
      <c r="A1470" s="23">
        <v>2019</v>
      </c>
      <c r="B1470" s="23">
        <v>12</v>
      </c>
      <c r="C1470" s="23" t="s">
        <v>19</v>
      </c>
      <c r="D1470" s="23" t="s">
        <v>46</v>
      </c>
      <c r="E1470" s="94" t="s">
        <v>81</v>
      </c>
      <c r="F1470" s="23" t="s">
        <v>323</v>
      </c>
      <c r="G1470" s="23" t="s">
        <v>324</v>
      </c>
      <c r="H1470" s="23">
        <v>1.05</v>
      </c>
      <c r="I1470" s="23">
        <v>0</v>
      </c>
      <c r="J1470" s="23">
        <v>0</v>
      </c>
      <c r="K1470" s="23">
        <v>1.05</v>
      </c>
      <c r="L1470" s="23">
        <v>0</v>
      </c>
      <c r="M1470" s="23">
        <v>0</v>
      </c>
      <c r="N1470" s="23">
        <v>0</v>
      </c>
      <c r="O1470" s="23">
        <v>0</v>
      </c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4"/>
      <c r="AG1470" s="24"/>
      <c r="AH1470" s="24"/>
      <c r="AI1470" s="24"/>
      <c r="AJ1470" s="24"/>
      <c r="AK1470" s="24"/>
      <c r="AL1470" s="24"/>
      <c r="AM1470" s="24"/>
      <c r="AN1470" s="24"/>
      <c r="AO1470" s="24"/>
      <c r="AP1470" s="24"/>
      <c r="AQ1470" s="24"/>
      <c r="AR1470" s="24"/>
      <c r="AS1470" s="24"/>
      <c r="AT1470" s="24"/>
      <c r="AU1470" s="24"/>
      <c r="AV1470" s="24"/>
      <c r="AW1470" s="24"/>
      <c r="AX1470" s="24"/>
      <c r="AY1470" s="24"/>
      <c r="AZ1470" s="24"/>
      <c r="BA1470" s="24"/>
      <c r="BB1470" s="24"/>
      <c r="BC1470" s="24"/>
      <c r="BD1470" s="24"/>
      <c r="BE1470" s="24"/>
    </row>
    <row r="1471" spans="1:57" s="3" customFormat="1" hidden="1" x14ac:dyDescent="0.25">
      <c r="A1471" s="9">
        <v>2019</v>
      </c>
      <c r="B1471" s="9">
        <v>3</v>
      </c>
      <c r="C1471" s="9" t="s">
        <v>19</v>
      </c>
      <c r="D1471" s="9" t="s">
        <v>78</v>
      </c>
      <c r="E1471" s="11" t="s">
        <v>17</v>
      </c>
      <c r="F1471" s="9" t="s">
        <v>76</v>
      </c>
      <c r="G1471" s="5" t="s">
        <v>77</v>
      </c>
      <c r="H1471" s="6">
        <v>1.04</v>
      </c>
      <c r="I1471" s="6">
        <v>0</v>
      </c>
      <c r="J1471" s="6">
        <v>0</v>
      </c>
      <c r="K1471" s="6">
        <v>1.04</v>
      </c>
      <c r="L1471" s="6">
        <v>0</v>
      </c>
      <c r="M1471" s="6">
        <v>0</v>
      </c>
      <c r="N1471" s="6">
        <v>0</v>
      </c>
      <c r="O1471" s="6">
        <v>0</v>
      </c>
    </row>
    <row r="1472" spans="1:57" s="3" customFormat="1" hidden="1" x14ac:dyDescent="0.25">
      <c r="A1472" s="5">
        <v>2019</v>
      </c>
      <c r="B1472" s="5">
        <v>7</v>
      </c>
      <c r="C1472" s="12" t="s">
        <v>231</v>
      </c>
      <c r="D1472" s="12" t="s">
        <v>277</v>
      </c>
      <c r="E1472" s="96" t="s">
        <v>17</v>
      </c>
      <c r="F1472" s="12" t="s">
        <v>278</v>
      </c>
      <c r="G1472" s="10" t="s">
        <v>278</v>
      </c>
      <c r="H1472" s="6">
        <v>411.91</v>
      </c>
      <c r="I1472" s="6">
        <v>0</v>
      </c>
      <c r="J1472" s="6">
        <v>0</v>
      </c>
      <c r="K1472" s="6">
        <v>1.04</v>
      </c>
      <c r="L1472" s="6">
        <v>14.75</v>
      </c>
      <c r="M1472" s="6">
        <v>0</v>
      </c>
      <c r="N1472" s="6">
        <v>0</v>
      </c>
      <c r="O1472" s="6">
        <v>396.13</v>
      </c>
    </row>
    <row r="1473" spans="1:57" s="3" customFormat="1" hidden="1" x14ac:dyDescent="0.25">
      <c r="A1473" s="21">
        <v>2019</v>
      </c>
      <c r="B1473" s="21">
        <v>11</v>
      </c>
      <c r="C1473" s="21" t="s">
        <v>19</v>
      </c>
      <c r="D1473" s="21" t="s">
        <v>46</v>
      </c>
      <c r="E1473" s="90" t="s">
        <v>17</v>
      </c>
      <c r="F1473" s="21" t="s">
        <v>49</v>
      </c>
      <c r="G1473" s="21" t="s">
        <v>48</v>
      </c>
      <c r="H1473" s="21">
        <v>1.04</v>
      </c>
      <c r="I1473" s="21">
        <v>0</v>
      </c>
      <c r="J1473" s="21">
        <v>0</v>
      </c>
      <c r="K1473" s="21">
        <v>1.04</v>
      </c>
      <c r="L1473" s="21">
        <v>0</v>
      </c>
      <c r="M1473" s="21">
        <v>0</v>
      </c>
      <c r="N1473" s="21">
        <v>0</v>
      </c>
      <c r="O1473" s="21">
        <v>0</v>
      </c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22"/>
      <c r="AC1473" s="22"/>
      <c r="AD1473" s="22"/>
      <c r="AE1473" s="22"/>
      <c r="AF1473" s="22"/>
      <c r="AG1473" s="22"/>
      <c r="AH1473" s="22"/>
      <c r="AI1473" s="22"/>
      <c r="AJ1473" s="22"/>
      <c r="AK1473" s="22"/>
      <c r="AL1473" s="22"/>
      <c r="AM1473" s="22"/>
      <c r="AN1473" s="22"/>
      <c r="AO1473" s="22"/>
      <c r="AP1473" s="22"/>
      <c r="AQ1473" s="22"/>
      <c r="AR1473" s="22"/>
      <c r="AS1473" s="22"/>
      <c r="AT1473" s="22"/>
      <c r="AU1473" s="22"/>
      <c r="AV1473" s="22"/>
      <c r="AW1473" s="22"/>
      <c r="AX1473" s="22"/>
      <c r="AY1473" s="22"/>
      <c r="AZ1473" s="22"/>
      <c r="BA1473" s="22"/>
      <c r="BB1473" s="22"/>
      <c r="BC1473" s="22"/>
      <c r="BD1473" s="22"/>
      <c r="BE1473" s="22"/>
    </row>
    <row r="1474" spans="1:57" s="3" customFormat="1" hidden="1" x14ac:dyDescent="0.25">
      <c r="A1474" s="21">
        <v>2019</v>
      </c>
      <c r="B1474" s="21">
        <v>11</v>
      </c>
      <c r="C1474" s="21" t="s">
        <v>133</v>
      </c>
      <c r="D1474" s="21" t="s">
        <v>238</v>
      </c>
      <c r="E1474" s="90" t="s">
        <v>543</v>
      </c>
      <c r="F1474" s="21" t="s">
        <v>352</v>
      </c>
      <c r="G1474" s="21" t="s">
        <v>351</v>
      </c>
      <c r="H1474" s="21">
        <v>2.16</v>
      </c>
      <c r="I1474" s="21">
        <v>0</v>
      </c>
      <c r="J1474" s="21">
        <v>0</v>
      </c>
      <c r="K1474" s="21">
        <v>1.04</v>
      </c>
      <c r="L1474" s="21">
        <v>1.1200000000000001</v>
      </c>
      <c r="M1474" s="21">
        <v>0</v>
      </c>
      <c r="N1474" s="21">
        <v>0</v>
      </c>
      <c r="O1474" s="21">
        <v>0</v>
      </c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22"/>
      <c r="AC1474" s="22"/>
      <c r="AD1474" s="22"/>
      <c r="AE1474" s="22"/>
      <c r="AF1474" s="22"/>
      <c r="AG1474" s="22"/>
      <c r="AH1474" s="22"/>
      <c r="AI1474" s="22"/>
      <c r="AJ1474" s="22"/>
      <c r="AK1474" s="22"/>
      <c r="AL1474" s="22"/>
      <c r="AM1474" s="22"/>
      <c r="AN1474" s="22"/>
      <c r="AO1474" s="22"/>
      <c r="AP1474" s="22"/>
      <c r="AQ1474" s="22"/>
      <c r="AR1474" s="22"/>
      <c r="AS1474" s="22"/>
      <c r="AT1474" s="22"/>
      <c r="AU1474" s="22"/>
      <c r="AV1474" s="22"/>
      <c r="AW1474" s="22"/>
      <c r="AX1474" s="22"/>
      <c r="AY1474" s="22"/>
      <c r="AZ1474" s="22"/>
      <c r="BA1474" s="22"/>
      <c r="BB1474" s="22"/>
      <c r="BC1474" s="22"/>
      <c r="BD1474" s="22"/>
      <c r="BE1474" s="22"/>
    </row>
    <row r="1475" spans="1:57" s="3" customFormat="1" x14ac:dyDescent="0.25">
      <c r="A1475" s="23">
        <v>2019</v>
      </c>
      <c r="B1475" s="23">
        <v>12</v>
      </c>
      <c r="C1475" s="23" t="s">
        <v>61</v>
      </c>
      <c r="D1475" s="23" t="s">
        <v>401</v>
      </c>
      <c r="E1475" s="94" t="s">
        <v>29</v>
      </c>
      <c r="F1475" s="23" t="s">
        <v>402</v>
      </c>
      <c r="G1475" s="23" t="s">
        <v>401</v>
      </c>
      <c r="H1475" s="23">
        <v>31.13</v>
      </c>
      <c r="I1475" s="23">
        <v>0</v>
      </c>
      <c r="J1475" s="23">
        <v>0</v>
      </c>
      <c r="K1475" s="23">
        <v>1.04</v>
      </c>
      <c r="L1475" s="23">
        <v>30.09</v>
      </c>
      <c r="M1475" s="23">
        <v>0</v>
      </c>
      <c r="N1475" s="23">
        <v>0</v>
      </c>
      <c r="O1475" s="23">
        <v>0</v>
      </c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  <c r="Z1475" s="24"/>
      <c r="AA1475" s="24"/>
      <c r="AB1475" s="24"/>
      <c r="AC1475" s="24"/>
      <c r="AD1475" s="24"/>
      <c r="AE1475" s="24"/>
      <c r="AF1475" s="24"/>
      <c r="AG1475" s="24"/>
      <c r="AH1475" s="24"/>
      <c r="AI1475" s="24"/>
      <c r="AJ1475" s="24"/>
      <c r="AK1475" s="24"/>
      <c r="AL1475" s="24"/>
      <c r="AM1475" s="24"/>
      <c r="AN1475" s="24"/>
      <c r="AO1475" s="24"/>
      <c r="AP1475" s="24"/>
      <c r="AQ1475" s="24"/>
      <c r="AR1475" s="24"/>
      <c r="AS1475" s="24"/>
      <c r="AT1475" s="24"/>
      <c r="AU1475" s="24"/>
      <c r="AV1475" s="24"/>
      <c r="AW1475" s="24"/>
      <c r="AX1475" s="24"/>
      <c r="AY1475" s="24"/>
      <c r="AZ1475" s="24"/>
      <c r="BA1475" s="24"/>
      <c r="BB1475" s="24"/>
      <c r="BC1475" s="24"/>
      <c r="BD1475" s="24"/>
      <c r="BE1475" s="24"/>
    </row>
    <row r="1476" spans="1:57" s="3" customFormat="1" hidden="1" x14ac:dyDescent="0.25">
      <c r="A1476" s="9">
        <v>2019</v>
      </c>
      <c r="B1476" s="9">
        <v>4</v>
      </c>
      <c r="C1476" s="9" t="s">
        <v>222</v>
      </c>
      <c r="D1476" s="9" t="s">
        <v>229</v>
      </c>
      <c r="E1476" s="11" t="s">
        <v>224</v>
      </c>
      <c r="F1476" s="9" t="s">
        <v>230</v>
      </c>
      <c r="G1476" s="5" t="s">
        <v>226</v>
      </c>
      <c r="H1476" s="6">
        <v>1657.8899999999999</v>
      </c>
      <c r="I1476" s="6">
        <v>0</v>
      </c>
      <c r="J1476" s="6">
        <v>0</v>
      </c>
      <c r="K1476" s="6">
        <v>1.03</v>
      </c>
      <c r="L1476" s="6">
        <v>7.57</v>
      </c>
      <c r="M1476" s="6">
        <v>1649.29</v>
      </c>
      <c r="N1476" s="6">
        <v>1.1600000000000001</v>
      </c>
      <c r="O1476" s="6">
        <v>0</v>
      </c>
    </row>
    <row r="1477" spans="1:57" s="3" customFormat="1" hidden="1" x14ac:dyDescent="0.25">
      <c r="A1477" s="9">
        <v>2019</v>
      </c>
      <c r="B1477" s="9">
        <v>5</v>
      </c>
      <c r="C1477" s="9" t="s">
        <v>222</v>
      </c>
      <c r="D1477" s="9" t="s">
        <v>229</v>
      </c>
      <c r="E1477" s="11" t="s">
        <v>224</v>
      </c>
      <c r="F1477" s="9" t="s">
        <v>230</v>
      </c>
      <c r="G1477" s="5" t="s">
        <v>226</v>
      </c>
      <c r="H1477" s="6">
        <v>1593.8899999999999</v>
      </c>
      <c r="I1477" s="6">
        <v>0</v>
      </c>
      <c r="J1477" s="6">
        <v>0</v>
      </c>
      <c r="K1477" s="6">
        <v>1.03</v>
      </c>
      <c r="L1477" s="6">
        <v>7.6</v>
      </c>
      <c r="M1477" s="6">
        <v>1585.2800000000002</v>
      </c>
      <c r="N1477" s="6">
        <v>1.6199999999999999</v>
      </c>
      <c r="O1477" s="6">
        <v>0</v>
      </c>
    </row>
    <row r="1478" spans="1:57" s="3" customFormat="1" x14ac:dyDescent="0.25">
      <c r="A1478" s="5">
        <v>2019</v>
      </c>
      <c r="B1478" s="5">
        <v>7</v>
      </c>
      <c r="C1478" s="12" t="s">
        <v>61</v>
      </c>
      <c r="D1478" s="12" t="s">
        <v>399</v>
      </c>
      <c r="E1478" s="96" t="s">
        <v>29</v>
      </c>
      <c r="F1478" s="12" t="s">
        <v>412</v>
      </c>
      <c r="G1478" s="10" t="s">
        <v>411</v>
      </c>
      <c r="H1478" s="6">
        <v>1.03</v>
      </c>
      <c r="I1478" s="6">
        <v>0</v>
      </c>
      <c r="J1478" s="6">
        <v>0</v>
      </c>
      <c r="K1478" s="6">
        <v>1.03</v>
      </c>
      <c r="L1478" s="6">
        <v>0</v>
      </c>
      <c r="M1478" s="6">
        <v>0</v>
      </c>
      <c r="N1478" s="6">
        <v>0</v>
      </c>
      <c r="O1478" s="6">
        <v>0</v>
      </c>
    </row>
    <row r="1479" spans="1:57" s="3" customFormat="1" hidden="1" x14ac:dyDescent="0.25">
      <c r="A1479" s="21">
        <v>2019</v>
      </c>
      <c r="B1479" s="21">
        <v>11</v>
      </c>
      <c r="C1479" s="21" t="s">
        <v>124</v>
      </c>
      <c r="D1479" s="21" t="s">
        <v>125</v>
      </c>
      <c r="E1479" s="90" t="s">
        <v>67</v>
      </c>
      <c r="F1479" s="21" t="s">
        <v>343</v>
      </c>
      <c r="G1479" s="21" t="s">
        <v>344</v>
      </c>
      <c r="H1479" s="21">
        <v>1.03</v>
      </c>
      <c r="I1479" s="21">
        <v>0</v>
      </c>
      <c r="J1479" s="21">
        <v>0</v>
      </c>
      <c r="K1479" s="21">
        <v>1.03</v>
      </c>
      <c r="L1479" s="21">
        <v>0</v>
      </c>
      <c r="M1479" s="21">
        <v>0</v>
      </c>
      <c r="N1479" s="21">
        <v>0</v>
      </c>
      <c r="O1479" s="21">
        <v>0</v>
      </c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  <c r="AB1479" s="22"/>
      <c r="AC1479" s="22"/>
      <c r="AD1479" s="22"/>
      <c r="AE1479" s="22"/>
      <c r="AF1479" s="22"/>
      <c r="AG1479" s="22"/>
      <c r="AH1479" s="22"/>
      <c r="AI1479" s="22"/>
      <c r="AJ1479" s="22"/>
      <c r="AK1479" s="22"/>
      <c r="AL1479" s="22"/>
      <c r="AM1479" s="22"/>
      <c r="AN1479" s="22"/>
      <c r="AO1479" s="22"/>
      <c r="AP1479" s="22"/>
      <c r="AQ1479" s="22"/>
      <c r="AR1479" s="22"/>
      <c r="AS1479" s="22"/>
      <c r="AT1479" s="22"/>
      <c r="AU1479" s="22"/>
      <c r="AV1479" s="22"/>
      <c r="AW1479" s="22"/>
      <c r="AX1479" s="22"/>
      <c r="AY1479" s="22"/>
      <c r="AZ1479" s="22"/>
      <c r="BA1479" s="22"/>
      <c r="BB1479" s="22"/>
      <c r="BC1479" s="22"/>
      <c r="BD1479" s="22"/>
      <c r="BE1479" s="22"/>
    </row>
    <row r="1480" spans="1:57" s="3" customFormat="1" hidden="1" x14ac:dyDescent="0.25">
      <c r="A1480" s="4">
        <v>2019</v>
      </c>
      <c r="B1480" s="4">
        <v>1</v>
      </c>
      <c r="C1480" s="4" t="s">
        <v>15</v>
      </c>
      <c r="D1480" s="4" t="s">
        <v>50</v>
      </c>
      <c r="E1480" s="95" t="s">
        <v>51</v>
      </c>
      <c r="F1480" s="4" t="s">
        <v>54</v>
      </c>
      <c r="G1480" s="5" t="s">
        <v>53</v>
      </c>
      <c r="H1480" s="6">
        <v>20.440000000000001</v>
      </c>
      <c r="I1480" s="6">
        <v>0</v>
      </c>
      <c r="J1480" s="6">
        <v>0</v>
      </c>
      <c r="K1480" s="6">
        <v>1.02</v>
      </c>
      <c r="L1480" s="6">
        <v>19.41</v>
      </c>
      <c r="M1480" s="6">
        <v>0</v>
      </c>
      <c r="N1480" s="6">
        <v>0</v>
      </c>
      <c r="O1480" s="6">
        <v>0</v>
      </c>
    </row>
    <row r="1481" spans="1:57" s="3" customFormat="1" x14ac:dyDescent="0.25">
      <c r="A1481" s="9">
        <v>2019</v>
      </c>
      <c r="B1481" s="9">
        <v>2</v>
      </c>
      <c r="C1481" s="9" t="s">
        <v>327</v>
      </c>
      <c r="D1481" s="9" t="s">
        <v>328</v>
      </c>
      <c r="E1481" s="11" t="s">
        <v>29</v>
      </c>
      <c r="F1481" s="9" t="s">
        <v>329</v>
      </c>
      <c r="G1481" s="5" t="s">
        <v>330</v>
      </c>
      <c r="H1481" s="6">
        <v>15.98</v>
      </c>
      <c r="I1481" s="6">
        <v>0</v>
      </c>
      <c r="J1481" s="6">
        <v>0</v>
      </c>
      <c r="K1481" s="6">
        <v>1.02</v>
      </c>
      <c r="L1481" s="6">
        <v>14.96</v>
      </c>
      <c r="M1481" s="6">
        <v>0</v>
      </c>
      <c r="N1481" s="6">
        <v>0</v>
      </c>
      <c r="O1481" s="6">
        <v>0</v>
      </c>
    </row>
    <row r="1482" spans="1:57" s="3" customFormat="1" hidden="1" x14ac:dyDescent="0.25">
      <c r="A1482" s="9">
        <v>2019</v>
      </c>
      <c r="B1482" s="9">
        <v>5</v>
      </c>
      <c r="C1482" s="9" t="s">
        <v>15</v>
      </c>
      <c r="D1482" s="9" t="s">
        <v>50</v>
      </c>
      <c r="E1482" s="11" t="s">
        <v>51</v>
      </c>
      <c r="F1482" s="9" t="s">
        <v>54</v>
      </c>
      <c r="G1482" s="5" t="s">
        <v>53</v>
      </c>
      <c r="H1482" s="6">
        <v>20.350000000000001</v>
      </c>
      <c r="I1482" s="6">
        <v>0</v>
      </c>
      <c r="J1482" s="6">
        <v>0</v>
      </c>
      <c r="K1482" s="6">
        <v>1.02</v>
      </c>
      <c r="L1482" s="6">
        <v>19.34</v>
      </c>
      <c r="M1482" s="6">
        <v>0</v>
      </c>
      <c r="N1482" s="6">
        <v>0</v>
      </c>
      <c r="O1482" s="6">
        <v>0</v>
      </c>
    </row>
    <row r="1483" spans="1:57" s="3" customFormat="1" hidden="1" x14ac:dyDescent="0.25">
      <c r="A1483" s="23">
        <v>2019</v>
      </c>
      <c r="B1483" s="23">
        <v>12</v>
      </c>
      <c r="C1483" s="23" t="s">
        <v>19</v>
      </c>
      <c r="D1483" s="23" t="s">
        <v>46</v>
      </c>
      <c r="E1483" s="94" t="s">
        <v>51</v>
      </c>
      <c r="F1483" s="23" t="s">
        <v>281</v>
      </c>
      <c r="G1483" s="23" t="s">
        <v>282</v>
      </c>
      <c r="H1483" s="23">
        <v>1.02</v>
      </c>
      <c r="I1483" s="23">
        <v>0</v>
      </c>
      <c r="J1483" s="23">
        <v>0</v>
      </c>
      <c r="K1483" s="23">
        <v>1.02</v>
      </c>
      <c r="L1483" s="23">
        <v>0</v>
      </c>
      <c r="M1483" s="23">
        <v>0</v>
      </c>
      <c r="N1483" s="23">
        <v>0</v>
      </c>
      <c r="O1483" s="23">
        <v>0</v>
      </c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4"/>
      <c r="AG1483" s="24"/>
      <c r="AH1483" s="24"/>
      <c r="AI1483" s="24"/>
      <c r="AJ1483" s="24"/>
      <c r="AK1483" s="24"/>
      <c r="AL1483" s="24"/>
      <c r="AM1483" s="24"/>
      <c r="AN1483" s="24"/>
      <c r="AO1483" s="24"/>
      <c r="AP1483" s="24"/>
      <c r="AQ1483" s="24"/>
      <c r="AR1483" s="24"/>
      <c r="AS1483" s="24"/>
      <c r="AT1483" s="24"/>
      <c r="AU1483" s="24"/>
      <c r="AV1483" s="24"/>
      <c r="AW1483" s="24"/>
      <c r="AX1483" s="24"/>
      <c r="AY1483" s="24"/>
      <c r="AZ1483" s="24"/>
      <c r="BA1483" s="24"/>
      <c r="BB1483" s="24"/>
      <c r="BC1483" s="24"/>
      <c r="BD1483" s="24"/>
      <c r="BE1483" s="24"/>
    </row>
    <row r="1484" spans="1:57" s="3" customFormat="1" hidden="1" x14ac:dyDescent="0.25">
      <c r="A1484" s="23">
        <v>2019</v>
      </c>
      <c r="B1484" s="23">
        <v>12</v>
      </c>
      <c r="C1484" s="23" t="s">
        <v>124</v>
      </c>
      <c r="D1484" s="23" t="s">
        <v>125</v>
      </c>
      <c r="E1484" s="94" t="s">
        <v>67</v>
      </c>
      <c r="F1484" s="23" t="s">
        <v>345</v>
      </c>
      <c r="G1484" s="23" t="s">
        <v>344</v>
      </c>
      <c r="H1484" s="23">
        <v>1.5699999999999998</v>
      </c>
      <c r="I1484" s="23">
        <v>0</v>
      </c>
      <c r="J1484" s="23">
        <v>0</v>
      </c>
      <c r="K1484" s="23">
        <v>1.02</v>
      </c>
      <c r="L1484" s="23">
        <v>0.56000000000000005</v>
      </c>
      <c r="M1484" s="23">
        <v>0</v>
      </c>
      <c r="N1484" s="23">
        <v>0</v>
      </c>
      <c r="O1484" s="23">
        <v>0</v>
      </c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  <c r="Z1484" s="24"/>
      <c r="AA1484" s="24"/>
      <c r="AB1484" s="24"/>
      <c r="AC1484" s="24"/>
      <c r="AD1484" s="24"/>
      <c r="AE1484" s="24"/>
      <c r="AF1484" s="24"/>
      <c r="AG1484" s="24"/>
      <c r="AH1484" s="24"/>
      <c r="AI1484" s="24"/>
      <c r="AJ1484" s="24"/>
      <c r="AK1484" s="24"/>
      <c r="AL1484" s="24"/>
      <c r="AM1484" s="24"/>
      <c r="AN1484" s="24"/>
      <c r="AO1484" s="24"/>
      <c r="AP1484" s="24"/>
      <c r="AQ1484" s="24"/>
      <c r="AR1484" s="24"/>
      <c r="AS1484" s="24"/>
      <c r="AT1484" s="24"/>
      <c r="AU1484" s="24"/>
      <c r="AV1484" s="24"/>
      <c r="AW1484" s="24"/>
      <c r="AX1484" s="24"/>
      <c r="AY1484" s="24"/>
      <c r="AZ1484" s="24"/>
      <c r="BA1484" s="24"/>
      <c r="BB1484" s="24"/>
      <c r="BC1484" s="24"/>
      <c r="BD1484" s="24"/>
      <c r="BE1484" s="24"/>
    </row>
    <row r="1485" spans="1:57" s="3" customFormat="1" x14ac:dyDescent="0.25">
      <c r="A1485" s="5">
        <v>2019</v>
      </c>
      <c r="B1485" s="5">
        <v>7</v>
      </c>
      <c r="C1485" s="12" t="s">
        <v>61</v>
      </c>
      <c r="D1485" s="12" t="s">
        <v>399</v>
      </c>
      <c r="E1485" s="96" t="s">
        <v>29</v>
      </c>
      <c r="F1485" s="12" t="s">
        <v>400</v>
      </c>
      <c r="G1485" s="10" t="s">
        <v>401</v>
      </c>
      <c r="H1485" s="6">
        <v>12.23</v>
      </c>
      <c r="I1485" s="6">
        <v>0</v>
      </c>
      <c r="J1485" s="6">
        <v>0</v>
      </c>
      <c r="K1485" s="6">
        <v>1.01</v>
      </c>
      <c r="L1485" s="6">
        <v>3.83</v>
      </c>
      <c r="M1485" s="6">
        <v>7.39</v>
      </c>
      <c r="N1485" s="6">
        <v>3.76</v>
      </c>
      <c r="O1485" s="6">
        <v>0</v>
      </c>
    </row>
    <row r="1486" spans="1:57" s="3" customFormat="1" hidden="1" x14ac:dyDescent="0.25">
      <c r="A1486" s="15">
        <v>2019</v>
      </c>
      <c r="B1486" s="15">
        <v>8</v>
      </c>
      <c r="C1486" s="15" t="s">
        <v>15</v>
      </c>
      <c r="D1486" s="15" t="s">
        <v>50</v>
      </c>
      <c r="E1486" s="91" t="s">
        <v>51</v>
      </c>
      <c r="F1486" s="15" t="s">
        <v>54</v>
      </c>
      <c r="G1486" s="16" t="s">
        <v>53</v>
      </c>
      <c r="H1486" s="15">
        <v>20.73</v>
      </c>
      <c r="I1486" s="15">
        <v>0</v>
      </c>
      <c r="J1486" s="15">
        <v>0</v>
      </c>
      <c r="K1486" s="15">
        <v>1.01</v>
      </c>
      <c r="L1486" s="15">
        <v>19.71</v>
      </c>
      <c r="M1486" s="15">
        <v>0</v>
      </c>
      <c r="N1486" s="15">
        <v>0</v>
      </c>
      <c r="O1486" s="15">
        <v>0</v>
      </c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  <c r="BC1486" s="17"/>
      <c r="BD1486" s="17"/>
      <c r="BE1486" s="17"/>
    </row>
    <row r="1487" spans="1:57" s="3" customFormat="1" x14ac:dyDescent="0.25">
      <c r="A1487" s="15">
        <v>2019</v>
      </c>
      <c r="B1487" s="15">
        <v>8</v>
      </c>
      <c r="C1487" s="15" t="s">
        <v>61</v>
      </c>
      <c r="D1487" s="15" t="s">
        <v>399</v>
      </c>
      <c r="E1487" s="91" t="s">
        <v>29</v>
      </c>
      <c r="F1487" s="15" t="s">
        <v>412</v>
      </c>
      <c r="G1487" s="16" t="s">
        <v>411</v>
      </c>
      <c r="H1487" s="15">
        <v>1.01</v>
      </c>
      <c r="I1487" s="15">
        <v>0</v>
      </c>
      <c r="J1487" s="15">
        <v>0</v>
      </c>
      <c r="K1487" s="15">
        <v>1.01</v>
      </c>
      <c r="L1487" s="15">
        <v>0</v>
      </c>
      <c r="M1487" s="15">
        <v>0</v>
      </c>
      <c r="N1487" s="15">
        <v>0</v>
      </c>
      <c r="O1487" s="15">
        <v>0</v>
      </c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  <c r="BC1487" s="17"/>
      <c r="BD1487" s="17"/>
      <c r="BE1487" s="17"/>
    </row>
    <row r="1488" spans="1:57" s="3" customFormat="1" hidden="1" x14ac:dyDescent="0.25">
      <c r="A1488" s="13">
        <v>2019</v>
      </c>
      <c r="B1488" s="13">
        <v>9</v>
      </c>
      <c r="C1488" s="13" t="s">
        <v>89</v>
      </c>
      <c r="D1488" s="13" t="s">
        <v>90</v>
      </c>
      <c r="E1488" s="92" t="s">
        <v>91</v>
      </c>
      <c r="F1488" s="13" t="s">
        <v>95</v>
      </c>
      <c r="G1488" s="7" t="s">
        <v>93</v>
      </c>
      <c r="H1488" s="13">
        <v>217.34</v>
      </c>
      <c r="I1488" s="13">
        <v>0</v>
      </c>
      <c r="J1488" s="13">
        <v>0</v>
      </c>
      <c r="K1488" s="13">
        <v>1.01</v>
      </c>
      <c r="L1488" s="13">
        <v>37.99</v>
      </c>
      <c r="M1488" s="13">
        <v>178.34</v>
      </c>
      <c r="N1488" s="13">
        <v>62.5</v>
      </c>
      <c r="O1488" s="13">
        <v>0</v>
      </c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  <c r="BA1488" s="18"/>
      <c r="BB1488" s="18"/>
      <c r="BC1488" s="18"/>
      <c r="BD1488" s="18"/>
      <c r="BE1488" s="18"/>
    </row>
    <row r="1489" spans="1:57" s="3" customFormat="1" hidden="1" x14ac:dyDescent="0.25">
      <c r="A1489" s="23">
        <v>2019</v>
      </c>
      <c r="B1489" s="23">
        <v>12</v>
      </c>
      <c r="C1489" s="23" t="s">
        <v>15</v>
      </c>
      <c r="D1489" s="23" t="s">
        <v>24</v>
      </c>
      <c r="E1489" s="94" t="s">
        <v>541</v>
      </c>
      <c r="F1489" s="23" t="s">
        <v>338</v>
      </c>
      <c r="G1489" s="23" t="s">
        <v>338</v>
      </c>
      <c r="H1489" s="23">
        <v>102.96</v>
      </c>
      <c r="I1489" s="23">
        <v>0</v>
      </c>
      <c r="J1489" s="23">
        <v>0</v>
      </c>
      <c r="K1489" s="23">
        <v>1.01</v>
      </c>
      <c r="L1489" s="23">
        <v>4.59</v>
      </c>
      <c r="M1489" s="23">
        <v>0</v>
      </c>
      <c r="N1489" s="23">
        <v>0</v>
      </c>
      <c r="O1489" s="23">
        <v>97.36</v>
      </c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4"/>
      <c r="AG1489" s="24"/>
      <c r="AH1489" s="24"/>
      <c r="AI1489" s="24"/>
      <c r="AJ1489" s="24"/>
      <c r="AK1489" s="24"/>
      <c r="AL1489" s="24"/>
      <c r="AM1489" s="24"/>
      <c r="AN1489" s="24"/>
      <c r="AO1489" s="24"/>
      <c r="AP1489" s="24"/>
      <c r="AQ1489" s="24"/>
      <c r="AR1489" s="24"/>
      <c r="AS1489" s="24"/>
      <c r="AT1489" s="24"/>
      <c r="AU1489" s="24"/>
      <c r="AV1489" s="24"/>
      <c r="AW1489" s="24"/>
      <c r="AX1489" s="24"/>
      <c r="AY1489" s="24"/>
      <c r="AZ1489" s="24"/>
      <c r="BA1489" s="24"/>
      <c r="BB1489" s="24"/>
      <c r="BC1489" s="24"/>
      <c r="BD1489" s="24"/>
      <c r="BE1489" s="24"/>
    </row>
    <row r="1490" spans="1:57" s="3" customFormat="1" hidden="1" x14ac:dyDescent="0.25">
      <c r="A1490" s="9">
        <v>2019</v>
      </c>
      <c r="B1490" s="9">
        <v>5</v>
      </c>
      <c r="C1490" s="9" t="s">
        <v>55</v>
      </c>
      <c r="D1490" s="9" t="s">
        <v>249</v>
      </c>
      <c r="E1490" s="11" t="s">
        <v>250</v>
      </c>
      <c r="F1490" s="9" t="s">
        <v>358</v>
      </c>
      <c r="G1490" s="5" t="s">
        <v>357</v>
      </c>
      <c r="H1490" s="6">
        <v>32</v>
      </c>
      <c r="I1490" s="6">
        <v>0</v>
      </c>
      <c r="J1490" s="6">
        <v>0</v>
      </c>
      <c r="K1490" s="6">
        <v>1</v>
      </c>
      <c r="L1490" s="6">
        <v>31</v>
      </c>
      <c r="M1490" s="6">
        <v>0</v>
      </c>
      <c r="N1490" s="6">
        <v>0</v>
      </c>
      <c r="O1490" s="6">
        <v>0</v>
      </c>
    </row>
    <row r="1491" spans="1:57" s="3" customFormat="1" x14ac:dyDescent="0.25">
      <c r="A1491" s="9">
        <v>2019</v>
      </c>
      <c r="B1491" s="9">
        <v>6</v>
      </c>
      <c r="C1491" s="10" t="s">
        <v>61</v>
      </c>
      <c r="D1491" s="10" t="s">
        <v>401</v>
      </c>
      <c r="E1491" s="11" t="s">
        <v>29</v>
      </c>
      <c r="F1491" s="10" t="s">
        <v>402</v>
      </c>
      <c r="G1491" s="12" t="s">
        <v>401</v>
      </c>
      <c r="H1491" s="6">
        <v>27.31</v>
      </c>
      <c r="I1491" s="6">
        <v>0</v>
      </c>
      <c r="J1491" s="6">
        <v>0</v>
      </c>
      <c r="K1491" s="6">
        <v>1</v>
      </c>
      <c r="L1491" s="6">
        <v>26.32</v>
      </c>
      <c r="M1491" s="6">
        <v>0</v>
      </c>
      <c r="N1491" s="6">
        <v>0</v>
      </c>
      <c r="O1491" s="6">
        <v>0</v>
      </c>
    </row>
    <row r="1492" spans="1:57" s="3" customFormat="1" hidden="1" x14ac:dyDescent="0.25">
      <c r="A1492" s="15">
        <v>2019</v>
      </c>
      <c r="B1492" s="15">
        <v>8</v>
      </c>
      <c r="C1492" s="15" t="s">
        <v>15</v>
      </c>
      <c r="D1492" s="15" t="s">
        <v>131</v>
      </c>
      <c r="E1492" s="91" t="s">
        <v>43</v>
      </c>
      <c r="F1492" s="15" t="s">
        <v>235</v>
      </c>
      <c r="G1492" s="16" t="s">
        <v>16</v>
      </c>
      <c r="H1492" s="15">
        <v>62.6</v>
      </c>
      <c r="I1492" s="15">
        <v>0</v>
      </c>
      <c r="J1492" s="15">
        <v>0</v>
      </c>
      <c r="K1492" s="15">
        <v>1</v>
      </c>
      <c r="L1492" s="15">
        <v>43.81</v>
      </c>
      <c r="M1492" s="15">
        <v>0</v>
      </c>
      <c r="N1492" s="15">
        <v>0</v>
      </c>
      <c r="O1492" s="15">
        <v>17.79</v>
      </c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  <c r="BC1492" s="17"/>
      <c r="BD1492" s="17"/>
      <c r="BE1492" s="17"/>
    </row>
    <row r="1493" spans="1:57" s="3" customFormat="1" hidden="1" x14ac:dyDescent="0.25">
      <c r="A1493" s="9">
        <v>2019</v>
      </c>
      <c r="B1493" s="9">
        <v>5</v>
      </c>
      <c r="C1493" s="9" t="s">
        <v>19</v>
      </c>
      <c r="D1493" s="9" t="s">
        <v>299</v>
      </c>
      <c r="E1493" s="11" t="s">
        <v>81</v>
      </c>
      <c r="F1493" s="9" t="s">
        <v>300</v>
      </c>
      <c r="G1493" s="5" t="s">
        <v>301</v>
      </c>
      <c r="H1493" s="6">
        <v>0.99999999999999989</v>
      </c>
      <c r="I1493" s="6">
        <v>0</v>
      </c>
      <c r="J1493" s="6">
        <v>0</v>
      </c>
      <c r="K1493" s="6">
        <v>0.99999999999999989</v>
      </c>
      <c r="L1493" s="6">
        <v>0</v>
      </c>
      <c r="M1493" s="6">
        <v>0</v>
      </c>
      <c r="N1493" s="6">
        <v>0</v>
      </c>
      <c r="O1493" s="6">
        <v>0</v>
      </c>
    </row>
    <row r="1494" spans="1:57" s="3" customFormat="1" x14ac:dyDescent="0.25">
      <c r="A1494" s="9">
        <v>2019</v>
      </c>
      <c r="B1494" s="9">
        <v>2</v>
      </c>
      <c r="C1494" s="9" t="s">
        <v>124</v>
      </c>
      <c r="D1494" s="9" t="s">
        <v>353</v>
      </c>
      <c r="E1494" s="11" t="s">
        <v>29</v>
      </c>
      <c r="F1494" s="9" t="s">
        <v>515</v>
      </c>
      <c r="G1494" s="5" t="s">
        <v>516</v>
      </c>
      <c r="H1494" s="6">
        <v>0.99</v>
      </c>
      <c r="I1494" s="6">
        <v>0</v>
      </c>
      <c r="J1494" s="6">
        <v>0</v>
      </c>
      <c r="K1494" s="6">
        <v>0.99</v>
      </c>
      <c r="L1494" s="6">
        <v>0</v>
      </c>
      <c r="M1494" s="6">
        <v>0</v>
      </c>
      <c r="N1494" s="6">
        <v>0</v>
      </c>
      <c r="O1494" s="6">
        <v>0</v>
      </c>
    </row>
    <row r="1495" spans="1:57" s="3" customFormat="1" hidden="1" x14ac:dyDescent="0.25">
      <c r="A1495" s="9">
        <v>2019</v>
      </c>
      <c r="B1495" s="9">
        <v>3</v>
      </c>
      <c r="C1495" s="9" t="s">
        <v>15</v>
      </c>
      <c r="D1495" s="9" t="s">
        <v>50</v>
      </c>
      <c r="E1495" s="11" t="s">
        <v>51</v>
      </c>
      <c r="F1495" s="9" t="s">
        <v>54</v>
      </c>
      <c r="G1495" s="5" t="s">
        <v>53</v>
      </c>
      <c r="H1495" s="6">
        <v>19.77</v>
      </c>
      <c r="I1495" s="6">
        <v>0</v>
      </c>
      <c r="J1495" s="6">
        <v>0</v>
      </c>
      <c r="K1495" s="6">
        <v>0.99</v>
      </c>
      <c r="L1495" s="6">
        <v>18.78</v>
      </c>
      <c r="M1495" s="6">
        <v>0</v>
      </c>
      <c r="N1495" s="6">
        <v>0</v>
      </c>
      <c r="O1495" s="6">
        <v>0</v>
      </c>
    </row>
    <row r="1496" spans="1:57" s="3" customFormat="1" hidden="1" x14ac:dyDescent="0.25">
      <c r="A1496" s="5">
        <v>2019</v>
      </c>
      <c r="B1496" s="5">
        <v>7</v>
      </c>
      <c r="C1496" s="12" t="s">
        <v>19</v>
      </c>
      <c r="D1496" s="12" t="s">
        <v>299</v>
      </c>
      <c r="E1496" s="96" t="s">
        <v>81</v>
      </c>
      <c r="F1496" s="12" t="s">
        <v>300</v>
      </c>
      <c r="G1496" s="10" t="s">
        <v>301</v>
      </c>
      <c r="H1496" s="6">
        <v>0.99</v>
      </c>
      <c r="I1496" s="6">
        <v>0</v>
      </c>
      <c r="J1496" s="6">
        <v>0</v>
      </c>
      <c r="K1496" s="6">
        <v>0.99</v>
      </c>
      <c r="L1496" s="6">
        <v>0</v>
      </c>
      <c r="M1496" s="6">
        <v>0</v>
      </c>
      <c r="N1496" s="6">
        <v>0</v>
      </c>
      <c r="O1496" s="6">
        <v>0</v>
      </c>
    </row>
    <row r="1497" spans="1:57" s="3" customFormat="1" x14ac:dyDescent="0.25">
      <c r="A1497" s="13">
        <v>2019</v>
      </c>
      <c r="B1497" s="13">
        <v>9</v>
      </c>
      <c r="C1497" s="13" t="s">
        <v>61</v>
      </c>
      <c r="D1497" s="13" t="s">
        <v>401</v>
      </c>
      <c r="E1497" s="92" t="s">
        <v>29</v>
      </c>
      <c r="F1497" s="13" t="s">
        <v>402</v>
      </c>
      <c r="G1497" s="7" t="s">
        <v>401</v>
      </c>
      <c r="H1497" s="13">
        <v>29.78</v>
      </c>
      <c r="I1497" s="13">
        <v>0</v>
      </c>
      <c r="J1497" s="13">
        <v>0</v>
      </c>
      <c r="K1497" s="13">
        <v>0.99</v>
      </c>
      <c r="L1497" s="13">
        <v>28.79</v>
      </c>
      <c r="M1497" s="13">
        <v>0</v>
      </c>
      <c r="N1497" s="13">
        <v>0</v>
      </c>
      <c r="O1497" s="13">
        <v>0</v>
      </c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  <c r="BA1497" s="18"/>
      <c r="BB1497" s="18"/>
      <c r="BC1497" s="18"/>
      <c r="BD1497" s="18"/>
      <c r="BE1497" s="18"/>
    </row>
    <row r="1498" spans="1:57" s="3" customFormat="1" hidden="1" x14ac:dyDescent="0.25">
      <c r="A1498" s="23">
        <v>2019</v>
      </c>
      <c r="B1498" s="23">
        <v>12</v>
      </c>
      <c r="C1498" s="23" t="s">
        <v>19</v>
      </c>
      <c r="D1498" s="23" t="s">
        <v>66</v>
      </c>
      <c r="E1498" s="94" t="s">
        <v>43</v>
      </c>
      <c r="F1498" s="23" t="s">
        <v>494</v>
      </c>
      <c r="G1498" s="23" t="s">
        <v>495</v>
      </c>
      <c r="H1498" s="23">
        <v>0.99</v>
      </c>
      <c r="I1498" s="23">
        <v>0</v>
      </c>
      <c r="J1498" s="23">
        <v>0</v>
      </c>
      <c r="K1498" s="23">
        <v>0.99</v>
      </c>
      <c r="L1498" s="23">
        <v>0</v>
      </c>
      <c r="M1498" s="23">
        <v>0</v>
      </c>
      <c r="N1498" s="23">
        <v>0</v>
      </c>
      <c r="O1498" s="23">
        <v>0</v>
      </c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  <c r="Z1498" s="24"/>
      <c r="AA1498" s="24"/>
      <c r="AB1498" s="24"/>
      <c r="AC1498" s="24"/>
      <c r="AD1498" s="24"/>
      <c r="AE1498" s="24"/>
      <c r="AF1498" s="24"/>
      <c r="AG1498" s="24"/>
      <c r="AH1498" s="24"/>
      <c r="AI1498" s="24"/>
      <c r="AJ1498" s="24"/>
      <c r="AK1498" s="24"/>
      <c r="AL1498" s="24"/>
      <c r="AM1498" s="24"/>
      <c r="AN1498" s="24"/>
      <c r="AO1498" s="24"/>
      <c r="AP1498" s="24"/>
      <c r="AQ1498" s="24"/>
      <c r="AR1498" s="24"/>
      <c r="AS1498" s="24"/>
      <c r="AT1498" s="24"/>
      <c r="AU1498" s="24"/>
      <c r="AV1498" s="24"/>
      <c r="AW1498" s="24"/>
      <c r="AX1498" s="24"/>
      <c r="AY1498" s="24"/>
      <c r="AZ1498" s="24"/>
      <c r="BA1498" s="24"/>
      <c r="BB1498" s="24"/>
      <c r="BC1498" s="24"/>
      <c r="BD1498" s="24"/>
      <c r="BE1498" s="24"/>
    </row>
    <row r="1499" spans="1:57" s="3" customFormat="1" hidden="1" x14ac:dyDescent="0.25">
      <c r="A1499" s="23">
        <v>2019</v>
      </c>
      <c r="B1499" s="23">
        <v>12</v>
      </c>
      <c r="C1499" s="23" t="s">
        <v>231</v>
      </c>
      <c r="D1499" s="23" t="s">
        <v>522</v>
      </c>
      <c r="E1499" s="94" t="s">
        <v>500</v>
      </c>
      <c r="F1499" s="23" t="s">
        <v>523</v>
      </c>
      <c r="G1499" s="23" t="s">
        <v>502</v>
      </c>
      <c r="H1499" s="23">
        <v>1324.47</v>
      </c>
      <c r="I1499" s="23">
        <v>0</v>
      </c>
      <c r="J1499" s="23">
        <v>0</v>
      </c>
      <c r="K1499" s="23">
        <v>0.99</v>
      </c>
      <c r="L1499" s="23">
        <v>7.26</v>
      </c>
      <c r="M1499" s="23">
        <v>0</v>
      </c>
      <c r="N1499" s="23">
        <v>0</v>
      </c>
      <c r="O1499" s="23">
        <v>1316.22</v>
      </c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  <c r="Z1499" s="24"/>
      <c r="AA1499" s="24"/>
      <c r="AB1499" s="24"/>
      <c r="AC1499" s="24"/>
      <c r="AD1499" s="24"/>
      <c r="AE1499" s="24"/>
      <c r="AF1499" s="24"/>
      <c r="AG1499" s="24"/>
      <c r="AH1499" s="24"/>
      <c r="AI1499" s="24"/>
      <c r="AJ1499" s="24"/>
      <c r="AK1499" s="24"/>
      <c r="AL1499" s="24"/>
      <c r="AM1499" s="24"/>
      <c r="AN1499" s="24"/>
      <c r="AO1499" s="24"/>
      <c r="AP1499" s="24"/>
      <c r="AQ1499" s="24"/>
      <c r="AR1499" s="24"/>
      <c r="AS1499" s="24"/>
      <c r="AT1499" s="24"/>
      <c r="AU1499" s="24"/>
      <c r="AV1499" s="24"/>
      <c r="AW1499" s="24"/>
      <c r="AX1499" s="24"/>
      <c r="AY1499" s="24"/>
      <c r="AZ1499" s="24"/>
      <c r="BA1499" s="24"/>
      <c r="BB1499" s="24"/>
      <c r="BC1499" s="24"/>
      <c r="BD1499" s="24"/>
      <c r="BE1499" s="24"/>
    </row>
    <row r="1500" spans="1:57" s="3" customFormat="1" hidden="1" x14ac:dyDescent="0.25">
      <c r="A1500" s="4">
        <v>2019</v>
      </c>
      <c r="B1500" s="4">
        <v>1</v>
      </c>
      <c r="C1500" s="4" t="s">
        <v>89</v>
      </c>
      <c r="D1500" s="4" t="s">
        <v>90</v>
      </c>
      <c r="E1500" s="95" t="s">
        <v>91</v>
      </c>
      <c r="F1500" s="4" t="s">
        <v>95</v>
      </c>
      <c r="G1500" s="5" t="s">
        <v>93</v>
      </c>
      <c r="H1500" s="6">
        <v>259.29000000000002</v>
      </c>
      <c r="I1500" s="6">
        <v>0</v>
      </c>
      <c r="J1500" s="6">
        <v>0</v>
      </c>
      <c r="K1500" s="6">
        <v>0.98</v>
      </c>
      <c r="L1500" s="6">
        <v>32.94</v>
      </c>
      <c r="M1500" s="6">
        <v>225.38</v>
      </c>
      <c r="N1500" s="6">
        <v>72.56</v>
      </c>
      <c r="O1500" s="6">
        <v>0</v>
      </c>
    </row>
    <row r="1501" spans="1:57" s="3" customFormat="1" hidden="1" x14ac:dyDescent="0.25">
      <c r="A1501" s="4">
        <v>2019</v>
      </c>
      <c r="B1501" s="4">
        <v>1</v>
      </c>
      <c r="C1501" s="4" t="s">
        <v>15</v>
      </c>
      <c r="D1501" s="4" t="s">
        <v>131</v>
      </c>
      <c r="E1501" s="95" t="s">
        <v>43</v>
      </c>
      <c r="F1501" s="4" t="s">
        <v>131</v>
      </c>
      <c r="G1501" s="5" t="s">
        <v>16</v>
      </c>
      <c r="H1501" s="6">
        <v>1.1100000000000001</v>
      </c>
      <c r="I1501" s="6">
        <v>0</v>
      </c>
      <c r="J1501" s="6">
        <v>0</v>
      </c>
      <c r="K1501" s="6">
        <v>0.98</v>
      </c>
      <c r="L1501" s="6">
        <v>0.13</v>
      </c>
      <c r="M1501" s="6">
        <v>0</v>
      </c>
      <c r="N1501" s="6">
        <v>0</v>
      </c>
      <c r="O1501" s="6">
        <v>0</v>
      </c>
    </row>
    <row r="1502" spans="1:57" s="3" customFormat="1" hidden="1" x14ac:dyDescent="0.25">
      <c r="A1502" s="9">
        <v>2019</v>
      </c>
      <c r="B1502" s="9">
        <v>5</v>
      </c>
      <c r="C1502" s="9" t="s">
        <v>79</v>
      </c>
      <c r="D1502" s="9" t="s">
        <v>137</v>
      </c>
      <c r="E1502" s="11" t="s">
        <v>138</v>
      </c>
      <c r="F1502" s="9" t="s">
        <v>141</v>
      </c>
      <c r="G1502" s="5" t="s">
        <v>140</v>
      </c>
      <c r="H1502" s="6">
        <v>0.98</v>
      </c>
      <c r="I1502" s="6">
        <v>0</v>
      </c>
      <c r="J1502" s="6">
        <v>0</v>
      </c>
      <c r="K1502" s="6">
        <v>0.98</v>
      </c>
      <c r="L1502" s="6">
        <v>0</v>
      </c>
      <c r="M1502" s="6">
        <v>0</v>
      </c>
      <c r="N1502" s="6">
        <v>0</v>
      </c>
      <c r="O1502" s="6">
        <v>0</v>
      </c>
    </row>
    <row r="1503" spans="1:57" s="3" customFormat="1" hidden="1" x14ac:dyDescent="0.25">
      <c r="A1503" s="9">
        <v>2019</v>
      </c>
      <c r="B1503" s="9">
        <v>6</v>
      </c>
      <c r="C1503" s="10" t="s">
        <v>19</v>
      </c>
      <c r="D1503" s="10" t="s">
        <v>299</v>
      </c>
      <c r="E1503" s="11" t="s">
        <v>81</v>
      </c>
      <c r="F1503" s="10" t="s">
        <v>300</v>
      </c>
      <c r="G1503" s="12" t="s">
        <v>301</v>
      </c>
      <c r="H1503" s="6">
        <v>0.98</v>
      </c>
      <c r="I1503" s="6">
        <v>0</v>
      </c>
      <c r="J1503" s="6">
        <v>0</v>
      </c>
      <c r="K1503" s="6">
        <v>0.98</v>
      </c>
      <c r="L1503" s="6">
        <v>0</v>
      </c>
      <c r="M1503" s="6">
        <v>0</v>
      </c>
      <c r="N1503" s="6">
        <v>0</v>
      </c>
      <c r="O1503" s="6">
        <v>0</v>
      </c>
    </row>
    <row r="1504" spans="1:57" s="3" customFormat="1" x14ac:dyDescent="0.25">
      <c r="A1504" s="5">
        <v>2019</v>
      </c>
      <c r="B1504" s="5">
        <v>7</v>
      </c>
      <c r="C1504" s="12" t="s">
        <v>61</v>
      </c>
      <c r="D1504" s="12" t="s">
        <v>62</v>
      </c>
      <c r="E1504" s="96" t="s">
        <v>29</v>
      </c>
      <c r="F1504" s="12" t="s">
        <v>421</v>
      </c>
      <c r="G1504" s="10" t="s">
        <v>411</v>
      </c>
      <c r="H1504" s="6">
        <v>0.98</v>
      </c>
      <c r="I1504" s="6">
        <v>0</v>
      </c>
      <c r="J1504" s="6">
        <v>0</v>
      </c>
      <c r="K1504" s="6">
        <v>0.98</v>
      </c>
      <c r="L1504" s="6">
        <v>0</v>
      </c>
      <c r="M1504" s="6">
        <v>0</v>
      </c>
      <c r="N1504" s="6">
        <v>0</v>
      </c>
      <c r="O1504" s="6">
        <v>0</v>
      </c>
    </row>
    <row r="1505" spans="1:57" s="3" customFormat="1" hidden="1" x14ac:dyDescent="0.25">
      <c r="A1505" s="23">
        <v>2019</v>
      </c>
      <c r="B1505" s="23">
        <v>12</v>
      </c>
      <c r="C1505" s="23" t="s">
        <v>19</v>
      </c>
      <c r="D1505" s="23" t="s">
        <v>78</v>
      </c>
      <c r="E1505" s="94" t="s">
        <v>313</v>
      </c>
      <c r="F1505" s="23" t="s">
        <v>317</v>
      </c>
      <c r="G1505" s="23" t="s">
        <v>315</v>
      </c>
      <c r="H1505" s="23">
        <v>117.74</v>
      </c>
      <c r="I1505" s="23">
        <v>0</v>
      </c>
      <c r="J1505" s="23">
        <v>0</v>
      </c>
      <c r="K1505" s="23">
        <v>0.98</v>
      </c>
      <c r="L1505" s="23">
        <v>8.0299999999999994</v>
      </c>
      <c r="M1505" s="23">
        <v>0</v>
      </c>
      <c r="N1505" s="23">
        <v>0</v>
      </c>
      <c r="O1505" s="23">
        <v>108.73</v>
      </c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  <c r="Z1505" s="24"/>
      <c r="AA1505" s="24"/>
      <c r="AB1505" s="24"/>
      <c r="AC1505" s="24"/>
      <c r="AD1505" s="24"/>
      <c r="AE1505" s="24"/>
      <c r="AF1505" s="24"/>
      <c r="AG1505" s="24"/>
      <c r="AH1505" s="24"/>
      <c r="AI1505" s="24"/>
      <c r="AJ1505" s="24"/>
      <c r="AK1505" s="24"/>
      <c r="AL1505" s="24"/>
      <c r="AM1505" s="24"/>
      <c r="AN1505" s="24"/>
      <c r="AO1505" s="24"/>
      <c r="AP1505" s="24"/>
      <c r="AQ1505" s="24"/>
      <c r="AR1505" s="24"/>
      <c r="AS1505" s="24"/>
      <c r="AT1505" s="24"/>
      <c r="AU1505" s="24"/>
      <c r="AV1505" s="24"/>
      <c r="AW1505" s="24"/>
      <c r="AX1505" s="24"/>
      <c r="AY1505" s="24"/>
      <c r="AZ1505" s="24"/>
      <c r="BA1505" s="24"/>
      <c r="BB1505" s="24"/>
      <c r="BC1505" s="24"/>
      <c r="BD1505" s="24"/>
      <c r="BE1505" s="24"/>
    </row>
    <row r="1506" spans="1:57" s="3" customFormat="1" hidden="1" x14ac:dyDescent="0.25">
      <c r="A1506" s="4">
        <v>2019</v>
      </c>
      <c r="B1506" s="4">
        <v>1</v>
      </c>
      <c r="C1506" s="4" t="s">
        <v>124</v>
      </c>
      <c r="D1506" s="4" t="s">
        <v>425</v>
      </c>
      <c r="E1506" s="95" t="s">
        <v>126</v>
      </c>
      <c r="F1506" s="4" t="s">
        <v>438</v>
      </c>
      <c r="G1506" s="5" t="s">
        <v>439</v>
      </c>
      <c r="H1506" s="6">
        <v>0.97</v>
      </c>
      <c r="I1506" s="6">
        <v>0</v>
      </c>
      <c r="J1506" s="6">
        <v>0</v>
      </c>
      <c r="K1506" s="6">
        <v>0.97</v>
      </c>
      <c r="L1506" s="6">
        <v>0</v>
      </c>
      <c r="M1506" s="6">
        <v>0</v>
      </c>
      <c r="N1506" s="6">
        <v>0</v>
      </c>
      <c r="O1506" s="6">
        <v>0</v>
      </c>
    </row>
    <row r="1507" spans="1:57" s="3" customFormat="1" x14ac:dyDescent="0.25">
      <c r="A1507" s="9">
        <v>2019</v>
      </c>
      <c r="B1507" s="9">
        <v>2</v>
      </c>
      <c r="C1507" s="9" t="s">
        <v>61</v>
      </c>
      <c r="D1507" s="9" t="s">
        <v>62</v>
      </c>
      <c r="E1507" s="11" t="s">
        <v>29</v>
      </c>
      <c r="F1507" s="9" t="s">
        <v>413</v>
      </c>
      <c r="G1507" s="5" t="s">
        <v>411</v>
      </c>
      <c r="H1507" s="6">
        <v>0.97</v>
      </c>
      <c r="I1507" s="6">
        <v>0</v>
      </c>
      <c r="J1507" s="6">
        <v>0</v>
      </c>
      <c r="K1507" s="6">
        <v>0.97</v>
      </c>
      <c r="L1507" s="6">
        <v>0</v>
      </c>
      <c r="M1507" s="6">
        <v>0</v>
      </c>
      <c r="N1507" s="6">
        <v>0</v>
      </c>
      <c r="O1507" s="6">
        <v>0</v>
      </c>
    </row>
    <row r="1508" spans="1:57" s="3" customFormat="1" hidden="1" x14ac:dyDescent="0.25">
      <c r="A1508" s="9">
        <v>2019</v>
      </c>
      <c r="B1508" s="9">
        <v>4</v>
      </c>
      <c r="C1508" s="9" t="s">
        <v>15</v>
      </c>
      <c r="D1508" s="9" t="s">
        <v>50</v>
      </c>
      <c r="E1508" s="11" t="s">
        <v>51</v>
      </c>
      <c r="F1508" s="9" t="s">
        <v>54</v>
      </c>
      <c r="G1508" s="5" t="s">
        <v>53</v>
      </c>
      <c r="H1508" s="6">
        <v>19.29</v>
      </c>
      <c r="I1508" s="6">
        <v>0</v>
      </c>
      <c r="J1508" s="6">
        <v>0</v>
      </c>
      <c r="K1508" s="6">
        <v>0.97</v>
      </c>
      <c r="L1508" s="6">
        <v>18.32</v>
      </c>
      <c r="M1508" s="6">
        <v>0</v>
      </c>
      <c r="N1508" s="6">
        <v>0</v>
      </c>
      <c r="O1508" s="6">
        <v>0</v>
      </c>
    </row>
    <row r="1509" spans="1:57" s="3" customFormat="1" hidden="1" x14ac:dyDescent="0.25">
      <c r="A1509" s="13">
        <v>2019</v>
      </c>
      <c r="B1509" s="13">
        <v>9</v>
      </c>
      <c r="C1509" s="13" t="s">
        <v>55</v>
      </c>
      <c r="D1509" s="13" t="s">
        <v>60</v>
      </c>
      <c r="E1509" s="92" t="s">
        <v>57</v>
      </c>
      <c r="F1509" s="13" t="s">
        <v>60</v>
      </c>
      <c r="G1509" s="7" t="s">
        <v>59</v>
      </c>
      <c r="H1509" s="13">
        <v>294.39999999999998</v>
      </c>
      <c r="I1509" s="13">
        <v>0</v>
      </c>
      <c r="J1509" s="13">
        <v>0</v>
      </c>
      <c r="K1509" s="13">
        <v>0.97</v>
      </c>
      <c r="L1509" s="13">
        <v>0</v>
      </c>
      <c r="M1509" s="13">
        <v>0</v>
      </c>
      <c r="N1509" s="13">
        <v>0</v>
      </c>
      <c r="O1509" s="13">
        <v>293.43</v>
      </c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  <c r="BA1509" s="18"/>
      <c r="BB1509" s="18"/>
      <c r="BC1509" s="18"/>
      <c r="BD1509" s="18"/>
      <c r="BE1509" s="18"/>
    </row>
    <row r="1510" spans="1:57" s="3" customFormat="1" hidden="1" x14ac:dyDescent="0.25">
      <c r="A1510" s="13">
        <v>2019</v>
      </c>
      <c r="B1510" s="13">
        <v>9</v>
      </c>
      <c r="C1510" s="13" t="s">
        <v>19</v>
      </c>
      <c r="D1510" s="13" t="s">
        <v>70</v>
      </c>
      <c r="E1510" s="92" t="s">
        <v>104</v>
      </c>
      <c r="F1510" s="13" t="s">
        <v>109</v>
      </c>
      <c r="G1510" s="7" t="s">
        <v>19</v>
      </c>
      <c r="H1510" s="13">
        <v>16.05</v>
      </c>
      <c r="I1510" s="13">
        <v>0</v>
      </c>
      <c r="J1510" s="13">
        <v>0</v>
      </c>
      <c r="K1510" s="13">
        <v>0.97</v>
      </c>
      <c r="L1510" s="13">
        <v>11.25</v>
      </c>
      <c r="M1510" s="13">
        <v>3.83</v>
      </c>
      <c r="N1510" s="13">
        <v>0</v>
      </c>
      <c r="O1510" s="13">
        <v>0</v>
      </c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  <c r="BA1510" s="18"/>
      <c r="BB1510" s="18"/>
      <c r="BC1510" s="18"/>
      <c r="BD1510" s="18"/>
      <c r="BE1510" s="18"/>
    </row>
    <row r="1511" spans="1:57" s="3" customFormat="1" hidden="1" x14ac:dyDescent="0.25">
      <c r="A1511" s="19">
        <v>2019</v>
      </c>
      <c r="B1511" s="19">
        <v>10</v>
      </c>
      <c r="C1511" s="19" t="s">
        <v>231</v>
      </c>
      <c r="D1511" s="19" t="s">
        <v>522</v>
      </c>
      <c r="E1511" s="93" t="s">
        <v>500</v>
      </c>
      <c r="F1511" s="19" t="s">
        <v>523</v>
      </c>
      <c r="G1511" s="19" t="s">
        <v>502</v>
      </c>
      <c r="H1511" s="19">
        <v>1241.1300000000001</v>
      </c>
      <c r="I1511" s="19">
        <v>0</v>
      </c>
      <c r="J1511" s="19">
        <v>0</v>
      </c>
      <c r="K1511" s="19">
        <v>0.97</v>
      </c>
      <c r="L1511" s="19">
        <v>7.11</v>
      </c>
      <c r="M1511" s="19">
        <v>0</v>
      </c>
      <c r="N1511" s="19">
        <v>0</v>
      </c>
      <c r="O1511" s="19">
        <v>1233.05</v>
      </c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  <c r="BA1511" s="20"/>
      <c r="BB1511" s="20"/>
      <c r="BC1511" s="20"/>
      <c r="BD1511" s="20"/>
      <c r="BE1511" s="20"/>
    </row>
    <row r="1512" spans="1:57" s="3" customFormat="1" hidden="1" x14ac:dyDescent="0.25">
      <c r="A1512" s="23">
        <v>2019</v>
      </c>
      <c r="B1512" s="23">
        <v>12</v>
      </c>
      <c r="C1512" s="23" t="s">
        <v>19</v>
      </c>
      <c r="D1512" s="23" t="s">
        <v>78</v>
      </c>
      <c r="E1512" s="94" t="s">
        <v>313</v>
      </c>
      <c r="F1512" s="23" t="s">
        <v>316</v>
      </c>
      <c r="G1512" s="23" t="s">
        <v>315</v>
      </c>
      <c r="H1512" s="23">
        <v>141.60000000000002</v>
      </c>
      <c r="I1512" s="23">
        <v>0</v>
      </c>
      <c r="J1512" s="23">
        <v>0</v>
      </c>
      <c r="K1512" s="23">
        <v>0.97</v>
      </c>
      <c r="L1512" s="23">
        <v>9.1100000000000012</v>
      </c>
      <c r="M1512" s="23">
        <v>0</v>
      </c>
      <c r="N1512" s="23">
        <v>0</v>
      </c>
      <c r="O1512" s="23">
        <v>131.52000000000001</v>
      </c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  <c r="Z1512" s="24"/>
      <c r="AA1512" s="24"/>
      <c r="AB1512" s="24"/>
      <c r="AC1512" s="24"/>
      <c r="AD1512" s="24"/>
      <c r="AE1512" s="24"/>
      <c r="AF1512" s="24"/>
      <c r="AG1512" s="24"/>
      <c r="AH1512" s="24"/>
      <c r="AI1512" s="24"/>
      <c r="AJ1512" s="24"/>
      <c r="AK1512" s="24"/>
      <c r="AL1512" s="24"/>
      <c r="AM1512" s="24"/>
      <c r="AN1512" s="24"/>
      <c r="AO1512" s="24"/>
      <c r="AP1512" s="24"/>
      <c r="AQ1512" s="24"/>
      <c r="AR1512" s="24"/>
      <c r="AS1512" s="24"/>
      <c r="AT1512" s="24"/>
      <c r="AU1512" s="24"/>
      <c r="AV1512" s="24"/>
      <c r="AW1512" s="24"/>
      <c r="AX1512" s="24"/>
      <c r="AY1512" s="24"/>
      <c r="AZ1512" s="24"/>
      <c r="BA1512" s="24"/>
      <c r="BB1512" s="24"/>
      <c r="BC1512" s="24"/>
      <c r="BD1512" s="24"/>
      <c r="BE1512" s="24"/>
    </row>
    <row r="1513" spans="1:57" s="3" customFormat="1" hidden="1" x14ac:dyDescent="0.25">
      <c r="A1513" s="9">
        <v>2019</v>
      </c>
      <c r="B1513" s="9">
        <v>6</v>
      </c>
      <c r="C1513" s="10" t="s">
        <v>231</v>
      </c>
      <c r="D1513" s="10" t="s">
        <v>277</v>
      </c>
      <c r="E1513" s="11" t="s">
        <v>17</v>
      </c>
      <c r="F1513" s="10" t="s">
        <v>278</v>
      </c>
      <c r="G1513" s="12" t="s">
        <v>278</v>
      </c>
      <c r="H1513" s="6">
        <v>407.32</v>
      </c>
      <c r="I1513" s="6">
        <v>0</v>
      </c>
      <c r="J1513" s="6">
        <v>0</v>
      </c>
      <c r="K1513" s="6">
        <v>0.96</v>
      </c>
      <c r="L1513" s="6">
        <v>14.37</v>
      </c>
      <c r="M1513" s="6">
        <v>0</v>
      </c>
      <c r="N1513" s="6">
        <v>0</v>
      </c>
      <c r="O1513" s="6">
        <v>391.99</v>
      </c>
    </row>
    <row r="1514" spans="1:57" s="3" customFormat="1" x14ac:dyDescent="0.25">
      <c r="A1514" s="23">
        <v>2019</v>
      </c>
      <c r="B1514" s="23">
        <v>12</v>
      </c>
      <c r="C1514" s="23" t="s">
        <v>61</v>
      </c>
      <c r="D1514" s="23" t="s">
        <v>401</v>
      </c>
      <c r="E1514" s="94" t="s">
        <v>29</v>
      </c>
      <c r="F1514" s="23" t="s">
        <v>468</v>
      </c>
      <c r="G1514" s="23" t="s">
        <v>468</v>
      </c>
      <c r="H1514" s="23">
        <v>8.0299999999999994</v>
      </c>
      <c r="I1514" s="23">
        <v>0</v>
      </c>
      <c r="J1514" s="23">
        <v>0</v>
      </c>
      <c r="K1514" s="23">
        <v>0.96</v>
      </c>
      <c r="L1514" s="23">
        <v>1.55</v>
      </c>
      <c r="M1514" s="23">
        <v>0</v>
      </c>
      <c r="N1514" s="23">
        <v>0</v>
      </c>
      <c r="O1514" s="23">
        <v>5.52</v>
      </c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  <c r="Z1514" s="24"/>
      <c r="AA1514" s="24"/>
      <c r="AB1514" s="24"/>
      <c r="AC1514" s="24"/>
      <c r="AD1514" s="24"/>
      <c r="AE1514" s="24"/>
      <c r="AF1514" s="24"/>
      <c r="AG1514" s="24"/>
      <c r="AH1514" s="24"/>
      <c r="AI1514" s="24"/>
      <c r="AJ1514" s="24"/>
      <c r="AK1514" s="24"/>
      <c r="AL1514" s="24"/>
      <c r="AM1514" s="24"/>
      <c r="AN1514" s="24"/>
      <c r="AO1514" s="24"/>
      <c r="AP1514" s="24"/>
      <c r="AQ1514" s="24"/>
      <c r="AR1514" s="24"/>
      <c r="AS1514" s="24"/>
      <c r="AT1514" s="24"/>
      <c r="AU1514" s="24"/>
      <c r="AV1514" s="24"/>
      <c r="AW1514" s="24"/>
      <c r="AX1514" s="24"/>
      <c r="AY1514" s="24"/>
      <c r="AZ1514" s="24"/>
      <c r="BA1514" s="24"/>
      <c r="BB1514" s="24"/>
      <c r="BC1514" s="24"/>
      <c r="BD1514" s="24"/>
      <c r="BE1514" s="24"/>
    </row>
    <row r="1515" spans="1:57" s="3" customFormat="1" hidden="1" x14ac:dyDescent="0.25">
      <c r="A1515" s="9">
        <v>2019</v>
      </c>
      <c r="B1515" s="9">
        <v>2</v>
      </c>
      <c r="C1515" s="9" t="s">
        <v>19</v>
      </c>
      <c r="D1515" s="9" t="s">
        <v>78</v>
      </c>
      <c r="E1515" s="11" t="s">
        <v>17</v>
      </c>
      <c r="F1515" s="9" t="s">
        <v>76</v>
      </c>
      <c r="G1515" s="5" t="s">
        <v>77</v>
      </c>
      <c r="H1515" s="6">
        <v>0.95</v>
      </c>
      <c r="I1515" s="6">
        <v>0</v>
      </c>
      <c r="J1515" s="6">
        <v>0</v>
      </c>
      <c r="K1515" s="6">
        <v>0.95</v>
      </c>
      <c r="L1515" s="6">
        <v>0</v>
      </c>
      <c r="M1515" s="6">
        <v>0</v>
      </c>
      <c r="N1515" s="6">
        <v>0</v>
      </c>
      <c r="O1515" s="6">
        <v>0</v>
      </c>
    </row>
    <row r="1516" spans="1:57" s="3" customFormat="1" hidden="1" x14ac:dyDescent="0.25">
      <c r="A1516" s="9">
        <v>2019</v>
      </c>
      <c r="B1516" s="9">
        <v>2</v>
      </c>
      <c r="C1516" s="9" t="s">
        <v>19</v>
      </c>
      <c r="D1516" s="9" t="s">
        <v>70</v>
      </c>
      <c r="E1516" s="11" t="s">
        <v>104</v>
      </c>
      <c r="F1516" s="9" t="s">
        <v>112</v>
      </c>
      <c r="G1516" s="5" t="s">
        <v>19</v>
      </c>
      <c r="H1516" s="6">
        <v>7.64</v>
      </c>
      <c r="I1516" s="6">
        <v>0</v>
      </c>
      <c r="J1516" s="6">
        <v>0</v>
      </c>
      <c r="K1516" s="6">
        <v>0.95</v>
      </c>
      <c r="L1516" s="6">
        <v>6.6899999999999995</v>
      </c>
      <c r="M1516" s="6">
        <v>0</v>
      </c>
      <c r="N1516" s="6">
        <v>0</v>
      </c>
      <c r="O1516" s="6">
        <v>0</v>
      </c>
    </row>
    <row r="1517" spans="1:57" s="3" customFormat="1" x14ac:dyDescent="0.25">
      <c r="A1517" s="9">
        <v>2019</v>
      </c>
      <c r="B1517" s="9">
        <v>3</v>
      </c>
      <c r="C1517" s="9" t="s">
        <v>89</v>
      </c>
      <c r="D1517" s="9" t="s">
        <v>90</v>
      </c>
      <c r="E1517" s="11" t="s">
        <v>29</v>
      </c>
      <c r="F1517" s="9" t="s">
        <v>432</v>
      </c>
      <c r="G1517" s="5" t="s">
        <v>433</v>
      </c>
      <c r="H1517" s="6">
        <v>377.13</v>
      </c>
      <c r="I1517" s="6">
        <v>0</v>
      </c>
      <c r="J1517" s="6">
        <v>0</v>
      </c>
      <c r="K1517" s="6">
        <v>0.95</v>
      </c>
      <c r="L1517" s="6">
        <v>0</v>
      </c>
      <c r="M1517" s="6">
        <v>376.18</v>
      </c>
      <c r="N1517" s="6">
        <v>10.28</v>
      </c>
      <c r="O1517" s="6">
        <v>0</v>
      </c>
    </row>
    <row r="1518" spans="1:57" s="3" customFormat="1" hidden="1" x14ac:dyDescent="0.25">
      <c r="A1518" s="9">
        <v>2019</v>
      </c>
      <c r="B1518" s="9">
        <v>6</v>
      </c>
      <c r="C1518" s="10" t="s">
        <v>19</v>
      </c>
      <c r="D1518" s="10" t="s">
        <v>166</v>
      </c>
      <c r="E1518" s="11" t="s">
        <v>242</v>
      </c>
      <c r="F1518" s="10" t="s">
        <v>243</v>
      </c>
      <c r="G1518" s="12" t="s">
        <v>244</v>
      </c>
      <c r="H1518" s="6">
        <v>0.95</v>
      </c>
      <c r="I1518" s="6">
        <v>0</v>
      </c>
      <c r="J1518" s="6">
        <v>0</v>
      </c>
      <c r="K1518" s="6">
        <v>0.95</v>
      </c>
      <c r="L1518" s="6">
        <v>0</v>
      </c>
      <c r="M1518" s="6">
        <v>0</v>
      </c>
      <c r="N1518" s="6">
        <v>0</v>
      </c>
      <c r="O1518" s="6">
        <v>0</v>
      </c>
    </row>
    <row r="1519" spans="1:57" s="3" customFormat="1" hidden="1" x14ac:dyDescent="0.25">
      <c r="A1519" s="5">
        <v>2019</v>
      </c>
      <c r="B1519" s="5">
        <v>7</v>
      </c>
      <c r="C1519" s="12" t="s">
        <v>27</v>
      </c>
      <c r="D1519" s="12" t="s">
        <v>158</v>
      </c>
      <c r="E1519" s="96" t="s">
        <v>176</v>
      </c>
      <c r="F1519" s="12" t="s">
        <v>177</v>
      </c>
      <c r="G1519" s="10" t="s">
        <v>178</v>
      </c>
      <c r="H1519" s="6">
        <v>0.95</v>
      </c>
      <c r="I1519" s="6">
        <v>0</v>
      </c>
      <c r="J1519" s="6">
        <v>0</v>
      </c>
      <c r="K1519" s="6">
        <v>0.95</v>
      </c>
      <c r="L1519" s="6">
        <v>0</v>
      </c>
      <c r="M1519" s="6">
        <v>0</v>
      </c>
      <c r="N1519" s="6">
        <v>0</v>
      </c>
      <c r="O1519" s="6">
        <v>0</v>
      </c>
    </row>
    <row r="1520" spans="1:57" s="3" customFormat="1" hidden="1" x14ac:dyDescent="0.25">
      <c r="A1520" s="21">
        <v>2019</v>
      </c>
      <c r="B1520" s="21">
        <v>11</v>
      </c>
      <c r="C1520" s="21" t="s">
        <v>231</v>
      </c>
      <c r="D1520" s="21" t="s">
        <v>503</v>
      </c>
      <c r="E1520" s="90" t="s">
        <v>500</v>
      </c>
      <c r="F1520" s="21" t="s">
        <v>501</v>
      </c>
      <c r="G1520" s="21" t="s">
        <v>502</v>
      </c>
      <c r="H1520" s="21">
        <v>1045.77</v>
      </c>
      <c r="I1520" s="21">
        <v>0</v>
      </c>
      <c r="J1520" s="21">
        <v>0</v>
      </c>
      <c r="K1520" s="21">
        <v>0.95</v>
      </c>
      <c r="L1520" s="21">
        <v>6.98</v>
      </c>
      <c r="M1520" s="21">
        <v>0</v>
      </c>
      <c r="N1520" s="21">
        <v>0</v>
      </c>
      <c r="O1520" s="21">
        <v>1037.8399999999999</v>
      </c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  <c r="AB1520" s="22"/>
      <c r="AC1520" s="22"/>
      <c r="AD1520" s="22"/>
      <c r="AE1520" s="22"/>
      <c r="AF1520" s="22"/>
      <c r="AG1520" s="22"/>
      <c r="AH1520" s="22"/>
      <c r="AI1520" s="22"/>
      <c r="AJ1520" s="22"/>
      <c r="AK1520" s="22"/>
      <c r="AL1520" s="22"/>
      <c r="AM1520" s="22"/>
      <c r="AN1520" s="22"/>
      <c r="AO1520" s="22"/>
      <c r="AP1520" s="22"/>
      <c r="AQ1520" s="22"/>
      <c r="AR1520" s="22"/>
      <c r="AS1520" s="22"/>
      <c r="AT1520" s="22"/>
      <c r="AU1520" s="22"/>
      <c r="AV1520" s="22"/>
      <c r="AW1520" s="22"/>
      <c r="AX1520" s="22"/>
      <c r="AY1520" s="22"/>
      <c r="AZ1520" s="22"/>
      <c r="BA1520" s="22"/>
      <c r="BB1520" s="22"/>
      <c r="BC1520" s="22"/>
      <c r="BD1520" s="22"/>
      <c r="BE1520" s="22"/>
    </row>
    <row r="1521" spans="1:57" s="3" customFormat="1" hidden="1" x14ac:dyDescent="0.25">
      <c r="A1521" s="9">
        <v>2019</v>
      </c>
      <c r="B1521" s="9">
        <v>3</v>
      </c>
      <c r="C1521" s="9" t="s">
        <v>27</v>
      </c>
      <c r="D1521" s="9" t="s">
        <v>84</v>
      </c>
      <c r="E1521" s="11" t="s">
        <v>85</v>
      </c>
      <c r="F1521" s="9" t="s">
        <v>88</v>
      </c>
      <c r="G1521" s="5" t="s">
        <v>87</v>
      </c>
      <c r="H1521" s="6">
        <v>1.8</v>
      </c>
      <c r="I1521" s="6">
        <v>0</v>
      </c>
      <c r="J1521" s="6">
        <v>0</v>
      </c>
      <c r="K1521" s="6">
        <v>0.94</v>
      </c>
      <c r="L1521" s="6">
        <v>0.86</v>
      </c>
      <c r="M1521" s="6">
        <v>0</v>
      </c>
      <c r="N1521" s="6">
        <v>0</v>
      </c>
      <c r="O1521" s="6">
        <v>0</v>
      </c>
    </row>
    <row r="1522" spans="1:57" s="3" customFormat="1" hidden="1" x14ac:dyDescent="0.25">
      <c r="A1522" s="9">
        <v>2019</v>
      </c>
      <c r="B1522" s="9">
        <v>4</v>
      </c>
      <c r="C1522" s="9" t="s">
        <v>19</v>
      </c>
      <c r="D1522" s="9" t="s">
        <v>78</v>
      </c>
      <c r="E1522" s="11" t="s">
        <v>17</v>
      </c>
      <c r="F1522" s="9" t="s">
        <v>76</v>
      </c>
      <c r="G1522" s="5" t="s">
        <v>77</v>
      </c>
      <c r="H1522" s="6">
        <v>0.94</v>
      </c>
      <c r="I1522" s="6">
        <v>0</v>
      </c>
      <c r="J1522" s="6">
        <v>0</v>
      </c>
      <c r="K1522" s="6">
        <v>0.94</v>
      </c>
      <c r="L1522" s="6">
        <v>0</v>
      </c>
      <c r="M1522" s="6">
        <v>0</v>
      </c>
      <c r="N1522" s="6">
        <v>0</v>
      </c>
      <c r="O1522" s="6">
        <v>0</v>
      </c>
    </row>
    <row r="1523" spans="1:57" s="3" customFormat="1" hidden="1" x14ac:dyDescent="0.25">
      <c r="A1523" s="9">
        <v>2019</v>
      </c>
      <c r="B1523" s="9">
        <v>5</v>
      </c>
      <c r="C1523" s="9" t="s">
        <v>209</v>
      </c>
      <c r="D1523" s="9" t="s">
        <v>219</v>
      </c>
      <c r="E1523" s="11" t="s">
        <v>220</v>
      </c>
      <c r="F1523" s="9" t="s">
        <v>221</v>
      </c>
      <c r="G1523" s="5" t="s">
        <v>221</v>
      </c>
      <c r="H1523" s="6">
        <v>449.94999999999993</v>
      </c>
      <c r="I1523" s="6">
        <v>0</v>
      </c>
      <c r="J1523" s="6">
        <v>0</v>
      </c>
      <c r="K1523" s="6">
        <v>0.94</v>
      </c>
      <c r="L1523" s="6">
        <v>0</v>
      </c>
      <c r="M1523" s="6">
        <v>449</v>
      </c>
      <c r="N1523" s="6">
        <v>14.1</v>
      </c>
      <c r="O1523" s="6">
        <v>0</v>
      </c>
    </row>
    <row r="1524" spans="1:57" s="3" customFormat="1" x14ac:dyDescent="0.25">
      <c r="A1524" s="9">
        <v>2019</v>
      </c>
      <c r="B1524" s="9">
        <v>2</v>
      </c>
      <c r="C1524" s="9" t="s">
        <v>27</v>
      </c>
      <c r="D1524" s="9" t="s">
        <v>28</v>
      </c>
      <c r="E1524" s="11" t="s">
        <v>29</v>
      </c>
      <c r="F1524" s="9" t="s">
        <v>39</v>
      </c>
      <c r="G1524" s="5" t="s">
        <v>30</v>
      </c>
      <c r="H1524" s="6">
        <v>32.57</v>
      </c>
      <c r="I1524" s="6">
        <v>0</v>
      </c>
      <c r="J1524" s="6">
        <v>0</v>
      </c>
      <c r="K1524" s="6">
        <v>0.93</v>
      </c>
      <c r="L1524" s="6">
        <v>0</v>
      </c>
      <c r="M1524" s="6">
        <v>31.64</v>
      </c>
      <c r="N1524" s="6">
        <v>14.420000000000002</v>
      </c>
      <c r="O1524" s="6">
        <v>0</v>
      </c>
    </row>
    <row r="1525" spans="1:57" s="3" customFormat="1" hidden="1" x14ac:dyDescent="0.25">
      <c r="A1525" s="5">
        <v>2019</v>
      </c>
      <c r="B1525" s="5">
        <v>7</v>
      </c>
      <c r="C1525" s="12" t="s">
        <v>79</v>
      </c>
      <c r="D1525" s="12" t="s">
        <v>137</v>
      </c>
      <c r="E1525" s="96" t="s">
        <v>138</v>
      </c>
      <c r="F1525" s="12" t="s">
        <v>186</v>
      </c>
      <c r="G1525" s="10" t="s">
        <v>184</v>
      </c>
      <c r="H1525" s="6">
        <v>0.93</v>
      </c>
      <c r="I1525" s="6">
        <v>0</v>
      </c>
      <c r="J1525" s="6">
        <v>0</v>
      </c>
      <c r="K1525" s="6">
        <v>0.93</v>
      </c>
      <c r="L1525" s="6">
        <v>0</v>
      </c>
      <c r="M1525" s="6">
        <v>0</v>
      </c>
      <c r="N1525" s="6">
        <v>0</v>
      </c>
      <c r="O1525" s="6">
        <v>0</v>
      </c>
    </row>
    <row r="1526" spans="1:57" s="3" customFormat="1" x14ac:dyDescent="0.25">
      <c r="A1526" s="15">
        <v>2019</v>
      </c>
      <c r="B1526" s="15">
        <v>8</v>
      </c>
      <c r="C1526" s="15" t="s">
        <v>61</v>
      </c>
      <c r="D1526" s="15" t="s">
        <v>401</v>
      </c>
      <c r="E1526" s="91" t="s">
        <v>29</v>
      </c>
      <c r="F1526" s="15" t="s">
        <v>402</v>
      </c>
      <c r="G1526" s="16" t="s">
        <v>401</v>
      </c>
      <c r="H1526" s="15">
        <v>27.49</v>
      </c>
      <c r="I1526" s="15">
        <v>0</v>
      </c>
      <c r="J1526" s="15">
        <v>0</v>
      </c>
      <c r="K1526" s="15">
        <v>0.93</v>
      </c>
      <c r="L1526" s="15">
        <v>26.56</v>
      </c>
      <c r="M1526" s="15">
        <v>0</v>
      </c>
      <c r="N1526" s="15">
        <v>0</v>
      </c>
      <c r="O1526" s="15">
        <v>0</v>
      </c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  <c r="BC1526" s="17"/>
      <c r="BD1526" s="17"/>
      <c r="BE1526" s="17"/>
    </row>
    <row r="1527" spans="1:57" s="3" customFormat="1" hidden="1" x14ac:dyDescent="0.25">
      <c r="A1527" s="21">
        <v>2019</v>
      </c>
      <c r="B1527" s="21">
        <v>11</v>
      </c>
      <c r="C1527" s="21" t="s">
        <v>19</v>
      </c>
      <c r="D1527" s="21" t="s">
        <v>46</v>
      </c>
      <c r="E1527" s="90" t="s">
        <v>51</v>
      </c>
      <c r="F1527" s="21" t="s">
        <v>281</v>
      </c>
      <c r="G1527" s="21" t="s">
        <v>282</v>
      </c>
      <c r="H1527" s="21">
        <v>0.93</v>
      </c>
      <c r="I1527" s="21">
        <v>0</v>
      </c>
      <c r="J1527" s="21">
        <v>0</v>
      </c>
      <c r="K1527" s="21">
        <v>0.93</v>
      </c>
      <c r="L1527" s="21">
        <v>0</v>
      </c>
      <c r="M1527" s="21">
        <v>0</v>
      </c>
      <c r="N1527" s="21">
        <v>0</v>
      </c>
      <c r="O1527" s="21">
        <v>0</v>
      </c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  <c r="AB1527" s="22"/>
      <c r="AC1527" s="22"/>
      <c r="AD1527" s="22"/>
      <c r="AE1527" s="22"/>
      <c r="AF1527" s="22"/>
      <c r="AG1527" s="22"/>
      <c r="AH1527" s="22"/>
      <c r="AI1527" s="22"/>
      <c r="AJ1527" s="22"/>
      <c r="AK1527" s="22"/>
      <c r="AL1527" s="22"/>
      <c r="AM1527" s="22"/>
      <c r="AN1527" s="22"/>
      <c r="AO1527" s="22"/>
      <c r="AP1527" s="22"/>
      <c r="AQ1527" s="22"/>
      <c r="AR1527" s="22"/>
      <c r="AS1527" s="22"/>
      <c r="AT1527" s="22"/>
      <c r="AU1527" s="22"/>
      <c r="AV1527" s="22"/>
      <c r="AW1527" s="22"/>
      <c r="AX1527" s="22"/>
      <c r="AY1527" s="22"/>
      <c r="AZ1527" s="22"/>
      <c r="BA1527" s="22"/>
      <c r="BB1527" s="22"/>
      <c r="BC1527" s="22"/>
      <c r="BD1527" s="22"/>
      <c r="BE1527" s="22"/>
    </row>
    <row r="1528" spans="1:57" s="3" customFormat="1" hidden="1" x14ac:dyDescent="0.25">
      <c r="A1528" s="21">
        <v>2019</v>
      </c>
      <c r="B1528" s="21">
        <v>11</v>
      </c>
      <c r="C1528" s="21" t="s">
        <v>124</v>
      </c>
      <c r="D1528" s="21" t="s">
        <v>425</v>
      </c>
      <c r="E1528" s="90" t="s">
        <v>542</v>
      </c>
      <c r="F1528" s="21" t="s">
        <v>481</v>
      </c>
      <c r="G1528" s="21" t="s">
        <v>479</v>
      </c>
      <c r="H1528" s="21">
        <v>0.93</v>
      </c>
      <c r="I1528" s="21">
        <v>0</v>
      </c>
      <c r="J1528" s="21">
        <v>0</v>
      </c>
      <c r="K1528" s="21">
        <v>0.93</v>
      </c>
      <c r="L1528" s="21">
        <v>0</v>
      </c>
      <c r="M1528" s="21">
        <v>0</v>
      </c>
      <c r="N1528" s="21">
        <v>0</v>
      </c>
      <c r="O1528" s="21">
        <v>0</v>
      </c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  <c r="AB1528" s="22"/>
      <c r="AC1528" s="22"/>
      <c r="AD1528" s="22"/>
      <c r="AE1528" s="22"/>
      <c r="AF1528" s="22"/>
      <c r="AG1528" s="22"/>
      <c r="AH1528" s="22"/>
      <c r="AI1528" s="22"/>
      <c r="AJ1528" s="22"/>
      <c r="AK1528" s="22"/>
      <c r="AL1528" s="22"/>
      <c r="AM1528" s="22"/>
      <c r="AN1528" s="22"/>
      <c r="AO1528" s="22"/>
      <c r="AP1528" s="22"/>
      <c r="AQ1528" s="22"/>
      <c r="AR1528" s="22"/>
      <c r="AS1528" s="22"/>
      <c r="AT1528" s="22"/>
      <c r="AU1528" s="22"/>
      <c r="AV1528" s="22"/>
      <c r="AW1528" s="22"/>
      <c r="AX1528" s="22"/>
      <c r="AY1528" s="22"/>
      <c r="AZ1528" s="22"/>
      <c r="BA1528" s="22"/>
      <c r="BB1528" s="22"/>
      <c r="BC1528" s="22"/>
      <c r="BD1528" s="22"/>
      <c r="BE1528" s="22"/>
    </row>
    <row r="1529" spans="1:57" s="3" customFormat="1" hidden="1" x14ac:dyDescent="0.25">
      <c r="A1529" s="23">
        <v>2019</v>
      </c>
      <c r="B1529" s="23">
        <v>12</v>
      </c>
      <c r="C1529" s="23" t="s">
        <v>124</v>
      </c>
      <c r="D1529" s="23" t="s">
        <v>425</v>
      </c>
      <c r="E1529" s="94" t="s">
        <v>542</v>
      </c>
      <c r="F1529" s="23" t="s">
        <v>481</v>
      </c>
      <c r="G1529" s="23" t="s">
        <v>479</v>
      </c>
      <c r="H1529" s="23">
        <v>0.93</v>
      </c>
      <c r="I1529" s="23">
        <v>0</v>
      </c>
      <c r="J1529" s="23">
        <v>0</v>
      </c>
      <c r="K1529" s="23">
        <v>0.93</v>
      </c>
      <c r="L1529" s="23">
        <v>0</v>
      </c>
      <c r="M1529" s="23">
        <v>0</v>
      </c>
      <c r="N1529" s="23">
        <v>0</v>
      </c>
      <c r="O1529" s="23">
        <v>0</v>
      </c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  <c r="Z1529" s="24"/>
      <c r="AA1529" s="24"/>
      <c r="AB1529" s="24"/>
      <c r="AC1529" s="24"/>
      <c r="AD1529" s="24"/>
      <c r="AE1529" s="24"/>
      <c r="AF1529" s="24"/>
      <c r="AG1529" s="24"/>
      <c r="AH1529" s="24"/>
      <c r="AI1529" s="24"/>
      <c r="AJ1529" s="24"/>
      <c r="AK1529" s="24"/>
      <c r="AL1529" s="24"/>
      <c r="AM1529" s="24"/>
      <c r="AN1529" s="24"/>
      <c r="AO1529" s="24"/>
      <c r="AP1529" s="24"/>
      <c r="AQ1529" s="24"/>
      <c r="AR1529" s="24"/>
      <c r="AS1529" s="24"/>
      <c r="AT1529" s="24"/>
      <c r="AU1529" s="24"/>
      <c r="AV1529" s="24"/>
      <c r="AW1529" s="24"/>
      <c r="AX1529" s="24"/>
      <c r="AY1529" s="24"/>
      <c r="AZ1529" s="24"/>
      <c r="BA1529" s="24"/>
      <c r="BB1529" s="24"/>
      <c r="BC1529" s="24"/>
      <c r="BD1529" s="24"/>
      <c r="BE1529" s="24"/>
    </row>
    <row r="1530" spans="1:57" s="3" customFormat="1" hidden="1" x14ac:dyDescent="0.25">
      <c r="A1530" s="4">
        <v>2019</v>
      </c>
      <c r="B1530" s="4">
        <v>1</v>
      </c>
      <c r="C1530" s="4" t="s">
        <v>15</v>
      </c>
      <c r="D1530" s="4" t="s">
        <v>42</v>
      </c>
      <c r="E1530" s="95" t="s">
        <v>43</v>
      </c>
      <c r="F1530" s="4" t="s">
        <v>44</v>
      </c>
      <c r="G1530" s="5" t="s">
        <v>45</v>
      </c>
      <c r="H1530" s="6">
        <v>0.92</v>
      </c>
      <c r="I1530" s="6">
        <v>0</v>
      </c>
      <c r="J1530" s="6">
        <v>0</v>
      </c>
      <c r="K1530" s="6">
        <v>0.92</v>
      </c>
      <c r="L1530" s="6">
        <v>0</v>
      </c>
      <c r="M1530" s="6">
        <v>0</v>
      </c>
      <c r="N1530" s="6">
        <v>0</v>
      </c>
      <c r="O1530" s="6">
        <v>0</v>
      </c>
    </row>
    <row r="1531" spans="1:57" s="3" customFormat="1" hidden="1" x14ac:dyDescent="0.25">
      <c r="A1531" s="9">
        <v>2019</v>
      </c>
      <c r="B1531" s="9">
        <v>2</v>
      </c>
      <c r="C1531" s="9" t="s">
        <v>19</v>
      </c>
      <c r="D1531" s="9" t="s">
        <v>299</v>
      </c>
      <c r="E1531" s="11" t="s">
        <v>81</v>
      </c>
      <c r="F1531" s="9" t="s">
        <v>300</v>
      </c>
      <c r="G1531" s="5" t="s">
        <v>301</v>
      </c>
      <c r="H1531" s="6">
        <v>0.92</v>
      </c>
      <c r="I1531" s="6">
        <v>0</v>
      </c>
      <c r="J1531" s="6">
        <v>0</v>
      </c>
      <c r="K1531" s="6">
        <v>0.92</v>
      </c>
      <c r="L1531" s="6">
        <v>0</v>
      </c>
      <c r="M1531" s="6">
        <v>0</v>
      </c>
      <c r="N1531" s="6">
        <v>0</v>
      </c>
      <c r="O1531" s="6">
        <v>0</v>
      </c>
    </row>
    <row r="1532" spans="1:57" s="3" customFormat="1" x14ac:dyDescent="0.25">
      <c r="A1532" s="9">
        <v>2019</v>
      </c>
      <c r="B1532" s="9">
        <v>3</v>
      </c>
      <c r="C1532" s="9" t="s">
        <v>61</v>
      </c>
      <c r="D1532" s="9" t="s">
        <v>62</v>
      </c>
      <c r="E1532" s="11" t="s">
        <v>29</v>
      </c>
      <c r="F1532" s="9" t="s">
        <v>421</v>
      </c>
      <c r="G1532" s="5" t="s">
        <v>411</v>
      </c>
      <c r="H1532" s="6">
        <v>0.92</v>
      </c>
      <c r="I1532" s="6">
        <v>0</v>
      </c>
      <c r="J1532" s="6">
        <v>0</v>
      </c>
      <c r="K1532" s="6">
        <v>0.92</v>
      </c>
      <c r="L1532" s="6">
        <v>0</v>
      </c>
      <c r="M1532" s="6">
        <v>0</v>
      </c>
      <c r="N1532" s="6">
        <v>0</v>
      </c>
      <c r="O1532" s="6">
        <v>0</v>
      </c>
    </row>
    <row r="1533" spans="1:57" s="3" customFormat="1" hidden="1" x14ac:dyDescent="0.25">
      <c r="A1533" s="9">
        <v>2019</v>
      </c>
      <c r="B1533" s="9">
        <v>5</v>
      </c>
      <c r="C1533" s="9" t="s">
        <v>15</v>
      </c>
      <c r="D1533" s="9" t="s">
        <v>131</v>
      </c>
      <c r="E1533" s="11" t="s">
        <v>43</v>
      </c>
      <c r="F1533" s="9" t="s">
        <v>131</v>
      </c>
      <c r="G1533" s="5" t="s">
        <v>16</v>
      </c>
      <c r="H1533" s="6">
        <v>0.99</v>
      </c>
      <c r="I1533" s="6">
        <v>0</v>
      </c>
      <c r="J1533" s="6">
        <v>0</v>
      </c>
      <c r="K1533" s="6">
        <v>0.92</v>
      </c>
      <c r="L1533" s="6">
        <v>7.0000000000000007E-2</v>
      </c>
      <c r="M1533" s="6">
        <v>0</v>
      </c>
      <c r="N1533" s="6">
        <v>0</v>
      </c>
      <c r="O1533" s="6">
        <v>0</v>
      </c>
    </row>
    <row r="1534" spans="1:57" s="3" customFormat="1" hidden="1" x14ac:dyDescent="0.25">
      <c r="A1534" s="9">
        <v>2019</v>
      </c>
      <c r="B1534" s="9">
        <v>6</v>
      </c>
      <c r="C1534" s="10" t="s">
        <v>15</v>
      </c>
      <c r="D1534" s="10" t="s">
        <v>131</v>
      </c>
      <c r="E1534" s="11" t="s">
        <v>43</v>
      </c>
      <c r="F1534" s="10" t="s">
        <v>235</v>
      </c>
      <c r="G1534" s="12" t="s">
        <v>16</v>
      </c>
      <c r="H1534" s="6">
        <v>68.260000000000005</v>
      </c>
      <c r="I1534" s="6">
        <v>0</v>
      </c>
      <c r="J1534" s="6">
        <v>0</v>
      </c>
      <c r="K1534" s="6">
        <v>0.92</v>
      </c>
      <c r="L1534" s="6">
        <v>53.72</v>
      </c>
      <c r="M1534" s="6">
        <v>0</v>
      </c>
      <c r="N1534" s="6">
        <v>0</v>
      </c>
      <c r="O1534" s="6">
        <v>13.62</v>
      </c>
    </row>
    <row r="1535" spans="1:57" s="3" customFormat="1" hidden="1" x14ac:dyDescent="0.25">
      <c r="A1535" s="15">
        <v>2019</v>
      </c>
      <c r="B1535" s="15">
        <v>8</v>
      </c>
      <c r="C1535" s="15" t="s">
        <v>327</v>
      </c>
      <c r="D1535" s="15" t="s">
        <v>533</v>
      </c>
      <c r="E1535" s="91" t="s">
        <v>81</v>
      </c>
      <c r="F1535" s="15" t="s">
        <v>534</v>
      </c>
      <c r="G1535" s="16" t="s">
        <v>534</v>
      </c>
      <c r="H1535" s="15">
        <v>0.92</v>
      </c>
      <c r="I1535" s="15">
        <v>0</v>
      </c>
      <c r="J1535" s="15">
        <v>0</v>
      </c>
      <c r="K1535" s="15">
        <v>0.92</v>
      </c>
      <c r="L1535" s="15">
        <v>0</v>
      </c>
      <c r="M1535" s="15">
        <v>0</v>
      </c>
      <c r="N1535" s="15">
        <v>0</v>
      </c>
      <c r="O1535" s="15">
        <v>0</v>
      </c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  <c r="BC1535" s="17"/>
      <c r="BD1535" s="17"/>
      <c r="BE1535" s="17"/>
    </row>
    <row r="1536" spans="1:57" s="3" customFormat="1" hidden="1" x14ac:dyDescent="0.25">
      <c r="A1536" s="9">
        <v>2019</v>
      </c>
      <c r="B1536" s="9">
        <v>2</v>
      </c>
      <c r="C1536" s="9" t="s">
        <v>15</v>
      </c>
      <c r="D1536" s="9" t="s">
        <v>50</v>
      </c>
      <c r="E1536" s="11" t="s">
        <v>51</v>
      </c>
      <c r="F1536" s="9" t="s">
        <v>54</v>
      </c>
      <c r="G1536" s="5" t="s">
        <v>53</v>
      </c>
      <c r="H1536" s="6">
        <v>18.09</v>
      </c>
      <c r="I1536" s="6">
        <v>0</v>
      </c>
      <c r="J1536" s="6">
        <v>0</v>
      </c>
      <c r="K1536" s="6">
        <v>0.91</v>
      </c>
      <c r="L1536" s="6">
        <v>17.18</v>
      </c>
      <c r="M1536" s="6">
        <v>0</v>
      </c>
      <c r="N1536" s="6">
        <v>0</v>
      </c>
      <c r="O1536" s="6">
        <v>0</v>
      </c>
    </row>
    <row r="1537" spans="1:57" s="3" customFormat="1" x14ac:dyDescent="0.25">
      <c r="A1537" s="9">
        <v>2019</v>
      </c>
      <c r="B1537" s="9">
        <v>2</v>
      </c>
      <c r="C1537" s="9" t="s">
        <v>89</v>
      </c>
      <c r="D1537" s="9" t="s">
        <v>197</v>
      </c>
      <c r="E1537" s="11" t="s">
        <v>29</v>
      </c>
      <c r="F1537" s="9" t="s">
        <v>199</v>
      </c>
      <c r="G1537" s="5" t="s">
        <v>200</v>
      </c>
      <c r="H1537" s="6">
        <v>61.84</v>
      </c>
      <c r="I1537" s="6">
        <v>0</v>
      </c>
      <c r="J1537" s="6">
        <v>0</v>
      </c>
      <c r="K1537" s="6">
        <v>0.91</v>
      </c>
      <c r="L1537" s="6">
        <v>3</v>
      </c>
      <c r="M1537" s="6">
        <v>57.22</v>
      </c>
      <c r="N1537" s="6">
        <v>0</v>
      </c>
      <c r="O1537" s="6">
        <v>0.72</v>
      </c>
    </row>
    <row r="1538" spans="1:57" s="3" customFormat="1" x14ac:dyDescent="0.25">
      <c r="A1538" s="9">
        <v>2019</v>
      </c>
      <c r="B1538" s="9">
        <v>3</v>
      </c>
      <c r="C1538" s="9" t="s">
        <v>61</v>
      </c>
      <c r="D1538" s="9" t="s">
        <v>401</v>
      </c>
      <c r="E1538" s="11" t="s">
        <v>29</v>
      </c>
      <c r="F1538" s="9" t="s">
        <v>402</v>
      </c>
      <c r="G1538" s="5" t="s">
        <v>401</v>
      </c>
      <c r="H1538" s="6">
        <v>34.659999999999997</v>
      </c>
      <c r="I1538" s="6">
        <v>0</v>
      </c>
      <c r="J1538" s="6">
        <v>0</v>
      </c>
      <c r="K1538" s="6">
        <v>0.91</v>
      </c>
      <c r="L1538" s="6">
        <v>33.75</v>
      </c>
      <c r="M1538" s="6">
        <v>0</v>
      </c>
      <c r="N1538" s="6">
        <v>0</v>
      </c>
      <c r="O1538" s="6">
        <v>0</v>
      </c>
    </row>
    <row r="1539" spans="1:57" s="3" customFormat="1" hidden="1" x14ac:dyDescent="0.25">
      <c r="A1539" s="15">
        <v>2019</v>
      </c>
      <c r="B1539" s="15">
        <v>8</v>
      </c>
      <c r="C1539" s="15" t="s">
        <v>19</v>
      </c>
      <c r="D1539" s="15" t="s">
        <v>20</v>
      </c>
      <c r="E1539" s="91" t="s">
        <v>441</v>
      </c>
      <c r="F1539" s="15" t="s">
        <v>442</v>
      </c>
      <c r="G1539" s="5" t="s">
        <v>442</v>
      </c>
      <c r="H1539" s="15">
        <v>3.4899999999999998</v>
      </c>
      <c r="I1539" s="15">
        <v>0</v>
      </c>
      <c r="J1539" s="15">
        <v>0</v>
      </c>
      <c r="K1539" s="15">
        <v>0.91</v>
      </c>
      <c r="L1539" s="15">
        <v>2.57</v>
      </c>
      <c r="M1539" s="15">
        <v>0</v>
      </c>
      <c r="N1539" s="15">
        <v>0</v>
      </c>
      <c r="O1539" s="15">
        <v>0</v>
      </c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  <c r="BC1539" s="17"/>
      <c r="BD1539" s="17"/>
      <c r="BE1539" s="17"/>
    </row>
    <row r="1540" spans="1:57" s="3" customFormat="1" hidden="1" x14ac:dyDescent="0.25">
      <c r="A1540" s="13">
        <v>2019</v>
      </c>
      <c r="B1540" s="13">
        <v>9</v>
      </c>
      <c r="C1540" s="13" t="s">
        <v>19</v>
      </c>
      <c r="D1540" s="13" t="s">
        <v>78</v>
      </c>
      <c r="E1540" s="92" t="s">
        <v>313</v>
      </c>
      <c r="F1540" s="13" t="s">
        <v>314</v>
      </c>
      <c r="G1540" s="7" t="s">
        <v>315</v>
      </c>
      <c r="H1540" s="13">
        <v>48.66</v>
      </c>
      <c r="I1540" s="13">
        <v>0</v>
      </c>
      <c r="J1540" s="13">
        <v>0</v>
      </c>
      <c r="K1540" s="13">
        <v>0.91</v>
      </c>
      <c r="L1540" s="13">
        <v>15.41</v>
      </c>
      <c r="M1540" s="13">
        <v>0</v>
      </c>
      <c r="N1540" s="13">
        <v>0</v>
      </c>
      <c r="O1540" s="13">
        <v>32.33</v>
      </c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  <c r="BA1540" s="18"/>
      <c r="BB1540" s="18"/>
      <c r="BC1540" s="18"/>
      <c r="BD1540" s="18"/>
      <c r="BE1540" s="18"/>
    </row>
    <row r="1541" spans="1:57" s="3" customFormat="1" x14ac:dyDescent="0.25">
      <c r="A1541" s="21">
        <v>2019</v>
      </c>
      <c r="B1541" s="21">
        <v>11</v>
      </c>
      <c r="C1541" s="21" t="s">
        <v>89</v>
      </c>
      <c r="D1541" s="21" t="s">
        <v>332</v>
      </c>
      <c r="E1541" s="90" t="s">
        <v>29</v>
      </c>
      <c r="F1541" s="21" t="s">
        <v>337</v>
      </c>
      <c r="G1541" s="21" t="s">
        <v>330</v>
      </c>
      <c r="H1541" s="21">
        <v>21.2</v>
      </c>
      <c r="I1541" s="21">
        <v>0</v>
      </c>
      <c r="J1541" s="21">
        <v>0</v>
      </c>
      <c r="K1541" s="21">
        <v>0.91</v>
      </c>
      <c r="L1541" s="21">
        <v>11.270000000000001</v>
      </c>
      <c r="M1541" s="21">
        <v>0</v>
      </c>
      <c r="N1541" s="21">
        <v>0</v>
      </c>
      <c r="O1541" s="21">
        <v>9.02</v>
      </c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22"/>
      <c r="AC1541" s="22"/>
      <c r="AD1541" s="22"/>
      <c r="AE1541" s="22"/>
      <c r="AF1541" s="22"/>
      <c r="AG1541" s="22"/>
      <c r="AH1541" s="22"/>
      <c r="AI1541" s="22"/>
      <c r="AJ1541" s="22"/>
      <c r="AK1541" s="22"/>
      <c r="AL1541" s="22"/>
      <c r="AM1541" s="22"/>
      <c r="AN1541" s="22"/>
      <c r="AO1541" s="22"/>
      <c r="AP1541" s="22"/>
      <c r="AQ1541" s="22"/>
      <c r="AR1541" s="22"/>
      <c r="AS1541" s="22"/>
      <c r="AT1541" s="22"/>
      <c r="AU1541" s="22"/>
      <c r="AV1541" s="22"/>
      <c r="AW1541" s="22"/>
      <c r="AX1541" s="22"/>
      <c r="AY1541" s="22"/>
      <c r="AZ1541" s="22"/>
      <c r="BA1541" s="22"/>
      <c r="BB1541" s="22"/>
      <c r="BC1541" s="22"/>
      <c r="BD1541" s="22"/>
      <c r="BE1541" s="22"/>
    </row>
    <row r="1542" spans="1:57" s="3" customFormat="1" hidden="1" x14ac:dyDescent="0.25">
      <c r="A1542" s="4">
        <v>2019</v>
      </c>
      <c r="B1542" s="4">
        <v>1</v>
      </c>
      <c r="C1542" s="4" t="s">
        <v>124</v>
      </c>
      <c r="D1542" s="4" t="s">
        <v>353</v>
      </c>
      <c r="E1542" s="95" t="s">
        <v>126</v>
      </c>
      <c r="F1542" s="4" t="s">
        <v>354</v>
      </c>
      <c r="G1542" s="5" t="s">
        <v>355</v>
      </c>
      <c r="H1542" s="6">
        <v>0.9</v>
      </c>
      <c r="I1542" s="6">
        <v>0</v>
      </c>
      <c r="J1542" s="6">
        <v>0</v>
      </c>
      <c r="K1542" s="6">
        <v>0.9</v>
      </c>
      <c r="L1542" s="6">
        <v>0</v>
      </c>
      <c r="M1542" s="6">
        <v>0</v>
      </c>
      <c r="N1542" s="6">
        <v>0</v>
      </c>
      <c r="O1542" s="6">
        <v>0</v>
      </c>
    </row>
    <row r="1543" spans="1:57" s="3" customFormat="1" hidden="1" x14ac:dyDescent="0.25">
      <c r="A1543" s="9">
        <v>2019</v>
      </c>
      <c r="B1543" s="9">
        <v>3</v>
      </c>
      <c r="C1543" s="9" t="s">
        <v>19</v>
      </c>
      <c r="D1543" s="9" t="s">
        <v>299</v>
      </c>
      <c r="E1543" s="11" t="s">
        <v>81</v>
      </c>
      <c r="F1543" s="9" t="s">
        <v>300</v>
      </c>
      <c r="G1543" s="5" t="s">
        <v>301</v>
      </c>
      <c r="H1543" s="6">
        <v>0.9</v>
      </c>
      <c r="I1543" s="6">
        <v>0</v>
      </c>
      <c r="J1543" s="6">
        <v>0</v>
      </c>
      <c r="K1543" s="6">
        <v>0.9</v>
      </c>
      <c r="L1543" s="6">
        <v>0</v>
      </c>
      <c r="M1543" s="6">
        <v>0</v>
      </c>
      <c r="N1543" s="6">
        <v>0</v>
      </c>
      <c r="O1543" s="6">
        <v>0</v>
      </c>
    </row>
    <row r="1544" spans="1:57" s="3" customFormat="1" hidden="1" x14ac:dyDescent="0.25">
      <c r="A1544" s="9">
        <v>2019</v>
      </c>
      <c r="B1544" s="9">
        <v>5</v>
      </c>
      <c r="C1544" s="9" t="s">
        <v>19</v>
      </c>
      <c r="D1544" s="9" t="s">
        <v>78</v>
      </c>
      <c r="E1544" s="11" t="s">
        <v>313</v>
      </c>
      <c r="F1544" s="9" t="s">
        <v>316</v>
      </c>
      <c r="G1544" s="5" t="s">
        <v>315</v>
      </c>
      <c r="H1544" s="6">
        <v>1.23</v>
      </c>
      <c r="I1544" s="6">
        <v>0</v>
      </c>
      <c r="J1544" s="6">
        <v>0</v>
      </c>
      <c r="K1544" s="6">
        <v>0.9</v>
      </c>
      <c r="L1544" s="6">
        <v>0.33</v>
      </c>
      <c r="M1544" s="6">
        <v>0</v>
      </c>
      <c r="N1544" s="6">
        <v>0</v>
      </c>
      <c r="O1544" s="6">
        <v>0</v>
      </c>
    </row>
    <row r="1545" spans="1:57" s="3" customFormat="1" x14ac:dyDescent="0.25">
      <c r="A1545" s="5">
        <v>2019</v>
      </c>
      <c r="B1545" s="5">
        <v>7</v>
      </c>
      <c r="C1545" s="12" t="s">
        <v>27</v>
      </c>
      <c r="D1545" s="12" t="s">
        <v>28</v>
      </c>
      <c r="E1545" s="96" t="s">
        <v>29</v>
      </c>
      <c r="F1545" s="12" t="s">
        <v>40</v>
      </c>
      <c r="G1545" s="10" t="s">
        <v>30</v>
      </c>
      <c r="H1545" s="6">
        <v>28.67</v>
      </c>
      <c r="I1545" s="6">
        <v>0</v>
      </c>
      <c r="J1545" s="6">
        <v>0</v>
      </c>
      <c r="K1545" s="6">
        <v>0.9</v>
      </c>
      <c r="L1545" s="6">
        <v>0</v>
      </c>
      <c r="M1545" s="6">
        <v>27.77</v>
      </c>
      <c r="N1545" s="6">
        <v>11.66</v>
      </c>
      <c r="O1545" s="6">
        <v>0</v>
      </c>
    </row>
    <row r="1546" spans="1:57" s="3" customFormat="1" hidden="1" x14ac:dyDescent="0.25">
      <c r="A1546" s="19">
        <v>2019</v>
      </c>
      <c r="B1546" s="19">
        <v>10</v>
      </c>
      <c r="C1546" s="19" t="s">
        <v>253</v>
      </c>
      <c r="D1546" s="19" t="s">
        <v>254</v>
      </c>
      <c r="E1546" s="93" t="s">
        <v>255</v>
      </c>
      <c r="F1546" s="19" t="s">
        <v>256</v>
      </c>
      <c r="G1546" s="19" t="s">
        <v>253</v>
      </c>
      <c r="H1546" s="19">
        <v>838.73</v>
      </c>
      <c r="I1546" s="19">
        <v>0</v>
      </c>
      <c r="J1546" s="19">
        <v>0</v>
      </c>
      <c r="K1546" s="19">
        <v>0.9</v>
      </c>
      <c r="L1546" s="19">
        <v>4.16</v>
      </c>
      <c r="M1546" s="19">
        <v>0</v>
      </c>
      <c r="N1546" s="19">
        <v>0</v>
      </c>
      <c r="O1546" s="19">
        <v>833.69</v>
      </c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  <c r="BA1546" s="20"/>
      <c r="BB1546" s="20"/>
      <c r="BC1546" s="20"/>
      <c r="BD1546" s="20"/>
      <c r="BE1546" s="20"/>
    </row>
    <row r="1547" spans="1:57" s="3" customFormat="1" hidden="1" x14ac:dyDescent="0.25">
      <c r="A1547" s="23">
        <v>2019</v>
      </c>
      <c r="B1547" s="23">
        <v>12</v>
      </c>
      <c r="C1547" s="23" t="s">
        <v>15</v>
      </c>
      <c r="D1547" s="23" t="s">
        <v>393</v>
      </c>
      <c r="E1547" s="94" t="s">
        <v>43</v>
      </c>
      <c r="F1547" s="23" t="s">
        <v>395</v>
      </c>
      <c r="G1547" s="23" t="s">
        <v>393</v>
      </c>
      <c r="H1547" s="23">
        <v>0.9</v>
      </c>
      <c r="I1547" s="23">
        <v>0</v>
      </c>
      <c r="J1547" s="23">
        <v>0</v>
      </c>
      <c r="K1547" s="23">
        <v>0.9</v>
      </c>
      <c r="L1547" s="23">
        <v>0</v>
      </c>
      <c r="M1547" s="23">
        <v>0</v>
      </c>
      <c r="N1547" s="23">
        <v>0</v>
      </c>
      <c r="O1547" s="23">
        <v>0</v>
      </c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  <c r="Z1547" s="24"/>
      <c r="AA1547" s="24"/>
      <c r="AB1547" s="24"/>
      <c r="AC1547" s="24"/>
      <c r="AD1547" s="24"/>
      <c r="AE1547" s="24"/>
      <c r="AF1547" s="24"/>
      <c r="AG1547" s="24"/>
      <c r="AH1547" s="24"/>
      <c r="AI1547" s="24"/>
      <c r="AJ1547" s="24"/>
      <c r="AK1547" s="24"/>
      <c r="AL1547" s="24"/>
      <c r="AM1547" s="24"/>
      <c r="AN1547" s="24"/>
      <c r="AO1547" s="24"/>
      <c r="AP1547" s="24"/>
      <c r="AQ1547" s="24"/>
      <c r="AR1547" s="24"/>
      <c r="AS1547" s="24"/>
      <c r="AT1547" s="24"/>
      <c r="AU1547" s="24"/>
      <c r="AV1547" s="24"/>
      <c r="AW1547" s="24"/>
      <c r="AX1547" s="24"/>
      <c r="AY1547" s="24"/>
      <c r="AZ1547" s="24"/>
      <c r="BA1547" s="24"/>
      <c r="BB1547" s="24"/>
      <c r="BC1547" s="24"/>
      <c r="BD1547" s="24"/>
      <c r="BE1547" s="24"/>
    </row>
    <row r="1548" spans="1:57" s="3" customFormat="1" hidden="1" x14ac:dyDescent="0.25">
      <c r="A1548" s="9">
        <v>2019</v>
      </c>
      <c r="B1548" s="9">
        <v>5</v>
      </c>
      <c r="C1548" s="9" t="s">
        <v>15</v>
      </c>
      <c r="D1548" s="9" t="s">
        <v>42</v>
      </c>
      <c r="E1548" s="9" t="s">
        <v>43</v>
      </c>
      <c r="F1548" s="9" t="s">
        <v>44</v>
      </c>
      <c r="G1548" s="5" t="s">
        <v>45</v>
      </c>
      <c r="H1548" s="6">
        <v>0.89</v>
      </c>
      <c r="I1548" s="6">
        <v>0</v>
      </c>
      <c r="J1548" s="6">
        <v>0</v>
      </c>
      <c r="K1548" s="6">
        <v>0.89</v>
      </c>
      <c r="L1548" s="6">
        <v>0</v>
      </c>
      <c r="M1548" s="6">
        <v>0</v>
      </c>
      <c r="N1548" s="6">
        <v>0</v>
      </c>
      <c r="O1548" s="6">
        <v>0</v>
      </c>
    </row>
    <row r="1549" spans="1:57" s="3" customFormat="1" hidden="1" x14ac:dyDescent="0.25">
      <c r="A1549" s="13">
        <v>2019</v>
      </c>
      <c r="B1549" s="13">
        <v>9</v>
      </c>
      <c r="C1549" s="13" t="s">
        <v>55</v>
      </c>
      <c r="D1549" s="13" t="s">
        <v>249</v>
      </c>
      <c r="E1549" s="92" t="s">
        <v>250</v>
      </c>
      <c r="F1549" s="13" t="s">
        <v>251</v>
      </c>
      <c r="G1549" s="7" t="s">
        <v>252</v>
      </c>
      <c r="H1549" s="13">
        <v>13.24</v>
      </c>
      <c r="I1549" s="13">
        <v>0</v>
      </c>
      <c r="J1549" s="13">
        <v>0</v>
      </c>
      <c r="K1549" s="13">
        <v>0.89</v>
      </c>
      <c r="L1549" s="13">
        <v>12.35</v>
      </c>
      <c r="M1549" s="13">
        <v>0</v>
      </c>
      <c r="N1549" s="13">
        <v>0</v>
      </c>
      <c r="O1549" s="13">
        <v>0</v>
      </c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  <c r="BA1549" s="18"/>
      <c r="BB1549" s="18"/>
      <c r="BC1549" s="18"/>
      <c r="BD1549" s="18"/>
      <c r="BE1549" s="18"/>
    </row>
    <row r="1550" spans="1:57" s="3" customFormat="1" hidden="1" x14ac:dyDescent="0.25">
      <c r="A1550" s="19">
        <v>2019</v>
      </c>
      <c r="B1550" s="19">
        <v>10</v>
      </c>
      <c r="C1550" s="19" t="s">
        <v>15</v>
      </c>
      <c r="D1550" s="19" t="s">
        <v>50</v>
      </c>
      <c r="E1550" s="93" t="s">
        <v>51</v>
      </c>
      <c r="F1550" s="19" t="s">
        <v>54</v>
      </c>
      <c r="G1550" s="19" t="s">
        <v>53</v>
      </c>
      <c r="H1550" s="19">
        <v>19.239999999999998</v>
      </c>
      <c r="I1550" s="19">
        <v>0</v>
      </c>
      <c r="J1550" s="19">
        <v>0</v>
      </c>
      <c r="K1550" s="19">
        <v>0.89</v>
      </c>
      <c r="L1550" s="19">
        <v>18.36</v>
      </c>
      <c r="M1550" s="19">
        <v>0</v>
      </c>
      <c r="N1550" s="19">
        <v>0</v>
      </c>
      <c r="O1550" s="19">
        <v>0</v>
      </c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  <c r="BA1550" s="20"/>
      <c r="BB1550" s="20"/>
      <c r="BC1550" s="20"/>
      <c r="BD1550" s="20"/>
      <c r="BE1550" s="20"/>
    </row>
    <row r="1551" spans="1:57" s="3" customFormat="1" x14ac:dyDescent="0.25">
      <c r="A1551" s="4">
        <v>2019</v>
      </c>
      <c r="B1551" s="4">
        <v>1</v>
      </c>
      <c r="C1551" s="4" t="s">
        <v>19</v>
      </c>
      <c r="D1551" s="4" t="s">
        <v>70</v>
      </c>
      <c r="E1551" s="95" t="s">
        <v>29</v>
      </c>
      <c r="F1551" s="4" t="s">
        <v>445</v>
      </c>
      <c r="G1551" s="5" t="s">
        <v>444</v>
      </c>
      <c r="H1551" s="6">
        <v>365.67</v>
      </c>
      <c r="I1551" s="6">
        <v>0</v>
      </c>
      <c r="J1551" s="6">
        <v>361.64</v>
      </c>
      <c r="K1551" s="6">
        <v>0.88</v>
      </c>
      <c r="L1551" s="6">
        <v>3.15</v>
      </c>
      <c r="M1551" s="6">
        <v>0</v>
      </c>
      <c r="N1551" s="6">
        <v>0</v>
      </c>
      <c r="O1551" s="6">
        <v>0</v>
      </c>
    </row>
    <row r="1552" spans="1:57" s="3" customFormat="1" hidden="1" x14ac:dyDescent="0.25">
      <c r="A1552" s="9">
        <v>2019</v>
      </c>
      <c r="B1552" s="9">
        <v>3</v>
      </c>
      <c r="C1552" s="9" t="s">
        <v>133</v>
      </c>
      <c r="D1552" s="9" t="s">
        <v>339</v>
      </c>
      <c r="E1552" s="11" t="s">
        <v>340</v>
      </c>
      <c r="F1552" s="9" t="s">
        <v>341</v>
      </c>
      <c r="G1552" s="5" t="s">
        <v>342</v>
      </c>
      <c r="H1552" s="6">
        <v>15.54</v>
      </c>
      <c r="I1552" s="6">
        <v>0</v>
      </c>
      <c r="J1552" s="6">
        <v>0</v>
      </c>
      <c r="K1552" s="6">
        <v>0.88</v>
      </c>
      <c r="L1552" s="6">
        <v>0</v>
      </c>
      <c r="M1552" s="6">
        <v>0</v>
      </c>
      <c r="N1552" s="6">
        <v>0</v>
      </c>
      <c r="O1552" s="6">
        <v>14.67</v>
      </c>
    </row>
    <row r="1553" spans="1:57" s="3" customFormat="1" x14ac:dyDescent="0.25">
      <c r="A1553" s="9">
        <v>2019</v>
      </c>
      <c r="B1553" s="9">
        <v>3</v>
      </c>
      <c r="C1553" s="9" t="s">
        <v>124</v>
      </c>
      <c r="D1553" s="9" t="s">
        <v>382</v>
      </c>
      <c r="E1553" s="11" t="s">
        <v>29</v>
      </c>
      <c r="F1553" s="9" t="s">
        <v>383</v>
      </c>
      <c r="G1553" s="5" t="s">
        <v>384</v>
      </c>
      <c r="H1553" s="6">
        <v>0.88</v>
      </c>
      <c r="I1553" s="6">
        <v>0</v>
      </c>
      <c r="J1553" s="6">
        <v>0</v>
      </c>
      <c r="K1553" s="6">
        <v>0.88</v>
      </c>
      <c r="L1553" s="6">
        <v>0</v>
      </c>
      <c r="M1553" s="6">
        <v>0</v>
      </c>
      <c r="N1553" s="6">
        <v>0</v>
      </c>
      <c r="O1553" s="6">
        <v>0</v>
      </c>
    </row>
    <row r="1554" spans="1:57" s="3" customFormat="1" hidden="1" x14ac:dyDescent="0.25">
      <c r="A1554" s="9">
        <v>2019</v>
      </c>
      <c r="B1554" s="9">
        <v>5</v>
      </c>
      <c r="C1554" s="9" t="s">
        <v>19</v>
      </c>
      <c r="D1554" s="9" t="s">
        <v>78</v>
      </c>
      <c r="E1554" s="11" t="s">
        <v>17</v>
      </c>
      <c r="F1554" s="9" t="s">
        <v>76</v>
      </c>
      <c r="G1554" s="5" t="s">
        <v>77</v>
      </c>
      <c r="H1554" s="6">
        <v>0.88</v>
      </c>
      <c r="I1554" s="6">
        <v>0</v>
      </c>
      <c r="J1554" s="6">
        <v>0</v>
      </c>
      <c r="K1554" s="6">
        <v>0.88</v>
      </c>
      <c r="L1554" s="6">
        <v>0</v>
      </c>
      <c r="M1554" s="6">
        <v>0</v>
      </c>
      <c r="N1554" s="6">
        <v>0</v>
      </c>
      <c r="O1554" s="6">
        <v>0</v>
      </c>
    </row>
    <row r="1555" spans="1:57" s="3" customFormat="1" x14ac:dyDescent="0.25">
      <c r="A1555" s="23">
        <v>2019</v>
      </c>
      <c r="B1555" s="23">
        <v>12</v>
      </c>
      <c r="C1555" s="23" t="s">
        <v>61</v>
      </c>
      <c r="D1555" s="23" t="s">
        <v>62</v>
      </c>
      <c r="E1555" s="94" t="s">
        <v>29</v>
      </c>
      <c r="F1555" s="23" t="s">
        <v>421</v>
      </c>
      <c r="G1555" s="23" t="s">
        <v>411</v>
      </c>
      <c r="H1555" s="23">
        <v>0.88</v>
      </c>
      <c r="I1555" s="23">
        <v>0</v>
      </c>
      <c r="J1555" s="23">
        <v>0</v>
      </c>
      <c r="K1555" s="23">
        <v>0.88</v>
      </c>
      <c r="L1555" s="23">
        <v>0</v>
      </c>
      <c r="M1555" s="23">
        <v>0</v>
      </c>
      <c r="N1555" s="23">
        <v>0</v>
      </c>
      <c r="O1555" s="23">
        <v>0</v>
      </c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  <c r="Z1555" s="24"/>
      <c r="AA1555" s="24"/>
      <c r="AB1555" s="24"/>
      <c r="AC1555" s="24"/>
      <c r="AD1555" s="24"/>
      <c r="AE1555" s="24"/>
      <c r="AF1555" s="24"/>
      <c r="AG1555" s="24"/>
      <c r="AH1555" s="24"/>
      <c r="AI1555" s="24"/>
      <c r="AJ1555" s="24"/>
      <c r="AK1555" s="24"/>
      <c r="AL1555" s="24"/>
      <c r="AM1555" s="24"/>
      <c r="AN1555" s="24"/>
      <c r="AO1555" s="24"/>
      <c r="AP1555" s="24"/>
      <c r="AQ1555" s="24"/>
      <c r="AR1555" s="24"/>
      <c r="AS1555" s="24"/>
      <c r="AT1555" s="24"/>
      <c r="AU1555" s="24"/>
      <c r="AV1555" s="24"/>
      <c r="AW1555" s="24"/>
      <c r="AX1555" s="24"/>
      <c r="AY1555" s="24"/>
      <c r="AZ1555" s="24"/>
      <c r="BA1555" s="24"/>
      <c r="BB1555" s="24"/>
      <c r="BC1555" s="24"/>
      <c r="BD1555" s="24"/>
      <c r="BE1555" s="24"/>
    </row>
    <row r="1556" spans="1:57" s="3" customFormat="1" x14ac:dyDescent="0.25">
      <c r="A1556" s="15">
        <v>2019</v>
      </c>
      <c r="B1556" s="15">
        <v>8</v>
      </c>
      <c r="C1556" s="15" t="s">
        <v>27</v>
      </c>
      <c r="D1556" s="15" t="s">
        <v>28</v>
      </c>
      <c r="E1556" s="91" t="s">
        <v>29</v>
      </c>
      <c r="F1556" s="15" t="s">
        <v>40</v>
      </c>
      <c r="G1556" s="16" t="s">
        <v>30</v>
      </c>
      <c r="H1556" s="15">
        <v>24.29</v>
      </c>
      <c r="I1556" s="15">
        <v>0</v>
      </c>
      <c r="J1556" s="15">
        <v>0</v>
      </c>
      <c r="K1556" s="15">
        <v>0.87000000000000011</v>
      </c>
      <c r="L1556" s="15">
        <v>0</v>
      </c>
      <c r="M1556" s="15">
        <v>23.43</v>
      </c>
      <c r="N1556" s="15">
        <v>9.67</v>
      </c>
      <c r="O1556" s="15">
        <v>0</v>
      </c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  <c r="BC1556" s="17"/>
      <c r="BD1556" s="17"/>
      <c r="BE1556" s="17"/>
    </row>
    <row r="1557" spans="1:57" s="3" customFormat="1" hidden="1" x14ac:dyDescent="0.25">
      <c r="A1557" s="4">
        <v>2019</v>
      </c>
      <c r="B1557" s="4">
        <v>1</v>
      </c>
      <c r="C1557" s="4" t="s">
        <v>27</v>
      </c>
      <c r="D1557" s="4" t="s">
        <v>84</v>
      </c>
      <c r="E1557" s="95" t="s">
        <v>85</v>
      </c>
      <c r="F1557" s="4" t="s">
        <v>88</v>
      </c>
      <c r="G1557" s="5" t="s">
        <v>87</v>
      </c>
      <c r="H1557" s="6">
        <v>1.8</v>
      </c>
      <c r="I1557" s="6">
        <v>0</v>
      </c>
      <c r="J1557" s="6">
        <v>0</v>
      </c>
      <c r="K1557" s="6">
        <v>0.87</v>
      </c>
      <c r="L1557" s="6">
        <v>0.93</v>
      </c>
      <c r="M1557" s="6">
        <v>0</v>
      </c>
      <c r="N1557" s="6">
        <v>0</v>
      </c>
      <c r="O1557" s="6">
        <v>0</v>
      </c>
    </row>
    <row r="1558" spans="1:57" s="3" customFormat="1" x14ac:dyDescent="0.25">
      <c r="A1558" s="9">
        <v>2019</v>
      </c>
      <c r="B1558" s="9">
        <v>5</v>
      </c>
      <c r="C1558" s="9" t="s">
        <v>61</v>
      </c>
      <c r="D1558" s="9" t="s">
        <v>401</v>
      </c>
      <c r="E1558" s="11" t="s">
        <v>29</v>
      </c>
      <c r="F1558" s="9" t="s">
        <v>402</v>
      </c>
      <c r="G1558" s="5" t="s">
        <v>401</v>
      </c>
      <c r="H1558" s="6">
        <v>35.32</v>
      </c>
      <c r="I1558" s="6">
        <v>0</v>
      </c>
      <c r="J1558" s="6">
        <v>0</v>
      </c>
      <c r="K1558" s="6">
        <v>0.87</v>
      </c>
      <c r="L1558" s="6">
        <v>34.46</v>
      </c>
      <c r="M1558" s="6">
        <v>0</v>
      </c>
      <c r="N1558" s="6">
        <v>0</v>
      </c>
      <c r="O1558" s="6">
        <v>0</v>
      </c>
    </row>
    <row r="1559" spans="1:57" s="3" customFormat="1" hidden="1" x14ac:dyDescent="0.25">
      <c r="A1559" s="9">
        <v>2019</v>
      </c>
      <c r="B1559" s="9">
        <v>6</v>
      </c>
      <c r="C1559" s="10" t="s">
        <v>231</v>
      </c>
      <c r="D1559" s="10" t="s">
        <v>464</v>
      </c>
      <c r="E1559" s="11" t="s">
        <v>43</v>
      </c>
      <c r="F1559" s="10" t="s">
        <v>467</v>
      </c>
      <c r="G1559" s="12" t="s">
        <v>466</v>
      </c>
      <c r="H1559" s="6">
        <v>739.35</v>
      </c>
      <c r="I1559" s="6">
        <v>0</v>
      </c>
      <c r="J1559" s="6">
        <v>0</v>
      </c>
      <c r="K1559" s="6">
        <v>0.87</v>
      </c>
      <c r="L1559" s="6">
        <v>14.6</v>
      </c>
      <c r="M1559" s="6">
        <v>0</v>
      </c>
      <c r="N1559" s="6">
        <v>0</v>
      </c>
      <c r="O1559" s="6">
        <v>723.88</v>
      </c>
    </row>
    <row r="1560" spans="1:57" s="3" customFormat="1" hidden="1" x14ac:dyDescent="0.25">
      <c r="A1560" s="15">
        <v>2019</v>
      </c>
      <c r="B1560" s="15">
        <v>8</v>
      </c>
      <c r="C1560" s="15" t="s">
        <v>79</v>
      </c>
      <c r="D1560" s="15" t="s">
        <v>137</v>
      </c>
      <c r="E1560" s="91" t="s">
        <v>138</v>
      </c>
      <c r="F1560" s="15" t="s">
        <v>141</v>
      </c>
      <c r="G1560" s="16" t="s">
        <v>140</v>
      </c>
      <c r="H1560" s="15">
        <v>0.87</v>
      </c>
      <c r="I1560" s="15">
        <v>0</v>
      </c>
      <c r="J1560" s="15">
        <v>0</v>
      </c>
      <c r="K1560" s="15">
        <v>0.87</v>
      </c>
      <c r="L1560" s="15">
        <v>0</v>
      </c>
      <c r="M1560" s="15">
        <v>0</v>
      </c>
      <c r="N1560" s="15">
        <v>0</v>
      </c>
      <c r="O1560" s="15">
        <v>0</v>
      </c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  <c r="BC1560" s="17"/>
      <c r="BD1560" s="17"/>
      <c r="BE1560" s="17"/>
    </row>
    <row r="1561" spans="1:57" s="3" customFormat="1" hidden="1" x14ac:dyDescent="0.25">
      <c r="A1561" s="19">
        <v>2019</v>
      </c>
      <c r="B1561" s="19">
        <v>10</v>
      </c>
      <c r="C1561" s="19" t="s">
        <v>19</v>
      </c>
      <c r="D1561" s="19" t="s">
        <v>78</v>
      </c>
      <c r="E1561" s="93" t="s">
        <v>17</v>
      </c>
      <c r="F1561" s="19" t="s">
        <v>76</v>
      </c>
      <c r="G1561" s="19" t="s">
        <v>77</v>
      </c>
      <c r="H1561" s="19">
        <v>0.87</v>
      </c>
      <c r="I1561" s="19">
        <v>0</v>
      </c>
      <c r="J1561" s="19">
        <v>0</v>
      </c>
      <c r="K1561" s="19">
        <v>0.87</v>
      </c>
      <c r="L1561" s="19">
        <v>0</v>
      </c>
      <c r="M1561" s="19">
        <v>0</v>
      </c>
      <c r="N1561" s="19">
        <v>0</v>
      </c>
      <c r="O1561" s="19">
        <v>0</v>
      </c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  <c r="BA1561" s="20"/>
      <c r="BB1561" s="20"/>
      <c r="BC1561" s="20"/>
      <c r="BD1561" s="20"/>
      <c r="BE1561" s="20"/>
    </row>
    <row r="1562" spans="1:57" s="3" customFormat="1" x14ac:dyDescent="0.25">
      <c r="A1562" s="19">
        <v>2019</v>
      </c>
      <c r="B1562" s="19">
        <v>10</v>
      </c>
      <c r="C1562" s="19" t="s">
        <v>124</v>
      </c>
      <c r="D1562" s="19" t="s">
        <v>379</v>
      </c>
      <c r="E1562" s="93" t="s">
        <v>29</v>
      </c>
      <c r="F1562" s="19" t="s">
        <v>381</v>
      </c>
      <c r="G1562" s="19" t="s">
        <v>375</v>
      </c>
      <c r="H1562" s="19">
        <v>0.87</v>
      </c>
      <c r="I1562" s="19">
        <v>0</v>
      </c>
      <c r="J1562" s="19">
        <v>0</v>
      </c>
      <c r="K1562" s="19">
        <v>0.87</v>
      </c>
      <c r="L1562" s="19">
        <v>0</v>
      </c>
      <c r="M1562" s="19">
        <v>0</v>
      </c>
      <c r="N1562" s="19">
        <v>0</v>
      </c>
      <c r="O1562" s="19">
        <v>0</v>
      </c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  <c r="BA1562" s="20"/>
      <c r="BB1562" s="20"/>
      <c r="BC1562" s="20"/>
      <c r="BD1562" s="20"/>
      <c r="BE1562" s="20"/>
    </row>
    <row r="1563" spans="1:57" s="3" customFormat="1" x14ac:dyDescent="0.25">
      <c r="A1563" s="21">
        <v>2019</v>
      </c>
      <c r="B1563" s="21">
        <v>11</v>
      </c>
      <c r="C1563" s="21" t="s">
        <v>61</v>
      </c>
      <c r="D1563" s="21" t="s">
        <v>62</v>
      </c>
      <c r="E1563" s="90" t="s">
        <v>29</v>
      </c>
      <c r="F1563" s="21" t="s">
        <v>421</v>
      </c>
      <c r="G1563" s="21" t="s">
        <v>411</v>
      </c>
      <c r="H1563" s="21">
        <v>0.87</v>
      </c>
      <c r="I1563" s="21">
        <v>0</v>
      </c>
      <c r="J1563" s="21">
        <v>0</v>
      </c>
      <c r="K1563" s="21">
        <v>0.87</v>
      </c>
      <c r="L1563" s="21">
        <v>0</v>
      </c>
      <c r="M1563" s="21">
        <v>0</v>
      </c>
      <c r="N1563" s="21">
        <v>0</v>
      </c>
      <c r="O1563" s="21">
        <v>0</v>
      </c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  <c r="AA1563" s="22"/>
      <c r="AB1563" s="22"/>
      <c r="AC1563" s="22"/>
      <c r="AD1563" s="22"/>
      <c r="AE1563" s="22"/>
      <c r="AF1563" s="22"/>
      <c r="AG1563" s="22"/>
      <c r="AH1563" s="22"/>
      <c r="AI1563" s="22"/>
      <c r="AJ1563" s="22"/>
      <c r="AK1563" s="22"/>
      <c r="AL1563" s="22"/>
      <c r="AM1563" s="22"/>
      <c r="AN1563" s="22"/>
      <c r="AO1563" s="22"/>
      <c r="AP1563" s="22"/>
      <c r="AQ1563" s="22"/>
      <c r="AR1563" s="22"/>
      <c r="AS1563" s="22"/>
      <c r="AT1563" s="22"/>
      <c r="AU1563" s="22"/>
      <c r="AV1563" s="22"/>
      <c r="AW1563" s="22"/>
      <c r="AX1563" s="22"/>
      <c r="AY1563" s="22"/>
      <c r="AZ1563" s="22"/>
      <c r="BA1563" s="22"/>
      <c r="BB1563" s="22"/>
      <c r="BC1563" s="22"/>
      <c r="BD1563" s="22"/>
      <c r="BE1563" s="22"/>
    </row>
    <row r="1564" spans="1:57" s="3" customFormat="1" hidden="1" x14ac:dyDescent="0.25">
      <c r="A1564" s="9">
        <v>2019</v>
      </c>
      <c r="B1564" s="9">
        <v>2</v>
      </c>
      <c r="C1564" s="9" t="s">
        <v>79</v>
      </c>
      <c r="D1564" s="9" t="s">
        <v>137</v>
      </c>
      <c r="E1564" s="11" t="s">
        <v>138</v>
      </c>
      <c r="F1564" s="9" t="s">
        <v>183</v>
      </c>
      <c r="G1564" s="5" t="s">
        <v>184</v>
      </c>
      <c r="H1564" s="6">
        <v>0.8600000000000001</v>
      </c>
      <c r="I1564" s="6">
        <v>0</v>
      </c>
      <c r="J1564" s="6">
        <v>0</v>
      </c>
      <c r="K1564" s="6">
        <v>0.8600000000000001</v>
      </c>
      <c r="L1564" s="6">
        <v>0</v>
      </c>
      <c r="M1564" s="6">
        <v>0</v>
      </c>
      <c r="N1564" s="6">
        <v>0</v>
      </c>
      <c r="O1564" s="6">
        <v>0</v>
      </c>
    </row>
    <row r="1565" spans="1:57" s="3" customFormat="1" x14ac:dyDescent="0.25">
      <c r="A1565" s="9">
        <v>2019</v>
      </c>
      <c r="B1565" s="9">
        <v>4</v>
      </c>
      <c r="C1565" s="9" t="s">
        <v>61</v>
      </c>
      <c r="D1565" s="9" t="s">
        <v>401</v>
      </c>
      <c r="E1565" s="11" t="s">
        <v>29</v>
      </c>
      <c r="F1565" s="9" t="s">
        <v>402</v>
      </c>
      <c r="G1565" s="5" t="s">
        <v>401</v>
      </c>
      <c r="H1565" s="6">
        <v>34.5</v>
      </c>
      <c r="I1565" s="6">
        <v>0</v>
      </c>
      <c r="J1565" s="6">
        <v>0</v>
      </c>
      <c r="K1565" s="6">
        <v>0.86</v>
      </c>
      <c r="L1565" s="6">
        <v>33.64</v>
      </c>
      <c r="M1565" s="6">
        <v>0</v>
      </c>
      <c r="N1565" s="6">
        <v>0</v>
      </c>
      <c r="O1565" s="6">
        <v>0</v>
      </c>
    </row>
    <row r="1566" spans="1:57" s="3" customFormat="1" hidden="1" x14ac:dyDescent="0.25">
      <c r="A1566" s="13">
        <v>2019</v>
      </c>
      <c r="B1566" s="13">
        <v>9</v>
      </c>
      <c r="C1566" s="13" t="s">
        <v>15</v>
      </c>
      <c r="D1566" s="13" t="s">
        <v>50</v>
      </c>
      <c r="E1566" s="92" t="s">
        <v>51</v>
      </c>
      <c r="F1566" s="13" t="s">
        <v>54</v>
      </c>
      <c r="G1566" s="7" t="s">
        <v>53</v>
      </c>
      <c r="H1566" s="13">
        <v>19</v>
      </c>
      <c r="I1566" s="13">
        <v>0</v>
      </c>
      <c r="J1566" s="13">
        <v>0</v>
      </c>
      <c r="K1566" s="13">
        <v>0.86</v>
      </c>
      <c r="L1566" s="13">
        <v>18.14</v>
      </c>
      <c r="M1566" s="13">
        <v>0</v>
      </c>
      <c r="N1566" s="13">
        <v>0</v>
      </c>
      <c r="O1566" s="13">
        <v>0</v>
      </c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  <c r="BA1566" s="18"/>
      <c r="BB1566" s="18"/>
      <c r="BC1566" s="18"/>
      <c r="BD1566" s="18"/>
      <c r="BE1566" s="18"/>
    </row>
    <row r="1567" spans="1:57" s="3" customFormat="1" hidden="1" x14ac:dyDescent="0.25">
      <c r="A1567" s="13">
        <v>2019</v>
      </c>
      <c r="B1567" s="13">
        <v>9</v>
      </c>
      <c r="C1567" s="13" t="s">
        <v>124</v>
      </c>
      <c r="D1567" s="13" t="s">
        <v>125</v>
      </c>
      <c r="E1567" s="92" t="s">
        <v>67</v>
      </c>
      <c r="F1567" s="13" t="s">
        <v>345</v>
      </c>
      <c r="G1567" s="7" t="s">
        <v>344</v>
      </c>
      <c r="H1567" s="13">
        <v>1.32</v>
      </c>
      <c r="I1567" s="13">
        <v>0</v>
      </c>
      <c r="J1567" s="13">
        <v>0</v>
      </c>
      <c r="K1567" s="13">
        <v>0.86</v>
      </c>
      <c r="L1567" s="13">
        <v>0.47</v>
      </c>
      <c r="M1567" s="13">
        <v>0</v>
      </c>
      <c r="N1567" s="13">
        <v>0</v>
      </c>
      <c r="O1567" s="13">
        <v>0</v>
      </c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  <c r="BA1567" s="18"/>
      <c r="BB1567" s="18"/>
      <c r="BC1567" s="18"/>
      <c r="BD1567" s="18"/>
      <c r="BE1567" s="18"/>
    </row>
    <row r="1568" spans="1:57" s="3" customFormat="1" hidden="1" x14ac:dyDescent="0.25">
      <c r="A1568" s="23">
        <v>2019</v>
      </c>
      <c r="B1568" s="23">
        <v>12</v>
      </c>
      <c r="C1568" s="23" t="s">
        <v>15</v>
      </c>
      <c r="D1568" s="23" t="s">
        <v>42</v>
      </c>
      <c r="E1568" s="94" t="s">
        <v>43</v>
      </c>
      <c r="F1568" s="23" t="s">
        <v>44</v>
      </c>
      <c r="G1568" s="23" t="s">
        <v>45</v>
      </c>
      <c r="H1568" s="23">
        <v>0.86</v>
      </c>
      <c r="I1568" s="23">
        <v>0</v>
      </c>
      <c r="J1568" s="23">
        <v>0</v>
      </c>
      <c r="K1568" s="23">
        <v>0.86</v>
      </c>
      <c r="L1568" s="23">
        <v>0</v>
      </c>
      <c r="M1568" s="23">
        <v>0</v>
      </c>
      <c r="N1568" s="23">
        <v>0</v>
      </c>
      <c r="O1568" s="23">
        <v>0</v>
      </c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  <c r="Z1568" s="24"/>
      <c r="AA1568" s="24"/>
      <c r="AB1568" s="24"/>
      <c r="AC1568" s="24"/>
      <c r="AD1568" s="24"/>
      <c r="AE1568" s="24"/>
      <c r="AF1568" s="24"/>
      <c r="AG1568" s="24"/>
      <c r="AH1568" s="24"/>
      <c r="AI1568" s="24"/>
      <c r="AJ1568" s="24"/>
      <c r="AK1568" s="24"/>
      <c r="AL1568" s="24"/>
      <c r="AM1568" s="24"/>
      <c r="AN1568" s="24"/>
      <c r="AO1568" s="24"/>
      <c r="AP1568" s="24"/>
      <c r="AQ1568" s="24"/>
      <c r="AR1568" s="24"/>
      <c r="AS1568" s="24"/>
      <c r="AT1568" s="24"/>
      <c r="AU1568" s="24"/>
      <c r="AV1568" s="24"/>
      <c r="AW1568" s="24"/>
      <c r="AX1568" s="24"/>
      <c r="AY1568" s="24"/>
      <c r="AZ1568" s="24"/>
      <c r="BA1568" s="24"/>
      <c r="BB1568" s="24"/>
      <c r="BC1568" s="24"/>
      <c r="BD1568" s="24"/>
      <c r="BE1568" s="24"/>
    </row>
    <row r="1569" spans="1:57" s="3" customFormat="1" x14ac:dyDescent="0.25">
      <c r="A1569" s="9">
        <v>2019</v>
      </c>
      <c r="B1569" s="9">
        <v>3</v>
      </c>
      <c r="C1569" s="9" t="s">
        <v>61</v>
      </c>
      <c r="D1569" s="9" t="s">
        <v>62</v>
      </c>
      <c r="E1569" s="11" t="s">
        <v>29</v>
      </c>
      <c r="F1569" s="9" t="s">
        <v>420</v>
      </c>
      <c r="G1569" s="5" t="s">
        <v>411</v>
      </c>
      <c r="H1569" s="6">
        <v>0.85</v>
      </c>
      <c r="I1569" s="6">
        <v>0</v>
      </c>
      <c r="J1569" s="6">
        <v>0</v>
      </c>
      <c r="K1569" s="6">
        <v>0.85</v>
      </c>
      <c r="L1569" s="6">
        <v>0</v>
      </c>
      <c r="M1569" s="6">
        <v>0</v>
      </c>
      <c r="N1569" s="6">
        <v>0</v>
      </c>
      <c r="O1569" s="6">
        <v>0</v>
      </c>
    </row>
    <row r="1570" spans="1:57" s="3" customFormat="1" hidden="1" x14ac:dyDescent="0.25">
      <c r="A1570" s="9">
        <v>2019</v>
      </c>
      <c r="B1570" s="9">
        <v>4</v>
      </c>
      <c r="C1570" s="9" t="s">
        <v>15</v>
      </c>
      <c r="D1570" s="9" t="s">
        <v>131</v>
      </c>
      <c r="E1570" s="11" t="s">
        <v>43</v>
      </c>
      <c r="F1570" s="9" t="s">
        <v>131</v>
      </c>
      <c r="G1570" s="5" t="s">
        <v>16</v>
      </c>
      <c r="H1570" s="6">
        <v>0.94</v>
      </c>
      <c r="I1570" s="6">
        <v>0</v>
      </c>
      <c r="J1570" s="6">
        <v>0</v>
      </c>
      <c r="K1570" s="6">
        <v>0.85</v>
      </c>
      <c r="L1570" s="6">
        <v>0.09</v>
      </c>
      <c r="M1570" s="6">
        <v>0</v>
      </c>
      <c r="N1570" s="6">
        <v>0</v>
      </c>
      <c r="O1570" s="6">
        <v>0</v>
      </c>
    </row>
    <row r="1571" spans="1:57" s="3" customFormat="1" hidden="1" x14ac:dyDescent="0.25">
      <c r="A1571" s="13">
        <v>2019</v>
      </c>
      <c r="B1571" s="13">
        <v>9</v>
      </c>
      <c r="C1571" s="13" t="s">
        <v>19</v>
      </c>
      <c r="D1571" s="13" t="s">
        <v>78</v>
      </c>
      <c r="E1571" s="92" t="s">
        <v>17</v>
      </c>
      <c r="F1571" s="13" t="s">
        <v>76</v>
      </c>
      <c r="G1571" s="7" t="s">
        <v>77</v>
      </c>
      <c r="H1571" s="13">
        <v>0.85</v>
      </c>
      <c r="I1571" s="13">
        <v>0</v>
      </c>
      <c r="J1571" s="13">
        <v>0</v>
      </c>
      <c r="K1571" s="13">
        <v>0.85</v>
      </c>
      <c r="L1571" s="13">
        <v>0</v>
      </c>
      <c r="M1571" s="13">
        <v>0</v>
      </c>
      <c r="N1571" s="13">
        <v>0</v>
      </c>
      <c r="O1571" s="13">
        <v>0</v>
      </c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  <c r="BA1571" s="18"/>
      <c r="BB1571" s="18"/>
      <c r="BC1571" s="18"/>
      <c r="BD1571" s="18"/>
      <c r="BE1571" s="18"/>
    </row>
    <row r="1572" spans="1:57" s="3" customFormat="1" hidden="1" x14ac:dyDescent="0.25">
      <c r="A1572" s="19">
        <v>2019</v>
      </c>
      <c r="B1572" s="19">
        <v>10</v>
      </c>
      <c r="C1572" s="19" t="s">
        <v>79</v>
      </c>
      <c r="D1572" s="19" t="s">
        <v>137</v>
      </c>
      <c r="E1572" s="93" t="s">
        <v>138</v>
      </c>
      <c r="F1572" s="19" t="s">
        <v>141</v>
      </c>
      <c r="G1572" s="19" t="s">
        <v>140</v>
      </c>
      <c r="H1572" s="19">
        <v>0.85</v>
      </c>
      <c r="I1572" s="19">
        <v>0</v>
      </c>
      <c r="J1572" s="19">
        <v>0</v>
      </c>
      <c r="K1572" s="19">
        <v>0.85</v>
      </c>
      <c r="L1572" s="19">
        <v>0</v>
      </c>
      <c r="M1572" s="19">
        <v>0</v>
      </c>
      <c r="N1572" s="19">
        <v>0</v>
      </c>
      <c r="O1572" s="19">
        <v>0</v>
      </c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  <c r="BA1572" s="20"/>
      <c r="BB1572" s="20"/>
      <c r="BC1572" s="20"/>
      <c r="BD1572" s="20"/>
      <c r="BE1572" s="20"/>
    </row>
    <row r="1573" spans="1:57" s="3" customFormat="1" hidden="1" x14ac:dyDescent="0.25">
      <c r="A1573" s="19">
        <v>2019</v>
      </c>
      <c r="B1573" s="19">
        <v>10</v>
      </c>
      <c r="C1573" s="19" t="s">
        <v>19</v>
      </c>
      <c r="D1573" s="19" t="s">
        <v>46</v>
      </c>
      <c r="E1573" s="93" t="s">
        <v>51</v>
      </c>
      <c r="F1573" s="19" t="s">
        <v>281</v>
      </c>
      <c r="G1573" s="19" t="s">
        <v>282</v>
      </c>
      <c r="H1573" s="19">
        <v>0.85</v>
      </c>
      <c r="I1573" s="19">
        <v>0</v>
      </c>
      <c r="J1573" s="19">
        <v>0</v>
      </c>
      <c r="K1573" s="19">
        <v>0.85</v>
      </c>
      <c r="L1573" s="19">
        <v>0</v>
      </c>
      <c r="M1573" s="19">
        <v>0</v>
      </c>
      <c r="N1573" s="19">
        <v>0</v>
      </c>
      <c r="O1573" s="19">
        <v>0</v>
      </c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  <c r="BA1573" s="20"/>
      <c r="BB1573" s="20"/>
      <c r="BC1573" s="20"/>
      <c r="BD1573" s="20"/>
      <c r="BE1573" s="20"/>
    </row>
    <row r="1574" spans="1:57" s="3" customFormat="1" hidden="1" x14ac:dyDescent="0.25">
      <c r="A1574" s="21">
        <v>2019</v>
      </c>
      <c r="B1574" s="21">
        <v>11</v>
      </c>
      <c r="C1574" s="21" t="s">
        <v>19</v>
      </c>
      <c r="D1574" s="21" t="s">
        <v>78</v>
      </c>
      <c r="E1574" s="90" t="s">
        <v>17</v>
      </c>
      <c r="F1574" s="21" t="s">
        <v>76</v>
      </c>
      <c r="G1574" s="21" t="s">
        <v>77</v>
      </c>
      <c r="H1574" s="21">
        <v>0.85</v>
      </c>
      <c r="I1574" s="21">
        <v>0</v>
      </c>
      <c r="J1574" s="21">
        <v>0</v>
      </c>
      <c r="K1574" s="21">
        <v>0.85</v>
      </c>
      <c r="L1574" s="21">
        <v>0</v>
      </c>
      <c r="M1574" s="21">
        <v>0</v>
      </c>
      <c r="N1574" s="21">
        <v>0</v>
      </c>
      <c r="O1574" s="21">
        <v>0</v>
      </c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  <c r="AA1574" s="22"/>
      <c r="AB1574" s="22"/>
      <c r="AC1574" s="22"/>
      <c r="AD1574" s="22"/>
      <c r="AE1574" s="22"/>
      <c r="AF1574" s="22"/>
      <c r="AG1574" s="22"/>
      <c r="AH1574" s="22"/>
      <c r="AI1574" s="22"/>
      <c r="AJ1574" s="22"/>
      <c r="AK1574" s="22"/>
      <c r="AL1574" s="22"/>
      <c r="AM1574" s="22"/>
      <c r="AN1574" s="22"/>
      <c r="AO1574" s="22"/>
      <c r="AP1574" s="22"/>
      <c r="AQ1574" s="22"/>
      <c r="AR1574" s="22"/>
      <c r="AS1574" s="22"/>
      <c r="AT1574" s="22"/>
      <c r="AU1574" s="22"/>
      <c r="AV1574" s="22"/>
      <c r="AW1574" s="22"/>
      <c r="AX1574" s="22"/>
      <c r="AY1574" s="22"/>
      <c r="AZ1574" s="22"/>
      <c r="BA1574" s="22"/>
      <c r="BB1574" s="22"/>
      <c r="BC1574" s="22"/>
      <c r="BD1574" s="22"/>
      <c r="BE1574" s="22"/>
    </row>
    <row r="1575" spans="1:57" s="3" customFormat="1" x14ac:dyDescent="0.25">
      <c r="A1575" s="23">
        <v>2019</v>
      </c>
      <c r="B1575" s="23">
        <v>12</v>
      </c>
      <c r="C1575" s="23" t="s">
        <v>327</v>
      </c>
      <c r="D1575" s="23" t="s">
        <v>328</v>
      </c>
      <c r="E1575" s="94" t="s">
        <v>29</v>
      </c>
      <c r="F1575" s="23" t="s">
        <v>331</v>
      </c>
      <c r="G1575" s="23" t="s">
        <v>330</v>
      </c>
      <c r="H1575" s="23">
        <v>24.1</v>
      </c>
      <c r="I1575" s="23">
        <v>0</v>
      </c>
      <c r="J1575" s="23">
        <v>0</v>
      </c>
      <c r="K1575" s="23">
        <v>0.85</v>
      </c>
      <c r="L1575" s="23">
        <v>23.25</v>
      </c>
      <c r="M1575" s="23">
        <v>0</v>
      </c>
      <c r="N1575" s="23">
        <v>0</v>
      </c>
      <c r="O1575" s="23">
        <v>0</v>
      </c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  <c r="Z1575" s="24"/>
      <c r="AA1575" s="24"/>
      <c r="AB1575" s="24"/>
      <c r="AC1575" s="24"/>
      <c r="AD1575" s="24"/>
      <c r="AE1575" s="24"/>
      <c r="AF1575" s="24"/>
      <c r="AG1575" s="24"/>
      <c r="AH1575" s="24"/>
      <c r="AI1575" s="24"/>
      <c r="AJ1575" s="24"/>
      <c r="AK1575" s="24"/>
      <c r="AL1575" s="24"/>
      <c r="AM1575" s="24"/>
      <c r="AN1575" s="24"/>
      <c r="AO1575" s="24"/>
      <c r="AP1575" s="24"/>
      <c r="AQ1575" s="24"/>
      <c r="AR1575" s="24"/>
      <c r="AS1575" s="24"/>
      <c r="AT1575" s="24"/>
      <c r="AU1575" s="24"/>
      <c r="AV1575" s="24"/>
      <c r="AW1575" s="24"/>
      <c r="AX1575" s="24"/>
      <c r="AY1575" s="24"/>
      <c r="AZ1575" s="24"/>
      <c r="BA1575" s="24"/>
      <c r="BB1575" s="24"/>
      <c r="BC1575" s="24"/>
      <c r="BD1575" s="24"/>
      <c r="BE1575" s="24"/>
    </row>
    <row r="1576" spans="1:57" s="3" customFormat="1" x14ac:dyDescent="0.25">
      <c r="A1576" s="9">
        <v>2019</v>
      </c>
      <c r="B1576" s="9">
        <v>6</v>
      </c>
      <c r="C1576" s="10" t="s">
        <v>61</v>
      </c>
      <c r="D1576" s="10" t="s">
        <v>62</v>
      </c>
      <c r="E1576" s="11" t="s">
        <v>29</v>
      </c>
      <c r="F1576" s="10" t="s">
        <v>420</v>
      </c>
      <c r="G1576" s="12" t="s">
        <v>411</v>
      </c>
      <c r="H1576" s="6">
        <v>0.84</v>
      </c>
      <c r="I1576" s="6">
        <v>0</v>
      </c>
      <c r="J1576" s="6">
        <v>0</v>
      </c>
      <c r="K1576" s="6">
        <v>0.84</v>
      </c>
      <c r="L1576" s="6">
        <v>0</v>
      </c>
      <c r="M1576" s="6">
        <v>0</v>
      </c>
      <c r="N1576" s="6">
        <v>0</v>
      </c>
      <c r="O1576" s="6">
        <v>0</v>
      </c>
    </row>
    <row r="1577" spans="1:57" s="3" customFormat="1" x14ac:dyDescent="0.25">
      <c r="A1577" s="21">
        <v>2019</v>
      </c>
      <c r="B1577" s="21">
        <v>11</v>
      </c>
      <c r="C1577" s="21" t="s">
        <v>61</v>
      </c>
      <c r="D1577" s="21" t="s">
        <v>399</v>
      </c>
      <c r="E1577" s="90" t="s">
        <v>29</v>
      </c>
      <c r="F1577" s="21" t="s">
        <v>422</v>
      </c>
      <c r="G1577" s="21" t="s">
        <v>411</v>
      </c>
      <c r="H1577" s="21">
        <v>5.33</v>
      </c>
      <c r="I1577" s="21">
        <v>0</v>
      </c>
      <c r="J1577" s="21">
        <v>0</v>
      </c>
      <c r="K1577" s="21">
        <v>0.84</v>
      </c>
      <c r="L1577" s="21">
        <v>0</v>
      </c>
      <c r="M1577" s="21">
        <v>4.49</v>
      </c>
      <c r="N1577" s="21">
        <v>1.44</v>
      </c>
      <c r="O1577" s="21">
        <v>0</v>
      </c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  <c r="AA1577" s="22"/>
      <c r="AB1577" s="22"/>
      <c r="AC1577" s="22"/>
      <c r="AD1577" s="22"/>
      <c r="AE1577" s="22"/>
      <c r="AF1577" s="22"/>
      <c r="AG1577" s="22"/>
      <c r="AH1577" s="22"/>
      <c r="AI1577" s="22"/>
      <c r="AJ1577" s="22"/>
      <c r="AK1577" s="22"/>
      <c r="AL1577" s="22"/>
      <c r="AM1577" s="22"/>
      <c r="AN1577" s="22"/>
      <c r="AO1577" s="22"/>
      <c r="AP1577" s="22"/>
      <c r="AQ1577" s="22"/>
      <c r="AR1577" s="22"/>
      <c r="AS1577" s="22"/>
      <c r="AT1577" s="22"/>
      <c r="AU1577" s="22"/>
      <c r="AV1577" s="22"/>
      <c r="AW1577" s="22"/>
      <c r="AX1577" s="22"/>
      <c r="AY1577" s="22"/>
      <c r="AZ1577" s="22"/>
      <c r="BA1577" s="22"/>
      <c r="BB1577" s="22"/>
      <c r="BC1577" s="22"/>
      <c r="BD1577" s="22"/>
      <c r="BE1577" s="22"/>
    </row>
    <row r="1578" spans="1:57" s="3" customFormat="1" x14ac:dyDescent="0.25">
      <c r="A1578" s="9">
        <v>2019</v>
      </c>
      <c r="B1578" s="9">
        <v>5</v>
      </c>
      <c r="C1578" s="9" t="s">
        <v>27</v>
      </c>
      <c r="D1578" s="9" t="s">
        <v>28</v>
      </c>
      <c r="E1578" s="11" t="s">
        <v>29</v>
      </c>
      <c r="F1578" s="9" t="s">
        <v>40</v>
      </c>
      <c r="G1578" s="5" t="s">
        <v>30</v>
      </c>
      <c r="H1578" s="6">
        <v>32.200000000000003</v>
      </c>
      <c r="I1578" s="6">
        <v>0</v>
      </c>
      <c r="J1578" s="6">
        <v>0</v>
      </c>
      <c r="K1578" s="6">
        <v>0.83000000000000007</v>
      </c>
      <c r="L1578" s="6">
        <v>0</v>
      </c>
      <c r="M1578" s="6">
        <v>31.369999999999997</v>
      </c>
      <c r="N1578" s="6">
        <v>13.82</v>
      </c>
      <c r="O1578" s="6">
        <v>0</v>
      </c>
    </row>
    <row r="1579" spans="1:57" s="3" customFormat="1" hidden="1" x14ac:dyDescent="0.25">
      <c r="A1579" s="21">
        <v>2019</v>
      </c>
      <c r="B1579" s="21">
        <v>11</v>
      </c>
      <c r="C1579" s="21" t="s">
        <v>253</v>
      </c>
      <c r="D1579" s="21" t="s">
        <v>254</v>
      </c>
      <c r="E1579" s="90" t="s">
        <v>255</v>
      </c>
      <c r="F1579" s="21" t="s">
        <v>256</v>
      </c>
      <c r="G1579" s="21" t="s">
        <v>253</v>
      </c>
      <c r="H1579" s="21">
        <v>723.28</v>
      </c>
      <c r="I1579" s="21">
        <v>0</v>
      </c>
      <c r="J1579" s="21">
        <v>0</v>
      </c>
      <c r="K1579" s="21">
        <v>0.83000000000000007</v>
      </c>
      <c r="L1579" s="21">
        <v>1.44</v>
      </c>
      <c r="M1579" s="21">
        <v>0</v>
      </c>
      <c r="N1579" s="21">
        <v>0</v>
      </c>
      <c r="O1579" s="21">
        <v>721.01</v>
      </c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  <c r="AA1579" s="22"/>
      <c r="AB1579" s="22"/>
      <c r="AC1579" s="22"/>
      <c r="AD1579" s="22"/>
      <c r="AE1579" s="22"/>
      <c r="AF1579" s="22"/>
      <c r="AG1579" s="22"/>
      <c r="AH1579" s="22"/>
      <c r="AI1579" s="22"/>
      <c r="AJ1579" s="22"/>
      <c r="AK1579" s="22"/>
      <c r="AL1579" s="22"/>
      <c r="AM1579" s="22"/>
      <c r="AN1579" s="22"/>
      <c r="AO1579" s="22"/>
      <c r="AP1579" s="22"/>
      <c r="AQ1579" s="22"/>
      <c r="AR1579" s="22"/>
      <c r="AS1579" s="22"/>
      <c r="AT1579" s="22"/>
      <c r="AU1579" s="22"/>
      <c r="AV1579" s="22"/>
      <c r="AW1579" s="22"/>
      <c r="AX1579" s="22"/>
      <c r="AY1579" s="22"/>
      <c r="AZ1579" s="22"/>
      <c r="BA1579" s="22"/>
      <c r="BB1579" s="22"/>
      <c r="BC1579" s="22"/>
      <c r="BD1579" s="22"/>
      <c r="BE1579" s="22"/>
    </row>
    <row r="1580" spans="1:57" s="3" customFormat="1" hidden="1" x14ac:dyDescent="0.25">
      <c r="A1580" s="4">
        <v>2019</v>
      </c>
      <c r="B1580" s="4">
        <v>1</v>
      </c>
      <c r="C1580" s="4" t="s">
        <v>27</v>
      </c>
      <c r="D1580" s="4" t="s">
        <v>158</v>
      </c>
      <c r="E1580" s="95" t="s">
        <v>17</v>
      </c>
      <c r="F1580" s="4" t="s">
        <v>264</v>
      </c>
      <c r="G1580" s="5" t="s">
        <v>34</v>
      </c>
      <c r="H1580" s="6">
        <v>10.780000000000001</v>
      </c>
      <c r="I1580" s="6">
        <v>0</v>
      </c>
      <c r="J1580" s="6">
        <v>0</v>
      </c>
      <c r="K1580" s="6">
        <v>0.83</v>
      </c>
      <c r="L1580" s="6">
        <v>0</v>
      </c>
      <c r="M1580" s="6">
        <v>9.9499999999999993</v>
      </c>
      <c r="N1580" s="6">
        <v>24.46</v>
      </c>
      <c r="O1580" s="6">
        <v>0</v>
      </c>
    </row>
    <row r="1581" spans="1:57" s="3" customFormat="1" hidden="1" x14ac:dyDescent="0.25">
      <c r="A1581" s="4">
        <v>2019</v>
      </c>
      <c r="B1581" s="4">
        <v>1</v>
      </c>
      <c r="C1581" s="4" t="s">
        <v>55</v>
      </c>
      <c r="D1581" s="4" t="s">
        <v>249</v>
      </c>
      <c r="E1581" s="95" t="s">
        <v>250</v>
      </c>
      <c r="F1581" s="4" t="s">
        <v>358</v>
      </c>
      <c r="G1581" s="5" t="s">
        <v>357</v>
      </c>
      <c r="H1581" s="6">
        <v>27.94</v>
      </c>
      <c r="I1581" s="6">
        <v>0</v>
      </c>
      <c r="J1581" s="6">
        <v>0</v>
      </c>
      <c r="K1581" s="6">
        <v>0.83</v>
      </c>
      <c r="L1581" s="6">
        <v>27.12</v>
      </c>
      <c r="M1581" s="6">
        <v>0</v>
      </c>
      <c r="N1581" s="6">
        <v>0</v>
      </c>
      <c r="O1581" s="6">
        <v>0</v>
      </c>
    </row>
    <row r="1582" spans="1:57" s="3" customFormat="1" hidden="1" x14ac:dyDescent="0.25">
      <c r="A1582" s="9">
        <v>2019</v>
      </c>
      <c r="B1582" s="9">
        <v>4</v>
      </c>
      <c r="C1582" s="9" t="s">
        <v>19</v>
      </c>
      <c r="D1582" s="9" t="s">
        <v>299</v>
      </c>
      <c r="E1582" s="11" t="s">
        <v>81</v>
      </c>
      <c r="F1582" s="9" t="s">
        <v>300</v>
      </c>
      <c r="G1582" s="5" t="s">
        <v>301</v>
      </c>
      <c r="H1582" s="6">
        <v>0.83</v>
      </c>
      <c r="I1582" s="6">
        <v>0</v>
      </c>
      <c r="J1582" s="6">
        <v>0</v>
      </c>
      <c r="K1582" s="6">
        <v>0.83</v>
      </c>
      <c r="L1582" s="6">
        <v>0</v>
      </c>
      <c r="M1582" s="6">
        <v>0</v>
      </c>
      <c r="N1582" s="6">
        <v>0</v>
      </c>
      <c r="O1582" s="6">
        <v>0</v>
      </c>
    </row>
    <row r="1583" spans="1:57" s="3" customFormat="1" x14ac:dyDescent="0.25">
      <c r="A1583" s="9">
        <v>2019</v>
      </c>
      <c r="B1583" s="9">
        <v>6</v>
      </c>
      <c r="C1583" s="10" t="s">
        <v>61</v>
      </c>
      <c r="D1583" s="10" t="s">
        <v>399</v>
      </c>
      <c r="E1583" s="11" t="s">
        <v>29</v>
      </c>
      <c r="F1583" s="10" t="s">
        <v>400</v>
      </c>
      <c r="G1583" s="12" t="s">
        <v>401</v>
      </c>
      <c r="H1583" s="6">
        <v>10.86</v>
      </c>
      <c r="I1583" s="6">
        <v>0</v>
      </c>
      <c r="J1583" s="6">
        <v>0</v>
      </c>
      <c r="K1583" s="6">
        <v>0.83</v>
      </c>
      <c r="L1583" s="6">
        <v>3.56</v>
      </c>
      <c r="M1583" s="6">
        <v>6.47</v>
      </c>
      <c r="N1583" s="6">
        <v>3.35</v>
      </c>
      <c r="O1583" s="6">
        <v>0</v>
      </c>
    </row>
    <row r="1584" spans="1:57" s="3" customFormat="1" x14ac:dyDescent="0.25">
      <c r="A1584" s="5">
        <v>2019</v>
      </c>
      <c r="B1584" s="5">
        <v>7</v>
      </c>
      <c r="C1584" s="12" t="s">
        <v>61</v>
      </c>
      <c r="D1584" s="12" t="s">
        <v>401</v>
      </c>
      <c r="E1584" s="96" t="s">
        <v>29</v>
      </c>
      <c r="F1584" s="12" t="s">
        <v>402</v>
      </c>
      <c r="G1584" s="10" t="s">
        <v>401</v>
      </c>
      <c r="H1584" s="6">
        <v>28.13</v>
      </c>
      <c r="I1584" s="6">
        <v>0</v>
      </c>
      <c r="J1584" s="6">
        <v>0</v>
      </c>
      <c r="K1584" s="6">
        <v>0.83</v>
      </c>
      <c r="L1584" s="6">
        <v>27.3</v>
      </c>
      <c r="M1584" s="6">
        <v>0</v>
      </c>
      <c r="N1584" s="6">
        <v>0</v>
      </c>
      <c r="O1584" s="6">
        <v>0</v>
      </c>
    </row>
    <row r="1585" spans="1:57" s="3" customFormat="1" x14ac:dyDescent="0.25">
      <c r="A1585" s="4">
        <v>2019</v>
      </c>
      <c r="B1585" s="4">
        <v>1</v>
      </c>
      <c r="C1585" s="4" t="s">
        <v>61</v>
      </c>
      <c r="D1585" s="4" t="s">
        <v>401</v>
      </c>
      <c r="E1585" s="95" t="s">
        <v>29</v>
      </c>
      <c r="F1585" s="4" t="s">
        <v>402</v>
      </c>
      <c r="G1585" s="5" t="s">
        <v>401</v>
      </c>
      <c r="H1585" s="6">
        <v>35.35</v>
      </c>
      <c r="I1585" s="6">
        <v>0</v>
      </c>
      <c r="J1585" s="6">
        <v>0</v>
      </c>
      <c r="K1585" s="6">
        <v>0.82</v>
      </c>
      <c r="L1585" s="6">
        <v>34.520000000000003</v>
      </c>
      <c r="M1585" s="6">
        <v>0</v>
      </c>
      <c r="N1585" s="6">
        <v>0</v>
      </c>
      <c r="O1585" s="6">
        <v>0</v>
      </c>
    </row>
    <row r="1586" spans="1:57" s="3" customFormat="1" hidden="1" x14ac:dyDescent="0.25">
      <c r="A1586" s="9">
        <v>2019</v>
      </c>
      <c r="B1586" s="9">
        <v>4</v>
      </c>
      <c r="C1586" s="9" t="s">
        <v>15</v>
      </c>
      <c r="D1586" s="9" t="s">
        <v>42</v>
      </c>
      <c r="E1586" s="11" t="s">
        <v>43</v>
      </c>
      <c r="F1586" s="9" t="s">
        <v>44</v>
      </c>
      <c r="G1586" s="5" t="s">
        <v>45</v>
      </c>
      <c r="H1586" s="6">
        <v>0.82</v>
      </c>
      <c r="I1586" s="6">
        <v>0</v>
      </c>
      <c r="J1586" s="6">
        <v>0</v>
      </c>
      <c r="K1586" s="6">
        <v>0.82</v>
      </c>
      <c r="L1586" s="6">
        <v>0</v>
      </c>
      <c r="M1586" s="6">
        <v>0</v>
      </c>
      <c r="N1586" s="6">
        <v>0</v>
      </c>
      <c r="O1586" s="6">
        <v>0</v>
      </c>
    </row>
    <row r="1587" spans="1:57" s="3" customFormat="1" x14ac:dyDescent="0.25">
      <c r="A1587" s="9">
        <v>2019</v>
      </c>
      <c r="B1587" s="9">
        <v>4</v>
      </c>
      <c r="C1587" s="9" t="s">
        <v>327</v>
      </c>
      <c r="D1587" s="9" t="s">
        <v>328</v>
      </c>
      <c r="E1587" s="11" t="s">
        <v>29</v>
      </c>
      <c r="F1587" s="9" t="s">
        <v>329</v>
      </c>
      <c r="G1587" s="5" t="s">
        <v>330</v>
      </c>
      <c r="H1587" s="6">
        <v>16.78</v>
      </c>
      <c r="I1587" s="6">
        <v>0</v>
      </c>
      <c r="J1587" s="6">
        <v>0</v>
      </c>
      <c r="K1587" s="6">
        <v>0.82</v>
      </c>
      <c r="L1587" s="6">
        <v>15.96</v>
      </c>
      <c r="M1587" s="6">
        <v>0</v>
      </c>
      <c r="N1587" s="6">
        <v>0</v>
      </c>
      <c r="O1587" s="6">
        <v>0</v>
      </c>
    </row>
    <row r="1588" spans="1:57" s="3" customFormat="1" hidden="1" x14ac:dyDescent="0.25">
      <c r="A1588" s="15">
        <v>2019</v>
      </c>
      <c r="B1588" s="15">
        <v>8</v>
      </c>
      <c r="C1588" s="15" t="s">
        <v>15</v>
      </c>
      <c r="D1588" s="15" t="s">
        <v>42</v>
      </c>
      <c r="E1588" s="91" t="s">
        <v>43</v>
      </c>
      <c r="F1588" s="15" t="s">
        <v>44</v>
      </c>
      <c r="G1588" s="16" t="s">
        <v>45</v>
      </c>
      <c r="H1588" s="15">
        <v>0.82</v>
      </c>
      <c r="I1588" s="15">
        <v>0</v>
      </c>
      <c r="J1588" s="15">
        <v>0</v>
      </c>
      <c r="K1588" s="15">
        <v>0.82</v>
      </c>
      <c r="L1588" s="15">
        <v>0</v>
      </c>
      <c r="M1588" s="15">
        <v>0</v>
      </c>
      <c r="N1588" s="15">
        <v>0</v>
      </c>
      <c r="O1588" s="15">
        <v>0</v>
      </c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  <c r="BC1588" s="17"/>
      <c r="BD1588" s="17"/>
      <c r="BE1588" s="17"/>
    </row>
    <row r="1589" spans="1:57" s="3" customFormat="1" hidden="1" x14ac:dyDescent="0.25">
      <c r="A1589" s="15">
        <v>2019</v>
      </c>
      <c r="B1589" s="15">
        <v>8</v>
      </c>
      <c r="C1589" s="15" t="s">
        <v>231</v>
      </c>
      <c r="D1589" s="15" t="s">
        <v>522</v>
      </c>
      <c r="E1589" s="91" t="s">
        <v>500</v>
      </c>
      <c r="F1589" s="15" t="s">
        <v>523</v>
      </c>
      <c r="G1589" s="16" t="s">
        <v>502</v>
      </c>
      <c r="H1589" s="15">
        <v>1085.99</v>
      </c>
      <c r="I1589" s="15">
        <v>0</v>
      </c>
      <c r="J1589" s="15">
        <v>0</v>
      </c>
      <c r="K1589" s="15">
        <v>0.82</v>
      </c>
      <c r="L1589" s="15">
        <v>6.03</v>
      </c>
      <c r="M1589" s="15">
        <v>0</v>
      </c>
      <c r="N1589" s="15">
        <v>0</v>
      </c>
      <c r="O1589" s="15">
        <v>1079.1300000000001</v>
      </c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  <c r="BC1589" s="17"/>
      <c r="BD1589" s="17"/>
      <c r="BE1589" s="17"/>
    </row>
    <row r="1590" spans="1:57" s="3" customFormat="1" hidden="1" x14ac:dyDescent="0.25">
      <c r="A1590" s="13">
        <v>2019</v>
      </c>
      <c r="B1590" s="13">
        <v>9</v>
      </c>
      <c r="C1590" s="13" t="s">
        <v>89</v>
      </c>
      <c r="D1590" s="13" t="s">
        <v>288</v>
      </c>
      <c r="E1590" s="92" t="s">
        <v>543</v>
      </c>
      <c r="F1590" s="13" t="s">
        <v>291</v>
      </c>
      <c r="G1590" s="7" t="s">
        <v>290</v>
      </c>
      <c r="H1590" s="13">
        <v>0.82</v>
      </c>
      <c r="I1590" s="13">
        <v>0</v>
      </c>
      <c r="J1590" s="13">
        <v>0</v>
      </c>
      <c r="K1590" s="13">
        <v>0.82</v>
      </c>
      <c r="L1590" s="13">
        <v>0</v>
      </c>
      <c r="M1590" s="13">
        <v>0</v>
      </c>
      <c r="N1590" s="13">
        <v>0</v>
      </c>
      <c r="O1590" s="13">
        <v>0</v>
      </c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  <c r="BA1590" s="18"/>
      <c r="BB1590" s="18"/>
      <c r="BC1590" s="18"/>
      <c r="BD1590" s="18"/>
      <c r="BE1590" s="18"/>
    </row>
    <row r="1591" spans="1:57" s="3" customFormat="1" hidden="1" x14ac:dyDescent="0.25">
      <c r="A1591" s="23">
        <v>2019</v>
      </c>
      <c r="B1591" s="23">
        <v>12</v>
      </c>
      <c r="C1591" s="23" t="s">
        <v>79</v>
      </c>
      <c r="D1591" s="23" t="s">
        <v>137</v>
      </c>
      <c r="E1591" s="94" t="s">
        <v>138</v>
      </c>
      <c r="F1591" s="23" t="s">
        <v>141</v>
      </c>
      <c r="G1591" s="23" t="s">
        <v>140</v>
      </c>
      <c r="H1591" s="23">
        <v>0.82</v>
      </c>
      <c r="I1591" s="23">
        <v>0</v>
      </c>
      <c r="J1591" s="23">
        <v>0</v>
      </c>
      <c r="K1591" s="23">
        <v>0.82</v>
      </c>
      <c r="L1591" s="23">
        <v>0</v>
      </c>
      <c r="M1591" s="23">
        <v>0</v>
      </c>
      <c r="N1591" s="23">
        <v>0</v>
      </c>
      <c r="O1591" s="23">
        <v>0</v>
      </c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  <c r="Z1591" s="24"/>
      <c r="AA1591" s="24"/>
      <c r="AB1591" s="24"/>
      <c r="AC1591" s="24"/>
      <c r="AD1591" s="24"/>
      <c r="AE1591" s="24"/>
      <c r="AF1591" s="24"/>
      <c r="AG1591" s="24"/>
      <c r="AH1591" s="24"/>
      <c r="AI1591" s="24"/>
      <c r="AJ1591" s="24"/>
      <c r="AK1591" s="24"/>
      <c r="AL1591" s="24"/>
      <c r="AM1591" s="24"/>
      <c r="AN1591" s="24"/>
      <c r="AO1591" s="24"/>
      <c r="AP1591" s="24"/>
      <c r="AQ1591" s="24"/>
      <c r="AR1591" s="24"/>
      <c r="AS1591" s="24"/>
      <c r="AT1591" s="24"/>
      <c r="AU1591" s="24"/>
      <c r="AV1591" s="24"/>
      <c r="AW1591" s="24"/>
      <c r="AX1591" s="24"/>
      <c r="AY1591" s="24"/>
      <c r="AZ1591" s="24"/>
      <c r="BA1591" s="24"/>
      <c r="BB1591" s="24"/>
      <c r="BC1591" s="24"/>
      <c r="BD1591" s="24"/>
      <c r="BE1591" s="24"/>
    </row>
    <row r="1592" spans="1:57" s="3" customFormat="1" hidden="1" x14ac:dyDescent="0.25">
      <c r="A1592" s="4">
        <v>2019</v>
      </c>
      <c r="B1592" s="4">
        <v>1</v>
      </c>
      <c r="C1592" s="4" t="s">
        <v>19</v>
      </c>
      <c r="D1592" s="4" t="s">
        <v>78</v>
      </c>
      <c r="E1592" s="95" t="s">
        <v>280</v>
      </c>
      <c r="F1592" s="4" t="s">
        <v>318</v>
      </c>
      <c r="G1592" s="5" t="s">
        <v>319</v>
      </c>
      <c r="H1592" s="6">
        <v>0.81</v>
      </c>
      <c r="I1592" s="6">
        <v>0</v>
      </c>
      <c r="J1592" s="6">
        <v>0</v>
      </c>
      <c r="K1592" s="6">
        <v>0.81</v>
      </c>
      <c r="L1592" s="6">
        <v>0</v>
      </c>
      <c r="M1592" s="6">
        <v>0</v>
      </c>
      <c r="N1592" s="6">
        <v>0</v>
      </c>
      <c r="O1592" s="6">
        <v>0</v>
      </c>
    </row>
    <row r="1593" spans="1:57" s="3" customFormat="1" x14ac:dyDescent="0.25">
      <c r="A1593" s="9">
        <v>2019</v>
      </c>
      <c r="B1593" s="9">
        <v>2</v>
      </c>
      <c r="C1593" s="9" t="s">
        <v>61</v>
      </c>
      <c r="D1593" s="9" t="s">
        <v>399</v>
      </c>
      <c r="E1593" s="11" t="s">
        <v>29</v>
      </c>
      <c r="F1593" s="9" t="s">
        <v>412</v>
      </c>
      <c r="G1593" s="5" t="s">
        <v>411</v>
      </c>
      <c r="H1593" s="6">
        <v>0.81</v>
      </c>
      <c r="I1593" s="6">
        <v>0</v>
      </c>
      <c r="J1593" s="6">
        <v>0</v>
      </c>
      <c r="K1593" s="6">
        <v>0.81</v>
      </c>
      <c r="L1593" s="6">
        <v>0</v>
      </c>
      <c r="M1593" s="6">
        <v>0</v>
      </c>
      <c r="N1593" s="6">
        <v>0</v>
      </c>
      <c r="O1593" s="6">
        <v>0</v>
      </c>
    </row>
    <row r="1594" spans="1:57" s="3" customFormat="1" x14ac:dyDescent="0.25">
      <c r="A1594" s="9">
        <v>2019</v>
      </c>
      <c r="B1594" s="9">
        <v>2</v>
      </c>
      <c r="C1594" s="9" t="s">
        <v>19</v>
      </c>
      <c r="D1594" s="9" t="s">
        <v>70</v>
      </c>
      <c r="E1594" s="11" t="s">
        <v>29</v>
      </c>
      <c r="F1594" s="9" t="s">
        <v>445</v>
      </c>
      <c r="G1594" s="5" t="s">
        <v>444</v>
      </c>
      <c r="H1594" s="6">
        <v>323.33</v>
      </c>
      <c r="I1594" s="6">
        <v>0</v>
      </c>
      <c r="J1594" s="6">
        <v>320.02</v>
      </c>
      <c r="K1594" s="6">
        <v>0.81</v>
      </c>
      <c r="L1594" s="6">
        <v>2.5</v>
      </c>
      <c r="M1594" s="6">
        <v>0</v>
      </c>
      <c r="N1594" s="6">
        <v>0</v>
      </c>
      <c r="O1594" s="6">
        <v>0</v>
      </c>
    </row>
    <row r="1595" spans="1:57" s="3" customFormat="1" x14ac:dyDescent="0.25">
      <c r="A1595" s="9">
        <v>2019</v>
      </c>
      <c r="B1595" s="9">
        <v>3</v>
      </c>
      <c r="C1595" s="9" t="s">
        <v>27</v>
      </c>
      <c r="D1595" s="9" t="s">
        <v>28</v>
      </c>
      <c r="E1595" s="11" t="s">
        <v>29</v>
      </c>
      <c r="F1595" s="9" t="s">
        <v>39</v>
      </c>
      <c r="G1595" s="5" t="s">
        <v>30</v>
      </c>
      <c r="H1595" s="6">
        <v>30.479999999999997</v>
      </c>
      <c r="I1595" s="6">
        <v>0</v>
      </c>
      <c r="J1595" s="6">
        <v>0</v>
      </c>
      <c r="K1595" s="6">
        <v>0.81</v>
      </c>
      <c r="L1595" s="6">
        <v>0</v>
      </c>
      <c r="M1595" s="6">
        <v>29.67</v>
      </c>
      <c r="N1595" s="6">
        <v>13.55</v>
      </c>
      <c r="O1595" s="6">
        <v>0</v>
      </c>
    </row>
    <row r="1596" spans="1:57" s="3" customFormat="1" hidden="1" x14ac:dyDescent="0.25">
      <c r="A1596" s="9">
        <v>2019</v>
      </c>
      <c r="B1596" s="9">
        <v>4</v>
      </c>
      <c r="C1596" s="9" t="s">
        <v>19</v>
      </c>
      <c r="D1596" s="9" t="s">
        <v>70</v>
      </c>
      <c r="E1596" s="11" t="s">
        <v>104</v>
      </c>
      <c r="F1596" s="9" t="s">
        <v>112</v>
      </c>
      <c r="G1596" s="5" t="s">
        <v>19</v>
      </c>
      <c r="H1596" s="6">
        <v>7.01</v>
      </c>
      <c r="I1596" s="6">
        <v>0</v>
      </c>
      <c r="J1596" s="6">
        <v>0</v>
      </c>
      <c r="K1596" s="6">
        <v>0.81</v>
      </c>
      <c r="L1596" s="6">
        <v>6.2</v>
      </c>
      <c r="M1596" s="6">
        <v>0</v>
      </c>
      <c r="N1596" s="6">
        <v>0</v>
      </c>
      <c r="O1596" s="6">
        <v>0</v>
      </c>
    </row>
    <row r="1597" spans="1:57" s="3" customFormat="1" hidden="1" x14ac:dyDescent="0.25">
      <c r="A1597" s="9">
        <v>2019</v>
      </c>
      <c r="B1597" s="9">
        <v>6</v>
      </c>
      <c r="C1597" s="10" t="s">
        <v>79</v>
      </c>
      <c r="D1597" s="10" t="s">
        <v>137</v>
      </c>
      <c r="E1597" s="11" t="s">
        <v>138</v>
      </c>
      <c r="F1597" s="10" t="s">
        <v>141</v>
      </c>
      <c r="G1597" s="12" t="s">
        <v>140</v>
      </c>
      <c r="H1597" s="6">
        <v>0.81</v>
      </c>
      <c r="I1597" s="6">
        <v>0</v>
      </c>
      <c r="J1597" s="6">
        <v>0</v>
      </c>
      <c r="K1597" s="6">
        <v>0.81</v>
      </c>
      <c r="L1597" s="6">
        <v>0</v>
      </c>
      <c r="M1597" s="6">
        <v>0</v>
      </c>
      <c r="N1597" s="6">
        <v>0</v>
      </c>
      <c r="O1597" s="6">
        <v>0</v>
      </c>
    </row>
    <row r="1598" spans="1:57" s="3" customFormat="1" hidden="1" x14ac:dyDescent="0.25">
      <c r="A1598" s="5">
        <v>2019</v>
      </c>
      <c r="B1598" s="5">
        <v>7</v>
      </c>
      <c r="C1598" s="12" t="s">
        <v>15</v>
      </c>
      <c r="D1598" s="12" t="s">
        <v>42</v>
      </c>
      <c r="E1598" s="96" t="s">
        <v>43</v>
      </c>
      <c r="F1598" s="12" t="s">
        <v>44</v>
      </c>
      <c r="G1598" s="10" t="s">
        <v>45</v>
      </c>
      <c r="H1598" s="6">
        <v>0.81</v>
      </c>
      <c r="I1598" s="6">
        <v>0</v>
      </c>
      <c r="J1598" s="6">
        <v>0</v>
      </c>
      <c r="K1598" s="6">
        <v>0.81</v>
      </c>
      <c r="L1598" s="6">
        <v>0</v>
      </c>
      <c r="M1598" s="6">
        <v>0</v>
      </c>
      <c r="N1598" s="6">
        <v>0</v>
      </c>
      <c r="O1598" s="6">
        <v>0</v>
      </c>
    </row>
    <row r="1599" spans="1:57" s="3" customFormat="1" hidden="1" x14ac:dyDescent="0.25">
      <c r="A1599" s="5">
        <v>2019</v>
      </c>
      <c r="B1599" s="5">
        <v>7</v>
      </c>
      <c r="C1599" s="12" t="s">
        <v>27</v>
      </c>
      <c r="D1599" s="12" t="s">
        <v>84</v>
      </c>
      <c r="E1599" s="96" t="s">
        <v>85</v>
      </c>
      <c r="F1599" s="12" t="s">
        <v>88</v>
      </c>
      <c r="G1599" s="10" t="s">
        <v>87</v>
      </c>
      <c r="H1599" s="6">
        <v>2.68</v>
      </c>
      <c r="I1599" s="6">
        <v>0</v>
      </c>
      <c r="J1599" s="6">
        <v>0</v>
      </c>
      <c r="K1599" s="6">
        <v>0.81</v>
      </c>
      <c r="L1599" s="6">
        <v>1.87</v>
      </c>
      <c r="M1599" s="6">
        <v>0</v>
      </c>
      <c r="N1599" s="6">
        <v>0</v>
      </c>
      <c r="O1599" s="6">
        <v>0</v>
      </c>
    </row>
    <row r="1600" spans="1:57" s="3" customFormat="1" hidden="1" x14ac:dyDescent="0.25">
      <c r="A1600" s="5">
        <v>2019</v>
      </c>
      <c r="B1600" s="5">
        <v>7</v>
      </c>
      <c r="C1600" s="12" t="s">
        <v>15</v>
      </c>
      <c r="D1600" s="12" t="s">
        <v>131</v>
      </c>
      <c r="E1600" s="96" t="s">
        <v>43</v>
      </c>
      <c r="F1600" s="12" t="s">
        <v>131</v>
      </c>
      <c r="G1600" s="10" t="s">
        <v>16</v>
      </c>
      <c r="H1600" s="6">
        <v>0.88</v>
      </c>
      <c r="I1600" s="6">
        <v>0</v>
      </c>
      <c r="J1600" s="6">
        <v>0</v>
      </c>
      <c r="K1600" s="6">
        <v>0.81</v>
      </c>
      <c r="L1600" s="6">
        <v>0.08</v>
      </c>
      <c r="M1600" s="6">
        <v>0</v>
      </c>
      <c r="N1600" s="6">
        <v>0</v>
      </c>
      <c r="O1600" s="6">
        <v>0</v>
      </c>
    </row>
    <row r="1601" spans="1:57" s="3" customFormat="1" hidden="1" x14ac:dyDescent="0.25">
      <c r="A1601" s="13">
        <v>2019</v>
      </c>
      <c r="B1601" s="13">
        <v>9</v>
      </c>
      <c r="C1601" s="13" t="s">
        <v>15</v>
      </c>
      <c r="D1601" s="13" t="s">
        <v>42</v>
      </c>
      <c r="E1601" s="92" t="s">
        <v>43</v>
      </c>
      <c r="F1601" s="13" t="s">
        <v>44</v>
      </c>
      <c r="G1601" s="7" t="s">
        <v>45</v>
      </c>
      <c r="H1601" s="13">
        <v>0.81</v>
      </c>
      <c r="I1601" s="13">
        <v>0</v>
      </c>
      <c r="J1601" s="13">
        <v>0</v>
      </c>
      <c r="K1601" s="13">
        <v>0.81</v>
      </c>
      <c r="L1601" s="13">
        <v>0</v>
      </c>
      <c r="M1601" s="13">
        <v>0</v>
      </c>
      <c r="N1601" s="13">
        <v>0</v>
      </c>
      <c r="O1601" s="13">
        <v>0</v>
      </c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  <c r="BA1601" s="18"/>
      <c r="BB1601" s="18"/>
      <c r="BC1601" s="18"/>
      <c r="BD1601" s="18"/>
      <c r="BE1601" s="18"/>
    </row>
    <row r="1602" spans="1:57" s="3" customFormat="1" hidden="1" x14ac:dyDescent="0.25">
      <c r="A1602" s="19">
        <v>2019</v>
      </c>
      <c r="B1602" s="19">
        <v>10</v>
      </c>
      <c r="C1602" s="19" t="s">
        <v>19</v>
      </c>
      <c r="D1602" s="19" t="s">
        <v>78</v>
      </c>
      <c r="E1602" s="93" t="s">
        <v>280</v>
      </c>
      <c r="F1602" s="19" t="s">
        <v>321</v>
      </c>
      <c r="G1602" s="19" t="s">
        <v>319</v>
      </c>
      <c r="H1602" s="19">
        <v>0.81</v>
      </c>
      <c r="I1602" s="19">
        <v>0</v>
      </c>
      <c r="J1602" s="19">
        <v>0</v>
      </c>
      <c r="K1602" s="19">
        <v>0.81</v>
      </c>
      <c r="L1602" s="19">
        <v>0</v>
      </c>
      <c r="M1602" s="19">
        <v>0</v>
      </c>
      <c r="N1602" s="19">
        <v>0</v>
      </c>
      <c r="O1602" s="19">
        <v>0</v>
      </c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  <c r="BA1602" s="20"/>
      <c r="BB1602" s="20"/>
      <c r="BC1602" s="20"/>
      <c r="BD1602" s="20"/>
      <c r="BE1602" s="20"/>
    </row>
    <row r="1603" spans="1:57" s="3" customFormat="1" hidden="1" x14ac:dyDescent="0.25">
      <c r="A1603" s="9">
        <v>2019</v>
      </c>
      <c r="B1603" s="9">
        <v>2</v>
      </c>
      <c r="C1603" s="9" t="s">
        <v>15</v>
      </c>
      <c r="D1603" s="9" t="s">
        <v>131</v>
      </c>
      <c r="E1603" s="11" t="s">
        <v>43</v>
      </c>
      <c r="F1603" s="9" t="s">
        <v>131</v>
      </c>
      <c r="G1603" s="5" t="s">
        <v>16</v>
      </c>
      <c r="H1603" s="6">
        <v>0.86</v>
      </c>
      <c r="I1603" s="6">
        <v>0</v>
      </c>
      <c r="J1603" s="6">
        <v>0</v>
      </c>
      <c r="K1603" s="6">
        <v>0.8</v>
      </c>
      <c r="L1603" s="6">
        <v>0.06</v>
      </c>
      <c r="M1603" s="6">
        <v>0</v>
      </c>
      <c r="N1603" s="6">
        <v>0</v>
      </c>
      <c r="O1603" s="6">
        <v>0</v>
      </c>
    </row>
    <row r="1604" spans="1:57" s="3" customFormat="1" hidden="1" x14ac:dyDescent="0.25">
      <c r="A1604" s="9">
        <v>2019</v>
      </c>
      <c r="B1604" s="9">
        <v>2</v>
      </c>
      <c r="C1604" s="9" t="s">
        <v>124</v>
      </c>
      <c r="D1604" s="9" t="s">
        <v>425</v>
      </c>
      <c r="E1604" s="11" t="s">
        <v>126</v>
      </c>
      <c r="F1604" s="9" t="s">
        <v>438</v>
      </c>
      <c r="G1604" s="5" t="s">
        <v>439</v>
      </c>
      <c r="H1604" s="6">
        <v>0.8</v>
      </c>
      <c r="I1604" s="6">
        <v>0</v>
      </c>
      <c r="J1604" s="6">
        <v>0</v>
      </c>
      <c r="K1604" s="6">
        <v>0.8</v>
      </c>
      <c r="L1604" s="6">
        <v>0</v>
      </c>
      <c r="M1604" s="6">
        <v>0</v>
      </c>
      <c r="N1604" s="6">
        <v>0</v>
      </c>
      <c r="O1604" s="6">
        <v>0</v>
      </c>
    </row>
    <row r="1605" spans="1:57" s="3" customFormat="1" hidden="1" x14ac:dyDescent="0.25">
      <c r="A1605" s="9">
        <v>2019</v>
      </c>
      <c r="B1605" s="9">
        <v>5</v>
      </c>
      <c r="C1605" s="9" t="s">
        <v>19</v>
      </c>
      <c r="D1605" s="9" t="s">
        <v>20</v>
      </c>
      <c r="E1605" s="11" t="s">
        <v>441</v>
      </c>
      <c r="F1605" s="9" t="s">
        <v>442</v>
      </c>
      <c r="G1605" s="5" t="s">
        <v>442</v>
      </c>
      <c r="H1605" s="6">
        <v>3.89</v>
      </c>
      <c r="I1605" s="6">
        <v>0</v>
      </c>
      <c r="J1605" s="6">
        <v>0</v>
      </c>
      <c r="K1605" s="6">
        <v>0.8</v>
      </c>
      <c r="L1605" s="6">
        <v>3.08</v>
      </c>
      <c r="M1605" s="6">
        <v>0</v>
      </c>
      <c r="N1605" s="6">
        <v>0</v>
      </c>
      <c r="O1605" s="6">
        <v>0</v>
      </c>
    </row>
    <row r="1606" spans="1:57" s="3" customFormat="1" hidden="1" x14ac:dyDescent="0.25">
      <c r="A1606" s="13">
        <v>2019</v>
      </c>
      <c r="B1606" s="13">
        <v>9</v>
      </c>
      <c r="C1606" s="13" t="s">
        <v>19</v>
      </c>
      <c r="D1606" s="13" t="s">
        <v>46</v>
      </c>
      <c r="E1606" s="92" t="s">
        <v>51</v>
      </c>
      <c r="F1606" s="13" t="s">
        <v>281</v>
      </c>
      <c r="G1606" s="7" t="s">
        <v>282</v>
      </c>
      <c r="H1606" s="13">
        <v>0.8</v>
      </c>
      <c r="I1606" s="13">
        <v>0</v>
      </c>
      <c r="J1606" s="13">
        <v>0</v>
      </c>
      <c r="K1606" s="13">
        <v>0.8</v>
      </c>
      <c r="L1606" s="13">
        <v>0</v>
      </c>
      <c r="M1606" s="13">
        <v>0</v>
      </c>
      <c r="N1606" s="13">
        <v>0</v>
      </c>
      <c r="O1606" s="13">
        <v>0</v>
      </c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  <c r="BA1606" s="18"/>
      <c r="BB1606" s="18"/>
      <c r="BC1606" s="18"/>
      <c r="BD1606" s="18"/>
      <c r="BE1606" s="18"/>
    </row>
    <row r="1607" spans="1:57" s="3" customFormat="1" hidden="1" x14ac:dyDescent="0.25">
      <c r="A1607" s="13">
        <v>2019</v>
      </c>
      <c r="B1607" s="13">
        <v>9</v>
      </c>
      <c r="C1607" s="13" t="s">
        <v>231</v>
      </c>
      <c r="D1607" s="13" t="s">
        <v>522</v>
      </c>
      <c r="E1607" s="92" t="s">
        <v>500</v>
      </c>
      <c r="F1607" s="13" t="s">
        <v>523</v>
      </c>
      <c r="G1607" s="7" t="s">
        <v>502</v>
      </c>
      <c r="H1607" s="13">
        <v>998.76</v>
      </c>
      <c r="I1607" s="13">
        <v>0</v>
      </c>
      <c r="J1607" s="13">
        <v>0</v>
      </c>
      <c r="K1607" s="13">
        <v>0.8</v>
      </c>
      <c r="L1607" s="13">
        <v>5.88</v>
      </c>
      <c r="M1607" s="13">
        <v>0</v>
      </c>
      <c r="N1607" s="13">
        <v>0</v>
      </c>
      <c r="O1607" s="13">
        <v>992.08</v>
      </c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  <c r="BA1607" s="18"/>
      <c r="BB1607" s="18"/>
      <c r="BC1607" s="18"/>
      <c r="BD1607" s="18"/>
      <c r="BE1607" s="18"/>
    </row>
    <row r="1608" spans="1:57" s="3" customFormat="1" x14ac:dyDescent="0.25">
      <c r="A1608" s="9">
        <v>2019</v>
      </c>
      <c r="B1608" s="9">
        <v>4</v>
      </c>
      <c r="C1608" s="9" t="s">
        <v>27</v>
      </c>
      <c r="D1608" s="9" t="s">
        <v>28</v>
      </c>
      <c r="E1608" s="11" t="s">
        <v>29</v>
      </c>
      <c r="F1608" s="9" t="s">
        <v>39</v>
      </c>
      <c r="G1608" s="5" t="s">
        <v>30</v>
      </c>
      <c r="H1608" s="6">
        <v>23.73</v>
      </c>
      <c r="I1608" s="6">
        <v>0</v>
      </c>
      <c r="J1608" s="6">
        <v>0</v>
      </c>
      <c r="K1608" s="6">
        <v>0.79999999999999993</v>
      </c>
      <c r="L1608" s="6">
        <v>0</v>
      </c>
      <c r="M1608" s="6">
        <v>22.93</v>
      </c>
      <c r="N1608" s="6">
        <v>9.7200000000000006</v>
      </c>
      <c r="O1608" s="6">
        <v>0</v>
      </c>
    </row>
    <row r="1609" spans="1:57" s="3" customFormat="1" x14ac:dyDescent="0.25">
      <c r="A1609" s="9">
        <v>2019</v>
      </c>
      <c r="B1609" s="9">
        <v>3</v>
      </c>
      <c r="C1609" s="9" t="s">
        <v>19</v>
      </c>
      <c r="D1609" s="9" t="s">
        <v>70</v>
      </c>
      <c r="E1609" s="11" t="s">
        <v>29</v>
      </c>
      <c r="F1609" s="9" t="s">
        <v>445</v>
      </c>
      <c r="G1609" s="5" t="s">
        <v>444</v>
      </c>
      <c r="H1609" s="6">
        <v>344.63</v>
      </c>
      <c r="I1609" s="6">
        <v>0</v>
      </c>
      <c r="J1609" s="6">
        <v>341.63</v>
      </c>
      <c r="K1609" s="6">
        <v>0.79</v>
      </c>
      <c r="L1609" s="6">
        <v>2.21</v>
      </c>
      <c r="M1609" s="6">
        <v>0</v>
      </c>
      <c r="N1609" s="6">
        <v>0</v>
      </c>
      <c r="O1609" s="6">
        <v>0</v>
      </c>
    </row>
    <row r="1610" spans="1:57" s="3" customFormat="1" hidden="1" x14ac:dyDescent="0.25">
      <c r="A1610" s="5">
        <v>2019</v>
      </c>
      <c r="B1610" s="5">
        <v>7</v>
      </c>
      <c r="C1610" s="12" t="s">
        <v>19</v>
      </c>
      <c r="D1610" s="12" t="s">
        <v>70</v>
      </c>
      <c r="E1610" s="96" t="s">
        <v>21</v>
      </c>
      <c r="F1610" s="12" t="s">
        <v>455</v>
      </c>
      <c r="G1610" s="10" t="s">
        <v>456</v>
      </c>
      <c r="H1610" s="6">
        <v>4.03</v>
      </c>
      <c r="I1610" s="6">
        <v>0</v>
      </c>
      <c r="J1610" s="6">
        <v>0</v>
      </c>
      <c r="K1610" s="6">
        <v>0.79</v>
      </c>
      <c r="L1610" s="6">
        <v>3.24</v>
      </c>
      <c r="M1610" s="6">
        <v>0</v>
      </c>
      <c r="N1610" s="6">
        <v>0</v>
      </c>
      <c r="O1610" s="6">
        <v>0</v>
      </c>
    </row>
    <row r="1611" spans="1:57" s="3" customFormat="1" hidden="1" x14ac:dyDescent="0.25">
      <c r="A1611" s="19">
        <v>2019</v>
      </c>
      <c r="B1611" s="19">
        <v>10</v>
      </c>
      <c r="C1611" s="19" t="s">
        <v>15</v>
      </c>
      <c r="D1611" s="19" t="s">
        <v>42</v>
      </c>
      <c r="E1611" s="93" t="s">
        <v>43</v>
      </c>
      <c r="F1611" s="19" t="s">
        <v>44</v>
      </c>
      <c r="G1611" s="19" t="s">
        <v>45</v>
      </c>
      <c r="H1611" s="19">
        <v>0.79</v>
      </c>
      <c r="I1611" s="19">
        <v>0</v>
      </c>
      <c r="J1611" s="19">
        <v>0</v>
      </c>
      <c r="K1611" s="19">
        <v>0.79</v>
      </c>
      <c r="L1611" s="19">
        <v>0</v>
      </c>
      <c r="M1611" s="19">
        <v>0</v>
      </c>
      <c r="N1611" s="19">
        <v>0</v>
      </c>
      <c r="O1611" s="19">
        <v>0</v>
      </c>
      <c r="P1611" s="20"/>
      <c r="Q1611" s="20"/>
      <c r="R1611" s="20"/>
      <c r="S1611" s="20"/>
      <c r="T1611" s="20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  <c r="BA1611" s="20"/>
      <c r="BB1611" s="20"/>
      <c r="BC1611" s="20"/>
      <c r="BD1611" s="20"/>
      <c r="BE1611" s="20"/>
    </row>
    <row r="1612" spans="1:57" s="3" customFormat="1" x14ac:dyDescent="0.25">
      <c r="A1612" s="9">
        <v>2019</v>
      </c>
      <c r="B1612" s="9">
        <v>3</v>
      </c>
      <c r="C1612" s="9" t="s">
        <v>27</v>
      </c>
      <c r="D1612" s="9" t="s">
        <v>28</v>
      </c>
      <c r="E1612" s="11" t="s">
        <v>29</v>
      </c>
      <c r="F1612" s="9" t="s">
        <v>40</v>
      </c>
      <c r="G1612" s="5" t="s">
        <v>30</v>
      </c>
      <c r="H1612" s="6">
        <v>29.33</v>
      </c>
      <c r="I1612" s="6">
        <v>0</v>
      </c>
      <c r="J1612" s="6">
        <v>0</v>
      </c>
      <c r="K1612" s="6">
        <v>0.78</v>
      </c>
      <c r="L1612" s="6">
        <v>0</v>
      </c>
      <c r="M1612" s="6">
        <v>28.54</v>
      </c>
      <c r="N1612" s="6">
        <v>13.040000000000001</v>
      </c>
      <c r="O1612" s="6">
        <v>0</v>
      </c>
    </row>
    <row r="1613" spans="1:57" s="3" customFormat="1" x14ac:dyDescent="0.25">
      <c r="A1613" s="9">
        <v>2019</v>
      </c>
      <c r="B1613" s="9">
        <v>6</v>
      </c>
      <c r="C1613" s="10" t="s">
        <v>327</v>
      </c>
      <c r="D1613" s="10" t="s">
        <v>328</v>
      </c>
      <c r="E1613" s="11" t="s">
        <v>29</v>
      </c>
      <c r="F1613" s="10" t="s">
        <v>329</v>
      </c>
      <c r="G1613" s="12" t="s">
        <v>330</v>
      </c>
      <c r="H1613" s="6">
        <v>15.47</v>
      </c>
      <c r="I1613" s="6">
        <v>0</v>
      </c>
      <c r="J1613" s="6">
        <v>0</v>
      </c>
      <c r="K1613" s="6">
        <v>0.78</v>
      </c>
      <c r="L1613" s="6">
        <v>14.69</v>
      </c>
      <c r="M1613" s="6">
        <v>0</v>
      </c>
      <c r="N1613" s="6">
        <v>0</v>
      </c>
      <c r="O1613" s="6">
        <v>0</v>
      </c>
    </row>
    <row r="1614" spans="1:57" s="3" customFormat="1" x14ac:dyDescent="0.25">
      <c r="A1614" s="21">
        <v>2019</v>
      </c>
      <c r="B1614" s="21">
        <v>11</v>
      </c>
      <c r="C1614" s="21" t="s">
        <v>89</v>
      </c>
      <c r="D1614" s="21" t="s">
        <v>90</v>
      </c>
      <c r="E1614" s="90" t="s">
        <v>29</v>
      </c>
      <c r="F1614" s="21" t="s">
        <v>432</v>
      </c>
      <c r="G1614" s="21" t="s">
        <v>433</v>
      </c>
      <c r="H1614" s="21">
        <v>281.26</v>
      </c>
      <c r="I1614" s="21">
        <v>0</v>
      </c>
      <c r="J1614" s="21">
        <v>0</v>
      </c>
      <c r="K1614" s="21">
        <v>0.78</v>
      </c>
      <c r="L1614" s="21">
        <v>0</v>
      </c>
      <c r="M1614" s="21">
        <v>280.48</v>
      </c>
      <c r="N1614" s="21">
        <v>98.39</v>
      </c>
      <c r="O1614" s="21">
        <v>0</v>
      </c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  <c r="AB1614" s="22"/>
      <c r="AC1614" s="22"/>
      <c r="AD1614" s="22"/>
      <c r="AE1614" s="22"/>
      <c r="AF1614" s="22"/>
      <c r="AG1614" s="22"/>
      <c r="AH1614" s="22"/>
      <c r="AI1614" s="22"/>
      <c r="AJ1614" s="22"/>
      <c r="AK1614" s="22"/>
      <c r="AL1614" s="22"/>
      <c r="AM1614" s="22"/>
      <c r="AN1614" s="22"/>
      <c r="AO1614" s="22"/>
      <c r="AP1614" s="22"/>
      <c r="AQ1614" s="22"/>
      <c r="AR1614" s="22"/>
      <c r="AS1614" s="22"/>
      <c r="AT1614" s="22"/>
      <c r="AU1614" s="22"/>
      <c r="AV1614" s="22"/>
      <c r="AW1614" s="22"/>
      <c r="AX1614" s="22"/>
      <c r="AY1614" s="22"/>
      <c r="AZ1614" s="22"/>
      <c r="BA1614" s="22"/>
      <c r="BB1614" s="22"/>
      <c r="BC1614" s="22"/>
      <c r="BD1614" s="22"/>
      <c r="BE1614" s="22"/>
    </row>
    <row r="1615" spans="1:57" s="3" customFormat="1" hidden="1" x14ac:dyDescent="0.25">
      <c r="A1615" s="23">
        <v>2019</v>
      </c>
      <c r="B1615" s="23">
        <v>12</v>
      </c>
      <c r="C1615" s="23" t="s">
        <v>19</v>
      </c>
      <c r="D1615" s="23" t="s">
        <v>78</v>
      </c>
      <c r="E1615" s="94" t="s">
        <v>17</v>
      </c>
      <c r="F1615" s="23" t="s">
        <v>76</v>
      </c>
      <c r="G1615" s="23" t="s">
        <v>77</v>
      </c>
      <c r="H1615" s="23">
        <v>0.78</v>
      </c>
      <c r="I1615" s="23">
        <v>0</v>
      </c>
      <c r="J1615" s="23">
        <v>0</v>
      </c>
      <c r="K1615" s="23">
        <v>0.78</v>
      </c>
      <c r="L1615" s="23">
        <v>0</v>
      </c>
      <c r="M1615" s="23">
        <v>0</v>
      </c>
      <c r="N1615" s="23">
        <v>0</v>
      </c>
      <c r="O1615" s="23">
        <v>0</v>
      </c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  <c r="Z1615" s="24"/>
      <c r="AA1615" s="24"/>
      <c r="AB1615" s="24"/>
      <c r="AC1615" s="24"/>
      <c r="AD1615" s="24"/>
      <c r="AE1615" s="24"/>
      <c r="AF1615" s="24"/>
      <c r="AG1615" s="24"/>
      <c r="AH1615" s="24"/>
      <c r="AI1615" s="24"/>
      <c r="AJ1615" s="24"/>
      <c r="AK1615" s="24"/>
      <c r="AL1615" s="24"/>
      <c r="AM1615" s="24"/>
      <c r="AN1615" s="24"/>
      <c r="AO1615" s="24"/>
      <c r="AP1615" s="24"/>
      <c r="AQ1615" s="24"/>
      <c r="AR1615" s="24"/>
      <c r="AS1615" s="24"/>
      <c r="AT1615" s="24"/>
      <c r="AU1615" s="24"/>
      <c r="AV1615" s="24"/>
      <c r="AW1615" s="24"/>
      <c r="AX1615" s="24"/>
      <c r="AY1615" s="24"/>
      <c r="AZ1615" s="24"/>
      <c r="BA1615" s="24"/>
      <c r="BB1615" s="24"/>
      <c r="BC1615" s="24"/>
      <c r="BD1615" s="24"/>
      <c r="BE1615" s="24"/>
    </row>
    <row r="1616" spans="1:57" s="3" customFormat="1" hidden="1" x14ac:dyDescent="0.25">
      <c r="A1616" s="23">
        <v>2019</v>
      </c>
      <c r="B1616" s="23">
        <v>12</v>
      </c>
      <c r="C1616" s="23" t="s">
        <v>27</v>
      </c>
      <c r="D1616" s="23" t="s">
        <v>158</v>
      </c>
      <c r="E1616" s="94" t="s">
        <v>176</v>
      </c>
      <c r="F1616" s="23" t="s">
        <v>177</v>
      </c>
      <c r="G1616" s="23" t="s">
        <v>178</v>
      </c>
      <c r="H1616" s="23">
        <v>0.78</v>
      </c>
      <c r="I1616" s="23">
        <v>0</v>
      </c>
      <c r="J1616" s="23">
        <v>0</v>
      </c>
      <c r="K1616" s="23">
        <v>0.78</v>
      </c>
      <c r="L1616" s="23">
        <v>0</v>
      </c>
      <c r="M1616" s="23">
        <v>0</v>
      </c>
      <c r="N1616" s="23">
        <v>0</v>
      </c>
      <c r="O1616" s="23">
        <v>0</v>
      </c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  <c r="Z1616" s="24"/>
      <c r="AA1616" s="24"/>
      <c r="AB1616" s="24"/>
      <c r="AC1616" s="24"/>
      <c r="AD1616" s="24"/>
      <c r="AE1616" s="24"/>
      <c r="AF1616" s="24"/>
      <c r="AG1616" s="24"/>
      <c r="AH1616" s="24"/>
      <c r="AI1616" s="24"/>
      <c r="AJ1616" s="24"/>
      <c r="AK1616" s="24"/>
      <c r="AL1616" s="24"/>
      <c r="AM1616" s="24"/>
      <c r="AN1616" s="24"/>
      <c r="AO1616" s="24"/>
      <c r="AP1616" s="24"/>
      <c r="AQ1616" s="24"/>
      <c r="AR1616" s="24"/>
      <c r="AS1616" s="24"/>
      <c r="AT1616" s="24"/>
      <c r="AU1616" s="24"/>
      <c r="AV1616" s="24"/>
      <c r="AW1616" s="24"/>
      <c r="AX1616" s="24"/>
      <c r="AY1616" s="24"/>
      <c r="AZ1616" s="24"/>
      <c r="BA1616" s="24"/>
      <c r="BB1616" s="24"/>
      <c r="BC1616" s="24"/>
      <c r="BD1616" s="24"/>
      <c r="BE1616" s="24"/>
    </row>
    <row r="1617" spans="1:57" s="3" customFormat="1" x14ac:dyDescent="0.25">
      <c r="A1617" s="9">
        <v>2019</v>
      </c>
      <c r="B1617" s="9">
        <v>2</v>
      </c>
      <c r="C1617" s="9" t="s">
        <v>146</v>
      </c>
      <c r="D1617" s="9" t="s">
        <v>336</v>
      </c>
      <c r="E1617" s="11" t="s">
        <v>29</v>
      </c>
      <c r="F1617" s="9" t="s">
        <v>337</v>
      </c>
      <c r="G1617" s="5" t="s">
        <v>330</v>
      </c>
      <c r="H1617" s="6">
        <v>99.35</v>
      </c>
      <c r="I1617" s="6">
        <v>0</v>
      </c>
      <c r="J1617" s="6">
        <v>0</v>
      </c>
      <c r="K1617" s="6">
        <v>0.77</v>
      </c>
      <c r="L1617" s="6">
        <v>37.549999999999997</v>
      </c>
      <c r="M1617" s="6">
        <v>0</v>
      </c>
      <c r="N1617" s="6">
        <v>0</v>
      </c>
      <c r="O1617" s="6">
        <v>61.02</v>
      </c>
    </row>
    <row r="1618" spans="1:57" s="3" customFormat="1" hidden="1" x14ac:dyDescent="0.25">
      <c r="A1618" s="9">
        <v>2019</v>
      </c>
      <c r="B1618" s="9">
        <v>3</v>
      </c>
      <c r="C1618" s="9" t="s">
        <v>15</v>
      </c>
      <c r="D1618" s="9" t="s">
        <v>131</v>
      </c>
      <c r="E1618" s="11" t="s">
        <v>43</v>
      </c>
      <c r="F1618" s="9" t="s">
        <v>131</v>
      </c>
      <c r="G1618" s="5" t="s">
        <v>16</v>
      </c>
      <c r="H1618" s="6">
        <v>0.85</v>
      </c>
      <c r="I1618" s="6">
        <v>0</v>
      </c>
      <c r="J1618" s="6">
        <v>0</v>
      </c>
      <c r="K1618" s="6">
        <v>0.77</v>
      </c>
      <c r="L1618" s="6">
        <v>0.08</v>
      </c>
      <c r="M1618" s="6">
        <v>0</v>
      </c>
      <c r="N1618" s="6">
        <v>0</v>
      </c>
      <c r="O1618" s="6">
        <v>0</v>
      </c>
    </row>
    <row r="1619" spans="1:57" s="3" customFormat="1" hidden="1" x14ac:dyDescent="0.25">
      <c r="A1619" s="9">
        <v>2019</v>
      </c>
      <c r="B1619" s="9">
        <v>4</v>
      </c>
      <c r="C1619" s="9" t="s">
        <v>89</v>
      </c>
      <c r="D1619" s="9" t="s">
        <v>90</v>
      </c>
      <c r="E1619" s="11" t="s">
        <v>91</v>
      </c>
      <c r="F1619" s="9" t="s">
        <v>94</v>
      </c>
      <c r="G1619" s="5" t="s">
        <v>93</v>
      </c>
      <c r="H1619" s="6">
        <v>15.07</v>
      </c>
      <c r="I1619" s="6">
        <v>0</v>
      </c>
      <c r="J1619" s="6">
        <v>0</v>
      </c>
      <c r="K1619" s="6">
        <v>0.77</v>
      </c>
      <c r="L1619" s="6">
        <v>4.28</v>
      </c>
      <c r="M1619" s="6">
        <v>10.02</v>
      </c>
      <c r="N1619" s="6">
        <v>3.5</v>
      </c>
      <c r="O1619" s="6">
        <v>0</v>
      </c>
    </row>
    <row r="1620" spans="1:57" s="3" customFormat="1" hidden="1" x14ac:dyDescent="0.25">
      <c r="A1620" s="9">
        <v>2019</v>
      </c>
      <c r="B1620" s="9">
        <v>5</v>
      </c>
      <c r="C1620" s="9" t="s">
        <v>19</v>
      </c>
      <c r="D1620" s="9" t="s">
        <v>70</v>
      </c>
      <c r="E1620" s="11" t="s">
        <v>104</v>
      </c>
      <c r="F1620" s="9" t="s">
        <v>112</v>
      </c>
      <c r="G1620" s="5" t="s">
        <v>19</v>
      </c>
      <c r="H1620" s="6">
        <v>6.45</v>
      </c>
      <c r="I1620" s="6">
        <v>0</v>
      </c>
      <c r="J1620" s="6">
        <v>0</v>
      </c>
      <c r="K1620" s="6">
        <v>0.77</v>
      </c>
      <c r="L1620" s="6">
        <v>5.67</v>
      </c>
      <c r="M1620" s="6">
        <v>0</v>
      </c>
      <c r="N1620" s="6">
        <v>0</v>
      </c>
      <c r="O1620" s="6">
        <v>0</v>
      </c>
    </row>
    <row r="1621" spans="1:57" s="3" customFormat="1" x14ac:dyDescent="0.25">
      <c r="A1621" s="9">
        <v>2019</v>
      </c>
      <c r="B1621" s="9">
        <v>5</v>
      </c>
      <c r="C1621" s="9" t="s">
        <v>61</v>
      </c>
      <c r="D1621" s="9" t="s">
        <v>399</v>
      </c>
      <c r="E1621" s="11" t="s">
        <v>29</v>
      </c>
      <c r="F1621" s="9" t="s">
        <v>400</v>
      </c>
      <c r="G1621" s="5" t="s">
        <v>401</v>
      </c>
      <c r="H1621" s="6">
        <v>10.98</v>
      </c>
      <c r="I1621" s="6">
        <v>0</v>
      </c>
      <c r="J1621" s="6">
        <v>0</v>
      </c>
      <c r="K1621" s="6">
        <v>0.77</v>
      </c>
      <c r="L1621" s="6">
        <v>3.45</v>
      </c>
      <c r="M1621" s="6">
        <v>6.76</v>
      </c>
      <c r="N1621" s="6">
        <v>3.35</v>
      </c>
      <c r="O1621" s="6">
        <v>0</v>
      </c>
    </row>
    <row r="1622" spans="1:57" s="3" customFormat="1" x14ac:dyDescent="0.25">
      <c r="A1622" s="9">
        <v>2019</v>
      </c>
      <c r="B1622" s="9">
        <v>5</v>
      </c>
      <c r="C1622" s="9" t="s">
        <v>61</v>
      </c>
      <c r="D1622" s="9" t="s">
        <v>62</v>
      </c>
      <c r="E1622" s="11" t="s">
        <v>29</v>
      </c>
      <c r="F1622" s="9" t="s">
        <v>420</v>
      </c>
      <c r="G1622" s="5" t="s">
        <v>411</v>
      </c>
      <c r="H1622" s="6">
        <v>0.77</v>
      </c>
      <c r="I1622" s="6">
        <v>0</v>
      </c>
      <c r="J1622" s="6">
        <v>0</v>
      </c>
      <c r="K1622" s="6">
        <v>0.77</v>
      </c>
      <c r="L1622" s="6">
        <v>0</v>
      </c>
      <c r="M1622" s="6">
        <v>0</v>
      </c>
      <c r="N1622" s="6">
        <v>0</v>
      </c>
      <c r="O1622" s="6">
        <v>0</v>
      </c>
    </row>
    <row r="1623" spans="1:57" s="3" customFormat="1" hidden="1" x14ac:dyDescent="0.25">
      <c r="A1623" s="5">
        <v>2019</v>
      </c>
      <c r="B1623" s="5">
        <v>7</v>
      </c>
      <c r="C1623" s="12" t="s">
        <v>19</v>
      </c>
      <c r="D1623" s="12" t="s">
        <v>70</v>
      </c>
      <c r="E1623" s="96" t="s">
        <v>104</v>
      </c>
      <c r="F1623" s="12" t="s">
        <v>108</v>
      </c>
      <c r="G1623" s="10" t="s">
        <v>19</v>
      </c>
      <c r="H1623" s="6">
        <v>12.540000000000001</v>
      </c>
      <c r="I1623" s="6">
        <v>0</v>
      </c>
      <c r="J1623" s="6">
        <v>0</v>
      </c>
      <c r="K1623" s="6">
        <v>0.77</v>
      </c>
      <c r="L1623" s="6">
        <v>11.77</v>
      </c>
      <c r="M1623" s="6">
        <v>0</v>
      </c>
      <c r="N1623" s="6">
        <v>0</v>
      </c>
      <c r="O1623" s="6">
        <v>0</v>
      </c>
    </row>
    <row r="1624" spans="1:57" s="3" customFormat="1" hidden="1" x14ac:dyDescent="0.25">
      <c r="A1624" s="21">
        <v>2019</v>
      </c>
      <c r="B1624" s="21">
        <v>11</v>
      </c>
      <c r="C1624" s="21" t="s">
        <v>15</v>
      </c>
      <c r="D1624" s="21" t="s">
        <v>50</v>
      </c>
      <c r="E1624" s="90" t="s">
        <v>51</v>
      </c>
      <c r="F1624" s="21" t="s">
        <v>54</v>
      </c>
      <c r="G1624" s="21" t="s">
        <v>53</v>
      </c>
      <c r="H1624" s="21">
        <v>20.3</v>
      </c>
      <c r="I1624" s="21">
        <v>0</v>
      </c>
      <c r="J1624" s="21">
        <v>0</v>
      </c>
      <c r="K1624" s="21">
        <v>0.77</v>
      </c>
      <c r="L1624" s="21">
        <v>19.53</v>
      </c>
      <c r="M1624" s="21">
        <v>0</v>
      </c>
      <c r="N1624" s="21">
        <v>0</v>
      </c>
      <c r="O1624" s="21">
        <v>0</v>
      </c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  <c r="AB1624" s="22"/>
      <c r="AC1624" s="22"/>
      <c r="AD1624" s="22"/>
      <c r="AE1624" s="22"/>
      <c r="AF1624" s="22"/>
      <c r="AG1624" s="22"/>
      <c r="AH1624" s="22"/>
      <c r="AI1624" s="22"/>
      <c r="AJ1624" s="22"/>
      <c r="AK1624" s="22"/>
      <c r="AL1624" s="22"/>
      <c r="AM1624" s="22"/>
      <c r="AN1624" s="22"/>
      <c r="AO1624" s="22"/>
      <c r="AP1624" s="22"/>
      <c r="AQ1624" s="22"/>
      <c r="AR1624" s="22"/>
      <c r="AS1624" s="22"/>
      <c r="AT1624" s="22"/>
      <c r="AU1624" s="22"/>
      <c r="AV1624" s="22"/>
      <c r="AW1624" s="22"/>
      <c r="AX1624" s="22"/>
      <c r="AY1624" s="22"/>
      <c r="AZ1624" s="22"/>
      <c r="BA1624" s="22"/>
      <c r="BB1624" s="22"/>
      <c r="BC1624" s="22"/>
      <c r="BD1624" s="22"/>
      <c r="BE1624" s="22"/>
    </row>
    <row r="1625" spans="1:57" s="3" customFormat="1" hidden="1" x14ac:dyDescent="0.25">
      <c r="A1625" s="21">
        <v>2019</v>
      </c>
      <c r="B1625" s="21">
        <v>11</v>
      </c>
      <c r="C1625" s="21" t="s">
        <v>79</v>
      </c>
      <c r="D1625" s="21" t="s">
        <v>137</v>
      </c>
      <c r="E1625" s="90" t="s">
        <v>138</v>
      </c>
      <c r="F1625" s="21" t="s">
        <v>141</v>
      </c>
      <c r="G1625" s="21" t="s">
        <v>140</v>
      </c>
      <c r="H1625" s="21">
        <v>0.77</v>
      </c>
      <c r="I1625" s="21">
        <v>0</v>
      </c>
      <c r="J1625" s="21">
        <v>0</v>
      </c>
      <c r="K1625" s="21">
        <v>0.77</v>
      </c>
      <c r="L1625" s="21">
        <v>0</v>
      </c>
      <c r="M1625" s="21">
        <v>0</v>
      </c>
      <c r="N1625" s="21">
        <v>0</v>
      </c>
      <c r="O1625" s="21">
        <v>0</v>
      </c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B1625" s="22"/>
      <c r="AC1625" s="22"/>
      <c r="AD1625" s="22"/>
      <c r="AE1625" s="22"/>
      <c r="AF1625" s="22"/>
      <c r="AG1625" s="22"/>
      <c r="AH1625" s="22"/>
      <c r="AI1625" s="22"/>
      <c r="AJ1625" s="22"/>
      <c r="AK1625" s="22"/>
      <c r="AL1625" s="22"/>
      <c r="AM1625" s="22"/>
      <c r="AN1625" s="22"/>
      <c r="AO1625" s="22"/>
      <c r="AP1625" s="22"/>
      <c r="AQ1625" s="22"/>
      <c r="AR1625" s="22"/>
      <c r="AS1625" s="22"/>
      <c r="AT1625" s="22"/>
      <c r="AU1625" s="22"/>
      <c r="AV1625" s="22"/>
      <c r="AW1625" s="22"/>
      <c r="AX1625" s="22"/>
      <c r="AY1625" s="22"/>
      <c r="AZ1625" s="22"/>
      <c r="BA1625" s="22"/>
      <c r="BB1625" s="22"/>
      <c r="BC1625" s="22"/>
      <c r="BD1625" s="22"/>
      <c r="BE1625" s="22"/>
    </row>
    <row r="1626" spans="1:57" s="3" customFormat="1" hidden="1" x14ac:dyDescent="0.25">
      <c r="A1626" s="4">
        <v>2019</v>
      </c>
      <c r="B1626" s="4">
        <v>1</v>
      </c>
      <c r="C1626" s="4" t="s">
        <v>19</v>
      </c>
      <c r="D1626" s="4" t="s">
        <v>70</v>
      </c>
      <c r="E1626" s="95" t="s">
        <v>104</v>
      </c>
      <c r="F1626" s="4" t="s">
        <v>108</v>
      </c>
      <c r="G1626" s="5" t="s">
        <v>19</v>
      </c>
      <c r="H1626" s="6">
        <v>12.93</v>
      </c>
      <c r="I1626" s="6">
        <v>0</v>
      </c>
      <c r="J1626" s="6">
        <v>0</v>
      </c>
      <c r="K1626" s="6">
        <v>0.76</v>
      </c>
      <c r="L1626" s="6">
        <v>12.18</v>
      </c>
      <c r="M1626" s="6">
        <v>0</v>
      </c>
      <c r="N1626" s="6">
        <v>0</v>
      </c>
      <c r="O1626" s="6">
        <v>0</v>
      </c>
    </row>
    <row r="1627" spans="1:57" s="3" customFormat="1" x14ac:dyDescent="0.25">
      <c r="A1627" s="9">
        <v>2019</v>
      </c>
      <c r="B1627" s="9">
        <v>2</v>
      </c>
      <c r="C1627" s="9" t="s">
        <v>61</v>
      </c>
      <c r="D1627" s="9" t="s">
        <v>401</v>
      </c>
      <c r="E1627" s="11" t="s">
        <v>29</v>
      </c>
      <c r="F1627" s="9" t="s">
        <v>402</v>
      </c>
      <c r="G1627" s="5" t="s">
        <v>401</v>
      </c>
      <c r="H1627" s="6">
        <v>31.59</v>
      </c>
      <c r="I1627" s="6">
        <v>0</v>
      </c>
      <c r="J1627" s="6">
        <v>0</v>
      </c>
      <c r="K1627" s="6">
        <v>0.76</v>
      </c>
      <c r="L1627" s="6">
        <v>30.83</v>
      </c>
      <c r="M1627" s="6">
        <v>0</v>
      </c>
      <c r="N1627" s="6">
        <v>0</v>
      </c>
      <c r="O1627" s="6">
        <v>0</v>
      </c>
    </row>
    <row r="1628" spans="1:57" s="3" customFormat="1" hidden="1" x14ac:dyDescent="0.25">
      <c r="A1628" s="9">
        <v>2019</v>
      </c>
      <c r="B1628" s="9">
        <v>3</v>
      </c>
      <c r="C1628" s="9" t="s">
        <v>15</v>
      </c>
      <c r="D1628" s="9" t="s">
        <v>42</v>
      </c>
      <c r="E1628" s="11" t="s">
        <v>43</v>
      </c>
      <c r="F1628" s="9" t="s">
        <v>44</v>
      </c>
      <c r="G1628" s="5" t="s">
        <v>45</v>
      </c>
      <c r="H1628" s="6">
        <v>0.76</v>
      </c>
      <c r="I1628" s="6">
        <v>0</v>
      </c>
      <c r="J1628" s="6">
        <v>0</v>
      </c>
      <c r="K1628" s="6">
        <v>0.76</v>
      </c>
      <c r="L1628" s="6">
        <v>0</v>
      </c>
      <c r="M1628" s="6">
        <v>0</v>
      </c>
      <c r="N1628" s="6">
        <v>0</v>
      </c>
      <c r="O1628" s="6">
        <v>0</v>
      </c>
    </row>
    <row r="1629" spans="1:57" s="3" customFormat="1" hidden="1" x14ac:dyDescent="0.25">
      <c r="A1629" s="15">
        <v>2019</v>
      </c>
      <c r="B1629" s="15">
        <v>8</v>
      </c>
      <c r="C1629" s="15" t="s">
        <v>15</v>
      </c>
      <c r="D1629" s="15" t="s">
        <v>131</v>
      </c>
      <c r="E1629" s="91" t="s">
        <v>43</v>
      </c>
      <c r="F1629" s="15" t="s">
        <v>131</v>
      </c>
      <c r="G1629" s="16" t="s">
        <v>16</v>
      </c>
      <c r="H1629" s="15">
        <v>0.84</v>
      </c>
      <c r="I1629" s="15">
        <v>0</v>
      </c>
      <c r="J1629" s="15">
        <v>0</v>
      </c>
      <c r="K1629" s="15">
        <v>0.76</v>
      </c>
      <c r="L1629" s="15">
        <v>0.09</v>
      </c>
      <c r="M1629" s="15">
        <v>0</v>
      </c>
      <c r="N1629" s="15">
        <v>0</v>
      </c>
      <c r="O1629" s="15">
        <v>0</v>
      </c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  <c r="BC1629" s="17"/>
      <c r="BD1629" s="17"/>
      <c r="BE1629" s="17"/>
    </row>
    <row r="1630" spans="1:57" s="3" customFormat="1" hidden="1" x14ac:dyDescent="0.25">
      <c r="A1630" s="21">
        <v>2019</v>
      </c>
      <c r="B1630" s="21">
        <v>11</v>
      </c>
      <c r="C1630" s="21" t="s">
        <v>15</v>
      </c>
      <c r="D1630" s="21" t="s">
        <v>42</v>
      </c>
      <c r="E1630" s="90" t="s">
        <v>43</v>
      </c>
      <c r="F1630" s="21" t="s">
        <v>44</v>
      </c>
      <c r="G1630" s="21" t="s">
        <v>45</v>
      </c>
      <c r="H1630" s="21">
        <v>0.76</v>
      </c>
      <c r="I1630" s="21">
        <v>0</v>
      </c>
      <c r="J1630" s="21">
        <v>0</v>
      </c>
      <c r="K1630" s="21">
        <v>0.76</v>
      </c>
      <c r="L1630" s="21">
        <v>0</v>
      </c>
      <c r="M1630" s="21">
        <v>0</v>
      </c>
      <c r="N1630" s="21">
        <v>0</v>
      </c>
      <c r="O1630" s="21">
        <v>0</v>
      </c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  <c r="AB1630" s="22"/>
      <c r="AC1630" s="22"/>
      <c r="AD1630" s="22"/>
      <c r="AE1630" s="22"/>
      <c r="AF1630" s="22"/>
      <c r="AG1630" s="22"/>
      <c r="AH1630" s="22"/>
      <c r="AI1630" s="22"/>
      <c r="AJ1630" s="22"/>
      <c r="AK1630" s="22"/>
      <c r="AL1630" s="22"/>
      <c r="AM1630" s="22"/>
      <c r="AN1630" s="22"/>
      <c r="AO1630" s="22"/>
      <c r="AP1630" s="22"/>
      <c r="AQ1630" s="22"/>
      <c r="AR1630" s="22"/>
      <c r="AS1630" s="22"/>
      <c r="AT1630" s="22"/>
      <c r="AU1630" s="22"/>
      <c r="AV1630" s="22"/>
      <c r="AW1630" s="22"/>
      <c r="AX1630" s="22"/>
      <c r="AY1630" s="22"/>
      <c r="AZ1630" s="22"/>
      <c r="BA1630" s="22"/>
      <c r="BB1630" s="22"/>
      <c r="BC1630" s="22"/>
      <c r="BD1630" s="22"/>
      <c r="BE1630" s="22"/>
    </row>
    <row r="1631" spans="1:57" s="3" customFormat="1" hidden="1" x14ac:dyDescent="0.25">
      <c r="A1631" s="4">
        <v>2019</v>
      </c>
      <c r="B1631" s="4">
        <v>1</v>
      </c>
      <c r="C1631" s="4" t="s">
        <v>27</v>
      </c>
      <c r="D1631" s="4" t="s">
        <v>158</v>
      </c>
      <c r="E1631" s="95" t="s">
        <v>176</v>
      </c>
      <c r="F1631" s="4" t="s">
        <v>177</v>
      </c>
      <c r="G1631" s="5" t="s">
        <v>178</v>
      </c>
      <c r="H1631" s="6">
        <v>0.75</v>
      </c>
      <c r="I1631" s="6">
        <v>0</v>
      </c>
      <c r="J1631" s="6">
        <v>0</v>
      </c>
      <c r="K1631" s="6">
        <v>0.75</v>
      </c>
      <c r="L1631" s="6">
        <v>0</v>
      </c>
      <c r="M1631" s="6">
        <v>0</v>
      </c>
      <c r="N1631" s="6">
        <v>0</v>
      </c>
      <c r="O1631" s="6">
        <v>0</v>
      </c>
    </row>
    <row r="1632" spans="1:57" s="3" customFormat="1" x14ac:dyDescent="0.25">
      <c r="A1632" s="9">
        <v>2019</v>
      </c>
      <c r="B1632" s="9">
        <v>3</v>
      </c>
      <c r="C1632" s="9" t="s">
        <v>124</v>
      </c>
      <c r="D1632" s="9" t="s">
        <v>382</v>
      </c>
      <c r="E1632" s="11" t="s">
        <v>29</v>
      </c>
      <c r="F1632" s="9" t="s">
        <v>390</v>
      </c>
      <c r="G1632" s="5" t="s">
        <v>384</v>
      </c>
      <c r="H1632" s="6">
        <v>0.75</v>
      </c>
      <c r="I1632" s="6">
        <v>0</v>
      </c>
      <c r="J1632" s="6">
        <v>0</v>
      </c>
      <c r="K1632" s="6">
        <v>0.75</v>
      </c>
      <c r="L1632" s="6">
        <v>0</v>
      </c>
      <c r="M1632" s="6">
        <v>0</v>
      </c>
      <c r="N1632" s="6">
        <v>0</v>
      </c>
      <c r="O1632" s="6">
        <v>0</v>
      </c>
    </row>
    <row r="1633" spans="1:57" s="3" customFormat="1" hidden="1" x14ac:dyDescent="0.25">
      <c r="A1633" s="9">
        <v>2019</v>
      </c>
      <c r="B1633" s="9">
        <v>5</v>
      </c>
      <c r="C1633" s="9" t="s">
        <v>253</v>
      </c>
      <c r="D1633" s="9" t="s">
        <v>254</v>
      </c>
      <c r="E1633" s="11" t="s">
        <v>255</v>
      </c>
      <c r="F1633" s="9" t="s">
        <v>256</v>
      </c>
      <c r="G1633" s="5" t="s">
        <v>253</v>
      </c>
      <c r="H1633" s="6">
        <v>723.13</v>
      </c>
      <c r="I1633" s="6">
        <v>0</v>
      </c>
      <c r="J1633" s="6">
        <v>0</v>
      </c>
      <c r="K1633" s="6">
        <v>0.75</v>
      </c>
      <c r="L1633" s="6">
        <v>2.06</v>
      </c>
      <c r="M1633" s="6">
        <v>0</v>
      </c>
      <c r="N1633" s="6">
        <v>0</v>
      </c>
      <c r="O1633" s="6">
        <v>720.33</v>
      </c>
    </row>
    <row r="1634" spans="1:57" s="3" customFormat="1" x14ac:dyDescent="0.25">
      <c r="A1634" s="9">
        <v>2019</v>
      </c>
      <c r="B1634" s="9">
        <v>5</v>
      </c>
      <c r="C1634" s="9" t="s">
        <v>61</v>
      </c>
      <c r="D1634" s="9" t="s">
        <v>62</v>
      </c>
      <c r="E1634" s="11" t="s">
        <v>29</v>
      </c>
      <c r="F1634" s="9" t="s">
        <v>421</v>
      </c>
      <c r="G1634" s="5" t="s">
        <v>411</v>
      </c>
      <c r="H1634" s="6">
        <v>0.75</v>
      </c>
      <c r="I1634" s="6">
        <v>0</v>
      </c>
      <c r="J1634" s="6">
        <v>0</v>
      </c>
      <c r="K1634" s="6">
        <v>0.75</v>
      </c>
      <c r="L1634" s="6">
        <v>0</v>
      </c>
      <c r="M1634" s="6">
        <v>0</v>
      </c>
      <c r="N1634" s="6">
        <v>0</v>
      </c>
      <c r="O1634" s="6">
        <v>0</v>
      </c>
    </row>
    <row r="1635" spans="1:57" s="3" customFormat="1" hidden="1" x14ac:dyDescent="0.25">
      <c r="A1635" s="9">
        <v>2019</v>
      </c>
      <c r="B1635" s="9">
        <v>6</v>
      </c>
      <c r="C1635" s="10" t="s">
        <v>15</v>
      </c>
      <c r="D1635" s="10" t="s">
        <v>131</v>
      </c>
      <c r="E1635" s="11" t="s">
        <v>43</v>
      </c>
      <c r="F1635" s="10" t="s">
        <v>131</v>
      </c>
      <c r="G1635" s="12" t="s">
        <v>16</v>
      </c>
      <c r="H1635" s="6">
        <v>0.81</v>
      </c>
      <c r="I1635" s="6">
        <v>0</v>
      </c>
      <c r="J1635" s="6">
        <v>0</v>
      </c>
      <c r="K1635" s="6">
        <v>0.75</v>
      </c>
      <c r="L1635" s="6">
        <v>0.06</v>
      </c>
      <c r="M1635" s="6">
        <v>0</v>
      </c>
      <c r="N1635" s="6">
        <v>0</v>
      </c>
      <c r="O1635" s="6">
        <v>0</v>
      </c>
    </row>
    <row r="1636" spans="1:57" s="3" customFormat="1" x14ac:dyDescent="0.25">
      <c r="A1636" s="5">
        <v>2019</v>
      </c>
      <c r="B1636" s="5">
        <v>7</v>
      </c>
      <c r="C1636" s="12" t="s">
        <v>61</v>
      </c>
      <c r="D1636" s="12" t="s">
        <v>399</v>
      </c>
      <c r="E1636" s="96" t="s">
        <v>29</v>
      </c>
      <c r="F1636" s="12" t="s">
        <v>424</v>
      </c>
      <c r="G1636" s="10" t="s">
        <v>411</v>
      </c>
      <c r="H1636" s="6">
        <v>19.21</v>
      </c>
      <c r="I1636" s="6">
        <v>0</v>
      </c>
      <c r="J1636" s="6">
        <v>0</v>
      </c>
      <c r="K1636" s="6">
        <v>0.75</v>
      </c>
      <c r="L1636" s="6">
        <v>0.53</v>
      </c>
      <c r="M1636" s="6">
        <v>17.940000000000001</v>
      </c>
      <c r="N1636" s="6">
        <v>6.5</v>
      </c>
      <c r="O1636" s="6">
        <v>0</v>
      </c>
    </row>
    <row r="1637" spans="1:57" s="3" customFormat="1" hidden="1" x14ac:dyDescent="0.25">
      <c r="A1637" s="9">
        <v>2019</v>
      </c>
      <c r="B1637" s="9">
        <v>4</v>
      </c>
      <c r="C1637" s="9" t="s">
        <v>19</v>
      </c>
      <c r="D1637" s="9" t="s">
        <v>46</v>
      </c>
      <c r="E1637" s="9" t="s">
        <v>280</v>
      </c>
      <c r="F1637" s="9" t="s">
        <v>281</v>
      </c>
      <c r="G1637" s="5" t="s">
        <v>282</v>
      </c>
      <c r="H1637" s="6">
        <v>0.74</v>
      </c>
      <c r="I1637" s="6">
        <v>0</v>
      </c>
      <c r="J1637" s="6">
        <v>0</v>
      </c>
      <c r="K1637" s="6">
        <v>0.74</v>
      </c>
      <c r="L1637" s="6">
        <v>0</v>
      </c>
      <c r="M1637" s="6">
        <v>0</v>
      </c>
      <c r="N1637" s="6">
        <v>0</v>
      </c>
      <c r="O1637" s="6">
        <v>0</v>
      </c>
    </row>
    <row r="1638" spans="1:57" s="3" customFormat="1" hidden="1" x14ac:dyDescent="0.25">
      <c r="A1638" s="15">
        <v>2019</v>
      </c>
      <c r="B1638" s="15">
        <v>8</v>
      </c>
      <c r="C1638" s="15" t="s">
        <v>19</v>
      </c>
      <c r="D1638" s="15" t="s">
        <v>46</v>
      </c>
      <c r="E1638" s="91" t="s">
        <v>51</v>
      </c>
      <c r="F1638" s="15" t="s">
        <v>281</v>
      </c>
      <c r="G1638" s="16" t="s">
        <v>282</v>
      </c>
      <c r="H1638" s="15">
        <v>0.74</v>
      </c>
      <c r="I1638" s="15">
        <v>0</v>
      </c>
      <c r="J1638" s="15">
        <v>0</v>
      </c>
      <c r="K1638" s="15">
        <v>0.74</v>
      </c>
      <c r="L1638" s="15">
        <v>0</v>
      </c>
      <c r="M1638" s="15">
        <v>0</v>
      </c>
      <c r="N1638" s="15">
        <v>0</v>
      </c>
      <c r="O1638" s="15">
        <v>0</v>
      </c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  <c r="BC1638" s="17"/>
      <c r="BD1638" s="17"/>
      <c r="BE1638" s="17"/>
    </row>
    <row r="1639" spans="1:57" s="3" customFormat="1" hidden="1" x14ac:dyDescent="0.25">
      <c r="A1639" s="15">
        <v>2019</v>
      </c>
      <c r="B1639" s="15">
        <v>8</v>
      </c>
      <c r="C1639" s="15" t="s">
        <v>124</v>
      </c>
      <c r="D1639" s="15" t="s">
        <v>125</v>
      </c>
      <c r="E1639" s="91" t="s">
        <v>67</v>
      </c>
      <c r="F1639" s="15" t="s">
        <v>345</v>
      </c>
      <c r="G1639" s="16" t="s">
        <v>344</v>
      </c>
      <c r="H1639" s="15">
        <v>1.18</v>
      </c>
      <c r="I1639" s="15">
        <v>0</v>
      </c>
      <c r="J1639" s="15">
        <v>0</v>
      </c>
      <c r="K1639" s="15">
        <v>0.74</v>
      </c>
      <c r="L1639" s="15">
        <v>0.44</v>
      </c>
      <c r="M1639" s="15">
        <v>0</v>
      </c>
      <c r="N1639" s="15">
        <v>0</v>
      </c>
      <c r="O1639" s="15">
        <v>0</v>
      </c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  <c r="BC1639" s="17"/>
      <c r="BD1639" s="17"/>
      <c r="BE1639" s="17"/>
    </row>
    <row r="1640" spans="1:57" s="3" customFormat="1" x14ac:dyDescent="0.25">
      <c r="A1640" s="19">
        <v>2019</v>
      </c>
      <c r="B1640" s="19">
        <v>10</v>
      </c>
      <c r="C1640" s="19" t="s">
        <v>124</v>
      </c>
      <c r="D1640" s="19" t="s">
        <v>353</v>
      </c>
      <c r="E1640" s="93" t="s">
        <v>29</v>
      </c>
      <c r="F1640" s="19" t="s">
        <v>515</v>
      </c>
      <c r="G1640" s="19" t="s">
        <v>516</v>
      </c>
      <c r="H1640" s="19">
        <v>0.74</v>
      </c>
      <c r="I1640" s="19">
        <v>0</v>
      </c>
      <c r="J1640" s="19">
        <v>0</v>
      </c>
      <c r="K1640" s="19">
        <v>0.74</v>
      </c>
      <c r="L1640" s="19">
        <v>0</v>
      </c>
      <c r="M1640" s="19">
        <v>0</v>
      </c>
      <c r="N1640" s="19">
        <v>0</v>
      </c>
      <c r="O1640" s="19">
        <v>0</v>
      </c>
      <c r="P1640" s="20"/>
      <c r="Q1640" s="20"/>
      <c r="R1640" s="20"/>
      <c r="S1640" s="20"/>
      <c r="T1640" s="20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  <c r="BA1640" s="20"/>
      <c r="BB1640" s="20"/>
      <c r="BC1640" s="20"/>
      <c r="BD1640" s="20"/>
      <c r="BE1640" s="20"/>
    </row>
    <row r="1641" spans="1:57" s="3" customFormat="1" hidden="1" x14ac:dyDescent="0.25">
      <c r="A1641" s="19">
        <v>2019</v>
      </c>
      <c r="B1641" s="19">
        <v>10</v>
      </c>
      <c r="C1641" s="19" t="s">
        <v>89</v>
      </c>
      <c r="D1641" s="19" t="s">
        <v>288</v>
      </c>
      <c r="E1641" s="93" t="s">
        <v>543</v>
      </c>
      <c r="F1641" s="19" t="s">
        <v>291</v>
      </c>
      <c r="G1641" s="19" t="s">
        <v>290</v>
      </c>
      <c r="H1641" s="19">
        <v>0.74</v>
      </c>
      <c r="I1641" s="19">
        <v>0</v>
      </c>
      <c r="J1641" s="19">
        <v>0</v>
      </c>
      <c r="K1641" s="19">
        <v>0.74</v>
      </c>
      <c r="L1641" s="19">
        <v>0</v>
      </c>
      <c r="M1641" s="19">
        <v>0</v>
      </c>
      <c r="N1641" s="19">
        <v>0</v>
      </c>
      <c r="O1641" s="19">
        <v>0</v>
      </c>
      <c r="P1641" s="20"/>
      <c r="Q1641" s="20"/>
      <c r="R1641" s="20"/>
      <c r="S1641" s="20"/>
      <c r="T1641" s="20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  <c r="BA1641" s="20"/>
      <c r="BB1641" s="20"/>
      <c r="BC1641" s="20"/>
      <c r="BD1641" s="20"/>
      <c r="BE1641" s="20"/>
    </row>
    <row r="1642" spans="1:57" s="3" customFormat="1" hidden="1" x14ac:dyDescent="0.25">
      <c r="A1642" s="19">
        <v>2019</v>
      </c>
      <c r="B1642" s="19">
        <v>10</v>
      </c>
      <c r="C1642" s="19" t="s">
        <v>124</v>
      </c>
      <c r="D1642" s="19" t="s">
        <v>125</v>
      </c>
      <c r="E1642" s="93" t="s">
        <v>67</v>
      </c>
      <c r="F1642" s="19" t="s">
        <v>345</v>
      </c>
      <c r="G1642" s="19" t="s">
        <v>344</v>
      </c>
      <c r="H1642" s="19">
        <v>1.29</v>
      </c>
      <c r="I1642" s="19">
        <v>0</v>
      </c>
      <c r="J1642" s="19">
        <v>0</v>
      </c>
      <c r="K1642" s="19">
        <v>0.74</v>
      </c>
      <c r="L1642" s="19">
        <v>0.55000000000000004</v>
      </c>
      <c r="M1642" s="19">
        <v>0</v>
      </c>
      <c r="N1642" s="19">
        <v>0</v>
      </c>
      <c r="O1642" s="19">
        <v>0</v>
      </c>
      <c r="P1642" s="20"/>
      <c r="Q1642" s="20"/>
      <c r="R1642" s="20"/>
      <c r="S1642" s="20"/>
      <c r="T1642" s="20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  <c r="BA1642" s="20"/>
      <c r="BB1642" s="20"/>
      <c r="BC1642" s="20"/>
      <c r="BD1642" s="20"/>
      <c r="BE1642" s="20"/>
    </row>
    <row r="1643" spans="1:57" s="3" customFormat="1" hidden="1" x14ac:dyDescent="0.25">
      <c r="A1643" s="21">
        <v>2019</v>
      </c>
      <c r="B1643" s="21">
        <v>11</v>
      </c>
      <c r="C1643" s="21" t="s">
        <v>27</v>
      </c>
      <c r="D1643" s="21" t="s">
        <v>158</v>
      </c>
      <c r="E1643" s="90" t="s">
        <v>176</v>
      </c>
      <c r="F1643" s="21" t="s">
        <v>177</v>
      </c>
      <c r="G1643" s="21" t="s">
        <v>178</v>
      </c>
      <c r="H1643" s="21">
        <v>0.74</v>
      </c>
      <c r="I1643" s="21">
        <v>0</v>
      </c>
      <c r="J1643" s="21">
        <v>0</v>
      </c>
      <c r="K1643" s="21">
        <v>0.74</v>
      </c>
      <c r="L1643" s="21">
        <v>0</v>
      </c>
      <c r="M1643" s="21">
        <v>0</v>
      </c>
      <c r="N1643" s="21">
        <v>0</v>
      </c>
      <c r="O1643" s="21">
        <v>0</v>
      </c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  <c r="AB1643" s="22"/>
      <c r="AC1643" s="22"/>
      <c r="AD1643" s="22"/>
      <c r="AE1643" s="22"/>
      <c r="AF1643" s="22"/>
      <c r="AG1643" s="22"/>
      <c r="AH1643" s="22"/>
      <c r="AI1643" s="22"/>
      <c r="AJ1643" s="22"/>
      <c r="AK1643" s="22"/>
      <c r="AL1643" s="22"/>
      <c r="AM1643" s="22"/>
      <c r="AN1643" s="22"/>
      <c r="AO1643" s="22"/>
      <c r="AP1643" s="22"/>
      <c r="AQ1643" s="22"/>
      <c r="AR1643" s="22"/>
      <c r="AS1643" s="22"/>
      <c r="AT1643" s="22"/>
      <c r="AU1643" s="22"/>
      <c r="AV1643" s="22"/>
      <c r="AW1643" s="22"/>
      <c r="AX1643" s="22"/>
      <c r="AY1643" s="22"/>
      <c r="AZ1643" s="22"/>
      <c r="BA1643" s="22"/>
      <c r="BB1643" s="22"/>
      <c r="BC1643" s="22"/>
      <c r="BD1643" s="22"/>
      <c r="BE1643" s="22"/>
    </row>
    <row r="1644" spans="1:57" s="3" customFormat="1" hidden="1" x14ac:dyDescent="0.25">
      <c r="A1644" s="4">
        <v>2019</v>
      </c>
      <c r="B1644" s="4">
        <v>1</v>
      </c>
      <c r="C1644" s="4" t="s">
        <v>124</v>
      </c>
      <c r="D1644" s="4" t="s">
        <v>379</v>
      </c>
      <c r="E1644" s="95" t="s">
        <v>126</v>
      </c>
      <c r="F1644" s="4" t="s">
        <v>440</v>
      </c>
      <c r="G1644" s="5" t="s">
        <v>439</v>
      </c>
      <c r="H1644" s="6">
        <v>0.73</v>
      </c>
      <c r="I1644" s="6">
        <v>0</v>
      </c>
      <c r="J1644" s="6">
        <v>0</v>
      </c>
      <c r="K1644" s="6">
        <v>0.73</v>
      </c>
      <c r="L1644" s="6">
        <v>0</v>
      </c>
      <c r="M1644" s="6">
        <v>0</v>
      </c>
      <c r="N1644" s="6">
        <v>0</v>
      </c>
      <c r="O1644" s="6">
        <v>0</v>
      </c>
    </row>
    <row r="1645" spans="1:57" s="3" customFormat="1" hidden="1" x14ac:dyDescent="0.25">
      <c r="A1645" s="9">
        <v>2019</v>
      </c>
      <c r="B1645" s="9">
        <v>6</v>
      </c>
      <c r="C1645" s="10" t="s">
        <v>19</v>
      </c>
      <c r="D1645" s="10" t="s">
        <v>78</v>
      </c>
      <c r="E1645" s="11" t="s">
        <v>17</v>
      </c>
      <c r="F1645" s="10" t="s">
        <v>76</v>
      </c>
      <c r="G1645" s="12" t="s">
        <v>77</v>
      </c>
      <c r="H1645" s="6">
        <v>0.73</v>
      </c>
      <c r="I1645" s="6">
        <v>0</v>
      </c>
      <c r="J1645" s="6">
        <v>0</v>
      </c>
      <c r="K1645" s="6">
        <v>0.73</v>
      </c>
      <c r="L1645" s="6">
        <v>0</v>
      </c>
      <c r="M1645" s="6">
        <v>0</v>
      </c>
      <c r="N1645" s="6">
        <v>0</v>
      </c>
      <c r="O1645" s="6">
        <v>0</v>
      </c>
    </row>
    <row r="1646" spans="1:57" s="3" customFormat="1" hidden="1" x14ac:dyDescent="0.25">
      <c r="A1646" s="15">
        <v>2019</v>
      </c>
      <c r="B1646" s="15">
        <v>8</v>
      </c>
      <c r="C1646" s="15" t="s">
        <v>27</v>
      </c>
      <c r="D1646" s="15" t="s">
        <v>84</v>
      </c>
      <c r="E1646" s="15" t="s">
        <v>85</v>
      </c>
      <c r="F1646" s="15" t="s">
        <v>88</v>
      </c>
      <c r="G1646" s="16" t="s">
        <v>87</v>
      </c>
      <c r="H1646" s="15">
        <v>3.04</v>
      </c>
      <c r="I1646" s="15">
        <v>0</v>
      </c>
      <c r="J1646" s="15">
        <v>0</v>
      </c>
      <c r="K1646" s="15">
        <v>0.73</v>
      </c>
      <c r="L1646" s="15">
        <v>2.2999999999999998</v>
      </c>
      <c r="M1646" s="15">
        <v>0</v>
      </c>
      <c r="N1646" s="15">
        <v>0</v>
      </c>
      <c r="O1646" s="15">
        <v>0</v>
      </c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  <c r="BC1646" s="17"/>
      <c r="BD1646" s="17"/>
      <c r="BE1646" s="17"/>
    </row>
    <row r="1647" spans="1:57" s="3" customFormat="1" hidden="1" x14ac:dyDescent="0.25">
      <c r="A1647" s="13">
        <v>2019</v>
      </c>
      <c r="B1647" s="13">
        <v>9</v>
      </c>
      <c r="C1647" s="13" t="s">
        <v>27</v>
      </c>
      <c r="D1647" s="13" t="s">
        <v>84</v>
      </c>
      <c r="E1647" s="92" t="s">
        <v>85</v>
      </c>
      <c r="F1647" s="13" t="s">
        <v>88</v>
      </c>
      <c r="G1647" s="7" t="s">
        <v>87</v>
      </c>
      <c r="H1647" s="13">
        <v>2.61</v>
      </c>
      <c r="I1647" s="13">
        <v>0</v>
      </c>
      <c r="J1647" s="13">
        <v>0</v>
      </c>
      <c r="K1647" s="13">
        <v>0.73</v>
      </c>
      <c r="L1647" s="13">
        <v>1.88</v>
      </c>
      <c r="M1647" s="13">
        <v>0</v>
      </c>
      <c r="N1647" s="13">
        <v>0</v>
      </c>
      <c r="O1647" s="13">
        <v>0</v>
      </c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  <c r="AY1647" s="18"/>
      <c r="AZ1647" s="18"/>
      <c r="BA1647" s="18"/>
      <c r="BB1647" s="18"/>
      <c r="BC1647" s="18"/>
      <c r="BD1647" s="18"/>
      <c r="BE1647" s="18"/>
    </row>
    <row r="1648" spans="1:57" s="3" customFormat="1" hidden="1" x14ac:dyDescent="0.25">
      <c r="A1648" s="13">
        <v>2019</v>
      </c>
      <c r="B1648" s="13">
        <v>9</v>
      </c>
      <c r="C1648" s="13" t="s">
        <v>15</v>
      </c>
      <c r="D1648" s="13" t="s">
        <v>24</v>
      </c>
      <c r="E1648" s="92" t="s">
        <v>43</v>
      </c>
      <c r="F1648" s="13" t="s">
        <v>435</v>
      </c>
      <c r="G1648" s="7" t="s">
        <v>434</v>
      </c>
      <c r="H1648" s="13">
        <v>33.96</v>
      </c>
      <c r="I1648" s="13">
        <v>0</v>
      </c>
      <c r="J1648" s="13">
        <v>0</v>
      </c>
      <c r="K1648" s="13">
        <v>0.73</v>
      </c>
      <c r="L1648" s="13">
        <v>3.1</v>
      </c>
      <c r="M1648" s="13">
        <v>0</v>
      </c>
      <c r="N1648" s="13">
        <v>0</v>
      </c>
      <c r="O1648" s="13">
        <v>30.14</v>
      </c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  <c r="AY1648" s="18"/>
      <c r="AZ1648" s="18"/>
      <c r="BA1648" s="18"/>
      <c r="BB1648" s="18"/>
      <c r="BC1648" s="18"/>
      <c r="BD1648" s="18"/>
      <c r="BE1648" s="18"/>
    </row>
    <row r="1649" spans="1:57" s="3" customFormat="1" hidden="1" x14ac:dyDescent="0.25">
      <c r="A1649" s="13">
        <v>2019</v>
      </c>
      <c r="B1649" s="13">
        <v>9</v>
      </c>
      <c r="C1649" s="13" t="s">
        <v>124</v>
      </c>
      <c r="D1649" s="13" t="s">
        <v>425</v>
      </c>
      <c r="E1649" s="92" t="s">
        <v>543</v>
      </c>
      <c r="F1649" s="13" t="s">
        <v>438</v>
      </c>
      <c r="G1649" s="7" t="s">
        <v>439</v>
      </c>
      <c r="H1649" s="13">
        <v>0.73</v>
      </c>
      <c r="I1649" s="13">
        <v>0</v>
      </c>
      <c r="J1649" s="13">
        <v>0</v>
      </c>
      <c r="K1649" s="13">
        <v>0.73</v>
      </c>
      <c r="L1649" s="13">
        <v>0</v>
      </c>
      <c r="M1649" s="13">
        <v>0</v>
      </c>
      <c r="N1649" s="13">
        <v>0</v>
      </c>
      <c r="O1649" s="13">
        <v>0</v>
      </c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  <c r="AY1649" s="18"/>
      <c r="AZ1649" s="18"/>
      <c r="BA1649" s="18"/>
      <c r="BB1649" s="18"/>
      <c r="BC1649" s="18"/>
      <c r="BD1649" s="18"/>
      <c r="BE1649" s="18"/>
    </row>
    <row r="1650" spans="1:57" s="3" customFormat="1" hidden="1" x14ac:dyDescent="0.25">
      <c r="A1650" s="9">
        <v>2019</v>
      </c>
      <c r="B1650" s="9">
        <v>3</v>
      </c>
      <c r="C1650" s="9" t="s">
        <v>19</v>
      </c>
      <c r="D1650" s="9" t="s">
        <v>70</v>
      </c>
      <c r="E1650" s="11" t="s">
        <v>104</v>
      </c>
      <c r="F1650" s="9" t="s">
        <v>108</v>
      </c>
      <c r="G1650" s="5" t="s">
        <v>19</v>
      </c>
      <c r="H1650" s="6">
        <v>12.030000000000001</v>
      </c>
      <c r="I1650" s="6">
        <v>0</v>
      </c>
      <c r="J1650" s="6">
        <v>0</v>
      </c>
      <c r="K1650" s="6">
        <v>0.72000000000000008</v>
      </c>
      <c r="L1650" s="6">
        <v>11.32</v>
      </c>
      <c r="M1650" s="6">
        <v>0</v>
      </c>
      <c r="N1650" s="6">
        <v>0</v>
      </c>
      <c r="O1650" s="6">
        <v>0</v>
      </c>
    </row>
    <row r="1651" spans="1:57" s="3" customFormat="1" hidden="1" x14ac:dyDescent="0.25">
      <c r="A1651" s="4">
        <v>2019</v>
      </c>
      <c r="B1651" s="4">
        <v>1</v>
      </c>
      <c r="C1651" s="4" t="s">
        <v>15</v>
      </c>
      <c r="D1651" s="4" t="s">
        <v>24</v>
      </c>
      <c r="E1651" s="95" t="s">
        <v>25</v>
      </c>
      <c r="F1651" s="4" t="s">
        <v>338</v>
      </c>
      <c r="G1651" s="5" t="s">
        <v>338</v>
      </c>
      <c r="H1651" s="6">
        <v>66.83</v>
      </c>
      <c r="I1651" s="6">
        <v>0</v>
      </c>
      <c r="J1651" s="6">
        <v>0</v>
      </c>
      <c r="K1651" s="6">
        <v>0.72</v>
      </c>
      <c r="L1651" s="6">
        <v>4.67</v>
      </c>
      <c r="M1651" s="6">
        <v>0</v>
      </c>
      <c r="N1651" s="6">
        <v>0</v>
      </c>
      <c r="O1651" s="6">
        <v>61.44</v>
      </c>
    </row>
    <row r="1652" spans="1:57" s="3" customFormat="1" hidden="1" x14ac:dyDescent="0.25">
      <c r="A1652" s="9">
        <v>2019</v>
      </c>
      <c r="B1652" s="9">
        <v>3</v>
      </c>
      <c r="C1652" s="9" t="s">
        <v>19</v>
      </c>
      <c r="D1652" s="9" t="s">
        <v>78</v>
      </c>
      <c r="E1652" s="11" t="s">
        <v>280</v>
      </c>
      <c r="F1652" s="9" t="s">
        <v>318</v>
      </c>
      <c r="G1652" s="5" t="s">
        <v>319</v>
      </c>
      <c r="H1652" s="6">
        <v>0.72</v>
      </c>
      <c r="I1652" s="6">
        <v>0</v>
      </c>
      <c r="J1652" s="6">
        <v>0</v>
      </c>
      <c r="K1652" s="6">
        <v>0.72</v>
      </c>
      <c r="L1652" s="6">
        <v>0</v>
      </c>
      <c r="M1652" s="6">
        <v>0</v>
      </c>
      <c r="N1652" s="6">
        <v>0</v>
      </c>
      <c r="O1652" s="6">
        <v>0</v>
      </c>
    </row>
    <row r="1653" spans="1:57" s="3" customFormat="1" x14ac:dyDescent="0.25">
      <c r="A1653" s="9">
        <v>2019</v>
      </c>
      <c r="B1653" s="9">
        <v>4</v>
      </c>
      <c r="C1653" s="9" t="s">
        <v>89</v>
      </c>
      <c r="D1653" s="9" t="s">
        <v>197</v>
      </c>
      <c r="E1653" s="11" t="s">
        <v>29</v>
      </c>
      <c r="F1653" s="9" t="s">
        <v>202</v>
      </c>
      <c r="G1653" s="5" t="s">
        <v>200</v>
      </c>
      <c r="H1653" s="6">
        <v>24.27</v>
      </c>
      <c r="I1653" s="6">
        <v>0</v>
      </c>
      <c r="J1653" s="6">
        <v>0</v>
      </c>
      <c r="K1653" s="6">
        <v>0.72</v>
      </c>
      <c r="L1653" s="6">
        <v>1.2</v>
      </c>
      <c r="M1653" s="6">
        <v>22.04</v>
      </c>
      <c r="N1653" s="6">
        <v>2.06</v>
      </c>
      <c r="O1653" s="6">
        <v>0.31</v>
      </c>
    </row>
    <row r="1654" spans="1:57" s="3" customFormat="1" x14ac:dyDescent="0.25">
      <c r="A1654" s="9">
        <v>2019</v>
      </c>
      <c r="B1654" s="9">
        <v>6</v>
      </c>
      <c r="C1654" s="10" t="s">
        <v>61</v>
      </c>
      <c r="D1654" s="10" t="s">
        <v>62</v>
      </c>
      <c r="E1654" s="11" t="s">
        <v>29</v>
      </c>
      <c r="F1654" s="10" t="s">
        <v>421</v>
      </c>
      <c r="G1654" s="12" t="s">
        <v>411</v>
      </c>
      <c r="H1654" s="6">
        <v>0.72</v>
      </c>
      <c r="I1654" s="6">
        <v>0</v>
      </c>
      <c r="J1654" s="6">
        <v>0</v>
      </c>
      <c r="K1654" s="6">
        <v>0.72</v>
      </c>
      <c r="L1654" s="6">
        <v>0</v>
      </c>
      <c r="M1654" s="6">
        <v>0</v>
      </c>
      <c r="N1654" s="6">
        <v>0</v>
      </c>
      <c r="O1654" s="6">
        <v>0</v>
      </c>
    </row>
    <row r="1655" spans="1:57" s="3" customFormat="1" hidden="1" x14ac:dyDescent="0.25">
      <c r="A1655" s="9">
        <v>2019</v>
      </c>
      <c r="B1655" s="9">
        <v>3</v>
      </c>
      <c r="C1655" s="9" t="s">
        <v>19</v>
      </c>
      <c r="D1655" s="9" t="s">
        <v>46</v>
      </c>
      <c r="E1655" s="11" t="s">
        <v>280</v>
      </c>
      <c r="F1655" s="9" t="s">
        <v>281</v>
      </c>
      <c r="G1655" s="5" t="s">
        <v>282</v>
      </c>
      <c r="H1655" s="6">
        <v>0.71000000000000008</v>
      </c>
      <c r="I1655" s="6">
        <v>0</v>
      </c>
      <c r="J1655" s="6">
        <v>0</v>
      </c>
      <c r="K1655" s="6">
        <v>0.71000000000000008</v>
      </c>
      <c r="L1655" s="6">
        <v>0</v>
      </c>
      <c r="M1655" s="6">
        <v>0</v>
      </c>
      <c r="N1655" s="6">
        <v>0</v>
      </c>
      <c r="O1655" s="6">
        <v>0</v>
      </c>
    </row>
    <row r="1656" spans="1:57" s="3" customFormat="1" x14ac:dyDescent="0.25">
      <c r="A1656" s="23">
        <v>2019</v>
      </c>
      <c r="B1656" s="23">
        <v>12</v>
      </c>
      <c r="C1656" s="23" t="s">
        <v>27</v>
      </c>
      <c r="D1656" s="23" t="s">
        <v>28</v>
      </c>
      <c r="E1656" s="94" t="s">
        <v>29</v>
      </c>
      <c r="F1656" s="23" t="s">
        <v>40</v>
      </c>
      <c r="G1656" s="23" t="s">
        <v>30</v>
      </c>
      <c r="H1656" s="23">
        <v>24.950000000000003</v>
      </c>
      <c r="I1656" s="23">
        <v>0</v>
      </c>
      <c r="J1656" s="23">
        <v>0</v>
      </c>
      <c r="K1656" s="23">
        <v>0.71000000000000008</v>
      </c>
      <c r="L1656" s="23">
        <v>0</v>
      </c>
      <c r="M1656" s="23">
        <v>24.24</v>
      </c>
      <c r="N1656" s="23">
        <v>12.67</v>
      </c>
      <c r="O1656" s="23">
        <v>0</v>
      </c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  <c r="Z1656" s="24"/>
      <c r="AA1656" s="24"/>
      <c r="AB1656" s="24"/>
      <c r="AC1656" s="24"/>
      <c r="AD1656" s="24"/>
      <c r="AE1656" s="24"/>
      <c r="AF1656" s="24"/>
      <c r="AG1656" s="24"/>
      <c r="AH1656" s="24"/>
      <c r="AI1656" s="24"/>
      <c r="AJ1656" s="24"/>
      <c r="AK1656" s="24"/>
      <c r="AL1656" s="24"/>
      <c r="AM1656" s="24"/>
      <c r="AN1656" s="24"/>
      <c r="AO1656" s="24"/>
      <c r="AP1656" s="24"/>
      <c r="AQ1656" s="24"/>
      <c r="AR1656" s="24"/>
      <c r="AS1656" s="24"/>
      <c r="AT1656" s="24"/>
      <c r="AU1656" s="24"/>
      <c r="AV1656" s="24"/>
      <c r="AW1656" s="24"/>
      <c r="AX1656" s="24"/>
      <c r="AY1656" s="24"/>
      <c r="AZ1656" s="24"/>
      <c r="BA1656" s="24"/>
      <c r="BB1656" s="24"/>
      <c r="BC1656" s="24"/>
      <c r="BD1656" s="24"/>
      <c r="BE1656" s="24"/>
    </row>
    <row r="1657" spans="1:57" s="3" customFormat="1" hidden="1" x14ac:dyDescent="0.25">
      <c r="A1657" s="9">
        <v>2019</v>
      </c>
      <c r="B1657" s="9">
        <v>2</v>
      </c>
      <c r="C1657" s="9" t="s">
        <v>253</v>
      </c>
      <c r="D1657" s="9" t="s">
        <v>254</v>
      </c>
      <c r="E1657" s="11" t="s">
        <v>255</v>
      </c>
      <c r="F1657" s="9" t="s">
        <v>256</v>
      </c>
      <c r="G1657" s="5" t="s">
        <v>253</v>
      </c>
      <c r="H1657" s="6">
        <v>725.2</v>
      </c>
      <c r="I1657" s="6">
        <v>0</v>
      </c>
      <c r="J1657" s="6">
        <v>0</v>
      </c>
      <c r="K1657" s="6">
        <v>0.71</v>
      </c>
      <c r="L1657" s="6">
        <v>8.7799999999999994</v>
      </c>
      <c r="M1657" s="6">
        <v>715.7</v>
      </c>
      <c r="N1657" s="6">
        <v>0</v>
      </c>
      <c r="O1657" s="6">
        <v>0</v>
      </c>
    </row>
    <row r="1658" spans="1:57" s="3" customFormat="1" x14ac:dyDescent="0.25">
      <c r="A1658" s="9">
        <v>2019</v>
      </c>
      <c r="B1658" s="9">
        <v>5</v>
      </c>
      <c r="C1658" s="9" t="s">
        <v>61</v>
      </c>
      <c r="D1658" s="9" t="s">
        <v>399</v>
      </c>
      <c r="E1658" s="11" t="s">
        <v>29</v>
      </c>
      <c r="F1658" s="9" t="s">
        <v>424</v>
      </c>
      <c r="G1658" s="5" t="s">
        <v>411</v>
      </c>
      <c r="H1658" s="6">
        <v>18.510000000000002</v>
      </c>
      <c r="I1658" s="6">
        <v>0</v>
      </c>
      <c r="J1658" s="6">
        <v>0</v>
      </c>
      <c r="K1658" s="6">
        <v>0.71</v>
      </c>
      <c r="L1658" s="6">
        <v>0</v>
      </c>
      <c r="M1658" s="6">
        <v>17.8</v>
      </c>
      <c r="N1658" s="6">
        <v>6.7</v>
      </c>
      <c r="O1658" s="6">
        <v>0</v>
      </c>
    </row>
    <row r="1659" spans="1:57" s="3" customFormat="1" hidden="1" x14ac:dyDescent="0.25">
      <c r="A1659" s="9">
        <v>2019</v>
      </c>
      <c r="B1659" s="9">
        <v>5</v>
      </c>
      <c r="C1659" s="9" t="s">
        <v>15</v>
      </c>
      <c r="D1659" s="9" t="s">
        <v>24</v>
      </c>
      <c r="E1659" s="11" t="s">
        <v>25</v>
      </c>
      <c r="F1659" s="9" t="s">
        <v>449</v>
      </c>
      <c r="G1659" s="5" t="s">
        <v>449</v>
      </c>
      <c r="H1659" s="6">
        <v>2.36</v>
      </c>
      <c r="I1659" s="6">
        <v>0</v>
      </c>
      <c r="J1659" s="6">
        <v>0</v>
      </c>
      <c r="K1659" s="6">
        <v>0.71</v>
      </c>
      <c r="L1659" s="6">
        <v>0.08</v>
      </c>
      <c r="M1659" s="6">
        <v>0</v>
      </c>
      <c r="N1659" s="6">
        <v>0</v>
      </c>
      <c r="O1659" s="6">
        <v>1.58</v>
      </c>
    </row>
    <row r="1660" spans="1:57" s="3" customFormat="1" hidden="1" x14ac:dyDescent="0.25">
      <c r="A1660" s="21">
        <v>2019</v>
      </c>
      <c r="B1660" s="21">
        <v>11</v>
      </c>
      <c r="C1660" s="21" t="s">
        <v>209</v>
      </c>
      <c r="D1660" s="21" t="s">
        <v>219</v>
      </c>
      <c r="E1660" s="90" t="s">
        <v>220</v>
      </c>
      <c r="F1660" s="21" t="s">
        <v>221</v>
      </c>
      <c r="G1660" s="21" t="s">
        <v>221</v>
      </c>
      <c r="H1660" s="21">
        <v>390.69</v>
      </c>
      <c r="I1660" s="21">
        <v>0</v>
      </c>
      <c r="J1660" s="21">
        <v>0</v>
      </c>
      <c r="K1660" s="21">
        <v>0.71</v>
      </c>
      <c r="L1660" s="21">
        <v>0</v>
      </c>
      <c r="M1660" s="21">
        <v>389.98</v>
      </c>
      <c r="N1660" s="21">
        <v>12.18</v>
      </c>
      <c r="O1660" s="21">
        <v>0</v>
      </c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  <c r="AB1660" s="22"/>
      <c r="AC1660" s="22"/>
      <c r="AD1660" s="22"/>
      <c r="AE1660" s="22"/>
      <c r="AF1660" s="22"/>
      <c r="AG1660" s="22"/>
      <c r="AH1660" s="22"/>
      <c r="AI1660" s="22"/>
      <c r="AJ1660" s="22"/>
      <c r="AK1660" s="22"/>
      <c r="AL1660" s="22"/>
      <c r="AM1660" s="22"/>
      <c r="AN1660" s="22"/>
      <c r="AO1660" s="22"/>
      <c r="AP1660" s="22"/>
      <c r="AQ1660" s="22"/>
      <c r="AR1660" s="22"/>
      <c r="AS1660" s="22"/>
      <c r="AT1660" s="22"/>
      <c r="AU1660" s="22"/>
      <c r="AV1660" s="22"/>
      <c r="AW1660" s="22"/>
      <c r="AX1660" s="22"/>
      <c r="AY1660" s="22"/>
      <c r="AZ1660" s="22"/>
      <c r="BA1660" s="22"/>
      <c r="BB1660" s="22"/>
      <c r="BC1660" s="22"/>
      <c r="BD1660" s="22"/>
      <c r="BE1660" s="22"/>
    </row>
    <row r="1661" spans="1:57" s="3" customFormat="1" hidden="1" x14ac:dyDescent="0.25">
      <c r="A1661" s="23">
        <v>2019</v>
      </c>
      <c r="B1661" s="23">
        <v>12</v>
      </c>
      <c r="C1661" s="23" t="s">
        <v>15</v>
      </c>
      <c r="D1661" s="23" t="s">
        <v>50</v>
      </c>
      <c r="E1661" s="94" t="s">
        <v>51</v>
      </c>
      <c r="F1661" s="23" t="s">
        <v>54</v>
      </c>
      <c r="G1661" s="23" t="s">
        <v>53</v>
      </c>
      <c r="H1661" s="23">
        <v>20.16</v>
      </c>
      <c r="I1661" s="23">
        <v>0</v>
      </c>
      <c r="J1661" s="23">
        <v>0</v>
      </c>
      <c r="K1661" s="23">
        <v>0.71</v>
      </c>
      <c r="L1661" s="23">
        <v>19.45</v>
      </c>
      <c r="M1661" s="23">
        <v>0</v>
      </c>
      <c r="N1661" s="23">
        <v>0</v>
      </c>
      <c r="O1661" s="23">
        <v>0</v>
      </c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4"/>
      <c r="AG1661" s="24"/>
      <c r="AH1661" s="24"/>
      <c r="AI1661" s="24"/>
      <c r="AJ1661" s="24"/>
      <c r="AK1661" s="24"/>
      <c r="AL1661" s="24"/>
      <c r="AM1661" s="24"/>
      <c r="AN1661" s="24"/>
      <c r="AO1661" s="24"/>
      <c r="AP1661" s="24"/>
      <c r="AQ1661" s="24"/>
      <c r="AR1661" s="24"/>
      <c r="AS1661" s="24"/>
      <c r="AT1661" s="24"/>
      <c r="AU1661" s="24"/>
      <c r="AV1661" s="24"/>
      <c r="AW1661" s="24"/>
      <c r="AX1661" s="24"/>
      <c r="AY1661" s="24"/>
      <c r="AZ1661" s="24"/>
      <c r="BA1661" s="24"/>
      <c r="BB1661" s="24"/>
      <c r="BC1661" s="24"/>
      <c r="BD1661" s="24"/>
      <c r="BE1661" s="24"/>
    </row>
    <row r="1662" spans="1:57" s="3" customFormat="1" hidden="1" x14ac:dyDescent="0.25">
      <c r="A1662" s="9">
        <v>2019</v>
      </c>
      <c r="B1662" s="9">
        <v>5</v>
      </c>
      <c r="C1662" s="9" t="s">
        <v>19</v>
      </c>
      <c r="D1662" s="9" t="s">
        <v>166</v>
      </c>
      <c r="E1662" s="11" t="s">
        <v>242</v>
      </c>
      <c r="F1662" s="9" t="s">
        <v>243</v>
      </c>
      <c r="G1662" s="5" t="s">
        <v>244</v>
      </c>
      <c r="H1662" s="6">
        <v>0.7</v>
      </c>
      <c r="I1662" s="6">
        <v>0</v>
      </c>
      <c r="J1662" s="6">
        <v>0</v>
      </c>
      <c r="K1662" s="6">
        <v>0.7</v>
      </c>
      <c r="L1662" s="6">
        <v>0</v>
      </c>
      <c r="M1662" s="6">
        <v>0</v>
      </c>
      <c r="N1662" s="6">
        <v>0</v>
      </c>
      <c r="O1662" s="6">
        <v>0</v>
      </c>
    </row>
    <row r="1663" spans="1:57" s="3" customFormat="1" hidden="1" x14ac:dyDescent="0.25">
      <c r="A1663" s="5">
        <v>2019</v>
      </c>
      <c r="B1663" s="5">
        <v>7</v>
      </c>
      <c r="C1663" s="12" t="s">
        <v>79</v>
      </c>
      <c r="D1663" s="12" t="s">
        <v>137</v>
      </c>
      <c r="E1663" s="96" t="s">
        <v>138</v>
      </c>
      <c r="F1663" s="12" t="s">
        <v>140</v>
      </c>
      <c r="G1663" s="10" t="s">
        <v>140</v>
      </c>
      <c r="H1663" s="6">
        <v>0.7</v>
      </c>
      <c r="I1663" s="6">
        <v>0</v>
      </c>
      <c r="J1663" s="6">
        <v>0</v>
      </c>
      <c r="K1663" s="6">
        <v>0.7</v>
      </c>
      <c r="L1663" s="6">
        <v>0</v>
      </c>
      <c r="M1663" s="6">
        <v>0</v>
      </c>
      <c r="N1663" s="6">
        <v>0</v>
      </c>
      <c r="O1663" s="6">
        <v>0</v>
      </c>
    </row>
    <row r="1664" spans="1:57" s="3" customFormat="1" hidden="1" x14ac:dyDescent="0.25">
      <c r="A1664" s="5">
        <v>2019</v>
      </c>
      <c r="B1664" s="5">
        <v>7</v>
      </c>
      <c r="C1664" s="12" t="s">
        <v>124</v>
      </c>
      <c r="D1664" s="12" t="s">
        <v>125</v>
      </c>
      <c r="E1664" s="96" t="s">
        <v>67</v>
      </c>
      <c r="F1664" s="12" t="s">
        <v>345</v>
      </c>
      <c r="G1664" s="10" t="s">
        <v>344</v>
      </c>
      <c r="H1664" s="6">
        <v>1.05</v>
      </c>
      <c r="I1664" s="6">
        <v>0</v>
      </c>
      <c r="J1664" s="6">
        <v>0</v>
      </c>
      <c r="K1664" s="6">
        <v>0.7</v>
      </c>
      <c r="L1664" s="6">
        <v>0.35</v>
      </c>
      <c r="M1664" s="6">
        <v>0</v>
      </c>
      <c r="N1664" s="6">
        <v>0</v>
      </c>
      <c r="O1664" s="6">
        <v>0</v>
      </c>
    </row>
    <row r="1665" spans="1:57" s="3" customFormat="1" hidden="1" x14ac:dyDescent="0.25">
      <c r="A1665" s="15">
        <v>2019</v>
      </c>
      <c r="B1665" s="15">
        <v>8</v>
      </c>
      <c r="C1665" s="15" t="s">
        <v>19</v>
      </c>
      <c r="D1665" s="15" t="s">
        <v>70</v>
      </c>
      <c r="E1665" s="91" t="s">
        <v>104</v>
      </c>
      <c r="F1665" s="15" t="s">
        <v>109</v>
      </c>
      <c r="G1665" s="16" t="s">
        <v>19</v>
      </c>
      <c r="H1665" s="15">
        <v>17.13</v>
      </c>
      <c r="I1665" s="15">
        <v>0</v>
      </c>
      <c r="J1665" s="15">
        <v>0</v>
      </c>
      <c r="K1665" s="15">
        <v>0.7</v>
      </c>
      <c r="L1665" s="15">
        <v>11.43</v>
      </c>
      <c r="M1665" s="15">
        <v>4.99</v>
      </c>
      <c r="N1665" s="15">
        <v>0</v>
      </c>
      <c r="O1665" s="15">
        <v>0</v>
      </c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  <c r="BC1665" s="17"/>
      <c r="BD1665" s="17"/>
      <c r="BE1665" s="17"/>
    </row>
    <row r="1666" spans="1:57" s="3" customFormat="1" hidden="1" x14ac:dyDescent="0.25">
      <c r="A1666" s="13">
        <v>2019</v>
      </c>
      <c r="B1666" s="13">
        <v>9</v>
      </c>
      <c r="C1666" s="13" t="s">
        <v>79</v>
      </c>
      <c r="D1666" s="13" t="s">
        <v>137</v>
      </c>
      <c r="E1666" s="92" t="s">
        <v>138</v>
      </c>
      <c r="F1666" s="13" t="s">
        <v>141</v>
      </c>
      <c r="G1666" s="7" t="s">
        <v>140</v>
      </c>
      <c r="H1666" s="13">
        <v>0.7</v>
      </c>
      <c r="I1666" s="13">
        <v>0</v>
      </c>
      <c r="J1666" s="13">
        <v>0</v>
      </c>
      <c r="K1666" s="13">
        <v>0.7</v>
      </c>
      <c r="L1666" s="13">
        <v>0</v>
      </c>
      <c r="M1666" s="13">
        <v>0</v>
      </c>
      <c r="N1666" s="13">
        <v>0</v>
      </c>
      <c r="O1666" s="13">
        <v>0</v>
      </c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  <c r="AY1666" s="18"/>
      <c r="AZ1666" s="18"/>
      <c r="BA1666" s="18"/>
      <c r="BB1666" s="18"/>
      <c r="BC1666" s="18"/>
      <c r="BD1666" s="18"/>
      <c r="BE1666" s="18"/>
    </row>
    <row r="1667" spans="1:57" s="3" customFormat="1" x14ac:dyDescent="0.25">
      <c r="A1667" s="13">
        <v>2019</v>
      </c>
      <c r="B1667" s="13">
        <v>9</v>
      </c>
      <c r="C1667" s="13" t="s">
        <v>19</v>
      </c>
      <c r="D1667" s="13" t="s">
        <v>70</v>
      </c>
      <c r="E1667" s="92" t="s">
        <v>29</v>
      </c>
      <c r="F1667" s="13" t="s">
        <v>445</v>
      </c>
      <c r="G1667" s="7" t="s">
        <v>444</v>
      </c>
      <c r="H1667" s="13">
        <v>359.13</v>
      </c>
      <c r="I1667" s="13">
        <v>0</v>
      </c>
      <c r="J1667" s="13">
        <v>348.31</v>
      </c>
      <c r="K1667" s="13">
        <v>0.7</v>
      </c>
      <c r="L1667" s="13">
        <v>10.119999999999999</v>
      </c>
      <c r="M1667" s="13">
        <v>0</v>
      </c>
      <c r="N1667" s="13">
        <v>0</v>
      </c>
      <c r="O1667" s="13">
        <v>0</v>
      </c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  <c r="AY1667" s="18"/>
      <c r="AZ1667" s="18"/>
      <c r="BA1667" s="18"/>
      <c r="BB1667" s="18"/>
      <c r="BC1667" s="18"/>
      <c r="BD1667" s="18"/>
      <c r="BE1667" s="18"/>
    </row>
    <row r="1668" spans="1:57" s="3" customFormat="1" x14ac:dyDescent="0.25">
      <c r="A1668" s="5">
        <v>2019</v>
      </c>
      <c r="B1668" s="5">
        <v>7</v>
      </c>
      <c r="C1668" s="12" t="s">
        <v>89</v>
      </c>
      <c r="D1668" s="12" t="s">
        <v>332</v>
      </c>
      <c r="E1668" s="96" t="s">
        <v>29</v>
      </c>
      <c r="F1668" s="12" t="s">
        <v>337</v>
      </c>
      <c r="G1668" s="10" t="s">
        <v>330</v>
      </c>
      <c r="H1668" s="6">
        <v>25.71</v>
      </c>
      <c r="I1668" s="6">
        <v>0</v>
      </c>
      <c r="J1668" s="6">
        <v>0</v>
      </c>
      <c r="K1668" s="6">
        <v>0.69000000000000006</v>
      </c>
      <c r="L1668" s="6">
        <v>13.51</v>
      </c>
      <c r="M1668" s="6">
        <v>0</v>
      </c>
      <c r="N1668" s="6">
        <v>0</v>
      </c>
      <c r="O1668" s="6">
        <v>11.510000000000002</v>
      </c>
    </row>
    <row r="1669" spans="1:57" s="3" customFormat="1" hidden="1" x14ac:dyDescent="0.25">
      <c r="A1669" s="9">
        <v>2019</v>
      </c>
      <c r="B1669" s="9">
        <v>6</v>
      </c>
      <c r="C1669" s="10" t="s">
        <v>124</v>
      </c>
      <c r="D1669" s="10" t="s">
        <v>125</v>
      </c>
      <c r="E1669" s="11" t="s">
        <v>67</v>
      </c>
      <c r="F1669" s="10" t="s">
        <v>345</v>
      </c>
      <c r="G1669" s="12" t="s">
        <v>344</v>
      </c>
      <c r="H1669" s="6">
        <v>1.02</v>
      </c>
      <c r="I1669" s="6">
        <v>0</v>
      </c>
      <c r="J1669" s="6">
        <v>0</v>
      </c>
      <c r="K1669" s="6">
        <v>0.69</v>
      </c>
      <c r="L1669" s="6">
        <v>0.33</v>
      </c>
      <c r="M1669" s="6">
        <v>0</v>
      </c>
      <c r="N1669" s="6">
        <v>0</v>
      </c>
      <c r="O1669" s="6">
        <v>0</v>
      </c>
    </row>
    <row r="1670" spans="1:57" s="3" customFormat="1" hidden="1" x14ac:dyDescent="0.25">
      <c r="A1670" s="13">
        <v>2019</v>
      </c>
      <c r="B1670" s="13">
        <v>9</v>
      </c>
      <c r="C1670" s="13" t="s">
        <v>15</v>
      </c>
      <c r="D1670" s="13" t="s">
        <v>131</v>
      </c>
      <c r="E1670" s="92" t="s">
        <v>43</v>
      </c>
      <c r="F1670" s="13" t="s">
        <v>131</v>
      </c>
      <c r="G1670" s="7" t="s">
        <v>16</v>
      </c>
      <c r="H1670" s="13">
        <v>0.75</v>
      </c>
      <c r="I1670" s="13">
        <v>0</v>
      </c>
      <c r="J1670" s="13">
        <v>0</v>
      </c>
      <c r="K1670" s="13">
        <v>0.69</v>
      </c>
      <c r="L1670" s="13">
        <v>0.06</v>
      </c>
      <c r="M1670" s="13">
        <v>0</v>
      </c>
      <c r="N1670" s="13">
        <v>0</v>
      </c>
      <c r="O1670" s="13">
        <v>0</v>
      </c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  <c r="AY1670" s="18"/>
      <c r="AZ1670" s="18"/>
      <c r="BA1670" s="18"/>
      <c r="BB1670" s="18"/>
      <c r="BC1670" s="18"/>
      <c r="BD1670" s="18"/>
      <c r="BE1670" s="18"/>
    </row>
    <row r="1671" spans="1:57" s="3" customFormat="1" hidden="1" x14ac:dyDescent="0.25">
      <c r="A1671" s="9">
        <v>2019</v>
      </c>
      <c r="B1671" s="9">
        <v>3</v>
      </c>
      <c r="C1671" s="9" t="s">
        <v>124</v>
      </c>
      <c r="D1671" s="9" t="s">
        <v>379</v>
      </c>
      <c r="E1671" s="11" t="s">
        <v>126</v>
      </c>
      <c r="F1671" s="9" t="s">
        <v>440</v>
      </c>
      <c r="G1671" s="5" t="s">
        <v>439</v>
      </c>
      <c r="H1671" s="6">
        <v>0.68</v>
      </c>
      <c r="I1671" s="6">
        <v>0</v>
      </c>
      <c r="J1671" s="6">
        <v>0</v>
      </c>
      <c r="K1671" s="6">
        <v>0.68</v>
      </c>
      <c r="L1671" s="6">
        <v>0</v>
      </c>
      <c r="M1671" s="6">
        <v>0</v>
      </c>
      <c r="N1671" s="6">
        <v>0</v>
      </c>
      <c r="O1671" s="6">
        <v>0</v>
      </c>
    </row>
    <row r="1672" spans="1:57" s="3" customFormat="1" hidden="1" x14ac:dyDescent="0.25">
      <c r="A1672" s="9">
        <v>2019</v>
      </c>
      <c r="B1672" s="9">
        <v>4</v>
      </c>
      <c r="C1672" s="9" t="s">
        <v>27</v>
      </c>
      <c r="D1672" s="9" t="s">
        <v>84</v>
      </c>
      <c r="E1672" s="11" t="s">
        <v>85</v>
      </c>
      <c r="F1672" s="9" t="s">
        <v>88</v>
      </c>
      <c r="G1672" s="5" t="s">
        <v>87</v>
      </c>
      <c r="H1672" s="6">
        <v>1.58</v>
      </c>
      <c r="I1672" s="6">
        <v>0</v>
      </c>
      <c r="J1672" s="6">
        <v>0</v>
      </c>
      <c r="K1672" s="6">
        <v>0.68</v>
      </c>
      <c r="L1672" s="6">
        <v>0.9</v>
      </c>
      <c r="M1672" s="6">
        <v>0</v>
      </c>
      <c r="N1672" s="6">
        <v>0</v>
      </c>
      <c r="O1672" s="6">
        <v>0</v>
      </c>
    </row>
    <row r="1673" spans="1:57" s="3" customFormat="1" hidden="1" x14ac:dyDescent="0.25">
      <c r="A1673" s="9">
        <v>2019</v>
      </c>
      <c r="B1673" s="9">
        <v>4</v>
      </c>
      <c r="C1673" s="9" t="s">
        <v>19</v>
      </c>
      <c r="D1673" s="9" t="s">
        <v>78</v>
      </c>
      <c r="E1673" s="11" t="s">
        <v>280</v>
      </c>
      <c r="F1673" s="9" t="s">
        <v>318</v>
      </c>
      <c r="G1673" s="5" t="s">
        <v>319</v>
      </c>
      <c r="H1673" s="6">
        <v>0.68</v>
      </c>
      <c r="I1673" s="6">
        <v>0</v>
      </c>
      <c r="J1673" s="6">
        <v>0</v>
      </c>
      <c r="K1673" s="6">
        <v>0.68</v>
      </c>
      <c r="L1673" s="6">
        <v>0</v>
      </c>
      <c r="M1673" s="6">
        <v>0</v>
      </c>
      <c r="N1673" s="6">
        <v>0</v>
      </c>
      <c r="O1673" s="6">
        <v>0</v>
      </c>
    </row>
    <row r="1674" spans="1:57" s="3" customFormat="1" hidden="1" x14ac:dyDescent="0.25">
      <c r="A1674" s="9">
        <v>2019</v>
      </c>
      <c r="B1674" s="9">
        <v>4</v>
      </c>
      <c r="C1674" s="9" t="s">
        <v>124</v>
      </c>
      <c r="D1674" s="9" t="s">
        <v>353</v>
      </c>
      <c r="E1674" s="11" t="s">
        <v>126</v>
      </c>
      <c r="F1674" s="9" t="s">
        <v>354</v>
      </c>
      <c r="G1674" s="5" t="s">
        <v>355</v>
      </c>
      <c r="H1674" s="6">
        <v>0.68</v>
      </c>
      <c r="I1674" s="6">
        <v>0</v>
      </c>
      <c r="J1674" s="6">
        <v>0</v>
      </c>
      <c r="K1674" s="6">
        <v>0.68</v>
      </c>
      <c r="L1674" s="6">
        <v>0</v>
      </c>
      <c r="M1674" s="6">
        <v>0</v>
      </c>
      <c r="N1674" s="6">
        <v>0</v>
      </c>
      <c r="O1674" s="6">
        <v>0</v>
      </c>
    </row>
    <row r="1675" spans="1:57" s="3" customFormat="1" hidden="1" x14ac:dyDescent="0.25">
      <c r="A1675" s="5">
        <v>2019</v>
      </c>
      <c r="B1675" s="5">
        <v>7</v>
      </c>
      <c r="C1675" s="12" t="s">
        <v>55</v>
      </c>
      <c r="D1675" s="12" t="s">
        <v>249</v>
      </c>
      <c r="E1675" s="96" t="s">
        <v>250</v>
      </c>
      <c r="F1675" s="12" t="s">
        <v>358</v>
      </c>
      <c r="G1675" s="10" t="s">
        <v>357</v>
      </c>
      <c r="H1675" s="6">
        <v>28.95</v>
      </c>
      <c r="I1675" s="6">
        <v>0</v>
      </c>
      <c r="J1675" s="6">
        <v>0</v>
      </c>
      <c r="K1675" s="6">
        <v>0.68</v>
      </c>
      <c r="L1675" s="6">
        <v>28.27</v>
      </c>
      <c r="M1675" s="6">
        <v>0</v>
      </c>
      <c r="N1675" s="6">
        <v>0</v>
      </c>
      <c r="O1675" s="6">
        <v>0</v>
      </c>
    </row>
    <row r="1676" spans="1:57" s="3" customFormat="1" x14ac:dyDescent="0.25">
      <c r="A1676" s="9">
        <v>2019</v>
      </c>
      <c r="B1676" s="9">
        <v>3</v>
      </c>
      <c r="C1676" s="9" t="s">
        <v>61</v>
      </c>
      <c r="D1676" s="9" t="s">
        <v>399</v>
      </c>
      <c r="E1676" s="11" t="s">
        <v>29</v>
      </c>
      <c r="F1676" s="9" t="s">
        <v>400</v>
      </c>
      <c r="G1676" s="5" t="s">
        <v>401</v>
      </c>
      <c r="H1676" s="6">
        <v>12.04</v>
      </c>
      <c r="I1676" s="6">
        <v>0</v>
      </c>
      <c r="J1676" s="6">
        <v>0</v>
      </c>
      <c r="K1676" s="6">
        <v>0.67</v>
      </c>
      <c r="L1676" s="6">
        <v>3.77</v>
      </c>
      <c r="M1676" s="6">
        <v>7.6</v>
      </c>
      <c r="N1676" s="6">
        <v>3.69</v>
      </c>
      <c r="O1676" s="6">
        <v>0</v>
      </c>
    </row>
    <row r="1677" spans="1:57" s="3" customFormat="1" hidden="1" x14ac:dyDescent="0.25">
      <c r="A1677" s="9">
        <v>2019</v>
      </c>
      <c r="B1677" s="9">
        <v>5</v>
      </c>
      <c r="C1677" s="9" t="s">
        <v>19</v>
      </c>
      <c r="D1677" s="9" t="s">
        <v>78</v>
      </c>
      <c r="E1677" s="11" t="s">
        <v>280</v>
      </c>
      <c r="F1677" s="9" t="s">
        <v>318</v>
      </c>
      <c r="G1677" s="5" t="s">
        <v>319</v>
      </c>
      <c r="H1677" s="6">
        <v>0.67</v>
      </c>
      <c r="I1677" s="6">
        <v>0</v>
      </c>
      <c r="J1677" s="6">
        <v>0</v>
      </c>
      <c r="K1677" s="6">
        <v>0.67</v>
      </c>
      <c r="L1677" s="6">
        <v>0</v>
      </c>
      <c r="M1677" s="6">
        <v>0</v>
      </c>
      <c r="N1677" s="6">
        <v>0</v>
      </c>
      <c r="O1677" s="6">
        <v>0</v>
      </c>
    </row>
    <row r="1678" spans="1:57" s="3" customFormat="1" x14ac:dyDescent="0.25">
      <c r="A1678" s="9">
        <v>2019</v>
      </c>
      <c r="B1678" s="9">
        <v>6</v>
      </c>
      <c r="C1678" s="10" t="s">
        <v>27</v>
      </c>
      <c r="D1678" s="10" t="s">
        <v>28</v>
      </c>
      <c r="E1678" s="11" t="s">
        <v>29</v>
      </c>
      <c r="F1678" s="10" t="s">
        <v>39</v>
      </c>
      <c r="G1678" s="12" t="s">
        <v>30</v>
      </c>
      <c r="H1678" s="6">
        <v>34.94</v>
      </c>
      <c r="I1678" s="6">
        <v>0</v>
      </c>
      <c r="J1678" s="6">
        <v>0</v>
      </c>
      <c r="K1678" s="6">
        <v>0.67</v>
      </c>
      <c r="L1678" s="6">
        <v>0</v>
      </c>
      <c r="M1678" s="6">
        <v>34.269999999999996</v>
      </c>
      <c r="N1678" s="6">
        <v>14.24</v>
      </c>
      <c r="O1678" s="6">
        <v>0</v>
      </c>
    </row>
    <row r="1679" spans="1:57" s="3" customFormat="1" hidden="1" x14ac:dyDescent="0.25">
      <c r="A1679" s="5">
        <v>2019</v>
      </c>
      <c r="B1679" s="5">
        <v>7</v>
      </c>
      <c r="C1679" s="12" t="s">
        <v>15</v>
      </c>
      <c r="D1679" s="12" t="s">
        <v>131</v>
      </c>
      <c r="E1679" s="96" t="s">
        <v>43</v>
      </c>
      <c r="F1679" s="12" t="s">
        <v>235</v>
      </c>
      <c r="G1679" s="10" t="s">
        <v>16</v>
      </c>
      <c r="H1679" s="6">
        <v>63.14</v>
      </c>
      <c r="I1679" s="6">
        <v>0</v>
      </c>
      <c r="J1679" s="6">
        <v>0</v>
      </c>
      <c r="K1679" s="6">
        <v>0.67</v>
      </c>
      <c r="L1679" s="6">
        <v>47.27</v>
      </c>
      <c r="M1679" s="6">
        <v>0</v>
      </c>
      <c r="N1679" s="6">
        <v>0</v>
      </c>
      <c r="O1679" s="6">
        <v>15.19</v>
      </c>
    </row>
    <row r="1680" spans="1:57" s="3" customFormat="1" hidden="1" x14ac:dyDescent="0.25">
      <c r="A1680" s="19">
        <v>2019</v>
      </c>
      <c r="B1680" s="19">
        <v>10</v>
      </c>
      <c r="C1680" s="19" t="s">
        <v>15</v>
      </c>
      <c r="D1680" s="19" t="s">
        <v>131</v>
      </c>
      <c r="E1680" s="93" t="s">
        <v>43</v>
      </c>
      <c r="F1680" s="19" t="s">
        <v>131</v>
      </c>
      <c r="G1680" s="19" t="s">
        <v>16</v>
      </c>
      <c r="H1680" s="19">
        <v>0.77</v>
      </c>
      <c r="I1680" s="19">
        <v>0</v>
      </c>
      <c r="J1680" s="19">
        <v>0</v>
      </c>
      <c r="K1680" s="19">
        <v>0.67</v>
      </c>
      <c r="L1680" s="19">
        <v>0.09</v>
      </c>
      <c r="M1680" s="19">
        <v>0</v>
      </c>
      <c r="N1680" s="19">
        <v>0</v>
      </c>
      <c r="O1680" s="19">
        <v>0</v>
      </c>
      <c r="P1680" s="20"/>
      <c r="Q1680" s="20"/>
      <c r="R1680" s="20"/>
      <c r="S1680" s="20"/>
      <c r="T1680" s="20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20"/>
      <c r="AG1680" s="20"/>
      <c r="AH1680" s="20"/>
      <c r="AI1680" s="20"/>
      <c r="AJ1680" s="20"/>
      <c r="AK1680" s="20"/>
      <c r="AL1680" s="20"/>
      <c r="AM1680" s="20"/>
      <c r="AN1680" s="20"/>
      <c r="AO1680" s="20"/>
      <c r="AP1680" s="20"/>
      <c r="AQ1680" s="20"/>
      <c r="AR1680" s="20"/>
      <c r="AS1680" s="20"/>
      <c r="AT1680" s="20"/>
      <c r="AU1680" s="20"/>
      <c r="AV1680" s="20"/>
      <c r="AW1680" s="20"/>
      <c r="AX1680" s="20"/>
      <c r="AY1680" s="20"/>
      <c r="AZ1680" s="20"/>
      <c r="BA1680" s="20"/>
      <c r="BB1680" s="20"/>
      <c r="BC1680" s="20"/>
      <c r="BD1680" s="20"/>
      <c r="BE1680" s="20"/>
    </row>
    <row r="1681" spans="1:57" s="3" customFormat="1" hidden="1" x14ac:dyDescent="0.25">
      <c r="A1681" s="23">
        <v>2019</v>
      </c>
      <c r="B1681" s="23">
        <v>12</v>
      </c>
      <c r="C1681" s="23" t="s">
        <v>124</v>
      </c>
      <c r="D1681" s="23" t="s">
        <v>125</v>
      </c>
      <c r="E1681" s="94" t="s">
        <v>67</v>
      </c>
      <c r="F1681" s="23" t="s">
        <v>343</v>
      </c>
      <c r="G1681" s="23" t="s">
        <v>344</v>
      </c>
      <c r="H1681" s="23">
        <v>0.67</v>
      </c>
      <c r="I1681" s="23">
        <v>0</v>
      </c>
      <c r="J1681" s="23">
        <v>0</v>
      </c>
      <c r="K1681" s="23">
        <v>0.67</v>
      </c>
      <c r="L1681" s="23">
        <v>0</v>
      </c>
      <c r="M1681" s="23">
        <v>0</v>
      </c>
      <c r="N1681" s="23">
        <v>0</v>
      </c>
      <c r="O1681" s="23">
        <v>0</v>
      </c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  <c r="Z1681" s="24"/>
      <c r="AA1681" s="24"/>
      <c r="AB1681" s="24"/>
      <c r="AC1681" s="24"/>
      <c r="AD1681" s="24"/>
      <c r="AE1681" s="24"/>
      <c r="AF1681" s="24"/>
      <c r="AG1681" s="24"/>
      <c r="AH1681" s="24"/>
      <c r="AI1681" s="24"/>
      <c r="AJ1681" s="24"/>
      <c r="AK1681" s="24"/>
      <c r="AL1681" s="24"/>
      <c r="AM1681" s="24"/>
      <c r="AN1681" s="24"/>
      <c r="AO1681" s="24"/>
      <c r="AP1681" s="24"/>
      <c r="AQ1681" s="24"/>
      <c r="AR1681" s="24"/>
      <c r="AS1681" s="24"/>
      <c r="AT1681" s="24"/>
      <c r="AU1681" s="24"/>
      <c r="AV1681" s="24"/>
      <c r="AW1681" s="24"/>
      <c r="AX1681" s="24"/>
      <c r="AY1681" s="24"/>
      <c r="AZ1681" s="24"/>
      <c r="BA1681" s="24"/>
      <c r="BB1681" s="24"/>
      <c r="BC1681" s="24"/>
      <c r="BD1681" s="24"/>
      <c r="BE1681" s="24"/>
    </row>
    <row r="1682" spans="1:57" s="3" customFormat="1" x14ac:dyDescent="0.25">
      <c r="A1682" s="9">
        <v>2019</v>
      </c>
      <c r="B1682" s="9">
        <v>5</v>
      </c>
      <c r="C1682" s="9" t="s">
        <v>327</v>
      </c>
      <c r="D1682" s="9" t="s">
        <v>328</v>
      </c>
      <c r="E1682" s="11" t="s">
        <v>29</v>
      </c>
      <c r="F1682" s="9" t="s">
        <v>329</v>
      </c>
      <c r="G1682" s="5" t="s">
        <v>330</v>
      </c>
      <c r="H1682" s="6">
        <v>15.9</v>
      </c>
      <c r="I1682" s="6">
        <v>0</v>
      </c>
      <c r="J1682" s="6">
        <v>0</v>
      </c>
      <c r="K1682" s="6">
        <v>0.66</v>
      </c>
      <c r="L1682" s="6">
        <v>15.24</v>
      </c>
      <c r="M1682" s="6">
        <v>0</v>
      </c>
      <c r="N1682" s="6">
        <v>0</v>
      </c>
      <c r="O1682" s="6">
        <v>0</v>
      </c>
    </row>
    <row r="1683" spans="1:57" s="3" customFormat="1" hidden="1" x14ac:dyDescent="0.25">
      <c r="A1683" s="9">
        <v>2019</v>
      </c>
      <c r="B1683" s="9">
        <v>5</v>
      </c>
      <c r="C1683" s="9" t="s">
        <v>231</v>
      </c>
      <c r="D1683" s="9" t="s">
        <v>522</v>
      </c>
      <c r="E1683" s="11" t="s">
        <v>500</v>
      </c>
      <c r="F1683" s="9" t="s">
        <v>523</v>
      </c>
      <c r="G1683" s="5" t="s">
        <v>502</v>
      </c>
      <c r="H1683" s="6">
        <v>1043.57</v>
      </c>
      <c r="I1683" s="6">
        <v>0</v>
      </c>
      <c r="J1683" s="6">
        <v>0</v>
      </c>
      <c r="K1683" s="6">
        <v>0.66</v>
      </c>
      <c r="L1683" s="6">
        <v>4.88</v>
      </c>
      <c r="M1683" s="6">
        <v>0</v>
      </c>
      <c r="N1683" s="6">
        <v>0</v>
      </c>
      <c r="O1683" s="6">
        <v>1038.03</v>
      </c>
    </row>
    <row r="1684" spans="1:57" s="3" customFormat="1" x14ac:dyDescent="0.25">
      <c r="A1684" s="15">
        <v>2019</v>
      </c>
      <c r="B1684" s="15">
        <v>8</v>
      </c>
      <c r="C1684" s="15" t="s">
        <v>55</v>
      </c>
      <c r="D1684" s="15" t="s">
        <v>249</v>
      </c>
      <c r="E1684" s="91" t="s">
        <v>29</v>
      </c>
      <c r="F1684" s="15" t="s">
        <v>397</v>
      </c>
      <c r="G1684" s="16" t="s">
        <v>398</v>
      </c>
      <c r="H1684" s="15">
        <v>13.78</v>
      </c>
      <c r="I1684" s="15">
        <v>0</v>
      </c>
      <c r="J1684" s="15">
        <v>0</v>
      </c>
      <c r="K1684" s="15">
        <v>0.66</v>
      </c>
      <c r="L1684" s="15">
        <v>0</v>
      </c>
      <c r="M1684" s="15">
        <v>0</v>
      </c>
      <c r="N1684" s="15">
        <v>0</v>
      </c>
      <c r="O1684" s="15">
        <v>13.13</v>
      </c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  <c r="BC1684" s="17"/>
      <c r="BD1684" s="17"/>
      <c r="BE1684" s="17"/>
    </row>
    <row r="1685" spans="1:57" s="3" customFormat="1" x14ac:dyDescent="0.25">
      <c r="A1685" s="21">
        <v>2019</v>
      </c>
      <c r="B1685" s="21">
        <v>11</v>
      </c>
      <c r="C1685" s="21" t="s">
        <v>27</v>
      </c>
      <c r="D1685" s="21" t="s">
        <v>28</v>
      </c>
      <c r="E1685" s="90" t="s">
        <v>29</v>
      </c>
      <c r="F1685" s="21" t="s">
        <v>33</v>
      </c>
      <c r="G1685" s="21" t="s">
        <v>30</v>
      </c>
      <c r="H1685" s="21">
        <v>7.79</v>
      </c>
      <c r="I1685" s="21">
        <v>0</v>
      </c>
      <c r="J1685" s="21">
        <v>0</v>
      </c>
      <c r="K1685" s="21">
        <v>0.66</v>
      </c>
      <c r="L1685" s="21">
        <v>0</v>
      </c>
      <c r="M1685" s="21">
        <v>7.13</v>
      </c>
      <c r="N1685" s="21">
        <v>3.51</v>
      </c>
      <c r="O1685" s="21">
        <v>0</v>
      </c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  <c r="AB1685" s="22"/>
      <c r="AC1685" s="22"/>
      <c r="AD1685" s="22"/>
      <c r="AE1685" s="22"/>
      <c r="AF1685" s="22"/>
      <c r="AG1685" s="22"/>
      <c r="AH1685" s="22"/>
      <c r="AI1685" s="22"/>
      <c r="AJ1685" s="22"/>
      <c r="AK1685" s="22"/>
      <c r="AL1685" s="22"/>
      <c r="AM1685" s="22"/>
      <c r="AN1685" s="22"/>
      <c r="AO1685" s="22"/>
      <c r="AP1685" s="22"/>
      <c r="AQ1685" s="22"/>
      <c r="AR1685" s="22"/>
      <c r="AS1685" s="22"/>
      <c r="AT1685" s="22"/>
      <c r="AU1685" s="22"/>
      <c r="AV1685" s="22"/>
      <c r="AW1685" s="22"/>
      <c r="AX1685" s="22"/>
      <c r="AY1685" s="22"/>
      <c r="AZ1685" s="22"/>
      <c r="BA1685" s="22"/>
      <c r="BB1685" s="22"/>
      <c r="BC1685" s="22"/>
      <c r="BD1685" s="22"/>
      <c r="BE1685" s="22"/>
    </row>
    <row r="1686" spans="1:57" s="3" customFormat="1" x14ac:dyDescent="0.25">
      <c r="A1686" s="9">
        <v>2019</v>
      </c>
      <c r="B1686" s="9">
        <v>3</v>
      </c>
      <c r="C1686" s="9" t="s">
        <v>89</v>
      </c>
      <c r="D1686" s="9" t="s">
        <v>197</v>
      </c>
      <c r="E1686" s="11" t="s">
        <v>29</v>
      </c>
      <c r="F1686" s="9" t="s">
        <v>201</v>
      </c>
      <c r="G1686" s="5" t="s">
        <v>200</v>
      </c>
      <c r="H1686" s="6">
        <v>103.85</v>
      </c>
      <c r="I1686" s="6">
        <v>0</v>
      </c>
      <c r="J1686" s="6">
        <v>0</v>
      </c>
      <c r="K1686" s="6">
        <v>0.65</v>
      </c>
      <c r="L1686" s="6">
        <v>4.66</v>
      </c>
      <c r="M1686" s="6">
        <v>97.37</v>
      </c>
      <c r="N1686" s="6">
        <v>0</v>
      </c>
      <c r="O1686" s="6">
        <v>1.18</v>
      </c>
    </row>
    <row r="1687" spans="1:57" s="3" customFormat="1" x14ac:dyDescent="0.25">
      <c r="A1687" s="9">
        <v>2019</v>
      </c>
      <c r="B1687" s="9">
        <v>6</v>
      </c>
      <c r="C1687" s="10" t="s">
        <v>61</v>
      </c>
      <c r="D1687" s="10" t="s">
        <v>399</v>
      </c>
      <c r="E1687" s="11" t="s">
        <v>29</v>
      </c>
      <c r="F1687" s="10" t="s">
        <v>424</v>
      </c>
      <c r="G1687" s="12" t="s">
        <v>411</v>
      </c>
      <c r="H1687" s="6">
        <v>17.32</v>
      </c>
      <c r="I1687" s="6">
        <v>0</v>
      </c>
      <c r="J1687" s="6">
        <v>0</v>
      </c>
      <c r="K1687" s="6">
        <v>0.65</v>
      </c>
      <c r="L1687" s="6">
        <v>0</v>
      </c>
      <c r="M1687" s="6">
        <v>16.670000000000002</v>
      </c>
      <c r="N1687" s="6">
        <v>6.32</v>
      </c>
      <c r="O1687" s="6">
        <v>0</v>
      </c>
    </row>
    <row r="1688" spans="1:57" s="3" customFormat="1" hidden="1" x14ac:dyDescent="0.25">
      <c r="A1688" s="9">
        <v>2019</v>
      </c>
      <c r="B1688" s="9">
        <v>6</v>
      </c>
      <c r="C1688" s="10" t="s">
        <v>19</v>
      </c>
      <c r="D1688" s="10" t="s">
        <v>70</v>
      </c>
      <c r="E1688" s="11" t="s">
        <v>21</v>
      </c>
      <c r="F1688" s="10" t="s">
        <v>455</v>
      </c>
      <c r="G1688" s="12" t="s">
        <v>456</v>
      </c>
      <c r="H1688" s="6">
        <v>4.0199999999999996</v>
      </c>
      <c r="I1688" s="6">
        <v>0</v>
      </c>
      <c r="J1688" s="6">
        <v>0</v>
      </c>
      <c r="K1688" s="6">
        <v>0.65</v>
      </c>
      <c r="L1688" s="6">
        <v>3.37</v>
      </c>
      <c r="M1688" s="6">
        <v>0</v>
      </c>
      <c r="N1688" s="6">
        <v>0</v>
      </c>
      <c r="O1688" s="6">
        <v>0</v>
      </c>
    </row>
    <row r="1689" spans="1:57" s="3" customFormat="1" hidden="1" x14ac:dyDescent="0.25">
      <c r="A1689" s="13">
        <v>2019</v>
      </c>
      <c r="B1689" s="13">
        <v>9</v>
      </c>
      <c r="C1689" s="13" t="s">
        <v>253</v>
      </c>
      <c r="D1689" s="13" t="s">
        <v>254</v>
      </c>
      <c r="E1689" s="92" t="s">
        <v>255</v>
      </c>
      <c r="F1689" s="13" t="s">
        <v>256</v>
      </c>
      <c r="G1689" s="7" t="s">
        <v>253</v>
      </c>
      <c r="H1689" s="13">
        <v>768.51</v>
      </c>
      <c r="I1689" s="13">
        <v>0</v>
      </c>
      <c r="J1689" s="13">
        <v>0</v>
      </c>
      <c r="K1689" s="13">
        <v>0.65</v>
      </c>
      <c r="L1689" s="13">
        <v>0.88</v>
      </c>
      <c r="M1689" s="13">
        <v>0</v>
      </c>
      <c r="N1689" s="13">
        <v>0</v>
      </c>
      <c r="O1689" s="13">
        <v>766.98</v>
      </c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  <c r="AY1689" s="18"/>
      <c r="AZ1689" s="18"/>
      <c r="BA1689" s="18"/>
      <c r="BB1689" s="18"/>
      <c r="BC1689" s="18"/>
      <c r="BD1689" s="18"/>
      <c r="BE1689" s="18"/>
    </row>
    <row r="1690" spans="1:57" s="3" customFormat="1" x14ac:dyDescent="0.25">
      <c r="A1690" s="21">
        <v>2019</v>
      </c>
      <c r="B1690" s="21">
        <v>11</v>
      </c>
      <c r="C1690" s="21" t="s">
        <v>27</v>
      </c>
      <c r="D1690" s="21" t="s">
        <v>28</v>
      </c>
      <c r="E1690" s="90" t="s">
        <v>29</v>
      </c>
      <c r="F1690" s="21" t="s">
        <v>31</v>
      </c>
      <c r="G1690" s="21" t="s">
        <v>30</v>
      </c>
      <c r="H1690" s="21">
        <v>7.69</v>
      </c>
      <c r="I1690" s="21">
        <v>0</v>
      </c>
      <c r="J1690" s="21">
        <v>0</v>
      </c>
      <c r="K1690" s="21">
        <v>0.65</v>
      </c>
      <c r="L1690" s="21">
        <v>0</v>
      </c>
      <c r="M1690" s="21">
        <v>7.0200000000000005</v>
      </c>
      <c r="N1690" s="21">
        <v>3.46</v>
      </c>
      <c r="O1690" s="21">
        <v>0</v>
      </c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  <c r="AB1690" s="22"/>
      <c r="AC1690" s="22"/>
      <c r="AD1690" s="22"/>
      <c r="AE1690" s="22"/>
      <c r="AF1690" s="22"/>
      <c r="AG1690" s="22"/>
      <c r="AH1690" s="22"/>
      <c r="AI1690" s="22"/>
      <c r="AJ1690" s="22"/>
      <c r="AK1690" s="22"/>
      <c r="AL1690" s="22"/>
      <c r="AM1690" s="22"/>
      <c r="AN1690" s="22"/>
      <c r="AO1690" s="22"/>
      <c r="AP1690" s="22"/>
      <c r="AQ1690" s="22"/>
      <c r="AR1690" s="22"/>
      <c r="AS1690" s="22"/>
      <c r="AT1690" s="22"/>
      <c r="AU1690" s="22"/>
      <c r="AV1690" s="22"/>
      <c r="AW1690" s="22"/>
      <c r="AX1690" s="22"/>
      <c r="AY1690" s="22"/>
      <c r="AZ1690" s="22"/>
      <c r="BA1690" s="22"/>
      <c r="BB1690" s="22"/>
      <c r="BC1690" s="22"/>
      <c r="BD1690" s="22"/>
      <c r="BE1690" s="22"/>
    </row>
    <row r="1691" spans="1:57" s="3" customFormat="1" hidden="1" x14ac:dyDescent="0.25">
      <c r="A1691" s="9">
        <v>2019</v>
      </c>
      <c r="B1691" s="9">
        <v>2</v>
      </c>
      <c r="C1691" s="9" t="s">
        <v>19</v>
      </c>
      <c r="D1691" s="9" t="s">
        <v>78</v>
      </c>
      <c r="E1691" s="11" t="s">
        <v>280</v>
      </c>
      <c r="F1691" s="9" t="s">
        <v>318</v>
      </c>
      <c r="G1691" s="5" t="s">
        <v>319</v>
      </c>
      <c r="H1691" s="6">
        <v>0.64</v>
      </c>
      <c r="I1691" s="6">
        <v>0</v>
      </c>
      <c r="J1691" s="6">
        <v>0</v>
      </c>
      <c r="K1691" s="6">
        <v>0.64</v>
      </c>
      <c r="L1691" s="6">
        <v>0</v>
      </c>
      <c r="M1691" s="6">
        <v>0</v>
      </c>
      <c r="N1691" s="6">
        <v>0</v>
      </c>
      <c r="O1691" s="6">
        <v>0</v>
      </c>
    </row>
    <row r="1692" spans="1:57" s="3" customFormat="1" hidden="1" x14ac:dyDescent="0.25">
      <c r="A1692" s="9">
        <v>2019</v>
      </c>
      <c r="B1692" s="9">
        <v>3</v>
      </c>
      <c r="C1692" s="9" t="s">
        <v>19</v>
      </c>
      <c r="D1692" s="9" t="s">
        <v>70</v>
      </c>
      <c r="E1692" s="11" t="s">
        <v>104</v>
      </c>
      <c r="F1692" s="9" t="s">
        <v>112</v>
      </c>
      <c r="G1692" s="5" t="s">
        <v>19</v>
      </c>
      <c r="H1692" s="6">
        <v>6.6999999999999993</v>
      </c>
      <c r="I1692" s="6">
        <v>0</v>
      </c>
      <c r="J1692" s="6">
        <v>0</v>
      </c>
      <c r="K1692" s="6">
        <v>0.64</v>
      </c>
      <c r="L1692" s="6">
        <v>6.0600000000000005</v>
      </c>
      <c r="M1692" s="6">
        <v>0</v>
      </c>
      <c r="N1692" s="6">
        <v>0</v>
      </c>
      <c r="O1692" s="6">
        <v>0</v>
      </c>
    </row>
    <row r="1693" spans="1:57" s="3" customFormat="1" hidden="1" x14ac:dyDescent="0.25">
      <c r="A1693" s="19">
        <v>2019</v>
      </c>
      <c r="B1693" s="19">
        <v>10</v>
      </c>
      <c r="C1693" s="19" t="s">
        <v>89</v>
      </c>
      <c r="D1693" s="19" t="s">
        <v>90</v>
      </c>
      <c r="E1693" s="93" t="s">
        <v>91</v>
      </c>
      <c r="F1693" s="19" t="s">
        <v>95</v>
      </c>
      <c r="G1693" s="19" t="s">
        <v>93</v>
      </c>
      <c r="H1693" s="19">
        <v>238.76</v>
      </c>
      <c r="I1693" s="19">
        <v>0</v>
      </c>
      <c r="J1693" s="19">
        <v>0</v>
      </c>
      <c r="K1693" s="19">
        <v>0.64</v>
      </c>
      <c r="L1693" s="19">
        <v>43.82</v>
      </c>
      <c r="M1693" s="19">
        <v>194.3</v>
      </c>
      <c r="N1693" s="19">
        <v>68.52</v>
      </c>
      <c r="O1693" s="19">
        <v>0</v>
      </c>
      <c r="P1693" s="20"/>
      <c r="Q1693" s="20"/>
      <c r="R1693" s="20"/>
      <c r="S1693" s="20"/>
      <c r="T1693" s="20"/>
      <c r="U1693" s="20"/>
      <c r="V1693" s="20"/>
      <c r="W1693" s="20"/>
      <c r="X1693" s="20"/>
      <c r="Y1693" s="20"/>
      <c r="Z1693" s="20"/>
      <c r="AA1693" s="20"/>
      <c r="AB1693" s="20"/>
      <c r="AC1693" s="20"/>
      <c r="AD1693" s="20"/>
      <c r="AE1693" s="20"/>
      <c r="AF1693" s="20"/>
      <c r="AG1693" s="20"/>
      <c r="AH1693" s="20"/>
      <c r="AI1693" s="20"/>
      <c r="AJ1693" s="20"/>
      <c r="AK1693" s="20"/>
      <c r="AL1693" s="20"/>
      <c r="AM1693" s="20"/>
      <c r="AN1693" s="20"/>
      <c r="AO1693" s="20"/>
      <c r="AP1693" s="20"/>
      <c r="AQ1693" s="20"/>
      <c r="AR1693" s="20"/>
      <c r="AS1693" s="20"/>
      <c r="AT1693" s="20"/>
      <c r="AU1693" s="20"/>
      <c r="AV1693" s="20"/>
      <c r="AW1693" s="20"/>
      <c r="AX1693" s="20"/>
      <c r="AY1693" s="20"/>
      <c r="AZ1693" s="20"/>
      <c r="BA1693" s="20"/>
      <c r="BB1693" s="20"/>
      <c r="BC1693" s="20"/>
      <c r="BD1693" s="20"/>
      <c r="BE1693" s="20"/>
    </row>
    <row r="1694" spans="1:57" s="3" customFormat="1" hidden="1" x14ac:dyDescent="0.25">
      <c r="A1694" s="9">
        <v>2019</v>
      </c>
      <c r="B1694" s="9">
        <v>6</v>
      </c>
      <c r="C1694" s="10" t="s">
        <v>19</v>
      </c>
      <c r="D1694" s="10" t="s">
        <v>70</v>
      </c>
      <c r="E1694" s="11" t="s">
        <v>104</v>
      </c>
      <c r="F1694" s="10" t="s">
        <v>112</v>
      </c>
      <c r="G1694" s="12" t="s">
        <v>19</v>
      </c>
      <c r="H1694" s="6">
        <v>5.46</v>
      </c>
      <c r="I1694" s="6">
        <v>0</v>
      </c>
      <c r="J1694" s="6">
        <v>0</v>
      </c>
      <c r="K1694" s="6">
        <v>0.6399999999999999</v>
      </c>
      <c r="L1694" s="6">
        <v>4.82</v>
      </c>
      <c r="M1694" s="6">
        <v>0</v>
      </c>
      <c r="N1694" s="6">
        <v>0</v>
      </c>
      <c r="O1694" s="6">
        <v>0</v>
      </c>
    </row>
    <row r="1695" spans="1:57" s="3" customFormat="1" x14ac:dyDescent="0.25">
      <c r="A1695" s="4">
        <v>2019</v>
      </c>
      <c r="B1695" s="4">
        <v>1</v>
      </c>
      <c r="C1695" s="4" t="s">
        <v>124</v>
      </c>
      <c r="D1695" s="4" t="s">
        <v>382</v>
      </c>
      <c r="E1695" s="95" t="s">
        <v>29</v>
      </c>
      <c r="F1695" s="4" t="s">
        <v>390</v>
      </c>
      <c r="G1695" s="5" t="s">
        <v>384</v>
      </c>
      <c r="H1695" s="6">
        <v>0.63</v>
      </c>
      <c r="I1695" s="6">
        <v>0</v>
      </c>
      <c r="J1695" s="6">
        <v>0</v>
      </c>
      <c r="K1695" s="6">
        <v>0.63</v>
      </c>
      <c r="L1695" s="6">
        <v>0</v>
      </c>
      <c r="M1695" s="6">
        <v>0</v>
      </c>
      <c r="N1695" s="6">
        <v>0</v>
      </c>
      <c r="O1695" s="6">
        <v>0</v>
      </c>
    </row>
    <row r="1696" spans="1:57" s="3" customFormat="1" hidden="1" x14ac:dyDescent="0.25">
      <c r="A1696" s="9">
        <v>2019</v>
      </c>
      <c r="B1696" s="9">
        <v>5</v>
      </c>
      <c r="C1696" s="9" t="s">
        <v>124</v>
      </c>
      <c r="D1696" s="9" t="s">
        <v>353</v>
      </c>
      <c r="E1696" s="11" t="s">
        <v>126</v>
      </c>
      <c r="F1696" s="9" t="s">
        <v>354</v>
      </c>
      <c r="G1696" s="5" t="s">
        <v>355</v>
      </c>
      <c r="H1696" s="6">
        <v>0.63</v>
      </c>
      <c r="I1696" s="6">
        <v>0</v>
      </c>
      <c r="J1696" s="6">
        <v>0</v>
      </c>
      <c r="K1696" s="6">
        <v>0.63</v>
      </c>
      <c r="L1696" s="6">
        <v>0</v>
      </c>
      <c r="M1696" s="6">
        <v>0</v>
      </c>
      <c r="N1696" s="6">
        <v>0</v>
      </c>
      <c r="O1696" s="6">
        <v>0</v>
      </c>
    </row>
    <row r="1697" spans="1:57" s="3" customFormat="1" x14ac:dyDescent="0.25">
      <c r="A1697" s="9">
        <v>2019</v>
      </c>
      <c r="B1697" s="9">
        <v>6</v>
      </c>
      <c r="C1697" s="10" t="s">
        <v>89</v>
      </c>
      <c r="D1697" s="10" t="s">
        <v>197</v>
      </c>
      <c r="E1697" s="11" t="s">
        <v>29</v>
      </c>
      <c r="F1697" s="10" t="s">
        <v>202</v>
      </c>
      <c r="G1697" s="5" t="s">
        <v>200</v>
      </c>
      <c r="H1697" s="6">
        <v>18.649999999999999</v>
      </c>
      <c r="I1697" s="6">
        <v>0</v>
      </c>
      <c r="J1697" s="6">
        <v>0</v>
      </c>
      <c r="K1697" s="6">
        <v>0.63</v>
      </c>
      <c r="L1697" s="6">
        <v>1.02</v>
      </c>
      <c r="M1697" s="6">
        <v>16.63</v>
      </c>
      <c r="N1697" s="6">
        <v>1.9300000000000002</v>
      </c>
      <c r="O1697" s="6">
        <v>0.37</v>
      </c>
    </row>
    <row r="1698" spans="1:57" s="3" customFormat="1" x14ac:dyDescent="0.25">
      <c r="A1698" s="9">
        <v>2019</v>
      </c>
      <c r="B1698" s="9">
        <v>6</v>
      </c>
      <c r="C1698" s="10" t="s">
        <v>19</v>
      </c>
      <c r="D1698" s="10" t="s">
        <v>70</v>
      </c>
      <c r="E1698" s="11" t="s">
        <v>29</v>
      </c>
      <c r="F1698" s="10" t="s">
        <v>445</v>
      </c>
      <c r="G1698" s="12" t="s">
        <v>444</v>
      </c>
      <c r="H1698" s="6">
        <v>361.08</v>
      </c>
      <c r="I1698" s="6">
        <v>0</v>
      </c>
      <c r="J1698" s="6">
        <v>353.8</v>
      </c>
      <c r="K1698" s="6">
        <v>0.63</v>
      </c>
      <c r="L1698" s="6">
        <v>6.65</v>
      </c>
      <c r="M1698" s="6">
        <v>0</v>
      </c>
      <c r="N1698" s="6">
        <v>0</v>
      </c>
      <c r="O1698" s="6">
        <v>0</v>
      </c>
    </row>
    <row r="1699" spans="1:57" s="3" customFormat="1" hidden="1" x14ac:dyDescent="0.25">
      <c r="A1699" s="5">
        <v>2019</v>
      </c>
      <c r="B1699" s="5">
        <v>7</v>
      </c>
      <c r="C1699" s="12" t="s">
        <v>89</v>
      </c>
      <c r="D1699" s="12" t="s">
        <v>288</v>
      </c>
      <c r="E1699" s="96" t="s">
        <v>126</v>
      </c>
      <c r="F1699" s="12" t="s">
        <v>291</v>
      </c>
      <c r="G1699" s="10" t="s">
        <v>290</v>
      </c>
      <c r="H1699" s="6">
        <v>0.63</v>
      </c>
      <c r="I1699" s="6">
        <v>0</v>
      </c>
      <c r="J1699" s="6">
        <v>0</v>
      </c>
      <c r="K1699" s="6">
        <v>0.63</v>
      </c>
      <c r="L1699" s="6">
        <v>0</v>
      </c>
      <c r="M1699" s="6">
        <v>0</v>
      </c>
      <c r="N1699" s="6">
        <v>0</v>
      </c>
      <c r="O1699" s="6">
        <v>0</v>
      </c>
    </row>
    <row r="1700" spans="1:57" s="3" customFormat="1" x14ac:dyDescent="0.25">
      <c r="A1700" s="15">
        <v>2019</v>
      </c>
      <c r="B1700" s="15">
        <v>8</v>
      </c>
      <c r="C1700" s="15" t="s">
        <v>19</v>
      </c>
      <c r="D1700" s="15" t="s">
        <v>70</v>
      </c>
      <c r="E1700" s="91" t="s">
        <v>29</v>
      </c>
      <c r="F1700" s="15" t="s">
        <v>445</v>
      </c>
      <c r="G1700" s="16" t="s">
        <v>444</v>
      </c>
      <c r="H1700" s="15">
        <v>364.82</v>
      </c>
      <c r="I1700" s="15">
        <v>0</v>
      </c>
      <c r="J1700" s="15">
        <v>355.84</v>
      </c>
      <c r="K1700" s="15">
        <v>0.63</v>
      </c>
      <c r="L1700" s="15">
        <v>8.35</v>
      </c>
      <c r="M1700" s="15">
        <v>0</v>
      </c>
      <c r="N1700" s="15">
        <v>0</v>
      </c>
      <c r="O1700" s="15">
        <v>0</v>
      </c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  <c r="BC1700" s="17"/>
      <c r="BD1700" s="17"/>
      <c r="BE1700" s="17"/>
    </row>
    <row r="1701" spans="1:57" s="3" customFormat="1" hidden="1" x14ac:dyDescent="0.25">
      <c r="A1701" s="13">
        <v>2019</v>
      </c>
      <c r="B1701" s="13">
        <v>9</v>
      </c>
      <c r="C1701" s="13" t="s">
        <v>19</v>
      </c>
      <c r="D1701" s="13" t="s">
        <v>20</v>
      </c>
      <c r="E1701" s="92" t="s">
        <v>441</v>
      </c>
      <c r="F1701" s="13" t="s">
        <v>442</v>
      </c>
      <c r="G1701" s="5" t="s">
        <v>442</v>
      </c>
      <c r="H1701" s="13">
        <v>3.42</v>
      </c>
      <c r="I1701" s="13">
        <v>0</v>
      </c>
      <c r="J1701" s="13">
        <v>0</v>
      </c>
      <c r="K1701" s="13">
        <v>0.63</v>
      </c>
      <c r="L1701" s="13">
        <v>2.8000000000000003</v>
      </c>
      <c r="M1701" s="13">
        <v>0</v>
      </c>
      <c r="N1701" s="13">
        <v>0</v>
      </c>
      <c r="O1701" s="13">
        <v>0</v>
      </c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  <c r="AY1701" s="18"/>
      <c r="AZ1701" s="18"/>
      <c r="BA1701" s="18"/>
      <c r="BB1701" s="18"/>
      <c r="BC1701" s="18"/>
      <c r="BD1701" s="18"/>
      <c r="BE1701" s="18"/>
    </row>
    <row r="1702" spans="1:57" s="3" customFormat="1" hidden="1" x14ac:dyDescent="0.25">
      <c r="A1702" s="19">
        <v>2019</v>
      </c>
      <c r="B1702" s="19">
        <v>10</v>
      </c>
      <c r="C1702" s="19" t="s">
        <v>27</v>
      </c>
      <c r="D1702" s="19" t="s">
        <v>158</v>
      </c>
      <c r="E1702" s="93" t="s">
        <v>176</v>
      </c>
      <c r="F1702" s="19" t="s">
        <v>177</v>
      </c>
      <c r="G1702" s="19" t="s">
        <v>178</v>
      </c>
      <c r="H1702" s="19">
        <v>0.63</v>
      </c>
      <c r="I1702" s="19">
        <v>0</v>
      </c>
      <c r="J1702" s="19">
        <v>0</v>
      </c>
      <c r="K1702" s="19">
        <v>0.63</v>
      </c>
      <c r="L1702" s="19">
        <v>0</v>
      </c>
      <c r="M1702" s="19">
        <v>0</v>
      </c>
      <c r="N1702" s="19">
        <v>0</v>
      </c>
      <c r="O1702" s="19">
        <v>0</v>
      </c>
      <c r="P1702" s="20"/>
      <c r="Q1702" s="20"/>
      <c r="R1702" s="20"/>
      <c r="S1702" s="20"/>
      <c r="T1702" s="20"/>
      <c r="U1702" s="20"/>
      <c r="V1702" s="20"/>
      <c r="W1702" s="20"/>
      <c r="X1702" s="20"/>
      <c r="Y1702" s="20"/>
      <c r="Z1702" s="20"/>
      <c r="AA1702" s="20"/>
      <c r="AB1702" s="20"/>
      <c r="AC1702" s="20"/>
      <c r="AD1702" s="20"/>
      <c r="AE1702" s="20"/>
      <c r="AF1702" s="20"/>
      <c r="AG1702" s="20"/>
      <c r="AH1702" s="20"/>
      <c r="AI1702" s="20"/>
      <c r="AJ1702" s="20"/>
      <c r="AK1702" s="20"/>
      <c r="AL1702" s="20"/>
      <c r="AM1702" s="20"/>
      <c r="AN1702" s="20"/>
      <c r="AO1702" s="20"/>
      <c r="AP1702" s="20"/>
      <c r="AQ1702" s="20"/>
      <c r="AR1702" s="20"/>
      <c r="AS1702" s="20"/>
      <c r="AT1702" s="20"/>
      <c r="AU1702" s="20"/>
      <c r="AV1702" s="20"/>
      <c r="AW1702" s="20"/>
      <c r="AX1702" s="20"/>
      <c r="AY1702" s="20"/>
      <c r="AZ1702" s="20"/>
      <c r="BA1702" s="20"/>
      <c r="BB1702" s="20"/>
      <c r="BC1702" s="20"/>
      <c r="BD1702" s="20"/>
      <c r="BE1702" s="20"/>
    </row>
    <row r="1703" spans="1:57" s="3" customFormat="1" hidden="1" x14ac:dyDescent="0.25">
      <c r="A1703" s="21">
        <v>2019</v>
      </c>
      <c r="B1703" s="21">
        <v>11</v>
      </c>
      <c r="C1703" s="21" t="s">
        <v>231</v>
      </c>
      <c r="D1703" s="21" t="s">
        <v>522</v>
      </c>
      <c r="E1703" s="90" t="s">
        <v>500</v>
      </c>
      <c r="F1703" s="21" t="s">
        <v>523</v>
      </c>
      <c r="G1703" s="21" t="s">
        <v>502</v>
      </c>
      <c r="H1703" s="21">
        <v>679.72</v>
      </c>
      <c r="I1703" s="21">
        <v>0</v>
      </c>
      <c r="J1703" s="21">
        <v>0</v>
      </c>
      <c r="K1703" s="21">
        <v>0.63</v>
      </c>
      <c r="L1703" s="21">
        <v>4.6399999999999997</v>
      </c>
      <c r="M1703" s="21">
        <v>0</v>
      </c>
      <c r="N1703" s="21">
        <v>0</v>
      </c>
      <c r="O1703" s="21">
        <v>674.45</v>
      </c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  <c r="AB1703" s="22"/>
      <c r="AC1703" s="22"/>
      <c r="AD1703" s="22"/>
      <c r="AE1703" s="22"/>
      <c r="AF1703" s="22"/>
      <c r="AG1703" s="22"/>
      <c r="AH1703" s="22"/>
      <c r="AI1703" s="22"/>
      <c r="AJ1703" s="22"/>
      <c r="AK1703" s="22"/>
      <c r="AL1703" s="22"/>
      <c r="AM1703" s="22"/>
      <c r="AN1703" s="22"/>
      <c r="AO1703" s="22"/>
      <c r="AP1703" s="22"/>
      <c r="AQ1703" s="22"/>
      <c r="AR1703" s="22"/>
      <c r="AS1703" s="22"/>
      <c r="AT1703" s="22"/>
      <c r="AU1703" s="22"/>
      <c r="AV1703" s="22"/>
      <c r="AW1703" s="22"/>
      <c r="AX1703" s="22"/>
      <c r="AY1703" s="22"/>
      <c r="AZ1703" s="22"/>
      <c r="BA1703" s="22"/>
      <c r="BB1703" s="22"/>
      <c r="BC1703" s="22"/>
      <c r="BD1703" s="22"/>
      <c r="BE1703" s="22"/>
    </row>
    <row r="1704" spans="1:57" s="3" customFormat="1" hidden="1" x14ac:dyDescent="0.25">
      <c r="A1704" s="9">
        <v>2019</v>
      </c>
      <c r="B1704" s="9">
        <v>2</v>
      </c>
      <c r="C1704" s="9" t="s">
        <v>15</v>
      </c>
      <c r="D1704" s="9" t="s">
        <v>42</v>
      </c>
      <c r="E1704" s="11" t="s">
        <v>43</v>
      </c>
      <c r="F1704" s="9" t="s">
        <v>44</v>
      </c>
      <c r="G1704" s="5" t="s">
        <v>45</v>
      </c>
      <c r="H1704" s="6">
        <v>0.62</v>
      </c>
      <c r="I1704" s="6">
        <v>0</v>
      </c>
      <c r="J1704" s="6">
        <v>0</v>
      </c>
      <c r="K1704" s="6">
        <v>0.62</v>
      </c>
      <c r="L1704" s="6">
        <v>0</v>
      </c>
      <c r="M1704" s="6">
        <v>0</v>
      </c>
      <c r="N1704" s="6">
        <v>0</v>
      </c>
      <c r="O1704" s="6">
        <v>0</v>
      </c>
    </row>
    <row r="1705" spans="1:57" s="3" customFormat="1" hidden="1" x14ac:dyDescent="0.25">
      <c r="A1705" s="9">
        <v>2019</v>
      </c>
      <c r="B1705" s="9">
        <v>3</v>
      </c>
      <c r="C1705" s="9" t="s">
        <v>19</v>
      </c>
      <c r="D1705" s="9" t="s">
        <v>78</v>
      </c>
      <c r="E1705" s="11" t="s">
        <v>313</v>
      </c>
      <c r="F1705" s="9" t="s">
        <v>317</v>
      </c>
      <c r="G1705" s="5" t="s">
        <v>315</v>
      </c>
      <c r="H1705" s="6">
        <v>101.2</v>
      </c>
      <c r="I1705" s="6">
        <v>0</v>
      </c>
      <c r="J1705" s="6">
        <v>0</v>
      </c>
      <c r="K1705" s="6">
        <v>0.62</v>
      </c>
      <c r="L1705" s="6">
        <v>9.43</v>
      </c>
      <c r="M1705" s="6">
        <v>0</v>
      </c>
      <c r="N1705" s="6">
        <v>0</v>
      </c>
      <c r="O1705" s="6">
        <v>91.15</v>
      </c>
    </row>
    <row r="1706" spans="1:57" s="3" customFormat="1" hidden="1" x14ac:dyDescent="0.25">
      <c r="A1706" s="9">
        <v>2019</v>
      </c>
      <c r="B1706" s="9">
        <v>3</v>
      </c>
      <c r="C1706" s="9" t="s">
        <v>124</v>
      </c>
      <c r="D1706" s="9" t="s">
        <v>353</v>
      </c>
      <c r="E1706" s="11" t="s">
        <v>126</v>
      </c>
      <c r="F1706" s="9" t="s">
        <v>354</v>
      </c>
      <c r="G1706" s="5" t="s">
        <v>355</v>
      </c>
      <c r="H1706" s="6">
        <v>0.62</v>
      </c>
      <c r="I1706" s="6">
        <v>0</v>
      </c>
      <c r="J1706" s="6">
        <v>0</v>
      </c>
      <c r="K1706" s="6">
        <v>0.62</v>
      </c>
      <c r="L1706" s="6">
        <v>0</v>
      </c>
      <c r="M1706" s="6">
        <v>0</v>
      </c>
      <c r="N1706" s="6">
        <v>0</v>
      </c>
      <c r="O1706" s="6">
        <v>0</v>
      </c>
    </row>
    <row r="1707" spans="1:57" s="3" customFormat="1" x14ac:dyDescent="0.25">
      <c r="A1707" s="9">
        <v>2019</v>
      </c>
      <c r="B1707" s="9">
        <v>4</v>
      </c>
      <c r="C1707" s="9" t="s">
        <v>27</v>
      </c>
      <c r="D1707" s="9" t="s">
        <v>28</v>
      </c>
      <c r="E1707" s="11" t="s">
        <v>29</v>
      </c>
      <c r="F1707" s="9" t="s">
        <v>30</v>
      </c>
      <c r="G1707" s="5" t="s">
        <v>30</v>
      </c>
      <c r="H1707" s="6">
        <v>36.6</v>
      </c>
      <c r="I1707" s="6">
        <v>0</v>
      </c>
      <c r="J1707" s="6">
        <v>0</v>
      </c>
      <c r="K1707" s="6">
        <v>0.62</v>
      </c>
      <c r="L1707" s="6">
        <v>0</v>
      </c>
      <c r="M1707" s="6">
        <v>35.980000000000004</v>
      </c>
      <c r="N1707" s="6">
        <v>15.24</v>
      </c>
      <c r="O1707" s="6">
        <v>0</v>
      </c>
    </row>
    <row r="1708" spans="1:57" s="3" customFormat="1" x14ac:dyDescent="0.25">
      <c r="A1708" s="9">
        <v>2019</v>
      </c>
      <c r="B1708" s="9">
        <v>4</v>
      </c>
      <c r="C1708" s="9" t="s">
        <v>19</v>
      </c>
      <c r="D1708" s="9" t="s">
        <v>70</v>
      </c>
      <c r="E1708" s="11" t="s">
        <v>29</v>
      </c>
      <c r="F1708" s="9" t="s">
        <v>445</v>
      </c>
      <c r="G1708" s="5" t="s">
        <v>444</v>
      </c>
      <c r="H1708" s="6">
        <v>340.36</v>
      </c>
      <c r="I1708" s="6">
        <v>0</v>
      </c>
      <c r="J1708" s="6">
        <v>337.18</v>
      </c>
      <c r="K1708" s="6">
        <v>0.62</v>
      </c>
      <c r="L1708" s="6">
        <v>2.56</v>
      </c>
      <c r="M1708" s="6">
        <v>0</v>
      </c>
      <c r="N1708" s="6">
        <v>0</v>
      </c>
      <c r="O1708" s="6">
        <v>0</v>
      </c>
    </row>
    <row r="1709" spans="1:57" s="3" customFormat="1" hidden="1" x14ac:dyDescent="0.25">
      <c r="A1709" s="9">
        <v>2019</v>
      </c>
      <c r="B1709" s="9">
        <v>6</v>
      </c>
      <c r="C1709" s="10" t="s">
        <v>27</v>
      </c>
      <c r="D1709" s="10" t="s">
        <v>84</v>
      </c>
      <c r="E1709" s="11" t="s">
        <v>85</v>
      </c>
      <c r="F1709" s="10" t="s">
        <v>88</v>
      </c>
      <c r="G1709" s="12" t="s">
        <v>87</v>
      </c>
      <c r="H1709" s="6">
        <v>1.87</v>
      </c>
      <c r="I1709" s="6">
        <v>0</v>
      </c>
      <c r="J1709" s="6">
        <v>0</v>
      </c>
      <c r="K1709" s="6">
        <v>0.62</v>
      </c>
      <c r="L1709" s="6">
        <v>1.25</v>
      </c>
      <c r="M1709" s="6">
        <v>0</v>
      </c>
      <c r="N1709" s="6">
        <v>0</v>
      </c>
      <c r="O1709" s="6">
        <v>0</v>
      </c>
    </row>
    <row r="1710" spans="1:57" s="3" customFormat="1" hidden="1" x14ac:dyDescent="0.25">
      <c r="A1710" s="9">
        <v>2019</v>
      </c>
      <c r="B1710" s="9">
        <v>6</v>
      </c>
      <c r="C1710" s="10" t="s">
        <v>19</v>
      </c>
      <c r="D1710" s="10" t="s">
        <v>78</v>
      </c>
      <c r="E1710" s="11" t="s">
        <v>280</v>
      </c>
      <c r="F1710" s="10" t="s">
        <v>318</v>
      </c>
      <c r="G1710" s="12" t="s">
        <v>319</v>
      </c>
      <c r="H1710" s="6">
        <v>0.62</v>
      </c>
      <c r="I1710" s="6">
        <v>0</v>
      </c>
      <c r="J1710" s="6">
        <v>0</v>
      </c>
      <c r="K1710" s="6">
        <v>0.62</v>
      </c>
      <c r="L1710" s="6">
        <v>0</v>
      </c>
      <c r="M1710" s="6">
        <v>0</v>
      </c>
      <c r="N1710" s="6">
        <v>0</v>
      </c>
      <c r="O1710" s="6">
        <v>0</v>
      </c>
    </row>
    <row r="1711" spans="1:57" s="3" customFormat="1" hidden="1" x14ac:dyDescent="0.25">
      <c r="A1711" s="5">
        <v>2019</v>
      </c>
      <c r="B1711" s="5">
        <v>7</v>
      </c>
      <c r="C1711" s="12" t="s">
        <v>19</v>
      </c>
      <c r="D1711" s="12" t="s">
        <v>78</v>
      </c>
      <c r="E1711" s="96" t="s">
        <v>280</v>
      </c>
      <c r="F1711" s="12" t="s">
        <v>318</v>
      </c>
      <c r="G1711" s="10" t="s">
        <v>319</v>
      </c>
      <c r="H1711" s="6">
        <v>0.62</v>
      </c>
      <c r="I1711" s="6">
        <v>0</v>
      </c>
      <c r="J1711" s="6">
        <v>0</v>
      </c>
      <c r="K1711" s="6">
        <v>0.62</v>
      </c>
      <c r="L1711" s="6">
        <v>0</v>
      </c>
      <c r="M1711" s="6">
        <v>0</v>
      </c>
      <c r="N1711" s="6">
        <v>0</v>
      </c>
      <c r="O1711" s="6">
        <v>0</v>
      </c>
    </row>
    <row r="1712" spans="1:57" s="3" customFormat="1" x14ac:dyDescent="0.25">
      <c r="A1712" s="5">
        <v>2019</v>
      </c>
      <c r="B1712" s="5">
        <v>7</v>
      </c>
      <c r="C1712" s="12" t="s">
        <v>61</v>
      </c>
      <c r="D1712" s="12" t="s">
        <v>399</v>
      </c>
      <c r="E1712" s="96" t="s">
        <v>29</v>
      </c>
      <c r="F1712" s="12" t="s">
        <v>422</v>
      </c>
      <c r="G1712" s="10" t="s">
        <v>411</v>
      </c>
      <c r="H1712" s="6">
        <v>8.1300000000000008</v>
      </c>
      <c r="I1712" s="6">
        <v>0</v>
      </c>
      <c r="J1712" s="6">
        <v>0</v>
      </c>
      <c r="K1712" s="6">
        <v>0.62</v>
      </c>
      <c r="L1712" s="6">
        <v>0.26</v>
      </c>
      <c r="M1712" s="6">
        <v>7.25</v>
      </c>
      <c r="N1712" s="6">
        <v>2.62</v>
      </c>
      <c r="O1712" s="6">
        <v>0</v>
      </c>
    </row>
    <row r="1713" spans="1:57" s="3" customFormat="1" hidden="1" x14ac:dyDescent="0.25">
      <c r="A1713" s="15">
        <v>2019</v>
      </c>
      <c r="B1713" s="15">
        <v>8</v>
      </c>
      <c r="C1713" s="15" t="s">
        <v>19</v>
      </c>
      <c r="D1713" s="15" t="s">
        <v>70</v>
      </c>
      <c r="E1713" s="91" t="s">
        <v>540</v>
      </c>
      <c r="F1713" s="15" t="s">
        <v>455</v>
      </c>
      <c r="G1713" s="16" t="s">
        <v>456</v>
      </c>
      <c r="H1713" s="15">
        <v>3.92</v>
      </c>
      <c r="I1713" s="15">
        <v>0</v>
      </c>
      <c r="J1713" s="15">
        <v>0</v>
      </c>
      <c r="K1713" s="15">
        <v>0.62</v>
      </c>
      <c r="L1713" s="15">
        <v>3.3</v>
      </c>
      <c r="M1713" s="15">
        <v>0</v>
      </c>
      <c r="N1713" s="15">
        <v>0</v>
      </c>
      <c r="O1713" s="15">
        <v>0</v>
      </c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  <c r="BC1713" s="17"/>
      <c r="BD1713" s="17"/>
      <c r="BE1713" s="17"/>
    </row>
    <row r="1714" spans="1:57" s="3" customFormat="1" x14ac:dyDescent="0.25">
      <c r="A1714" s="9">
        <v>2019</v>
      </c>
      <c r="B1714" s="9">
        <v>4</v>
      </c>
      <c r="C1714" s="9" t="s">
        <v>61</v>
      </c>
      <c r="D1714" s="9" t="s">
        <v>399</v>
      </c>
      <c r="E1714" s="11" t="s">
        <v>29</v>
      </c>
      <c r="F1714" s="9" t="s">
        <v>400</v>
      </c>
      <c r="G1714" s="5" t="s">
        <v>401</v>
      </c>
      <c r="H1714" s="6">
        <v>10.69</v>
      </c>
      <c r="I1714" s="6">
        <v>0</v>
      </c>
      <c r="J1714" s="6">
        <v>0</v>
      </c>
      <c r="K1714" s="6">
        <v>0.61</v>
      </c>
      <c r="L1714" s="6">
        <v>3.59</v>
      </c>
      <c r="M1714" s="6">
        <v>6.48</v>
      </c>
      <c r="N1714" s="6">
        <v>2.91</v>
      </c>
      <c r="O1714" s="6">
        <v>0</v>
      </c>
    </row>
    <row r="1715" spans="1:57" s="3" customFormat="1" x14ac:dyDescent="0.25">
      <c r="A1715" s="9">
        <v>2019</v>
      </c>
      <c r="B1715" s="9">
        <v>6</v>
      </c>
      <c r="C1715" s="10" t="s">
        <v>27</v>
      </c>
      <c r="D1715" s="10" t="s">
        <v>28</v>
      </c>
      <c r="E1715" s="11" t="s">
        <v>29</v>
      </c>
      <c r="F1715" s="10" t="s">
        <v>40</v>
      </c>
      <c r="G1715" s="12" t="s">
        <v>30</v>
      </c>
      <c r="H1715" s="6">
        <v>31.840000000000003</v>
      </c>
      <c r="I1715" s="6">
        <v>0</v>
      </c>
      <c r="J1715" s="6">
        <v>0</v>
      </c>
      <c r="K1715" s="6">
        <v>0.61</v>
      </c>
      <c r="L1715" s="6">
        <v>0</v>
      </c>
      <c r="M1715" s="6">
        <v>31.23</v>
      </c>
      <c r="N1715" s="6">
        <v>12.98</v>
      </c>
      <c r="O1715" s="6">
        <v>0</v>
      </c>
    </row>
    <row r="1716" spans="1:57" s="3" customFormat="1" hidden="1" x14ac:dyDescent="0.25">
      <c r="A1716" s="9">
        <v>2019</v>
      </c>
      <c r="B1716" s="9">
        <v>6</v>
      </c>
      <c r="C1716" s="10" t="s">
        <v>133</v>
      </c>
      <c r="D1716" s="10" t="s">
        <v>238</v>
      </c>
      <c r="E1716" s="11" t="s">
        <v>126</v>
      </c>
      <c r="F1716" s="10" t="s">
        <v>352</v>
      </c>
      <c r="G1716" s="12" t="s">
        <v>351</v>
      </c>
      <c r="H1716" s="6">
        <v>0.61</v>
      </c>
      <c r="I1716" s="6">
        <v>0</v>
      </c>
      <c r="J1716" s="6">
        <v>0</v>
      </c>
      <c r="K1716" s="6">
        <v>0.61</v>
      </c>
      <c r="L1716" s="6">
        <v>0</v>
      </c>
      <c r="M1716" s="6">
        <v>0</v>
      </c>
      <c r="N1716" s="6">
        <v>0</v>
      </c>
      <c r="O1716" s="6">
        <v>0</v>
      </c>
    </row>
    <row r="1717" spans="1:57" s="3" customFormat="1" hidden="1" x14ac:dyDescent="0.25">
      <c r="A1717" s="5">
        <v>2019</v>
      </c>
      <c r="B1717" s="5">
        <v>7</v>
      </c>
      <c r="C1717" s="12" t="s">
        <v>19</v>
      </c>
      <c r="D1717" s="12" t="s">
        <v>66</v>
      </c>
      <c r="E1717" s="96" t="s">
        <v>104</v>
      </c>
      <c r="F1717" s="12" t="s">
        <v>107</v>
      </c>
      <c r="G1717" s="10" t="s">
        <v>19</v>
      </c>
      <c r="H1717" s="6">
        <v>11.05</v>
      </c>
      <c r="I1717" s="6">
        <v>0</v>
      </c>
      <c r="J1717" s="6">
        <v>0</v>
      </c>
      <c r="K1717" s="6">
        <v>0.61</v>
      </c>
      <c r="L1717" s="6">
        <v>10.44</v>
      </c>
      <c r="M1717" s="6">
        <v>0</v>
      </c>
      <c r="N1717" s="6">
        <v>0</v>
      </c>
      <c r="O1717" s="6">
        <v>0</v>
      </c>
    </row>
    <row r="1718" spans="1:57" s="3" customFormat="1" hidden="1" x14ac:dyDescent="0.25">
      <c r="A1718" s="5">
        <v>2019</v>
      </c>
      <c r="B1718" s="5">
        <v>7</v>
      </c>
      <c r="C1718" s="12" t="s">
        <v>19</v>
      </c>
      <c r="D1718" s="12" t="s">
        <v>46</v>
      </c>
      <c r="E1718" s="96" t="s">
        <v>280</v>
      </c>
      <c r="F1718" s="12" t="s">
        <v>281</v>
      </c>
      <c r="G1718" s="10" t="s">
        <v>282</v>
      </c>
      <c r="H1718" s="6">
        <v>0.61</v>
      </c>
      <c r="I1718" s="6">
        <v>0</v>
      </c>
      <c r="J1718" s="6">
        <v>0</v>
      </c>
      <c r="K1718" s="6">
        <v>0.61</v>
      </c>
      <c r="L1718" s="6">
        <v>0</v>
      </c>
      <c r="M1718" s="6">
        <v>0</v>
      </c>
      <c r="N1718" s="6">
        <v>0</v>
      </c>
      <c r="O1718" s="6">
        <v>0</v>
      </c>
    </row>
    <row r="1719" spans="1:57" s="3" customFormat="1" hidden="1" x14ac:dyDescent="0.25">
      <c r="A1719" s="5">
        <v>2019</v>
      </c>
      <c r="B1719" s="5">
        <v>7</v>
      </c>
      <c r="C1719" s="12" t="s">
        <v>19</v>
      </c>
      <c r="D1719" s="12" t="s">
        <v>106</v>
      </c>
      <c r="E1719" s="96" t="s">
        <v>81</v>
      </c>
      <c r="F1719" s="12" t="s">
        <v>309</v>
      </c>
      <c r="G1719" s="10" t="s">
        <v>310</v>
      </c>
      <c r="H1719" s="6">
        <v>13.98</v>
      </c>
      <c r="I1719" s="6">
        <v>0</v>
      </c>
      <c r="J1719" s="6">
        <v>0</v>
      </c>
      <c r="K1719" s="6">
        <v>0.61</v>
      </c>
      <c r="L1719" s="6">
        <v>13.37</v>
      </c>
      <c r="M1719" s="6">
        <v>0</v>
      </c>
      <c r="N1719" s="6">
        <v>0</v>
      </c>
      <c r="O1719" s="6">
        <v>0</v>
      </c>
    </row>
    <row r="1720" spans="1:57" s="3" customFormat="1" hidden="1" x14ac:dyDescent="0.25">
      <c r="A1720" s="5">
        <v>2019</v>
      </c>
      <c r="B1720" s="5">
        <v>7</v>
      </c>
      <c r="C1720" s="12" t="s">
        <v>124</v>
      </c>
      <c r="D1720" s="12" t="s">
        <v>353</v>
      </c>
      <c r="E1720" s="5" t="s">
        <v>126</v>
      </c>
      <c r="F1720" s="12" t="s">
        <v>354</v>
      </c>
      <c r="G1720" s="10" t="s">
        <v>355</v>
      </c>
      <c r="H1720" s="6">
        <v>0.61</v>
      </c>
      <c r="I1720" s="6">
        <v>0</v>
      </c>
      <c r="J1720" s="6">
        <v>0</v>
      </c>
      <c r="K1720" s="6">
        <v>0.61</v>
      </c>
      <c r="L1720" s="6">
        <v>0</v>
      </c>
      <c r="M1720" s="6">
        <v>0</v>
      </c>
      <c r="N1720" s="6">
        <v>0</v>
      </c>
      <c r="O1720" s="6">
        <v>0</v>
      </c>
    </row>
    <row r="1721" spans="1:57" s="3" customFormat="1" hidden="1" x14ac:dyDescent="0.25">
      <c r="A1721" s="23">
        <v>2019</v>
      </c>
      <c r="B1721" s="23">
        <v>12</v>
      </c>
      <c r="C1721" s="23" t="s">
        <v>19</v>
      </c>
      <c r="D1721" s="23" t="s">
        <v>70</v>
      </c>
      <c r="E1721" s="23" t="s">
        <v>104</v>
      </c>
      <c r="F1721" s="23" t="s">
        <v>112</v>
      </c>
      <c r="G1721" s="23" t="s">
        <v>19</v>
      </c>
      <c r="H1721" s="23">
        <v>5.37</v>
      </c>
      <c r="I1721" s="23">
        <v>0</v>
      </c>
      <c r="J1721" s="23">
        <v>0</v>
      </c>
      <c r="K1721" s="23">
        <v>0.61</v>
      </c>
      <c r="L1721" s="23">
        <v>4.75</v>
      </c>
      <c r="M1721" s="23">
        <v>0</v>
      </c>
      <c r="N1721" s="23">
        <v>0</v>
      </c>
      <c r="O1721" s="23">
        <v>0</v>
      </c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  <c r="Z1721" s="24"/>
      <c r="AA1721" s="24"/>
      <c r="AB1721" s="24"/>
      <c r="AC1721" s="24"/>
      <c r="AD1721" s="24"/>
      <c r="AE1721" s="24"/>
      <c r="AF1721" s="24"/>
      <c r="AG1721" s="24"/>
      <c r="AH1721" s="24"/>
      <c r="AI1721" s="24"/>
      <c r="AJ1721" s="24"/>
      <c r="AK1721" s="24"/>
      <c r="AL1721" s="24"/>
      <c r="AM1721" s="24"/>
      <c r="AN1721" s="24"/>
      <c r="AO1721" s="24"/>
      <c r="AP1721" s="24"/>
      <c r="AQ1721" s="24"/>
      <c r="AR1721" s="24"/>
      <c r="AS1721" s="24"/>
      <c r="AT1721" s="24"/>
      <c r="AU1721" s="24"/>
      <c r="AV1721" s="24"/>
      <c r="AW1721" s="24"/>
      <c r="AX1721" s="24"/>
      <c r="AY1721" s="24"/>
      <c r="AZ1721" s="24"/>
      <c r="BA1721" s="24"/>
      <c r="BB1721" s="24"/>
      <c r="BC1721" s="24"/>
      <c r="BD1721" s="24"/>
      <c r="BE1721" s="24"/>
    </row>
    <row r="1722" spans="1:57" s="3" customFormat="1" hidden="1" x14ac:dyDescent="0.25">
      <c r="A1722" s="9">
        <v>2019</v>
      </c>
      <c r="B1722" s="9">
        <v>6</v>
      </c>
      <c r="C1722" s="10" t="s">
        <v>19</v>
      </c>
      <c r="D1722" s="10" t="s">
        <v>66</v>
      </c>
      <c r="E1722" s="9" t="s">
        <v>104</v>
      </c>
      <c r="F1722" s="10" t="s">
        <v>107</v>
      </c>
      <c r="G1722" s="12" t="s">
        <v>19</v>
      </c>
      <c r="H1722" s="6">
        <v>11.44</v>
      </c>
      <c r="I1722" s="6">
        <v>0</v>
      </c>
      <c r="J1722" s="6">
        <v>0</v>
      </c>
      <c r="K1722" s="6">
        <v>0.60000000000000009</v>
      </c>
      <c r="L1722" s="6">
        <v>10.84</v>
      </c>
      <c r="M1722" s="6">
        <v>0</v>
      </c>
      <c r="N1722" s="6">
        <v>0</v>
      </c>
      <c r="O1722" s="6">
        <v>0</v>
      </c>
    </row>
    <row r="1723" spans="1:57" s="3" customFormat="1" x14ac:dyDescent="0.25">
      <c r="A1723" s="4">
        <v>2019</v>
      </c>
      <c r="B1723" s="4">
        <v>1</v>
      </c>
      <c r="C1723" s="4" t="s">
        <v>124</v>
      </c>
      <c r="D1723" s="4" t="s">
        <v>373</v>
      </c>
      <c r="E1723" s="4" t="s">
        <v>29</v>
      </c>
      <c r="F1723" s="4" t="s">
        <v>381</v>
      </c>
      <c r="G1723" s="5" t="s">
        <v>375</v>
      </c>
      <c r="H1723" s="6">
        <v>0.6</v>
      </c>
      <c r="I1723" s="6">
        <v>0</v>
      </c>
      <c r="J1723" s="6">
        <v>0</v>
      </c>
      <c r="K1723" s="6">
        <v>0.6</v>
      </c>
      <c r="L1723" s="6">
        <v>0</v>
      </c>
      <c r="M1723" s="6">
        <v>0</v>
      </c>
      <c r="N1723" s="6">
        <v>0</v>
      </c>
      <c r="O1723" s="6">
        <v>0</v>
      </c>
    </row>
    <row r="1724" spans="1:57" s="3" customFormat="1" hidden="1" x14ac:dyDescent="0.25">
      <c r="A1724" s="9">
        <v>2019</v>
      </c>
      <c r="B1724" s="9">
        <v>2</v>
      </c>
      <c r="C1724" s="9" t="s">
        <v>27</v>
      </c>
      <c r="D1724" s="9" t="s">
        <v>158</v>
      </c>
      <c r="E1724" s="9" t="s">
        <v>17</v>
      </c>
      <c r="F1724" s="9" t="s">
        <v>264</v>
      </c>
      <c r="G1724" s="5" t="s">
        <v>34</v>
      </c>
      <c r="H1724" s="6">
        <v>8.6</v>
      </c>
      <c r="I1724" s="6">
        <v>0</v>
      </c>
      <c r="J1724" s="6">
        <v>0</v>
      </c>
      <c r="K1724" s="6">
        <v>0.6</v>
      </c>
      <c r="L1724" s="6">
        <v>0</v>
      </c>
      <c r="M1724" s="6">
        <v>8.02</v>
      </c>
      <c r="N1724" s="6">
        <v>16.899999999999999</v>
      </c>
      <c r="O1724" s="6">
        <v>0</v>
      </c>
    </row>
    <row r="1725" spans="1:57" s="3" customFormat="1" x14ac:dyDescent="0.25">
      <c r="A1725" s="9">
        <v>2019</v>
      </c>
      <c r="B1725" s="9">
        <v>3</v>
      </c>
      <c r="C1725" s="9" t="s">
        <v>327</v>
      </c>
      <c r="D1725" s="9" t="s">
        <v>328</v>
      </c>
      <c r="E1725" s="9" t="s">
        <v>29</v>
      </c>
      <c r="F1725" s="9" t="s">
        <v>329</v>
      </c>
      <c r="G1725" s="5" t="s">
        <v>330</v>
      </c>
      <c r="H1725" s="6">
        <v>18.2</v>
      </c>
      <c r="I1725" s="6">
        <v>0</v>
      </c>
      <c r="J1725" s="6">
        <v>0</v>
      </c>
      <c r="K1725" s="6">
        <v>0.6</v>
      </c>
      <c r="L1725" s="6">
        <v>17.600000000000001</v>
      </c>
      <c r="M1725" s="6">
        <v>0</v>
      </c>
      <c r="N1725" s="6">
        <v>0</v>
      </c>
      <c r="O1725" s="6">
        <v>0</v>
      </c>
    </row>
    <row r="1726" spans="1:57" s="3" customFormat="1" hidden="1" x14ac:dyDescent="0.25">
      <c r="A1726" s="9">
        <v>2019</v>
      </c>
      <c r="B1726" s="9">
        <v>5</v>
      </c>
      <c r="C1726" s="9" t="s">
        <v>19</v>
      </c>
      <c r="D1726" s="9" t="s">
        <v>46</v>
      </c>
      <c r="E1726" s="9" t="s">
        <v>280</v>
      </c>
      <c r="F1726" s="9" t="s">
        <v>281</v>
      </c>
      <c r="G1726" s="5" t="s">
        <v>282</v>
      </c>
      <c r="H1726" s="6">
        <v>0.6</v>
      </c>
      <c r="I1726" s="6">
        <v>0</v>
      </c>
      <c r="J1726" s="6">
        <v>0</v>
      </c>
      <c r="K1726" s="6">
        <v>0.6</v>
      </c>
      <c r="L1726" s="6">
        <v>0</v>
      </c>
      <c r="M1726" s="6">
        <v>0</v>
      </c>
      <c r="N1726" s="6">
        <v>0</v>
      </c>
      <c r="O1726" s="6">
        <v>0</v>
      </c>
    </row>
    <row r="1727" spans="1:57" s="3" customFormat="1" hidden="1" x14ac:dyDescent="0.25">
      <c r="A1727" s="5">
        <v>2019</v>
      </c>
      <c r="B1727" s="5">
        <v>7</v>
      </c>
      <c r="C1727" s="12" t="s">
        <v>19</v>
      </c>
      <c r="D1727" s="12" t="s">
        <v>78</v>
      </c>
      <c r="E1727" s="5" t="s">
        <v>17</v>
      </c>
      <c r="F1727" s="12" t="s">
        <v>76</v>
      </c>
      <c r="G1727" s="10" t="s">
        <v>77</v>
      </c>
      <c r="H1727" s="6">
        <v>0.6</v>
      </c>
      <c r="I1727" s="6">
        <v>0</v>
      </c>
      <c r="J1727" s="6">
        <v>0</v>
      </c>
      <c r="K1727" s="6">
        <v>0.6</v>
      </c>
      <c r="L1727" s="6">
        <v>0</v>
      </c>
      <c r="M1727" s="6">
        <v>0</v>
      </c>
      <c r="N1727" s="6">
        <v>0</v>
      </c>
      <c r="O1727" s="6">
        <v>0</v>
      </c>
    </row>
    <row r="1728" spans="1:57" s="3" customFormat="1" hidden="1" x14ac:dyDescent="0.25">
      <c r="A1728" s="15">
        <v>2019</v>
      </c>
      <c r="B1728" s="15">
        <v>8</v>
      </c>
      <c r="C1728" s="15" t="s">
        <v>19</v>
      </c>
      <c r="D1728" s="15" t="s">
        <v>78</v>
      </c>
      <c r="E1728" s="15" t="s">
        <v>280</v>
      </c>
      <c r="F1728" s="15" t="s">
        <v>318</v>
      </c>
      <c r="G1728" s="16" t="s">
        <v>319</v>
      </c>
      <c r="H1728" s="15">
        <v>0.6</v>
      </c>
      <c r="I1728" s="15">
        <v>0</v>
      </c>
      <c r="J1728" s="15">
        <v>0</v>
      </c>
      <c r="K1728" s="15">
        <v>0.6</v>
      </c>
      <c r="L1728" s="15">
        <v>0</v>
      </c>
      <c r="M1728" s="15">
        <v>0</v>
      </c>
      <c r="N1728" s="15">
        <v>0</v>
      </c>
      <c r="O1728" s="15">
        <v>0</v>
      </c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  <c r="BC1728" s="17"/>
      <c r="BD1728" s="17"/>
      <c r="BE1728" s="17"/>
    </row>
    <row r="1729" spans="1:57" s="3" customFormat="1" x14ac:dyDescent="0.25">
      <c r="A1729" s="13">
        <v>2019</v>
      </c>
      <c r="B1729" s="13">
        <v>9</v>
      </c>
      <c r="C1729" s="13" t="s">
        <v>89</v>
      </c>
      <c r="D1729" s="13" t="s">
        <v>332</v>
      </c>
      <c r="E1729" s="13" t="s">
        <v>29</v>
      </c>
      <c r="F1729" s="13" t="s">
        <v>552</v>
      </c>
      <c r="G1729" s="7" t="s">
        <v>330</v>
      </c>
      <c r="H1729" s="13">
        <v>0.6</v>
      </c>
      <c r="I1729" s="13">
        <v>0</v>
      </c>
      <c r="J1729" s="13">
        <v>0</v>
      </c>
      <c r="K1729" s="13">
        <v>0.6</v>
      </c>
      <c r="L1729" s="13">
        <v>0</v>
      </c>
      <c r="M1729" s="13">
        <v>0</v>
      </c>
      <c r="N1729" s="13">
        <v>0</v>
      </c>
      <c r="O1729" s="13">
        <v>0</v>
      </c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  <c r="AY1729" s="18"/>
      <c r="AZ1729" s="18"/>
      <c r="BA1729" s="18"/>
      <c r="BB1729" s="18"/>
      <c r="BC1729" s="18"/>
      <c r="BD1729" s="18"/>
      <c r="BE1729" s="18"/>
    </row>
    <row r="1730" spans="1:57" s="3" customFormat="1" x14ac:dyDescent="0.25">
      <c r="A1730" s="21">
        <v>2019</v>
      </c>
      <c r="B1730" s="21">
        <v>11</v>
      </c>
      <c r="C1730" s="21" t="s">
        <v>327</v>
      </c>
      <c r="D1730" s="21" t="s">
        <v>328</v>
      </c>
      <c r="E1730" s="21" t="s">
        <v>29</v>
      </c>
      <c r="F1730" s="21" t="s">
        <v>331</v>
      </c>
      <c r="G1730" s="21" t="s">
        <v>330</v>
      </c>
      <c r="H1730" s="21">
        <v>23.05</v>
      </c>
      <c r="I1730" s="21">
        <v>0</v>
      </c>
      <c r="J1730" s="21">
        <v>0</v>
      </c>
      <c r="K1730" s="21">
        <v>0.6</v>
      </c>
      <c r="L1730" s="21">
        <v>22.44</v>
      </c>
      <c r="M1730" s="21">
        <v>0</v>
      </c>
      <c r="N1730" s="21">
        <v>0</v>
      </c>
      <c r="O1730" s="21">
        <v>0</v>
      </c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  <c r="AB1730" s="22"/>
      <c r="AC1730" s="22"/>
      <c r="AD1730" s="22"/>
      <c r="AE1730" s="22"/>
      <c r="AF1730" s="22"/>
      <c r="AG1730" s="22"/>
      <c r="AH1730" s="22"/>
      <c r="AI1730" s="22"/>
      <c r="AJ1730" s="22"/>
      <c r="AK1730" s="22"/>
      <c r="AL1730" s="22"/>
      <c r="AM1730" s="22"/>
      <c r="AN1730" s="22"/>
      <c r="AO1730" s="22"/>
      <c r="AP1730" s="22"/>
      <c r="AQ1730" s="22"/>
      <c r="AR1730" s="22"/>
      <c r="AS1730" s="22"/>
      <c r="AT1730" s="22"/>
      <c r="AU1730" s="22"/>
      <c r="AV1730" s="22"/>
      <c r="AW1730" s="22"/>
      <c r="AX1730" s="22"/>
      <c r="AY1730" s="22"/>
      <c r="AZ1730" s="22"/>
      <c r="BA1730" s="22"/>
      <c r="BB1730" s="22"/>
      <c r="BC1730" s="22"/>
      <c r="BD1730" s="22"/>
      <c r="BE1730" s="22"/>
    </row>
    <row r="1731" spans="1:57" s="3" customFormat="1" hidden="1" x14ac:dyDescent="0.25">
      <c r="A1731" s="21">
        <v>2019</v>
      </c>
      <c r="B1731" s="21">
        <v>11</v>
      </c>
      <c r="C1731" s="21" t="s">
        <v>124</v>
      </c>
      <c r="D1731" s="21" t="s">
        <v>125</v>
      </c>
      <c r="E1731" s="21" t="s">
        <v>67</v>
      </c>
      <c r="F1731" s="21" t="s">
        <v>345</v>
      </c>
      <c r="G1731" s="21" t="s">
        <v>344</v>
      </c>
      <c r="H1731" s="21">
        <v>1.18</v>
      </c>
      <c r="I1731" s="21">
        <v>0</v>
      </c>
      <c r="J1731" s="21">
        <v>0</v>
      </c>
      <c r="K1731" s="21">
        <v>0.6</v>
      </c>
      <c r="L1731" s="21">
        <v>0.57999999999999996</v>
      </c>
      <c r="M1731" s="21">
        <v>0</v>
      </c>
      <c r="N1731" s="21">
        <v>0</v>
      </c>
      <c r="O1731" s="21">
        <v>0</v>
      </c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  <c r="AB1731" s="22"/>
      <c r="AC1731" s="22"/>
      <c r="AD1731" s="22"/>
      <c r="AE1731" s="22"/>
      <c r="AF1731" s="22"/>
      <c r="AG1731" s="22"/>
      <c r="AH1731" s="22"/>
      <c r="AI1731" s="22"/>
      <c r="AJ1731" s="22"/>
      <c r="AK1731" s="22"/>
      <c r="AL1731" s="22"/>
      <c r="AM1731" s="22"/>
      <c r="AN1731" s="22"/>
      <c r="AO1731" s="22"/>
      <c r="AP1731" s="22"/>
      <c r="AQ1731" s="22"/>
      <c r="AR1731" s="22"/>
      <c r="AS1731" s="22"/>
      <c r="AT1731" s="22"/>
      <c r="AU1731" s="22"/>
      <c r="AV1731" s="22"/>
      <c r="AW1731" s="22"/>
      <c r="AX1731" s="22"/>
      <c r="AY1731" s="22"/>
      <c r="AZ1731" s="22"/>
      <c r="BA1731" s="22"/>
      <c r="BB1731" s="22"/>
      <c r="BC1731" s="22"/>
      <c r="BD1731" s="22"/>
      <c r="BE1731" s="22"/>
    </row>
    <row r="1732" spans="1:57" s="3" customFormat="1" hidden="1" x14ac:dyDescent="0.25">
      <c r="A1732" s="23">
        <v>2019</v>
      </c>
      <c r="B1732" s="23">
        <v>12</v>
      </c>
      <c r="C1732" s="23" t="s">
        <v>89</v>
      </c>
      <c r="D1732" s="23" t="s">
        <v>288</v>
      </c>
      <c r="E1732" s="23" t="s">
        <v>543</v>
      </c>
      <c r="F1732" s="23" t="s">
        <v>291</v>
      </c>
      <c r="G1732" s="23" t="s">
        <v>290</v>
      </c>
      <c r="H1732" s="23">
        <v>0.6</v>
      </c>
      <c r="I1732" s="23">
        <v>0</v>
      </c>
      <c r="J1732" s="23">
        <v>0</v>
      </c>
      <c r="K1732" s="23">
        <v>0.6</v>
      </c>
      <c r="L1732" s="23">
        <v>0</v>
      </c>
      <c r="M1732" s="23">
        <v>0</v>
      </c>
      <c r="N1732" s="23">
        <v>0</v>
      </c>
      <c r="O1732" s="23">
        <v>0</v>
      </c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  <c r="Z1732" s="24"/>
      <c r="AA1732" s="24"/>
      <c r="AB1732" s="24"/>
      <c r="AC1732" s="24"/>
      <c r="AD1732" s="24"/>
      <c r="AE1732" s="24"/>
      <c r="AF1732" s="24"/>
      <c r="AG1732" s="24"/>
      <c r="AH1732" s="24"/>
      <c r="AI1732" s="24"/>
      <c r="AJ1732" s="24"/>
      <c r="AK1732" s="24"/>
      <c r="AL1732" s="24"/>
      <c r="AM1732" s="24"/>
      <c r="AN1732" s="24"/>
      <c r="AO1732" s="24"/>
      <c r="AP1732" s="24"/>
      <c r="AQ1732" s="24"/>
      <c r="AR1732" s="24"/>
      <c r="AS1732" s="24"/>
      <c r="AT1732" s="24"/>
      <c r="AU1732" s="24"/>
      <c r="AV1732" s="24"/>
      <c r="AW1732" s="24"/>
      <c r="AX1732" s="24"/>
      <c r="AY1732" s="24"/>
      <c r="AZ1732" s="24"/>
      <c r="BA1732" s="24"/>
      <c r="BB1732" s="24"/>
      <c r="BC1732" s="24"/>
      <c r="BD1732" s="24"/>
      <c r="BE1732" s="24"/>
    </row>
    <row r="1733" spans="1:57" s="3" customFormat="1" hidden="1" x14ac:dyDescent="0.25">
      <c r="A1733" s="4">
        <v>2019</v>
      </c>
      <c r="B1733" s="4">
        <v>1</v>
      </c>
      <c r="C1733" s="4" t="s">
        <v>19</v>
      </c>
      <c r="D1733" s="4" t="s">
        <v>166</v>
      </c>
      <c r="E1733" s="4" t="s">
        <v>242</v>
      </c>
      <c r="F1733" s="4" t="s">
        <v>248</v>
      </c>
      <c r="G1733" s="5" t="s">
        <v>247</v>
      </c>
      <c r="H1733" s="6">
        <v>0.59000000000000008</v>
      </c>
      <c r="I1733" s="6">
        <v>0</v>
      </c>
      <c r="J1733" s="6">
        <v>0</v>
      </c>
      <c r="K1733" s="6">
        <v>0.59000000000000008</v>
      </c>
      <c r="L1733" s="6">
        <v>0</v>
      </c>
      <c r="M1733" s="6">
        <v>0</v>
      </c>
      <c r="N1733" s="6">
        <v>0</v>
      </c>
      <c r="O1733" s="6">
        <v>0</v>
      </c>
    </row>
    <row r="1734" spans="1:57" s="3" customFormat="1" hidden="1" x14ac:dyDescent="0.25">
      <c r="A1734" s="15">
        <v>2019</v>
      </c>
      <c r="B1734" s="15">
        <v>8</v>
      </c>
      <c r="C1734" s="15" t="s">
        <v>27</v>
      </c>
      <c r="D1734" s="15" t="s">
        <v>158</v>
      </c>
      <c r="E1734" s="15" t="s">
        <v>176</v>
      </c>
      <c r="F1734" s="15" t="s">
        <v>177</v>
      </c>
      <c r="G1734" s="16" t="s">
        <v>178</v>
      </c>
      <c r="H1734" s="15">
        <v>0.59</v>
      </c>
      <c r="I1734" s="15">
        <v>0</v>
      </c>
      <c r="J1734" s="15">
        <v>0</v>
      </c>
      <c r="K1734" s="15">
        <v>0.59</v>
      </c>
      <c r="L1734" s="15">
        <v>0</v>
      </c>
      <c r="M1734" s="15">
        <v>0</v>
      </c>
      <c r="N1734" s="15">
        <v>0</v>
      </c>
      <c r="O1734" s="15">
        <v>0</v>
      </c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  <c r="BC1734" s="17"/>
      <c r="BD1734" s="17"/>
      <c r="BE1734" s="17"/>
    </row>
    <row r="1735" spans="1:57" s="3" customFormat="1" x14ac:dyDescent="0.25">
      <c r="A1735" s="21">
        <v>2019</v>
      </c>
      <c r="B1735" s="21">
        <v>11</v>
      </c>
      <c r="C1735" s="21" t="s">
        <v>27</v>
      </c>
      <c r="D1735" s="21" t="s">
        <v>28</v>
      </c>
      <c r="E1735" s="21" t="s">
        <v>29</v>
      </c>
      <c r="F1735" s="21" t="s">
        <v>41</v>
      </c>
      <c r="G1735" s="21" t="s">
        <v>30</v>
      </c>
      <c r="H1735" s="21">
        <v>5.9600000000000009</v>
      </c>
      <c r="I1735" s="21">
        <v>0</v>
      </c>
      <c r="J1735" s="21">
        <v>0</v>
      </c>
      <c r="K1735" s="21">
        <v>0.59</v>
      </c>
      <c r="L1735" s="21">
        <v>0</v>
      </c>
      <c r="M1735" s="21">
        <v>5.3599999999999994</v>
      </c>
      <c r="N1735" s="21">
        <v>2.64</v>
      </c>
      <c r="O1735" s="21">
        <v>0</v>
      </c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  <c r="AB1735" s="22"/>
      <c r="AC1735" s="22"/>
      <c r="AD1735" s="22"/>
      <c r="AE1735" s="22"/>
      <c r="AF1735" s="22"/>
      <c r="AG1735" s="22"/>
      <c r="AH1735" s="22"/>
      <c r="AI1735" s="22"/>
      <c r="AJ1735" s="22"/>
      <c r="AK1735" s="22"/>
      <c r="AL1735" s="22"/>
      <c r="AM1735" s="22"/>
      <c r="AN1735" s="22"/>
      <c r="AO1735" s="22"/>
      <c r="AP1735" s="22"/>
      <c r="AQ1735" s="22"/>
      <c r="AR1735" s="22"/>
      <c r="AS1735" s="22"/>
      <c r="AT1735" s="22"/>
      <c r="AU1735" s="22"/>
      <c r="AV1735" s="22"/>
      <c r="AW1735" s="22"/>
      <c r="AX1735" s="22"/>
      <c r="AY1735" s="22"/>
      <c r="AZ1735" s="22"/>
      <c r="BA1735" s="22"/>
      <c r="BB1735" s="22"/>
      <c r="BC1735" s="22"/>
      <c r="BD1735" s="22"/>
      <c r="BE1735" s="22"/>
    </row>
    <row r="1736" spans="1:57" s="3" customFormat="1" hidden="1" x14ac:dyDescent="0.25">
      <c r="A1736" s="9">
        <v>2019</v>
      </c>
      <c r="B1736" s="9">
        <v>4</v>
      </c>
      <c r="C1736" s="9" t="s">
        <v>27</v>
      </c>
      <c r="D1736" s="9" t="s">
        <v>158</v>
      </c>
      <c r="E1736" s="9" t="s">
        <v>17</v>
      </c>
      <c r="F1736" s="9" t="s">
        <v>264</v>
      </c>
      <c r="G1736" s="5" t="s">
        <v>34</v>
      </c>
      <c r="H1736" s="6">
        <v>6.77</v>
      </c>
      <c r="I1736" s="6">
        <v>0</v>
      </c>
      <c r="J1736" s="6">
        <v>0</v>
      </c>
      <c r="K1736" s="6">
        <v>0.58000000000000007</v>
      </c>
      <c r="L1736" s="6">
        <v>0</v>
      </c>
      <c r="M1736" s="6">
        <v>6.19</v>
      </c>
      <c r="N1736" s="6">
        <v>12.94</v>
      </c>
      <c r="O1736" s="6">
        <v>0</v>
      </c>
    </row>
    <row r="1737" spans="1:57" s="3" customFormat="1" hidden="1" x14ac:dyDescent="0.25">
      <c r="A1737" s="9">
        <v>2019</v>
      </c>
      <c r="B1737" s="9">
        <v>2</v>
      </c>
      <c r="C1737" s="9" t="s">
        <v>203</v>
      </c>
      <c r="D1737" s="9" t="s">
        <v>434</v>
      </c>
      <c r="E1737" s="9" t="s">
        <v>43</v>
      </c>
      <c r="F1737" s="9" t="s">
        <v>434</v>
      </c>
      <c r="G1737" s="5" t="s">
        <v>434</v>
      </c>
      <c r="H1737" s="6">
        <v>10.32</v>
      </c>
      <c r="I1737" s="6">
        <v>0</v>
      </c>
      <c r="J1737" s="6">
        <v>0</v>
      </c>
      <c r="K1737" s="6">
        <v>0.57999999999999996</v>
      </c>
      <c r="L1737" s="6">
        <v>0.6</v>
      </c>
      <c r="M1737" s="6">
        <v>0</v>
      </c>
      <c r="N1737" s="6">
        <v>0</v>
      </c>
      <c r="O1737" s="6">
        <v>9.14</v>
      </c>
    </row>
    <row r="1738" spans="1:57" s="3" customFormat="1" hidden="1" x14ac:dyDescent="0.25">
      <c r="A1738" s="9">
        <v>2019</v>
      </c>
      <c r="B1738" s="9">
        <v>3</v>
      </c>
      <c r="C1738" s="9" t="s">
        <v>15</v>
      </c>
      <c r="D1738" s="9" t="s">
        <v>393</v>
      </c>
      <c r="E1738" s="9" t="s">
        <v>43</v>
      </c>
      <c r="F1738" s="9" t="s">
        <v>396</v>
      </c>
      <c r="G1738" s="5" t="s">
        <v>396</v>
      </c>
      <c r="H1738" s="6">
        <v>0.57999999999999996</v>
      </c>
      <c r="I1738" s="6">
        <v>0</v>
      </c>
      <c r="J1738" s="6">
        <v>0</v>
      </c>
      <c r="K1738" s="6">
        <v>0.57999999999999996</v>
      </c>
      <c r="L1738" s="6">
        <v>0</v>
      </c>
      <c r="M1738" s="6">
        <v>0</v>
      </c>
      <c r="N1738" s="6">
        <v>0</v>
      </c>
      <c r="O1738" s="6">
        <v>0</v>
      </c>
    </row>
    <row r="1739" spans="1:57" s="3" customFormat="1" hidden="1" x14ac:dyDescent="0.25">
      <c r="A1739" s="9">
        <v>2019</v>
      </c>
      <c r="B1739" s="9">
        <v>3</v>
      </c>
      <c r="C1739" s="9" t="s">
        <v>124</v>
      </c>
      <c r="D1739" s="9" t="s">
        <v>425</v>
      </c>
      <c r="E1739" s="9" t="s">
        <v>126</v>
      </c>
      <c r="F1739" s="9" t="s">
        <v>438</v>
      </c>
      <c r="G1739" s="5" t="s">
        <v>439</v>
      </c>
      <c r="H1739" s="6">
        <v>0.57999999999999996</v>
      </c>
      <c r="I1739" s="6">
        <v>0</v>
      </c>
      <c r="J1739" s="6">
        <v>0</v>
      </c>
      <c r="K1739" s="6">
        <v>0.57999999999999996</v>
      </c>
      <c r="L1739" s="6">
        <v>0</v>
      </c>
      <c r="M1739" s="6">
        <v>0</v>
      </c>
      <c r="N1739" s="6">
        <v>0</v>
      </c>
      <c r="O1739" s="6">
        <v>0</v>
      </c>
    </row>
    <row r="1740" spans="1:57" s="3" customFormat="1" hidden="1" x14ac:dyDescent="0.25">
      <c r="A1740" s="9">
        <v>2019</v>
      </c>
      <c r="B1740" s="9">
        <v>6</v>
      </c>
      <c r="C1740" s="10" t="s">
        <v>19</v>
      </c>
      <c r="D1740" s="10" t="s">
        <v>46</v>
      </c>
      <c r="E1740" s="9" t="s">
        <v>280</v>
      </c>
      <c r="F1740" s="10" t="s">
        <v>281</v>
      </c>
      <c r="G1740" s="12" t="s">
        <v>282</v>
      </c>
      <c r="H1740" s="6">
        <v>0.57999999999999996</v>
      </c>
      <c r="I1740" s="6">
        <v>0</v>
      </c>
      <c r="J1740" s="6">
        <v>0</v>
      </c>
      <c r="K1740" s="6">
        <v>0.57999999999999996</v>
      </c>
      <c r="L1740" s="6">
        <v>0</v>
      </c>
      <c r="M1740" s="6">
        <v>0</v>
      </c>
      <c r="N1740" s="6">
        <v>0</v>
      </c>
      <c r="O1740" s="6">
        <v>0</v>
      </c>
    </row>
    <row r="1741" spans="1:57" s="3" customFormat="1" hidden="1" x14ac:dyDescent="0.25">
      <c r="A1741" s="9">
        <v>2019</v>
      </c>
      <c r="B1741" s="9">
        <v>6</v>
      </c>
      <c r="C1741" s="10" t="s">
        <v>124</v>
      </c>
      <c r="D1741" s="10" t="s">
        <v>353</v>
      </c>
      <c r="E1741" s="9" t="s">
        <v>126</v>
      </c>
      <c r="F1741" s="10" t="s">
        <v>354</v>
      </c>
      <c r="G1741" s="12" t="s">
        <v>355</v>
      </c>
      <c r="H1741" s="6">
        <v>0.57999999999999996</v>
      </c>
      <c r="I1741" s="6">
        <v>0</v>
      </c>
      <c r="J1741" s="6">
        <v>0</v>
      </c>
      <c r="K1741" s="6">
        <v>0.57999999999999996</v>
      </c>
      <c r="L1741" s="6">
        <v>0</v>
      </c>
      <c r="M1741" s="6">
        <v>0</v>
      </c>
      <c r="N1741" s="6">
        <v>0</v>
      </c>
      <c r="O1741" s="6">
        <v>0</v>
      </c>
    </row>
    <row r="1742" spans="1:57" s="3" customFormat="1" hidden="1" x14ac:dyDescent="0.25">
      <c r="A1742" s="15">
        <v>2019</v>
      </c>
      <c r="B1742" s="15">
        <v>8</v>
      </c>
      <c r="C1742" s="15" t="s">
        <v>19</v>
      </c>
      <c r="D1742" s="15" t="s">
        <v>70</v>
      </c>
      <c r="E1742" s="15" t="s">
        <v>104</v>
      </c>
      <c r="F1742" s="15" t="s">
        <v>108</v>
      </c>
      <c r="G1742" s="16" t="s">
        <v>19</v>
      </c>
      <c r="H1742" s="15">
        <v>11.79</v>
      </c>
      <c r="I1742" s="15">
        <v>0</v>
      </c>
      <c r="J1742" s="15">
        <v>0</v>
      </c>
      <c r="K1742" s="15">
        <v>0.57999999999999996</v>
      </c>
      <c r="L1742" s="15">
        <v>11.21</v>
      </c>
      <c r="M1742" s="15">
        <v>0</v>
      </c>
      <c r="N1742" s="15">
        <v>0</v>
      </c>
      <c r="O1742" s="15">
        <v>0</v>
      </c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  <c r="BC1742" s="17"/>
      <c r="BD1742" s="17"/>
      <c r="BE1742" s="17"/>
    </row>
    <row r="1743" spans="1:57" s="3" customFormat="1" hidden="1" x14ac:dyDescent="0.25">
      <c r="A1743" s="21">
        <v>2019</v>
      </c>
      <c r="B1743" s="21">
        <v>11</v>
      </c>
      <c r="C1743" s="21" t="s">
        <v>19</v>
      </c>
      <c r="D1743" s="21" t="s">
        <v>70</v>
      </c>
      <c r="E1743" s="21" t="s">
        <v>104</v>
      </c>
      <c r="F1743" s="21" t="s">
        <v>112</v>
      </c>
      <c r="G1743" s="21" t="s">
        <v>19</v>
      </c>
      <c r="H1743" s="21">
        <v>5.89</v>
      </c>
      <c r="I1743" s="21">
        <v>0</v>
      </c>
      <c r="J1743" s="21">
        <v>0</v>
      </c>
      <c r="K1743" s="21">
        <v>0.57999999999999996</v>
      </c>
      <c r="L1743" s="21">
        <v>5.31</v>
      </c>
      <c r="M1743" s="21">
        <v>0</v>
      </c>
      <c r="N1743" s="21">
        <v>0</v>
      </c>
      <c r="O1743" s="21">
        <v>0</v>
      </c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  <c r="AB1743" s="22"/>
      <c r="AC1743" s="22"/>
      <c r="AD1743" s="22"/>
      <c r="AE1743" s="22"/>
      <c r="AF1743" s="22"/>
      <c r="AG1743" s="22"/>
      <c r="AH1743" s="22"/>
      <c r="AI1743" s="22"/>
      <c r="AJ1743" s="22"/>
      <c r="AK1743" s="22"/>
      <c r="AL1743" s="22"/>
      <c r="AM1743" s="22"/>
      <c r="AN1743" s="22"/>
      <c r="AO1743" s="22"/>
      <c r="AP1743" s="22"/>
      <c r="AQ1743" s="22"/>
      <c r="AR1743" s="22"/>
      <c r="AS1743" s="22"/>
      <c r="AT1743" s="22"/>
      <c r="AU1743" s="22"/>
      <c r="AV1743" s="22"/>
      <c r="AW1743" s="22"/>
      <c r="AX1743" s="22"/>
      <c r="AY1743" s="22"/>
      <c r="AZ1743" s="22"/>
      <c r="BA1743" s="22"/>
      <c r="BB1743" s="22"/>
      <c r="BC1743" s="22"/>
      <c r="BD1743" s="22"/>
      <c r="BE1743" s="22"/>
    </row>
    <row r="1744" spans="1:57" s="3" customFormat="1" hidden="1" x14ac:dyDescent="0.25">
      <c r="A1744" s="9">
        <v>2019</v>
      </c>
      <c r="B1744" s="9">
        <v>6</v>
      </c>
      <c r="C1744" s="10" t="s">
        <v>253</v>
      </c>
      <c r="D1744" s="10" t="s">
        <v>254</v>
      </c>
      <c r="E1744" s="9" t="s">
        <v>255</v>
      </c>
      <c r="F1744" s="10" t="s">
        <v>256</v>
      </c>
      <c r="G1744" s="12" t="s">
        <v>253</v>
      </c>
      <c r="H1744" s="6">
        <v>711.55</v>
      </c>
      <c r="I1744" s="6">
        <v>0</v>
      </c>
      <c r="J1744" s="6">
        <v>0</v>
      </c>
      <c r="K1744" s="6">
        <v>0.57000000000000006</v>
      </c>
      <c r="L1744" s="6">
        <v>0.13</v>
      </c>
      <c r="M1744" s="6">
        <v>0</v>
      </c>
      <c r="N1744" s="6">
        <v>0</v>
      </c>
      <c r="O1744" s="6">
        <v>710.84999999999991</v>
      </c>
    </row>
    <row r="1745" spans="1:57" s="3" customFormat="1" hidden="1" x14ac:dyDescent="0.25">
      <c r="A1745" s="4">
        <v>2019</v>
      </c>
      <c r="B1745" s="4">
        <v>1</v>
      </c>
      <c r="C1745" s="4" t="s">
        <v>19</v>
      </c>
      <c r="D1745" s="4" t="s">
        <v>166</v>
      </c>
      <c r="E1745" s="4" t="s">
        <v>242</v>
      </c>
      <c r="F1745" s="4" t="s">
        <v>243</v>
      </c>
      <c r="G1745" s="5" t="s">
        <v>244</v>
      </c>
      <c r="H1745" s="6">
        <v>0.56999999999999995</v>
      </c>
      <c r="I1745" s="6">
        <v>0</v>
      </c>
      <c r="J1745" s="6">
        <v>0</v>
      </c>
      <c r="K1745" s="6">
        <v>0.56999999999999995</v>
      </c>
      <c r="L1745" s="6">
        <v>0</v>
      </c>
      <c r="M1745" s="6">
        <v>0</v>
      </c>
      <c r="N1745" s="6">
        <v>0</v>
      </c>
      <c r="O1745" s="6">
        <v>0</v>
      </c>
    </row>
    <row r="1746" spans="1:57" s="3" customFormat="1" hidden="1" x14ac:dyDescent="0.25">
      <c r="A1746" s="4">
        <v>2019</v>
      </c>
      <c r="B1746" s="4">
        <v>1</v>
      </c>
      <c r="C1746" s="4" t="s">
        <v>19</v>
      </c>
      <c r="D1746" s="4" t="s">
        <v>78</v>
      </c>
      <c r="E1746" s="4" t="s">
        <v>313</v>
      </c>
      <c r="F1746" s="4" t="s">
        <v>316</v>
      </c>
      <c r="G1746" s="5" t="s">
        <v>315</v>
      </c>
      <c r="H1746" s="6">
        <v>1.34</v>
      </c>
      <c r="I1746" s="6">
        <v>0</v>
      </c>
      <c r="J1746" s="6">
        <v>0</v>
      </c>
      <c r="K1746" s="6">
        <v>0.56999999999999995</v>
      </c>
      <c r="L1746" s="6">
        <v>0.77</v>
      </c>
      <c r="M1746" s="6">
        <v>0</v>
      </c>
      <c r="N1746" s="6">
        <v>0</v>
      </c>
      <c r="O1746" s="6">
        <v>0</v>
      </c>
    </row>
    <row r="1747" spans="1:57" s="3" customFormat="1" hidden="1" x14ac:dyDescent="0.25">
      <c r="A1747" s="9">
        <v>2019</v>
      </c>
      <c r="B1747" s="9">
        <v>2</v>
      </c>
      <c r="C1747" s="9" t="s">
        <v>124</v>
      </c>
      <c r="D1747" s="9" t="s">
        <v>353</v>
      </c>
      <c r="E1747" s="9" t="s">
        <v>126</v>
      </c>
      <c r="F1747" s="9" t="s">
        <v>354</v>
      </c>
      <c r="G1747" s="5" t="s">
        <v>355</v>
      </c>
      <c r="H1747" s="6">
        <v>0.56999999999999995</v>
      </c>
      <c r="I1747" s="6">
        <v>0</v>
      </c>
      <c r="J1747" s="6">
        <v>0</v>
      </c>
      <c r="K1747" s="6">
        <v>0.56999999999999995</v>
      </c>
      <c r="L1747" s="6">
        <v>0</v>
      </c>
      <c r="M1747" s="6">
        <v>0</v>
      </c>
      <c r="N1747" s="6">
        <v>0</v>
      </c>
      <c r="O1747" s="6">
        <v>0</v>
      </c>
    </row>
    <row r="1748" spans="1:57" s="3" customFormat="1" hidden="1" x14ac:dyDescent="0.25">
      <c r="A1748" s="9">
        <v>2019</v>
      </c>
      <c r="B1748" s="9">
        <v>3</v>
      </c>
      <c r="C1748" s="9" t="s">
        <v>15</v>
      </c>
      <c r="D1748" s="9" t="s">
        <v>24</v>
      </c>
      <c r="E1748" s="9" t="s">
        <v>25</v>
      </c>
      <c r="F1748" s="9" t="s">
        <v>338</v>
      </c>
      <c r="G1748" s="5" t="s">
        <v>338</v>
      </c>
      <c r="H1748" s="6">
        <v>65.930000000000007</v>
      </c>
      <c r="I1748" s="6">
        <v>0</v>
      </c>
      <c r="J1748" s="6">
        <v>0</v>
      </c>
      <c r="K1748" s="6">
        <v>0.56999999999999995</v>
      </c>
      <c r="L1748" s="6">
        <v>4.68</v>
      </c>
      <c r="M1748" s="6">
        <v>0</v>
      </c>
      <c r="N1748" s="6">
        <v>0</v>
      </c>
      <c r="O1748" s="6">
        <v>60.69</v>
      </c>
    </row>
    <row r="1749" spans="1:57" s="3" customFormat="1" x14ac:dyDescent="0.25">
      <c r="A1749" s="15">
        <v>2019</v>
      </c>
      <c r="B1749" s="15">
        <v>8</v>
      </c>
      <c r="C1749" s="15" t="s">
        <v>327</v>
      </c>
      <c r="D1749" s="15" t="s">
        <v>328</v>
      </c>
      <c r="E1749" s="15" t="s">
        <v>29</v>
      </c>
      <c r="F1749" s="15" t="s">
        <v>331</v>
      </c>
      <c r="G1749" s="16" t="s">
        <v>330</v>
      </c>
      <c r="H1749" s="15">
        <v>10.52</v>
      </c>
      <c r="I1749" s="15">
        <v>0</v>
      </c>
      <c r="J1749" s="15">
        <v>0</v>
      </c>
      <c r="K1749" s="15">
        <v>0.56999999999999995</v>
      </c>
      <c r="L1749" s="15">
        <v>9.9499999999999993</v>
      </c>
      <c r="M1749" s="15">
        <v>0</v>
      </c>
      <c r="N1749" s="15">
        <v>0</v>
      </c>
      <c r="O1749" s="15">
        <v>0</v>
      </c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  <c r="BC1749" s="17"/>
      <c r="BD1749" s="17"/>
      <c r="BE1749" s="17"/>
    </row>
    <row r="1750" spans="1:57" s="3" customFormat="1" hidden="1" x14ac:dyDescent="0.25">
      <c r="A1750" s="13">
        <v>2019</v>
      </c>
      <c r="B1750" s="13">
        <v>9</v>
      </c>
      <c r="C1750" s="13" t="s">
        <v>19</v>
      </c>
      <c r="D1750" s="13" t="s">
        <v>78</v>
      </c>
      <c r="E1750" s="13" t="s">
        <v>280</v>
      </c>
      <c r="F1750" s="13" t="s">
        <v>318</v>
      </c>
      <c r="G1750" s="7" t="s">
        <v>319</v>
      </c>
      <c r="H1750" s="13">
        <v>0.56999999999999995</v>
      </c>
      <c r="I1750" s="13">
        <v>0</v>
      </c>
      <c r="J1750" s="13">
        <v>0</v>
      </c>
      <c r="K1750" s="13">
        <v>0.56999999999999995</v>
      </c>
      <c r="L1750" s="13">
        <v>0</v>
      </c>
      <c r="M1750" s="13">
        <v>0</v>
      </c>
      <c r="N1750" s="13">
        <v>0</v>
      </c>
      <c r="O1750" s="13">
        <v>0</v>
      </c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  <c r="AY1750" s="18"/>
      <c r="AZ1750" s="18"/>
      <c r="BA1750" s="18"/>
      <c r="BB1750" s="18"/>
      <c r="BC1750" s="18"/>
      <c r="BD1750" s="18"/>
      <c r="BE1750" s="18"/>
    </row>
    <row r="1751" spans="1:57" s="3" customFormat="1" hidden="1" x14ac:dyDescent="0.25">
      <c r="A1751" s="13">
        <v>2019</v>
      </c>
      <c r="B1751" s="13">
        <v>9</v>
      </c>
      <c r="C1751" s="13" t="s">
        <v>124</v>
      </c>
      <c r="D1751" s="13" t="s">
        <v>353</v>
      </c>
      <c r="E1751" s="13" t="s">
        <v>543</v>
      </c>
      <c r="F1751" s="13" t="s">
        <v>354</v>
      </c>
      <c r="G1751" s="7" t="s">
        <v>355</v>
      </c>
      <c r="H1751" s="13">
        <v>0.56999999999999995</v>
      </c>
      <c r="I1751" s="13">
        <v>0</v>
      </c>
      <c r="J1751" s="13">
        <v>0</v>
      </c>
      <c r="K1751" s="13">
        <v>0.56999999999999995</v>
      </c>
      <c r="L1751" s="13">
        <v>0</v>
      </c>
      <c r="M1751" s="13">
        <v>0</v>
      </c>
      <c r="N1751" s="13">
        <v>0</v>
      </c>
      <c r="O1751" s="13">
        <v>0</v>
      </c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  <c r="AY1751" s="18"/>
      <c r="AZ1751" s="18"/>
      <c r="BA1751" s="18"/>
      <c r="BB1751" s="18"/>
      <c r="BC1751" s="18"/>
      <c r="BD1751" s="18"/>
      <c r="BE1751" s="18"/>
    </row>
    <row r="1752" spans="1:57" s="3" customFormat="1" x14ac:dyDescent="0.25">
      <c r="A1752" s="13">
        <v>2019</v>
      </c>
      <c r="B1752" s="13">
        <v>9</v>
      </c>
      <c r="C1752" s="13" t="s">
        <v>61</v>
      </c>
      <c r="D1752" s="13" t="s">
        <v>399</v>
      </c>
      <c r="E1752" s="13" t="s">
        <v>29</v>
      </c>
      <c r="F1752" s="13" t="s">
        <v>424</v>
      </c>
      <c r="G1752" s="7" t="s">
        <v>411</v>
      </c>
      <c r="H1752" s="13">
        <v>16.89</v>
      </c>
      <c r="I1752" s="13">
        <v>0</v>
      </c>
      <c r="J1752" s="13">
        <v>0</v>
      </c>
      <c r="K1752" s="13">
        <v>0.56999999999999995</v>
      </c>
      <c r="L1752" s="13">
        <v>0.32</v>
      </c>
      <c r="M1752" s="13">
        <v>15.94</v>
      </c>
      <c r="N1752" s="13">
        <v>5.6</v>
      </c>
      <c r="O1752" s="13">
        <v>0.05</v>
      </c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  <c r="AY1752" s="18"/>
      <c r="AZ1752" s="18"/>
      <c r="BA1752" s="18"/>
      <c r="BB1752" s="18"/>
      <c r="BC1752" s="18"/>
      <c r="BD1752" s="18"/>
      <c r="BE1752" s="18"/>
    </row>
    <row r="1753" spans="1:57" s="3" customFormat="1" hidden="1" x14ac:dyDescent="0.25">
      <c r="A1753" s="21">
        <v>2019</v>
      </c>
      <c r="B1753" s="21">
        <v>11</v>
      </c>
      <c r="C1753" s="21" t="s">
        <v>89</v>
      </c>
      <c r="D1753" s="21" t="s">
        <v>288</v>
      </c>
      <c r="E1753" s="21" t="s">
        <v>543</v>
      </c>
      <c r="F1753" s="21" t="s">
        <v>291</v>
      </c>
      <c r="G1753" s="21" t="s">
        <v>290</v>
      </c>
      <c r="H1753" s="21">
        <v>0.56999999999999995</v>
      </c>
      <c r="I1753" s="21">
        <v>0</v>
      </c>
      <c r="J1753" s="21">
        <v>0</v>
      </c>
      <c r="K1753" s="21">
        <v>0.56999999999999995</v>
      </c>
      <c r="L1753" s="21">
        <v>0</v>
      </c>
      <c r="M1753" s="21">
        <v>0</v>
      </c>
      <c r="N1753" s="21">
        <v>0</v>
      </c>
      <c r="O1753" s="21">
        <v>0</v>
      </c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  <c r="AA1753" s="22"/>
      <c r="AB1753" s="22"/>
      <c r="AC1753" s="22"/>
      <c r="AD1753" s="22"/>
      <c r="AE1753" s="22"/>
      <c r="AF1753" s="22"/>
      <c r="AG1753" s="22"/>
      <c r="AH1753" s="22"/>
      <c r="AI1753" s="22"/>
      <c r="AJ1753" s="22"/>
      <c r="AK1753" s="22"/>
      <c r="AL1753" s="22"/>
      <c r="AM1753" s="22"/>
      <c r="AN1753" s="22"/>
      <c r="AO1753" s="22"/>
      <c r="AP1753" s="22"/>
      <c r="AQ1753" s="22"/>
      <c r="AR1753" s="22"/>
      <c r="AS1753" s="22"/>
      <c r="AT1753" s="22"/>
      <c r="AU1753" s="22"/>
      <c r="AV1753" s="22"/>
      <c r="AW1753" s="22"/>
      <c r="AX1753" s="22"/>
      <c r="AY1753" s="22"/>
      <c r="AZ1753" s="22"/>
      <c r="BA1753" s="22"/>
      <c r="BB1753" s="22"/>
      <c r="BC1753" s="22"/>
      <c r="BD1753" s="22"/>
      <c r="BE1753" s="22"/>
    </row>
    <row r="1754" spans="1:57" s="3" customFormat="1" hidden="1" x14ac:dyDescent="0.25">
      <c r="A1754" s="4">
        <v>2019</v>
      </c>
      <c r="B1754" s="4">
        <v>1</v>
      </c>
      <c r="C1754" s="4" t="s">
        <v>61</v>
      </c>
      <c r="D1754" s="4" t="s">
        <v>346</v>
      </c>
      <c r="E1754" s="4" t="s">
        <v>67</v>
      </c>
      <c r="F1754" s="4" t="s">
        <v>347</v>
      </c>
      <c r="G1754" s="5" t="s">
        <v>348</v>
      </c>
      <c r="H1754" s="6">
        <v>0.56000000000000005</v>
      </c>
      <c r="I1754" s="6">
        <v>0</v>
      </c>
      <c r="J1754" s="6">
        <v>0</v>
      </c>
      <c r="K1754" s="6">
        <v>0.56000000000000005</v>
      </c>
      <c r="L1754" s="6">
        <v>0</v>
      </c>
      <c r="M1754" s="6">
        <v>0</v>
      </c>
      <c r="N1754" s="6">
        <v>0</v>
      </c>
      <c r="O1754" s="6">
        <v>0</v>
      </c>
    </row>
    <row r="1755" spans="1:57" s="3" customFormat="1" x14ac:dyDescent="0.25">
      <c r="A1755" s="9">
        <v>2019</v>
      </c>
      <c r="B1755" s="9">
        <v>2</v>
      </c>
      <c r="C1755" s="9" t="s">
        <v>61</v>
      </c>
      <c r="D1755" s="9" t="s">
        <v>62</v>
      </c>
      <c r="E1755" s="9" t="s">
        <v>29</v>
      </c>
      <c r="F1755" s="9" t="s">
        <v>421</v>
      </c>
      <c r="G1755" s="5" t="s">
        <v>411</v>
      </c>
      <c r="H1755" s="6">
        <v>0.56000000000000005</v>
      </c>
      <c r="I1755" s="6">
        <v>0</v>
      </c>
      <c r="J1755" s="6">
        <v>0</v>
      </c>
      <c r="K1755" s="6">
        <v>0.56000000000000005</v>
      </c>
      <c r="L1755" s="6">
        <v>0</v>
      </c>
      <c r="M1755" s="6">
        <v>0</v>
      </c>
      <c r="N1755" s="6">
        <v>0</v>
      </c>
      <c r="O1755" s="6">
        <v>0</v>
      </c>
    </row>
    <row r="1756" spans="1:57" s="3" customFormat="1" hidden="1" x14ac:dyDescent="0.25">
      <c r="A1756" s="9">
        <v>2019</v>
      </c>
      <c r="B1756" s="9">
        <v>3</v>
      </c>
      <c r="C1756" s="9" t="s">
        <v>19</v>
      </c>
      <c r="D1756" s="9" t="s">
        <v>166</v>
      </c>
      <c r="E1756" s="9" t="s">
        <v>242</v>
      </c>
      <c r="F1756" s="9" t="s">
        <v>248</v>
      </c>
      <c r="G1756" s="5" t="s">
        <v>247</v>
      </c>
      <c r="H1756" s="6">
        <v>0.56000000000000005</v>
      </c>
      <c r="I1756" s="6">
        <v>0</v>
      </c>
      <c r="J1756" s="6">
        <v>0</v>
      </c>
      <c r="K1756" s="6">
        <v>0.56000000000000005</v>
      </c>
      <c r="L1756" s="6">
        <v>0</v>
      </c>
      <c r="M1756" s="6">
        <v>0</v>
      </c>
      <c r="N1756" s="6">
        <v>0</v>
      </c>
      <c r="O1756" s="6">
        <v>0</v>
      </c>
    </row>
    <row r="1757" spans="1:57" s="3" customFormat="1" hidden="1" x14ac:dyDescent="0.25">
      <c r="A1757" s="9">
        <v>2019</v>
      </c>
      <c r="B1757" s="9">
        <v>3</v>
      </c>
      <c r="C1757" s="9" t="s">
        <v>231</v>
      </c>
      <c r="D1757" s="9" t="s">
        <v>464</v>
      </c>
      <c r="E1757" s="9" t="s">
        <v>43</v>
      </c>
      <c r="F1757" s="9" t="s">
        <v>465</v>
      </c>
      <c r="G1757" s="5" t="s">
        <v>466</v>
      </c>
      <c r="H1757" s="6">
        <v>195.12</v>
      </c>
      <c r="I1757" s="6">
        <v>0</v>
      </c>
      <c r="J1757" s="6">
        <v>0</v>
      </c>
      <c r="K1757" s="6">
        <v>0.56000000000000005</v>
      </c>
      <c r="L1757" s="6">
        <v>3.95</v>
      </c>
      <c r="M1757" s="6">
        <v>0</v>
      </c>
      <c r="N1757" s="6">
        <v>0</v>
      </c>
      <c r="O1757" s="6">
        <v>190.61</v>
      </c>
    </row>
    <row r="1758" spans="1:57" s="3" customFormat="1" hidden="1" x14ac:dyDescent="0.25">
      <c r="A1758" s="15">
        <v>2019</v>
      </c>
      <c r="B1758" s="15">
        <v>8</v>
      </c>
      <c r="C1758" s="15" t="s">
        <v>19</v>
      </c>
      <c r="D1758" s="15" t="s">
        <v>78</v>
      </c>
      <c r="E1758" s="15" t="s">
        <v>17</v>
      </c>
      <c r="F1758" s="15" t="s">
        <v>76</v>
      </c>
      <c r="G1758" s="16" t="s">
        <v>77</v>
      </c>
      <c r="H1758" s="15">
        <v>0.56000000000000005</v>
      </c>
      <c r="I1758" s="15">
        <v>0</v>
      </c>
      <c r="J1758" s="15">
        <v>0</v>
      </c>
      <c r="K1758" s="15">
        <v>0.56000000000000005</v>
      </c>
      <c r="L1758" s="15">
        <v>0</v>
      </c>
      <c r="M1758" s="15">
        <v>0</v>
      </c>
      <c r="N1758" s="15">
        <v>0</v>
      </c>
      <c r="O1758" s="15">
        <v>0</v>
      </c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  <c r="BC1758" s="17"/>
      <c r="BD1758" s="17"/>
      <c r="BE1758" s="17"/>
    </row>
    <row r="1759" spans="1:57" s="3" customFormat="1" hidden="1" x14ac:dyDescent="0.25">
      <c r="A1759" s="15">
        <v>2019</v>
      </c>
      <c r="B1759" s="15">
        <v>8</v>
      </c>
      <c r="C1759" s="15" t="s">
        <v>79</v>
      </c>
      <c r="D1759" s="15" t="s">
        <v>79</v>
      </c>
      <c r="E1759" s="15" t="s">
        <v>138</v>
      </c>
      <c r="F1759" s="15" t="s">
        <v>144</v>
      </c>
      <c r="G1759" s="16" t="s">
        <v>140</v>
      </c>
      <c r="H1759" s="15">
        <v>0.56000000000000005</v>
      </c>
      <c r="I1759" s="15">
        <v>0</v>
      </c>
      <c r="J1759" s="15">
        <v>0</v>
      </c>
      <c r="K1759" s="15">
        <v>0.56000000000000005</v>
      </c>
      <c r="L1759" s="15">
        <v>0</v>
      </c>
      <c r="M1759" s="15">
        <v>0</v>
      </c>
      <c r="N1759" s="15">
        <v>0</v>
      </c>
      <c r="O1759" s="15">
        <v>0</v>
      </c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  <c r="BC1759" s="17"/>
      <c r="BD1759" s="17"/>
      <c r="BE1759" s="17"/>
    </row>
    <row r="1760" spans="1:57" s="3" customFormat="1" hidden="1" x14ac:dyDescent="0.25">
      <c r="A1760" s="15">
        <v>2019</v>
      </c>
      <c r="B1760" s="15">
        <v>8</v>
      </c>
      <c r="C1760" s="15" t="s">
        <v>124</v>
      </c>
      <c r="D1760" s="15" t="s">
        <v>353</v>
      </c>
      <c r="E1760" s="15" t="s">
        <v>543</v>
      </c>
      <c r="F1760" s="15" t="s">
        <v>354</v>
      </c>
      <c r="G1760" s="16" t="s">
        <v>355</v>
      </c>
      <c r="H1760" s="15">
        <v>0.56000000000000005</v>
      </c>
      <c r="I1760" s="15">
        <v>0</v>
      </c>
      <c r="J1760" s="15">
        <v>0</v>
      </c>
      <c r="K1760" s="15">
        <v>0.56000000000000005</v>
      </c>
      <c r="L1760" s="15">
        <v>0</v>
      </c>
      <c r="M1760" s="15">
        <v>0</v>
      </c>
      <c r="N1760" s="15">
        <v>0</v>
      </c>
      <c r="O1760" s="15">
        <v>0</v>
      </c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  <c r="BC1760" s="17"/>
      <c r="BD1760" s="17"/>
      <c r="BE1760" s="17"/>
    </row>
    <row r="1761" spans="1:57" s="3" customFormat="1" x14ac:dyDescent="0.25">
      <c r="A1761" s="15">
        <v>2019</v>
      </c>
      <c r="B1761" s="15">
        <v>8</v>
      </c>
      <c r="C1761" s="15" t="s">
        <v>61</v>
      </c>
      <c r="D1761" s="15" t="s">
        <v>399</v>
      </c>
      <c r="E1761" s="15" t="s">
        <v>29</v>
      </c>
      <c r="F1761" s="15" t="s">
        <v>422</v>
      </c>
      <c r="G1761" s="16" t="s">
        <v>411</v>
      </c>
      <c r="H1761" s="15">
        <v>9.85</v>
      </c>
      <c r="I1761" s="15">
        <v>0</v>
      </c>
      <c r="J1761" s="15">
        <v>0</v>
      </c>
      <c r="K1761" s="15">
        <v>0.56000000000000005</v>
      </c>
      <c r="L1761" s="15">
        <v>0</v>
      </c>
      <c r="M1761" s="15">
        <v>9.2899999999999991</v>
      </c>
      <c r="N1761" s="15">
        <v>3.19</v>
      </c>
      <c r="O1761" s="15">
        <v>0</v>
      </c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  <c r="BC1761" s="17"/>
      <c r="BD1761" s="17"/>
      <c r="BE1761" s="17"/>
    </row>
    <row r="1762" spans="1:57" s="3" customFormat="1" hidden="1" x14ac:dyDescent="0.25">
      <c r="A1762" s="15">
        <v>2019</v>
      </c>
      <c r="B1762" s="15">
        <v>8</v>
      </c>
      <c r="C1762" s="15" t="s">
        <v>231</v>
      </c>
      <c r="D1762" s="15" t="s">
        <v>464</v>
      </c>
      <c r="E1762" s="15" t="s">
        <v>43</v>
      </c>
      <c r="F1762" s="15" t="s">
        <v>465</v>
      </c>
      <c r="G1762" s="16" t="s">
        <v>466</v>
      </c>
      <c r="H1762" s="15">
        <v>184.83</v>
      </c>
      <c r="I1762" s="15">
        <v>0</v>
      </c>
      <c r="J1762" s="15">
        <v>0</v>
      </c>
      <c r="K1762" s="15">
        <v>0.56000000000000005</v>
      </c>
      <c r="L1762" s="15">
        <v>3.75</v>
      </c>
      <c r="M1762" s="15">
        <v>0</v>
      </c>
      <c r="N1762" s="15">
        <v>0</v>
      </c>
      <c r="O1762" s="15">
        <v>180.52</v>
      </c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  <c r="BC1762" s="17"/>
      <c r="BD1762" s="17"/>
      <c r="BE1762" s="17"/>
    </row>
    <row r="1763" spans="1:57" s="3" customFormat="1" hidden="1" x14ac:dyDescent="0.25">
      <c r="A1763" s="19">
        <v>2019</v>
      </c>
      <c r="B1763" s="19">
        <v>10</v>
      </c>
      <c r="C1763" s="19" t="s">
        <v>124</v>
      </c>
      <c r="D1763" s="19" t="s">
        <v>353</v>
      </c>
      <c r="E1763" s="19" t="s">
        <v>543</v>
      </c>
      <c r="F1763" s="19" t="s">
        <v>354</v>
      </c>
      <c r="G1763" s="19" t="s">
        <v>355</v>
      </c>
      <c r="H1763" s="19">
        <v>0.56000000000000005</v>
      </c>
      <c r="I1763" s="19">
        <v>0</v>
      </c>
      <c r="J1763" s="19">
        <v>0</v>
      </c>
      <c r="K1763" s="19">
        <v>0.56000000000000005</v>
      </c>
      <c r="L1763" s="19">
        <v>0</v>
      </c>
      <c r="M1763" s="19">
        <v>0</v>
      </c>
      <c r="N1763" s="19">
        <v>0</v>
      </c>
      <c r="O1763" s="19">
        <v>0</v>
      </c>
      <c r="P1763" s="20"/>
      <c r="Q1763" s="20"/>
      <c r="R1763" s="20"/>
      <c r="S1763" s="20"/>
      <c r="T1763" s="20"/>
      <c r="U1763" s="20"/>
      <c r="V1763" s="20"/>
      <c r="W1763" s="20"/>
      <c r="X1763" s="20"/>
      <c r="Y1763" s="20"/>
      <c r="Z1763" s="20"/>
      <c r="AA1763" s="20"/>
      <c r="AB1763" s="20"/>
      <c r="AC1763" s="20"/>
      <c r="AD1763" s="20"/>
      <c r="AE1763" s="20"/>
      <c r="AF1763" s="20"/>
      <c r="AG1763" s="20"/>
      <c r="AH1763" s="20"/>
      <c r="AI1763" s="20"/>
      <c r="AJ1763" s="20"/>
      <c r="AK1763" s="20"/>
      <c r="AL1763" s="20"/>
      <c r="AM1763" s="20"/>
      <c r="AN1763" s="20"/>
      <c r="AO1763" s="20"/>
      <c r="AP1763" s="20"/>
      <c r="AQ1763" s="20"/>
      <c r="AR1763" s="20"/>
      <c r="AS1763" s="20"/>
      <c r="AT1763" s="20"/>
      <c r="AU1763" s="20"/>
      <c r="AV1763" s="20"/>
      <c r="AW1763" s="20"/>
      <c r="AX1763" s="20"/>
      <c r="AY1763" s="20"/>
      <c r="AZ1763" s="20"/>
      <c r="BA1763" s="20"/>
      <c r="BB1763" s="20"/>
      <c r="BC1763" s="20"/>
      <c r="BD1763" s="20"/>
      <c r="BE1763" s="20"/>
    </row>
    <row r="1764" spans="1:57" s="3" customFormat="1" hidden="1" x14ac:dyDescent="0.25">
      <c r="A1764" s="21">
        <v>2019</v>
      </c>
      <c r="B1764" s="21">
        <v>11</v>
      </c>
      <c r="C1764" s="21" t="s">
        <v>124</v>
      </c>
      <c r="D1764" s="21" t="s">
        <v>353</v>
      </c>
      <c r="E1764" s="21" t="s">
        <v>543</v>
      </c>
      <c r="F1764" s="21" t="s">
        <v>354</v>
      </c>
      <c r="G1764" s="21" t="s">
        <v>355</v>
      </c>
      <c r="H1764" s="21">
        <v>0.56000000000000005</v>
      </c>
      <c r="I1764" s="21">
        <v>0</v>
      </c>
      <c r="J1764" s="21">
        <v>0</v>
      </c>
      <c r="K1764" s="21">
        <v>0.56000000000000005</v>
      </c>
      <c r="L1764" s="21">
        <v>0</v>
      </c>
      <c r="M1764" s="21">
        <v>0</v>
      </c>
      <c r="N1764" s="21">
        <v>0</v>
      </c>
      <c r="O1764" s="21">
        <v>0</v>
      </c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  <c r="AA1764" s="22"/>
      <c r="AB1764" s="22"/>
      <c r="AC1764" s="22"/>
      <c r="AD1764" s="22"/>
      <c r="AE1764" s="22"/>
      <c r="AF1764" s="22"/>
      <c r="AG1764" s="22"/>
      <c r="AH1764" s="22"/>
      <c r="AI1764" s="22"/>
      <c r="AJ1764" s="22"/>
      <c r="AK1764" s="22"/>
      <c r="AL1764" s="22"/>
      <c r="AM1764" s="22"/>
      <c r="AN1764" s="22"/>
      <c r="AO1764" s="22"/>
      <c r="AP1764" s="22"/>
      <c r="AQ1764" s="22"/>
      <c r="AR1764" s="22"/>
      <c r="AS1764" s="22"/>
      <c r="AT1764" s="22"/>
      <c r="AU1764" s="22"/>
      <c r="AV1764" s="22"/>
      <c r="AW1764" s="22"/>
      <c r="AX1764" s="22"/>
      <c r="AY1764" s="22"/>
      <c r="AZ1764" s="22"/>
      <c r="BA1764" s="22"/>
      <c r="BB1764" s="22"/>
      <c r="BC1764" s="22"/>
      <c r="BD1764" s="22"/>
      <c r="BE1764" s="22"/>
    </row>
    <row r="1765" spans="1:57" s="3" customFormat="1" hidden="1" x14ac:dyDescent="0.25">
      <c r="A1765" s="23">
        <v>2019</v>
      </c>
      <c r="B1765" s="23">
        <v>12</v>
      </c>
      <c r="C1765" s="23" t="s">
        <v>124</v>
      </c>
      <c r="D1765" s="23" t="s">
        <v>353</v>
      </c>
      <c r="E1765" s="23" t="s">
        <v>543</v>
      </c>
      <c r="F1765" s="23" t="s">
        <v>354</v>
      </c>
      <c r="G1765" s="23" t="s">
        <v>355</v>
      </c>
      <c r="H1765" s="23">
        <v>0.56000000000000005</v>
      </c>
      <c r="I1765" s="23">
        <v>0</v>
      </c>
      <c r="J1765" s="23">
        <v>0</v>
      </c>
      <c r="K1765" s="23">
        <v>0.56000000000000005</v>
      </c>
      <c r="L1765" s="23">
        <v>0</v>
      </c>
      <c r="M1765" s="23">
        <v>0</v>
      </c>
      <c r="N1765" s="23">
        <v>0</v>
      </c>
      <c r="O1765" s="23">
        <v>0</v>
      </c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  <c r="Z1765" s="24"/>
      <c r="AA1765" s="24"/>
      <c r="AB1765" s="24"/>
      <c r="AC1765" s="24"/>
      <c r="AD1765" s="24"/>
      <c r="AE1765" s="24"/>
      <c r="AF1765" s="24"/>
      <c r="AG1765" s="24"/>
      <c r="AH1765" s="24"/>
      <c r="AI1765" s="24"/>
      <c r="AJ1765" s="24"/>
      <c r="AK1765" s="24"/>
      <c r="AL1765" s="24"/>
      <c r="AM1765" s="24"/>
      <c r="AN1765" s="24"/>
      <c r="AO1765" s="24"/>
      <c r="AP1765" s="24"/>
      <c r="AQ1765" s="24"/>
      <c r="AR1765" s="24"/>
      <c r="AS1765" s="24"/>
      <c r="AT1765" s="24"/>
      <c r="AU1765" s="24"/>
      <c r="AV1765" s="24"/>
      <c r="AW1765" s="24"/>
      <c r="AX1765" s="24"/>
      <c r="AY1765" s="24"/>
      <c r="AZ1765" s="24"/>
      <c r="BA1765" s="24"/>
      <c r="BB1765" s="24"/>
      <c r="BC1765" s="24"/>
      <c r="BD1765" s="24"/>
      <c r="BE1765" s="24"/>
    </row>
    <row r="1766" spans="1:57" s="3" customFormat="1" hidden="1" x14ac:dyDescent="0.25">
      <c r="A1766" s="4">
        <v>2019</v>
      </c>
      <c r="B1766" s="4">
        <v>1</v>
      </c>
      <c r="C1766" s="4" t="s">
        <v>19</v>
      </c>
      <c r="D1766" s="4" t="s">
        <v>166</v>
      </c>
      <c r="E1766" s="4" t="s">
        <v>242</v>
      </c>
      <c r="F1766" s="4" t="s">
        <v>245</v>
      </c>
      <c r="G1766" s="5" t="s">
        <v>244</v>
      </c>
      <c r="H1766" s="6">
        <v>0.55000000000000004</v>
      </c>
      <c r="I1766" s="6">
        <v>0</v>
      </c>
      <c r="J1766" s="6">
        <v>0</v>
      </c>
      <c r="K1766" s="6">
        <v>0.55000000000000004</v>
      </c>
      <c r="L1766" s="6">
        <v>0</v>
      </c>
      <c r="M1766" s="6">
        <v>0</v>
      </c>
      <c r="N1766" s="6">
        <v>0</v>
      </c>
      <c r="O1766" s="6">
        <v>0</v>
      </c>
    </row>
    <row r="1767" spans="1:57" s="3" customFormat="1" hidden="1" x14ac:dyDescent="0.25">
      <c r="A1767" s="4">
        <v>2019</v>
      </c>
      <c r="B1767" s="4">
        <v>1</v>
      </c>
      <c r="C1767" s="4" t="s">
        <v>19</v>
      </c>
      <c r="D1767" s="4" t="s">
        <v>20</v>
      </c>
      <c r="E1767" s="4" t="s">
        <v>441</v>
      </c>
      <c r="F1767" s="4" t="s">
        <v>442</v>
      </c>
      <c r="G1767" s="5" t="s">
        <v>442</v>
      </c>
      <c r="H1767" s="6">
        <v>3.5799999999999996</v>
      </c>
      <c r="I1767" s="6">
        <v>0</v>
      </c>
      <c r="J1767" s="6">
        <v>0</v>
      </c>
      <c r="K1767" s="6">
        <v>0.55000000000000004</v>
      </c>
      <c r="L1767" s="6">
        <v>3.03</v>
      </c>
      <c r="M1767" s="6">
        <v>0</v>
      </c>
      <c r="N1767" s="6">
        <v>0</v>
      </c>
      <c r="O1767" s="6">
        <v>0</v>
      </c>
    </row>
    <row r="1768" spans="1:57" s="3" customFormat="1" x14ac:dyDescent="0.25">
      <c r="A1768" s="9">
        <v>2019</v>
      </c>
      <c r="B1768" s="9">
        <v>4</v>
      </c>
      <c r="C1768" s="9" t="s">
        <v>27</v>
      </c>
      <c r="D1768" s="9" t="s">
        <v>28</v>
      </c>
      <c r="E1768" s="9" t="s">
        <v>29</v>
      </c>
      <c r="F1768" s="9" t="s">
        <v>34</v>
      </c>
      <c r="G1768" s="5" t="s">
        <v>30</v>
      </c>
      <c r="H1768" s="6">
        <v>32.25</v>
      </c>
      <c r="I1768" s="6">
        <v>0</v>
      </c>
      <c r="J1768" s="6">
        <v>0</v>
      </c>
      <c r="K1768" s="6">
        <v>0.55000000000000004</v>
      </c>
      <c r="L1768" s="6">
        <v>0</v>
      </c>
      <c r="M1768" s="6">
        <v>31.71</v>
      </c>
      <c r="N1768" s="6">
        <v>13.420000000000002</v>
      </c>
      <c r="O1768" s="6">
        <v>0</v>
      </c>
    </row>
    <row r="1769" spans="1:57" s="3" customFormat="1" hidden="1" x14ac:dyDescent="0.25">
      <c r="A1769" s="9">
        <v>2019</v>
      </c>
      <c r="B1769" s="9">
        <v>4</v>
      </c>
      <c r="C1769" s="9" t="s">
        <v>19</v>
      </c>
      <c r="D1769" s="9" t="s">
        <v>166</v>
      </c>
      <c r="E1769" s="9" t="s">
        <v>242</v>
      </c>
      <c r="F1769" s="9" t="s">
        <v>243</v>
      </c>
      <c r="G1769" s="5" t="s">
        <v>244</v>
      </c>
      <c r="H1769" s="6">
        <v>0.55000000000000004</v>
      </c>
      <c r="I1769" s="6">
        <v>0</v>
      </c>
      <c r="J1769" s="6">
        <v>0</v>
      </c>
      <c r="K1769" s="6">
        <v>0.55000000000000004</v>
      </c>
      <c r="L1769" s="6">
        <v>0</v>
      </c>
      <c r="M1769" s="6">
        <v>0</v>
      </c>
      <c r="N1769" s="6">
        <v>0</v>
      </c>
      <c r="O1769" s="6">
        <v>0</v>
      </c>
    </row>
    <row r="1770" spans="1:57" s="3" customFormat="1" hidden="1" x14ac:dyDescent="0.25">
      <c r="A1770" s="9">
        <v>2019</v>
      </c>
      <c r="B1770" s="9">
        <v>4</v>
      </c>
      <c r="C1770" s="9" t="s">
        <v>19</v>
      </c>
      <c r="D1770" s="9" t="s">
        <v>166</v>
      </c>
      <c r="E1770" s="9" t="s">
        <v>242</v>
      </c>
      <c r="F1770" s="9" t="s">
        <v>248</v>
      </c>
      <c r="G1770" s="5" t="s">
        <v>247</v>
      </c>
      <c r="H1770" s="6">
        <v>0.55000000000000004</v>
      </c>
      <c r="I1770" s="6">
        <v>0</v>
      </c>
      <c r="J1770" s="6">
        <v>0</v>
      </c>
      <c r="K1770" s="6">
        <v>0.55000000000000004</v>
      </c>
      <c r="L1770" s="6">
        <v>0</v>
      </c>
      <c r="M1770" s="6">
        <v>0</v>
      </c>
      <c r="N1770" s="6">
        <v>0</v>
      </c>
      <c r="O1770" s="6">
        <v>0</v>
      </c>
    </row>
    <row r="1771" spans="1:57" s="3" customFormat="1" x14ac:dyDescent="0.25">
      <c r="A1771" s="5">
        <v>2019</v>
      </c>
      <c r="B1771" s="5">
        <v>7</v>
      </c>
      <c r="C1771" s="12" t="s">
        <v>327</v>
      </c>
      <c r="D1771" s="12" t="s">
        <v>328</v>
      </c>
      <c r="E1771" s="5" t="s">
        <v>29</v>
      </c>
      <c r="F1771" s="12" t="s">
        <v>329</v>
      </c>
      <c r="G1771" s="10" t="s">
        <v>330</v>
      </c>
      <c r="H1771" s="6">
        <v>15.39</v>
      </c>
      <c r="I1771" s="6">
        <v>0</v>
      </c>
      <c r="J1771" s="6">
        <v>0</v>
      </c>
      <c r="K1771" s="6">
        <v>0.55000000000000004</v>
      </c>
      <c r="L1771" s="6">
        <v>14.84</v>
      </c>
      <c r="M1771" s="6">
        <v>0</v>
      </c>
      <c r="N1771" s="6">
        <v>0</v>
      </c>
      <c r="O1771" s="6">
        <v>0</v>
      </c>
    </row>
    <row r="1772" spans="1:57" s="3" customFormat="1" hidden="1" x14ac:dyDescent="0.25">
      <c r="A1772" s="13">
        <v>2019</v>
      </c>
      <c r="B1772" s="13">
        <v>9</v>
      </c>
      <c r="C1772" s="13" t="s">
        <v>27</v>
      </c>
      <c r="D1772" s="13" t="s">
        <v>158</v>
      </c>
      <c r="E1772" s="13" t="s">
        <v>176</v>
      </c>
      <c r="F1772" s="13" t="s">
        <v>177</v>
      </c>
      <c r="G1772" s="7" t="s">
        <v>178</v>
      </c>
      <c r="H1772" s="13">
        <v>0.55000000000000004</v>
      </c>
      <c r="I1772" s="13">
        <v>0</v>
      </c>
      <c r="J1772" s="13">
        <v>0</v>
      </c>
      <c r="K1772" s="13">
        <v>0.55000000000000004</v>
      </c>
      <c r="L1772" s="13">
        <v>0</v>
      </c>
      <c r="M1772" s="13">
        <v>0</v>
      </c>
      <c r="N1772" s="13">
        <v>0</v>
      </c>
      <c r="O1772" s="13">
        <v>0</v>
      </c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  <c r="AY1772" s="18"/>
      <c r="AZ1772" s="18"/>
      <c r="BA1772" s="18"/>
      <c r="BB1772" s="18"/>
      <c r="BC1772" s="18"/>
      <c r="BD1772" s="18"/>
      <c r="BE1772" s="18"/>
    </row>
    <row r="1773" spans="1:57" s="3" customFormat="1" hidden="1" x14ac:dyDescent="0.25">
      <c r="A1773" s="21">
        <v>2019</v>
      </c>
      <c r="B1773" s="21">
        <v>11</v>
      </c>
      <c r="C1773" s="21" t="s">
        <v>89</v>
      </c>
      <c r="D1773" s="21" t="s">
        <v>90</v>
      </c>
      <c r="E1773" s="21" t="s">
        <v>91</v>
      </c>
      <c r="F1773" s="21" t="s">
        <v>95</v>
      </c>
      <c r="G1773" s="21" t="s">
        <v>93</v>
      </c>
      <c r="H1773" s="21">
        <v>217.09</v>
      </c>
      <c r="I1773" s="21">
        <v>0</v>
      </c>
      <c r="J1773" s="21">
        <v>0</v>
      </c>
      <c r="K1773" s="21">
        <v>0.55000000000000004</v>
      </c>
      <c r="L1773" s="21">
        <v>39.65</v>
      </c>
      <c r="M1773" s="21">
        <v>176.9</v>
      </c>
      <c r="N1773" s="21">
        <v>62.72</v>
      </c>
      <c r="O1773" s="21">
        <v>0</v>
      </c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  <c r="AA1773" s="22"/>
      <c r="AB1773" s="22"/>
      <c r="AC1773" s="22"/>
      <c r="AD1773" s="22"/>
      <c r="AE1773" s="22"/>
      <c r="AF1773" s="22"/>
      <c r="AG1773" s="22"/>
      <c r="AH1773" s="22"/>
      <c r="AI1773" s="22"/>
      <c r="AJ1773" s="22"/>
      <c r="AK1773" s="22"/>
      <c r="AL1773" s="22"/>
      <c r="AM1773" s="22"/>
      <c r="AN1773" s="22"/>
      <c r="AO1773" s="22"/>
      <c r="AP1773" s="22"/>
      <c r="AQ1773" s="22"/>
      <c r="AR1773" s="22"/>
      <c r="AS1773" s="22"/>
      <c r="AT1773" s="22"/>
      <c r="AU1773" s="22"/>
      <c r="AV1773" s="22"/>
      <c r="AW1773" s="22"/>
      <c r="AX1773" s="22"/>
      <c r="AY1773" s="22"/>
      <c r="AZ1773" s="22"/>
      <c r="BA1773" s="22"/>
      <c r="BB1773" s="22"/>
      <c r="BC1773" s="22"/>
      <c r="BD1773" s="22"/>
      <c r="BE1773" s="22"/>
    </row>
    <row r="1774" spans="1:57" s="3" customFormat="1" x14ac:dyDescent="0.25">
      <c r="A1774" s="9">
        <v>2019</v>
      </c>
      <c r="B1774" s="9">
        <v>2</v>
      </c>
      <c r="C1774" s="9" t="s">
        <v>124</v>
      </c>
      <c r="D1774" s="9" t="s">
        <v>373</v>
      </c>
      <c r="E1774" s="9" t="s">
        <v>29</v>
      </c>
      <c r="F1774" s="9" t="s">
        <v>381</v>
      </c>
      <c r="G1774" s="5" t="s">
        <v>375</v>
      </c>
      <c r="H1774" s="6">
        <v>0.54</v>
      </c>
      <c r="I1774" s="6">
        <v>0</v>
      </c>
      <c r="J1774" s="6">
        <v>0</v>
      </c>
      <c r="K1774" s="6">
        <v>0.54</v>
      </c>
      <c r="L1774" s="6">
        <v>0</v>
      </c>
      <c r="M1774" s="6">
        <v>0</v>
      </c>
      <c r="N1774" s="6">
        <v>0</v>
      </c>
      <c r="O1774" s="6">
        <v>0</v>
      </c>
    </row>
    <row r="1775" spans="1:57" s="3" customFormat="1" hidden="1" x14ac:dyDescent="0.25">
      <c r="A1775" s="9">
        <v>2019</v>
      </c>
      <c r="B1775" s="9">
        <v>4</v>
      </c>
      <c r="C1775" s="9" t="s">
        <v>19</v>
      </c>
      <c r="D1775" s="9" t="s">
        <v>166</v>
      </c>
      <c r="E1775" s="9" t="s">
        <v>242</v>
      </c>
      <c r="F1775" s="9" t="s">
        <v>245</v>
      </c>
      <c r="G1775" s="5" t="s">
        <v>244</v>
      </c>
      <c r="H1775" s="6">
        <v>0.54</v>
      </c>
      <c r="I1775" s="6">
        <v>0</v>
      </c>
      <c r="J1775" s="6">
        <v>0</v>
      </c>
      <c r="K1775" s="6">
        <v>0.54</v>
      </c>
      <c r="L1775" s="6">
        <v>0</v>
      </c>
      <c r="M1775" s="6">
        <v>0</v>
      </c>
      <c r="N1775" s="6">
        <v>0</v>
      </c>
      <c r="O1775" s="6">
        <v>0</v>
      </c>
    </row>
    <row r="1776" spans="1:57" s="3" customFormat="1" hidden="1" x14ac:dyDescent="0.25">
      <c r="A1776" s="9">
        <v>2019</v>
      </c>
      <c r="B1776" s="9">
        <v>4</v>
      </c>
      <c r="C1776" s="9" t="s">
        <v>19</v>
      </c>
      <c r="D1776" s="9" t="s">
        <v>78</v>
      </c>
      <c r="E1776" s="9" t="s">
        <v>313</v>
      </c>
      <c r="F1776" s="9" t="s">
        <v>316</v>
      </c>
      <c r="G1776" s="5" t="s">
        <v>315</v>
      </c>
      <c r="H1776" s="6">
        <v>1.1400000000000001</v>
      </c>
      <c r="I1776" s="6">
        <v>0</v>
      </c>
      <c r="J1776" s="6">
        <v>0</v>
      </c>
      <c r="K1776" s="6">
        <v>0.54</v>
      </c>
      <c r="L1776" s="6">
        <v>0.6</v>
      </c>
      <c r="M1776" s="6">
        <v>0</v>
      </c>
      <c r="N1776" s="6">
        <v>0</v>
      </c>
      <c r="O1776" s="6">
        <v>0</v>
      </c>
    </row>
    <row r="1777" spans="1:57" s="3" customFormat="1" hidden="1" x14ac:dyDescent="0.25">
      <c r="A1777" s="9">
        <v>2019</v>
      </c>
      <c r="B1777" s="9">
        <v>5</v>
      </c>
      <c r="C1777" s="9" t="s">
        <v>19</v>
      </c>
      <c r="D1777" s="9" t="s">
        <v>70</v>
      </c>
      <c r="E1777" s="9" t="s">
        <v>104</v>
      </c>
      <c r="F1777" s="9" t="s">
        <v>108</v>
      </c>
      <c r="G1777" s="5" t="s">
        <v>19</v>
      </c>
      <c r="H1777" s="6">
        <v>11.260000000000002</v>
      </c>
      <c r="I1777" s="6">
        <v>0</v>
      </c>
      <c r="J1777" s="6">
        <v>0</v>
      </c>
      <c r="K1777" s="6">
        <v>0.54</v>
      </c>
      <c r="L1777" s="6">
        <v>10.73</v>
      </c>
      <c r="M1777" s="6">
        <v>0</v>
      </c>
      <c r="N1777" s="6">
        <v>0</v>
      </c>
      <c r="O1777" s="6">
        <v>0</v>
      </c>
    </row>
    <row r="1778" spans="1:57" s="3" customFormat="1" x14ac:dyDescent="0.25">
      <c r="A1778" s="9">
        <v>2019</v>
      </c>
      <c r="B1778" s="9">
        <v>5</v>
      </c>
      <c r="C1778" s="9" t="s">
        <v>27</v>
      </c>
      <c r="D1778" s="9" t="s">
        <v>191</v>
      </c>
      <c r="E1778" s="9" t="s">
        <v>29</v>
      </c>
      <c r="F1778" s="9" t="s">
        <v>189</v>
      </c>
      <c r="G1778" s="5" t="s">
        <v>190</v>
      </c>
      <c r="H1778" s="6">
        <v>0.88</v>
      </c>
      <c r="I1778" s="6">
        <v>0</v>
      </c>
      <c r="J1778" s="6">
        <v>0</v>
      </c>
      <c r="K1778" s="6">
        <v>0.54</v>
      </c>
      <c r="L1778" s="6">
        <v>0.34</v>
      </c>
      <c r="M1778" s="6">
        <v>0</v>
      </c>
      <c r="N1778" s="6">
        <v>0</v>
      </c>
      <c r="O1778" s="6">
        <v>0</v>
      </c>
    </row>
    <row r="1779" spans="1:57" s="3" customFormat="1" hidden="1" x14ac:dyDescent="0.25">
      <c r="A1779" s="9">
        <v>2019</v>
      </c>
      <c r="B1779" s="9">
        <v>5</v>
      </c>
      <c r="C1779" s="9" t="s">
        <v>19</v>
      </c>
      <c r="D1779" s="9" t="s">
        <v>166</v>
      </c>
      <c r="E1779" s="9" t="s">
        <v>242</v>
      </c>
      <c r="F1779" s="9" t="s">
        <v>248</v>
      </c>
      <c r="G1779" s="5" t="s">
        <v>247</v>
      </c>
      <c r="H1779" s="6">
        <v>0.54</v>
      </c>
      <c r="I1779" s="6">
        <v>0</v>
      </c>
      <c r="J1779" s="6">
        <v>0</v>
      </c>
      <c r="K1779" s="6">
        <v>0.54</v>
      </c>
      <c r="L1779" s="6">
        <v>0</v>
      </c>
      <c r="M1779" s="6">
        <v>0</v>
      </c>
      <c r="N1779" s="6">
        <v>0</v>
      </c>
      <c r="O1779" s="6">
        <v>0</v>
      </c>
    </row>
    <row r="1780" spans="1:57" s="3" customFormat="1" x14ac:dyDescent="0.25">
      <c r="A1780" s="9">
        <v>2019</v>
      </c>
      <c r="B1780" s="9">
        <v>5</v>
      </c>
      <c r="C1780" s="9" t="s">
        <v>19</v>
      </c>
      <c r="D1780" s="9" t="s">
        <v>70</v>
      </c>
      <c r="E1780" s="9" t="s">
        <v>29</v>
      </c>
      <c r="F1780" s="9" t="s">
        <v>445</v>
      </c>
      <c r="G1780" s="5" t="s">
        <v>444</v>
      </c>
      <c r="H1780" s="6">
        <v>356.38</v>
      </c>
      <c r="I1780" s="6">
        <v>0</v>
      </c>
      <c r="J1780" s="6">
        <v>347.05</v>
      </c>
      <c r="K1780" s="6">
        <v>0.54</v>
      </c>
      <c r="L1780" s="6">
        <v>8.8000000000000007</v>
      </c>
      <c r="M1780" s="6">
        <v>0</v>
      </c>
      <c r="N1780" s="6">
        <v>0</v>
      </c>
      <c r="O1780" s="6">
        <v>0</v>
      </c>
    </row>
    <row r="1781" spans="1:57" s="3" customFormat="1" hidden="1" x14ac:dyDescent="0.25">
      <c r="A1781" s="9">
        <v>2019</v>
      </c>
      <c r="B1781" s="9">
        <v>6</v>
      </c>
      <c r="C1781" s="10" t="s">
        <v>19</v>
      </c>
      <c r="D1781" s="10" t="s">
        <v>70</v>
      </c>
      <c r="E1781" s="9" t="s">
        <v>104</v>
      </c>
      <c r="F1781" s="10" t="s">
        <v>108</v>
      </c>
      <c r="G1781" s="12" t="s">
        <v>19</v>
      </c>
      <c r="H1781" s="6">
        <v>15.11</v>
      </c>
      <c r="I1781" s="6">
        <v>0</v>
      </c>
      <c r="J1781" s="6">
        <v>0</v>
      </c>
      <c r="K1781" s="6">
        <v>0.54</v>
      </c>
      <c r="L1781" s="6">
        <v>14.57</v>
      </c>
      <c r="M1781" s="6">
        <v>0</v>
      </c>
      <c r="N1781" s="6">
        <v>0</v>
      </c>
      <c r="O1781" s="6">
        <v>0</v>
      </c>
    </row>
    <row r="1782" spans="1:57" s="3" customFormat="1" x14ac:dyDescent="0.25">
      <c r="A1782" s="9">
        <v>2019</v>
      </c>
      <c r="B1782" s="9">
        <v>6</v>
      </c>
      <c r="C1782" s="10" t="s">
        <v>146</v>
      </c>
      <c r="D1782" s="10" t="s">
        <v>336</v>
      </c>
      <c r="E1782" s="9" t="s">
        <v>29</v>
      </c>
      <c r="F1782" s="10" t="s">
        <v>337</v>
      </c>
      <c r="G1782" s="12" t="s">
        <v>330</v>
      </c>
      <c r="H1782" s="6">
        <v>135.66</v>
      </c>
      <c r="I1782" s="6">
        <v>0</v>
      </c>
      <c r="J1782" s="6">
        <v>0</v>
      </c>
      <c r="K1782" s="6">
        <v>0.54</v>
      </c>
      <c r="L1782" s="6">
        <v>67.75</v>
      </c>
      <c r="M1782" s="6">
        <v>0</v>
      </c>
      <c r="N1782" s="6">
        <v>0</v>
      </c>
      <c r="O1782" s="6">
        <v>67.39</v>
      </c>
    </row>
    <row r="1783" spans="1:57" s="3" customFormat="1" hidden="1" x14ac:dyDescent="0.25">
      <c r="A1783" s="9">
        <v>2019</v>
      </c>
      <c r="B1783" s="9">
        <v>6</v>
      </c>
      <c r="C1783" s="10" t="s">
        <v>19</v>
      </c>
      <c r="D1783" s="10" t="s">
        <v>20</v>
      </c>
      <c r="E1783" s="9" t="s">
        <v>441</v>
      </c>
      <c r="F1783" s="10" t="s">
        <v>442</v>
      </c>
      <c r="G1783" s="5" t="s">
        <v>442</v>
      </c>
      <c r="H1783" s="6">
        <v>3.55</v>
      </c>
      <c r="I1783" s="6">
        <v>0</v>
      </c>
      <c r="J1783" s="6">
        <v>0</v>
      </c>
      <c r="K1783" s="6">
        <v>0.54</v>
      </c>
      <c r="L1783" s="6">
        <v>3.02</v>
      </c>
      <c r="M1783" s="6">
        <v>0</v>
      </c>
      <c r="N1783" s="6">
        <v>0</v>
      </c>
      <c r="O1783" s="6">
        <v>0</v>
      </c>
    </row>
    <row r="1784" spans="1:57" s="3" customFormat="1" x14ac:dyDescent="0.25">
      <c r="A1784" s="15">
        <v>2019</v>
      </c>
      <c r="B1784" s="15">
        <v>8</v>
      </c>
      <c r="C1784" s="15" t="s">
        <v>27</v>
      </c>
      <c r="D1784" s="15" t="s">
        <v>28</v>
      </c>
      <c r="E1784" s="15" t="s">
        <v>29</v>
      </c>
      <c r="F1784" s="15" t="s">
        <v>36</v>
      </c>
      <c r="G1784" s="16" t="s">
        <v>30</v>
      </c>
      <c r="H1784" s="15">
        <v>15.15</v>
      </c>
      <c r="I1784" s="15">
        <v>0</v>
      </c>
      <c r="J1784" s="15">
        <v>0</v>
      </c>
      <c r="K1784" s="15">
        <v>0.54</v>
      </c>
      <c r="L1784" s="15">
        <v>0</v>
      </c>
      <c r="M1784" s="15">
        <v>14.61</v>
      </c>
      <c r="N1784" s="15">
        <v>6.03</v>
      </c>
      <c r="O1784" s="15">
        <v>0</v>
      </c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  <c r="BC1784" s="17"/>
      <c r="BD1784" s="17"/>
      <c r="BE1784" s="17"/>
    </row>
    <row r="1785" spans="1:57" s="3" customFormat="1" x14ac:dyDescent="0.25">
      <c r="A1785" s="15">
        <v>2019</v>
      </c>
      <c r="B1785" s="15">
        <v>8</v>
      </c>
      <c r="C1785" s="15" t="s">
        <v>61</v>
      </c>
      <c r="D1785" s="15" t="s">
        <v>399</v>
      </c>
      <c r="E1785" s="15" t="s">
        <v>29</v>
      </c>
      <c r="F1785" s="15" t="s">
        <v>424</v>
      </c>
      <c r="G1785" s="16" t="s">
        <v>411</v>
      </c>
      <c r="H1785" s="15">
        <v>17.45</v>
      </c>
      <c r="I1785" s="15">
        <v>0</v>
      </c>
      <c r="J1785" s="15">
        <v>0</v>
      </c>
      <c r="K1785" s="15">
        <v>0.54</v>
      </c>
      <c r="L1785" s="15">
        <v>0</v>
      </c>
      <c r="M1785" s="15">
        <v>16.91</v>
      </c>
      <c r="N1785" s="15">
        <v>5.8</v>
      </c>
      <c r="O1785" s="15">
        <v>0</v>
      </c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  <c r="BC1785" s="17"/>
      <c r="BD1785" s="17"/>
      <c r="BE1785" s="17"/>
    </row>
    <row r="1786" spans="1:57" s="3" customFormat="1" x14ac:dyDescent="0.25">
      <c r="A1786" s="19">
        <v>2019</v>
      </c>
      <c r="B1786" s="19">
        <v>10</v>
      </c>
      <c r="C1786" s="19" t="s">
        <v>27</v>
      </c>
      <c r="D1786" s="19" t="s">
        <v>28</v>
      </c>
      <c r="E1786" s="19" t="s">
        <v>29</v>
      </c>
      <c r="F1786" s="19" t="s">
        <v>36</v>
      </c>
      <c r="G1786" s="19" t="s">
        <v>30</v>
      </c>
      <c r="H1786" s="19">
        <v>14</v>
      </c>
      <c r="I1786" s="19">
        <v>0</v>
      </c>
      <c r="J1786" s="19">
        <v>0</v>
      </c>
      <c r="K1786" s="19">
        <v>0.54</v>
      </c>
      <c r="L1786" s="19">
        <v>0</v>
      </c>
      <c r="M1786" s="19">
        <v>13.46</v>
      </c>
      <c r="N1786" s="19">
        <v>6.62</v>
      </c>
      <c r="O1786" s="19">
        <v>0</v>
      </c>
      <c r="P1786" s="20"/>
      <c r="Q1786" s="20"/>
      <c r="R1786" s="20"/>
      <c r="S1786" s="20"/>
      <c r="T1786" s="20"/>
      <c r="U1786" s="20"/>
      <c r="V1786" s="20"/>
      <c r="W1786" s="20"/>
      <c r="X1786" s="20"/>
      <c r="Y1786" s="20"/>
      <c r="Z1786" s="20"/>
      <c r="AA1786" s="20"/>
      <c r="AB1786" s="20"/>
      <c r="AC1786" s="20"/>
      <c r="AD1786" s="20"/>
      <c r="AE1786" s="20"/>
      <c r="AF1786" s="20"/>
      <c r="AG1786" s="20"/>
      <c r="AH1786" s="20"/>
      <c r="AI1786" s="20"/>
      <c r="AJ1786" s="20"/>
      <c r="AK1786" s="20"/>
      <c r="AL1786" s="20"/>
      <c r="AM1786" s="20"/>
      <c r="AN1786" s="20"/>
      <c r="AO1786" s="20"/>
      <c r="AP1786" s="20"/>
      <c r="AQ1786" s="20"/>
      <c r="AR1786" s="20"/>
      <c r="AS1786" s="20"/>
      <c r="AT1786" s="20"/>
      <c r="AU1786" s="20"/>
      <c r="AV1786" s="20"/>
      <c r="AW1786" s="20"/>
      <c r="AX1786" s="20"/>
      <c r="AY1786" s="20"/>
      <c r="AZ1786" s="20"/>
      <c r="BA1786" s="20"/>
      <c r="BB1786" s="20"/>
      <c r="BC1786" s="20"/>
      <c r="BD1786" s="20"/>
      <c r="BE1786" s="20"/>
    </row>
    <row r="1787" spans="1:57" s="3" customFormat="1" hidden="1" x14ac:dyDescent="0.25">
      <c r="A1787" s="21">
        <v>2019</v>
      </c>
      <c r="B1787" s="21">
        <v>11</v>
      </c>
      <c r="C1787" s="21" t="s">
        <v>15</v>
      </c>
      <c r="D1787" s="21" t="s">
        <v>131</v>
      </c>
      <c r="E1787" s="21" t="s">
        <v>43</v>
      </c>
      <c r="F1787" s="21" t="s">
        <v>131</v>
      </c>
      <c r="G1787" s="21" t="s">
        <v>16</v>
      </c>
      <c r="H1787" s="21">
        <v>0.64</v>
      </c>
      <c r="I1787" s="21">
        <v>0</v>
      </c>
      <c r="J1787" s="21">
        <v>0</v>
      </c>
      <c r="K1787" s="21">
        <v>0.54</v>
      </c>
      <c r="L1787" s="21">
        <v>0.1</v>
      </c>
      <c r="M1787" s="21">
        <v>0</v>
      </c>
      <c r="N1787" s="21">
        <v>0</v>
      </c>
      <c r="O1787" s="21">
        <v>0</v>
      </c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  <c r="AA1787" s="22"/>
      <c r="AB1787" s="22"/>
      <c r="AC1787" s="22"/>
      <c r="AD1787" s="22"/>
      <c r="AE1787" s="22"/>
      <c r="AF1787" s="22"/>
      <c r="AG1787" s="22"/>
      <c r="AH1787" s="22"/>
      <c r="AI1787" s="22"/>
      <c r="AJ1787" s="22"/>
      <c r="AK1787" s="22"/>
      <c r="AL1787" s="22"/>
      <c r="AM1787" s="22"/>
      <c r="AN1787" s="22"/>
      <c r="AO1787" s="22"/>
      <c r="AP1787" s="22"/>
      <c r="AQ1787" s="22"/>
      <c r="AR1787" s="22"/>
      <c r="AS1787" s="22"/>
      <c r="AT1787" s="22"/>
      <c r="AU1787" s="22"/>
      <c r="AV1787" s="22"/>
      <c r="AW1787" s="22"/>
      <c r="AX1787" s="22"/>
      <c r="AY1787" s="22"/>
      <c r="AZ1787" s="22"/>
      <c r="BA1787" s="22"/>
      <c r="BB1787" s="22"/>
      <c r="BC1787" s="22"/>
      <c r="BD1787" s="22"/>
      <c r="BE1787" s="22"/>
    </row>
    <row r="1788" spans="1:57" s="3" customFormat="1" hidden="1" x14ac:dyDescent="0.25">
      <c r="A1788" s="23">
        <v>2019</v>
      </c>
      <c r="B1788" s="23">
        <v>12</v>
      </c>
      <c r="C1788" s="23" t="s">
        <v>89</v>
      </c>
      <c r="D1788" s="23" t="s">
        <v>90</v>
      </c>
      <c r="E1788" s="23" t="s">
        <v>91</v>
      </c>
      <c r="F1788" s="23" t="s">
        <v>94</v>
      </c>
      <c r="G1788" s="23" t="s">
        <v>93</v>
      </c>
      <c r="H1788" s="23">
        <v>19.239999999999998</v>
      </c>
      <c r="I1788" s="23">
        <v>0</v>
      </c>
      <c r="J1788" s="23">
        <v>0</v>
      </c>
      <c r="K1788" s="23">
        <v>0.54</v>
      </c>
      <c r="L1788" s="23">
        <v>5.53</v>
      </c>
      <c r="M1788" s="23">
        <v>13.17</v>
      </c>
      <c r="N1788" s="23">
        <v>4.46</v>
      </c>
      <c r="O1788" s="23">
        <v>0</v>
      </c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  <c r="Z1788" s="24"/>
      <c r="AA1788" s="24"/>
      <c r="AB1788" s="24"/>
      <c r="AC1788" s="24"/>
      <c r="AD1788" s="24"/>
      <c r="AE1788" s="24"/>
      <c r="AF1788" s="24"/>
      <c r="AG1788" s="24"/>
      <c r="AH1788" s="24"/>
      <c r="AI1788" s="24"/>
      <c r="AJ1788" s="24"/>
      <c r="AK1788" s="24"/>
      <c r="AL1788" s="24"/>
      <c r="AM1788" s="24"/>
      <c r="AN1788" s="24"/>
      <c r="AO1788" s="24"/>
      <c r="AP1788" s="24"/>
      <c r="AQ1788" s="24"/>
      <c r="AR1788" s="24"/>
      <c r="AS1788" s="24"/>
      <c r="AT1788" s="24"/>
      <c r="AU1788" s="24"/>
      <c r="AV1788" s="24"/>
      <c r="AW1788" s="24"/>
      <c r="AX1788" s="24"/>
      <c r="AY1788" s="24"/>
      <c r="AZ1788" s="24"/>
      <c r="BA1788" s="24"/>
      <c r="BB1788" s="24"/>
      <c r="BC1788" s="24"/>
      <c r="BD1788" s="24"/>
      <c r="BE1788" s="24"/>
    </row>
    <row r="1789" spans="1:57" s="3" customFormat="1" hidden="1" x14ac:dyDescent="0.25">
      <c r="A1789" s="5">
        <v>2019</v>
      </c>
      <c r="B1789" s="5">
        <v>7</v>
      </c>
      <c r="C1789" s="12" t="s">
        <v>19</v>
      </c>
      <c r="D1789" s="12" t="s">
        <v>70</v>
      </c>
      <c r="E1789" s="5" t="s">
        <v>104</v>
      </c>
      <c r="F1789" s="12" t="s">
        <v>112</v>
      </c>
      <c r="G1789" s="10" t="s">
        <v>19</v>
      </c>
      <c r="H1789" s="6">
        <v>4.74</v>
      </c>
      <c r="I1789" s="6">
        <v>0</v>
      </c>
      <c r="J1789" s="6">
        <v>0</v>
      </c>
      <c r="K1789" s="6">
        <v>0.53</v>
      </c>
      <c r="L1789" s="6">
        <v>4.21</v>
      </c>
      <c r="M1789" s="6">
        <v>0</v>
      </c>
      <c r="N1789" s="6">
        <v>0</v>
      </c>
      <c r="O1789" s="6">
        <v>0</v>
      </c>
    </row>
    <row r="1790" spans="1:57" s="3" customFormat="1" hidden="1" x14ac:dyDescent="0.25">
      <c r="A1790" s="19">
        <v>2019</v>
      </c>
      <c r="B1790" s="19">
        <v>10</v>
      </c>
      <c r="C1790" s="19" t="s">
        <v>19</v>
      </c>
      <c r="D1790" s="19" t="s">
        <v>66</v>
      </c>
      <c r="E1790" s="19" t="s">
        <v>104</v>
      </c>
      <c r="F1790" s="19" t="s">
        <v>107</v>
      </c>
      <c r="G1790" s="19" t="s">
        <v>19</v>
      </c>
      <c r="H1790" s="19">
        <v>12.510000000000002</v>
      </c>
      <c r="I1790" s="19">
        <v>0</v>
      </c>
      <c r="J1790" s="19">
        <v>0</v>
      </c>
      <c r="K1790" s="19">
        <v>0.53</v>
      </c>
      <c r="L1790" s="19">
        <v>11.98</v>
      </c>
      <c r="M1790" s="19">
        <v>0</v>
      </c>
      <c r="N1790" s="19">
        <v>0</v>
      </c>
      <c r="O1790" s="19">
        <v>0</v>
      </c>
      <c r="P1790" s="20"/>
      <c r="Q1790" s="20"/>
      <c r="R1790" s="20"/>
      <c r="S1790" s="20"/>
      <c r="T1790" s="20"/>
      <c r="U1790" s="20"/>
      <c r="V1790" s="20"/>
      <c r="W1790" s="20"/>
      <c r="X1790" s="20"/>
      <c r="Y1790" s="20"/>
      <c r="Z1790" s="20"/>
      <c r="AA1790" s="20"/>
      <c r="AB1790" s="20"/>
      <c r="AC1790" s="20"/>
      <c r="AD1790" s="20"/>
      <c r="AE1790" s="20"/>
      <c r="AF1790" s="20"/>
      <c r="AG1790" s="20"/>
      <c r="AH1790" s="20"/>
      <c r="AI1790" s="20"/>
      <c r="AJ1790" s="20"/>
      <c r="AK1790" s="20"/>
      <c r="AL1790" s="20"/>
      <c r="AM1790" s="20"/>
      <c r="AN1790" s="20"/>
      <c r="AO1790" s="20"/>
      <c r="AP1790" s="20"/>
      <c r="AQ1790" s="20"/>
      <c r="AR1790" s="20"/>
      <c r="AS1790" s="20"/>
      <c r="AT1790" s="20"/>
      <c r="AU1790" s="20"/>
      <c r="AV1790" s="20"/>
      <c r="AW1790" s="20"/>
      <c r="AX1790" s="20"/>
      <c r="AY1790" s="20"/>
      <c r="AZ1790" s="20"/>
      <c r="BA1790" s="20"/>
      <c r="BB1790" s="20"/>
      <c r="BC1790" s="20"/>
      <c r="BD1790" s="20"/>
      <c r="BE1790" s="20"/>
    </row>
    <row r="1791" spans="1:57" s="3" customFormat="1" x14ac:dyDescent="0.25">
      <c r="A1791" s="19">
        <v>2019</v>
      </c>
      <c r="B1791" s="19">
        <v>10</v>
      </c>
      <c r="C1791" s="19" t="s">
        <v>146</v>
      </c>
      <c r="D1791" s="19" t="s">
        <v>336</v>
      </c>
      <c r="E1791" s="19" t="s">
        <v>29</v>
      </c>
      <c r="F1791" s="19" t="s">
        <v>337</v>
      </c>
      <c r="G1791" s="19" t="s">
        <v>330</v>
      </c>
      <c r="H1791" s="19">
        <v>130.5</v>
      </c>
      <c r="I1791" s="19">
        <v>0</v>
      </c>
      <c r="J1791" s="19">
        <v>0</v>
      </c>
      <c r="K1791" s="19">
        <v>0.53</v>
      </c>
      <c r="L1791" s="19">
        <v>72.430000000000007</v>
      </c>
      <c r="M1791" s="19">
        <v>0</v>
      </c>
      <c r="N1791" s="19">
        <v>0</v>
      </c>
      <c r="O1791" s="19">
        <v>57.54</v>
      </c>
      <c r="P1791" s="20"/>
      <c r="Q1791" s="20"/>
      <c r="R1791" s="20"/>
      <c r="S1791" s="20"/>
      <c r="T1791" s="20"/>
      <c r="U1791" s="20"/>
      <c r="V1791" s="20"/>
      <c r="W1791" s="20"/>
      <c r="X1791" s="20"/>
      <c r="Y1791" s="20"/>
      <c r="Z1791" s="20"/>
      <c r="AA1791" s="20"/>
      <c r="AB1791" s="20"/>
      <c r="AC1791" s="20"/>
      <c r="AD1791" s="20"/>
      <c r="AE1791" s="20"/>
      <c r="AF1791" s="20"/>
      <c r="AG1791" s="20"/>
      <c r="AH1791" s="20"/>
      <c r="AI1791" s="20"/>
      <c r="AJ1791" s="20"/>
      <c r="AK1791" s="20"/>
      <c r="AL1791" s="20"/>
      <c r="AM1791" s="20"/>
      <c r="AN1791" s="20"/>
      <c r="AO1791" s="20"/>
      <c r="AP1791" s="20"/>
      <c r="AQ1791" s="20"/>
      <c r="AR1791" s="20"/>
      <c r="AS1791" s="20"/>
      <c r="AT1791" s="20"/>
      <c r="AU1791" s="20"/>
      <c r="AV1791" s="20"/>
      <c r="AW1791" s="20"/>
      <c r="AX1791" s="20"/>
      <c r="AY1791" s="20"/>
      <c r="AZ1791" s="20"/>
      <c r="BA1791" s="20"/>
      <c r="BB1791" s="20"/>
      <c r="BC1791" s="20"/>
      <c r="BD1791" s="20"/>
      <c r="BE1791" s="20"/>
    </row>
    <row r="1792" spans="1:57" s="3" customFormat="1" hidden="1" x14ac:dyDescent="0.25">
      <c r="A1792" s="9">
        <v>2019</v>
      </c>
      <c r="B1792" s="9">
        <v>2</v>
      </c>
      <c r="C1792" s="9" t="s">
        <v>19</v>
      </c>
      <c r="D1792" s="9" t="s">
        <v>166</v>
      </c>
      <c r="E1792" s="9" t="s">
        <v>242</v>
      </c>
      <c r="F1792" s="9" t="s">
        <v>248</v>
      </c>
      <c r="G1792" s="5" t="s">
        <v>247</v>
      </c>
      <c r="H1792" s="6">
        <v>0.52</v>
      </c>
      <c r="I1792" s="6">
        <v>0</v>
      </c>
      <c r="J1792" s="6">
        <v>0</v>
      </c>
      <c r="K1792" s="6">
        <v>0.52</v>
      </c>
      <c r="L1792" s="6">
        <v>0</v>
      </c>
      <c r="M1792" s="6">
        <v>0</v>
      </c>
      <c r="N1792" s="6">
        <v>0</v>
      </c>
      <c r="O1792" s="6">
        <v>0</v>
      </c>
    </row>
    <row r="1793" spans="1:57" s="3" customFormat="1" hidden="1" x14ac:dyDescent="0.25">
      <c r="A1793" s="9">
        <v>2019</v>
      </c>
      <c r="B1793" s="9">
        <v>3</v>
      </c>
      <c r="C1793" s="9" t="s">
        <v>19</v>
      </c>
      <c r="D1793" s="9" t="s">
        <v>166</v>
      </c>
      <c r="E1793" s="9" t="s">
        <v>242</v>
      </c>
      <c r="F1793" s="9" t="s">
        <v>243</v>
      </c>
      <c r="G1793" s="5" t="s">
        <v>244</v>
      </c>
      <c r="H1793" s="6">
        <v>0.52</v>
      </c>
      <c r="I1793" s="6">
        <v>0</v>
      </c>
      <c r="J1793" s="6">
        <v>0</v>
      </c>
      <c r="K1793" s="6">
        <v>0.52</v>
      </c>
      <c r="L1793" s="6">
        <v>0</v>
      </c>
      <c r="M1793" s="6">
        <v>0</v>
      </c>
      <c r="N1793" s="6">
        <v>0</v>
      </c>
      <c r="O1793" s="6">
        <v>0</v>
      </c>
    </row>
    <row r="1794" spans="1:57" s="3" customFormat="1" hidden="1" x14ac:dyDescent="0.25">
      <c r="A1794" s="9">
        <v>2019</v>
      </c>
      <c r="B1794" s="9">
        <v>3</v>
      </c>
      <c r="C1794" s="9" t="s">
        <v>19</v>
      </c>
      <c r="D1794" s="9" t="s">
        <v>78</v>
      </c>
      <c r="E1794" s="9" t="s">
        <v>313</v>
      </c>
      <c r="F1794" s="9" t="s">
        <v>316</v>
      </c>
      <c r="G1794" s="5" t="s">
        <v>315</v>
      </c>
      <c r="H1794" s="6">
        <v>1.28</v>
      </c>
      <c r="I1794" s="6">
        <v>0</v>
      </c>
      <c r="J1794" s="6">
        <v>0</v>
      </c>
      <c r="K1794" s="6">
        <v>0.52</v>
      </c>
      <c r="L1794" s="6">
        <v>0.76</v>
      </c>
      <c r="M1794" s="6">
        <v>0</v>
      </c>
      <c r="N1794" s="6">
        <v>0</v>
      </c>
      <c r="O1794" s="6">
        <v>0</v>
      </c>
    </row>
    <row r="1795" spans="1:57" s="3" customFormat="1" hidden="1" x14ac:dyDescent="0.25">
      <c r="A1795" s="9">
        <v>2019</v>
      </c>
      <c r="B1795" s="9">
        <v>6</v>
      </c>
      <c r="C1795" s="10" t="s">
        <v>19</v>
      </c>
      <c r="D1795" s="10" t="s">
        <v>166</v>
      </c>
      <c r="E1795" s="9" t="s">
        <v>242</v>
      </c>
      <c r="F1795" s="10" t="s">
        <v>248</v>
      </c>
      <c r="G1795" s="12" t="s">
        <v>247</v>
      </c>
      <c r="H1795" s="6">
        <v>0.52</v>
      </c>
      <c r="I1795" s="6">
        <v>0</v>
      </c>
      <c r="J1795" s="6">
        <v>0</v>
      </c>
      <c r="K1795" s="6">
        <v>0.52</v>
      </c>
      <c r="L1795" s="6">
        <v>0</v>
      </c>
      <c r="M1795" s="6">
        <v>0</v>
      </c>
      <c r="N1795" s="6">
        <v>0</v>
      </c>
      <c r="O1795" s="6">
        <v>0</v>
      </c>
    </row>
    <row r="1796" spans="1:57" s="3" customFormat="1" hidden="1" x14ac:dyDescent="0.25">
      <c r="A1796" s="5">
        <v>2019</v>
      </c>
      <c r="B1796" s="5">
        <v>7</v>
      </c>
      <c r="C1796" s="12" t="s">
        <v>79</v>
      </c>
      <c r="D1796" s="12" t="s">
        <v>137</v>
      </c>
      <c r="E1796" s="5" t="s">
        <v>138</v>
      </c>
      <c r="F1796" s="12" t="s">
        <v>141</v>
      </c>
      <c r="G1796" s="10" t="s">
        <v>140</v>
      </c>
      <c r="H1796" s="6">
        <v>0.52</v>
      </c>
      <c r="I1796" s="6">
        <v>0</v>
      </c>
      <c r="J1796" s="6">
        <v>0</v>
      </c>
      <c r="K1796" s="6">
        <v>0.52</v>
      </c>
      <c r="L1796" s="6">
        <v>0</v>
      </c>
      <c r="M1796" s="6">
        <v>0</v>
      </c>
      <c r="N1796" s="6">
        <v>0</v>
      </c>
      <c r="O1796" s="6">
        <v>0</v>
      </c>
    </row>
    <row r="1797" spans="1:57" s="3" customFormat="1" hidden="1" x14ac:dyDescent="0.25">
      <c r="A1797" s="19">
        <v>2019</v>
      </c>
      <c r="B1797" s="19">
        <v>10</v>
      </c>
      <c r="C1797" s="19" t="s">
        <v>19</v>
      </c>
      <c r="D1797" s="19" t="s">
        <v>106</v>
      </c>
      <c r="E1797" s="19" t="s">
        <v>104</v>
      </c>
      <c r="F1797" s="19" t="s">
        <v>107</v>
      </c>
      <c r="G1797" s="19" t="s">
        <v>19</v>
      </c>
      <c r="H1797" s="19">
        <v>6.3199999999999994</v>
      </c>
      <c r="I1797" s="19">
        <v>0</v>
      </c>
      <c r="J1797" s="19">
        <v>0</v>
      </c>
      <c r="K1797" s="19">
        <v>0.52</v>
      </c>
      <c r="L1797" s="19">
        <v>5.8</v>
      </c>
      <c r="M1797" s="19">
        <v>0</v>
      </c>
      <c r="N1797" s="19">
        <v>0</v>
      </c>
      <c r="O1797" s="19">
        <v>0</v>
      </c>
      <c r="P1797" s="20"/>
      <c r="Q1797" s="20"/>
      <c r="R1797" s="20"/>
      <c r="S1797" s="20"/>
      <c r="T1797" s="20"/>
      <c r="U1797" s="20"/>
      <c r="V1797" s="20"/>
      <c r="W1797" s="20"/>
      <c r="X1797" s="20"/>
      <c r="Y1797" s="20"/>
      <c r="Z1797" s="20"/>
      <c r="AA1797" s="20"/>
      <c r="AB1797" s="20"/>
      <c r="AC1797" s="20"/>
      <c r="AD1797" s="20"/>
      <c r="AE1797" s="20"/>
      <c r="AF1797" s="20"/>
      <c r="AG1797" s="20"/>
      <c r="AH1797" s="20"/>
      <c r="AI1797" s="20"/>
      <c r="AJ1797" s="20"/>
      <c r="AK1797" s="20"/>
      <c r="AL1797" s="20"/>
      <c r="AM1797" s="20"/>
      <c r="AN1797" s="20"/>
      <c r="AO1797" s="20"/>
      <c r="AP1797" s="20"/>
      <c r="AQ1797" s="20"/>
      <c r="AR1797" s="20"/>
      <c r="AS1797" s="20"/>
      <c r="AT1797" s="20"/>
      <c r="AU1797" s="20"/>
      <c r="AV1797" s="20"/>
      <c r="AW1797" s="20"/>
      <c r="AX1797" s="20"/>
      <c r="AY1797" s="20"/>
      <c r="AZ1797" s="20"/>
      <c r="BA1797" s="20"/>
      <c r="BB1797" s="20"/>
      <c r="BC1797" s="20"/>
      <c r="BD1797" s="20"/>
      <c r="BE1797" s="20"/>
    </row>
    <row r="1798" spans="1:57" s="3" customFormat="1" hidden="1" x14ac:dyDescent="0.25">
      <c r="A1798" s="9">
        <v>2019</v>
      </c>
      <c r="B1798" s="9">
        <v>2</v>
      </c>
      <c r="C1798" s="9" t="s">
        <v>19</v>
      </c>
      <c r="D1798" s="9" t="s">
        <v>166</v>
      </c>
      <c r="E1798" s="9" t="s">
        <v>242</v>
      </c>
      <c r="F1798" s="9" t="s">
        <v>245</v>
      </c>
      <c r="G1798" s="5" t="s">
        <v>244</v>
      </c>
      <c r="H1798" s="6">
        <v>0.51</v>
      </c>
      <c r="I1798" s="6">
        <v>0</v>
      </c>
      <c r="J1798" s="6">
        <v>0</v>
      </c>
      <c r="K1798" s="6">
        <v>0.51</v>
      </c>
      <c r="L1798" s="6">
        <v>0</v>
      </c>
      <c r="M1798" s="6">
        <v>0</v>
      </c>
      <c r="N1798" s="6">
        <v>0</v>
      </c>
      <c r="O1798" s="6">
        <v>0</v>
      </c>
    </row>
    <row r="1799" spans="1:57" s="3" customFormat="1" x14ac:dyDescent="0.25">
      <c r="A1799" s="9">
        <v>2019</v>
      </c>
      <c r="B1799" s="9">
        <v>4</v>
      </c>
      <c r="C1799" s="9" t="s">
        <v>61</v>
      </c>
      <c r="D1799" s="9" t="s">
        <v>399</v>
      </c>
      <c r="E1799" s="9" t="s">
        <v>29</v>
      </c>
      <c r="F1799" s="9" t="s">
        <v>422</v>
      </c>
      <c r="G1799" s="5" t="s">
        <v>411</v>
      </c>
      <c r="H1799" s="6">
        <v>7.15</v>
      </c>
      <c r="I1799" s="6">
        <v>0</v>
      </c>
      <c r="J1799" s="6">
        <v>0</v>
      </c>
      <c r="K1799" s="6">
        <v>0.51</v>
      </c>
      <c r="L1799" s="6">
        <v>0</v>
      </c>
      <c r="M1799" s="6">
        <v>6.64</v>
      </c>
      <c r="N1799" s="6">
        <v>2.25</v>
      </c>
      <c r="O1799" s="6">
        <v>0</v>
      </c>
    </row>
    <row r="1800" spans="1:57" s="3" customFormat="1" x14ac:dyDescent="0.25">
      <c r="A1800" s="9">
        <v>2019</v>
      </c>
      <c r="B1800" s="9">
        <v>6</v>
      </c>
      <c r="C1800" s="10" t="s">
        <v>61</v>
      </c>
      <c r="D1800" s="10" t="s">
        <v>399</v>
      </c>
      <c r="E1800" s="9" t="s">
        <v>29</v>
      </c>
      <c r="F1800" s="10" t="s">
        <v>422</v>
      </c>
      <c r="G1800" s="12" t="s">
        <v>411</v>
      </c>
      <c r="H1800" s="6">
        <v>6.97</v>
      </c>
      <c r="I1800" s="6">
        <v>0</v>
      </c>
      <c r="J1800" s="6">
        <v>0</v>
      </c>
      <c r="K1800" s="6">
        <v>0.51</v>
      </c>
      <c r="L1800" s="6">
        <v>0</v>
      </c>
      <c r="M1800" s="6">
        <v>6.46</v>
      </c>
      <c r="N1800" s="6">
        <v>2.4500000000000002</v>
      </c>
      <c r="O1800" s="6">
        <v>0</v>
      </c>
    </row>
    <row r="1801" spans="1:57" s="3" customFormat="1" x14ac:dyDescent="0.25">
      <c r="A1801" s="23">
        <v>2019</v>
      </c>
      <c r="B1801" s="23">
        <v>12</v>
      </c>
      <c r="C1801" s="23" t="s">
        <v>27</v>
      </c>
      <c r="D1801" s="23" t="s">
        <v>28</v>
      </c>
      <c r="E1801" s="23" t="s">
        <v>29</v>
      </c>
      <c r="F1801" s="23" t="s">
        <v>36</v>
      </c>
      <c r="G1801" s="23" t="s">
        <v>30</v>
      </c>
      <c r="H1801" s="23">
        <v>18.12</v>
      </c>
      <c r="I1801" s="23">
        <v>0</v>
      </c>
      <c r="J1801" s="23">
        <v>0</v>
      </c>
      <c r="K1801" s="23">
        <v>0.51</v>
      </c>
      <c r="L1801" s="23">
        <v>0</v>
      </c>
      <c r="M1801" s="23">
        <v>17.61</v>
      </c>
      <c r="N1801" s="23">
        <v>9.1999999999999993</v>
      </c>
      <c r="O1801" s="23">
        <v>0</v>
      </c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  <c r="Z1801" s="24"/>
      <c r="AA1801" s="24"/>
      <c r="AB1801" s="24"/>
      <c r="AC1801" s="24"/>
      <c r="AD1801" s="24"/>
      <c r="AE1801" s="24"/>
      <c r="AF1801" s="24"/>
      <c r="AG1801" s="24"/>
      <c r="AH1801" s="24"/>
      <c r="AI1801" s="24"/>
      <c r="AJ1801" s="24"/>
      <c r="AK1801" s="24"/>
      <c r="AL1801" s="24"/>
      <c r="AM1801" s="24"/>
      <c r="AN1801" s="24"/>
      <c r="AO1801" s="24"/>
      <c r="AP1801" s="24"/>
      <c r="AQ1801" s="24"/>
      <c r="AR1801" s="24"/>
      <c r="AS1801" s="24"/>
      <c r="AT1801" s="24"/>
      <c r="AU1801" s="24"/>
      <c r="AV1801" s="24"/>
      <c r="AW1801" s="24"/>
      <c r="AX1801" s="24"/>
      <c r="AY1801" s="24"/>
      <c r="AZ1801" s="24"/>
      <c r="BA1801" s="24"/>
      <c r="BB1801" s="24"/>
      <c r="BC1801" s="24"/>
      <c r="BD1801" s="24"/>
      <c r="BE1801" s="24"/>
    </row>
    <row r="1802" spans="1:57" s="3" customFormat="1" hidden="1" x14ac:dyDescent="0.25">
      <c r="A1802" s="23">
        <v>2019</v>
      </c>
      <c r="B1802" s="23">
        <v>12</v>
      </c>
      <c r="C1802" s="23" t="s">
        <v>222</v>
      </c>
      <c r="D1802" s="23" t="s">
        <v>223</v>
      </c>
      <c r="E1802" s="23" t="s">
        <v>500</v>
      </c>
      <c r="F1802" s="23" t="s">
        <v>501</v>
      </c>
      <c r="G1802" s="23" t="s">
        <v>502</v>
      </c>
      <c r="H1802" s="23">
        <v>683.34</v>
      </c>
      <c r="I1802" s="23">
        <v>0</v>
      </c>
      <c r="J1802" s="23">
        <v>0</v>
      </c>
      <c r="K1802" s="23">
        <v>0.51</v>
      </c>
      <c r="L1802" s="23">
        <v>3.75</v>
      </c>
      <c r="M1802" s="23">
        <v>0</v>
      </c>
      <c r="N1802" s="23">
        <v>0</v>
      </c>
      <c r="O1802" s="23">
        <v>679.08</v>
      </c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  <c r="Z1802" s="24"/>
      <c r="AA1802" s="24"/>
      <c r="AB1802" s="24"/>
      <c r="AC1802" s="24"/>
      <c r="AD1802" s="24"/>
      <c r="AE1802" s="24"/>
      <c r="AF1802" s="24"/>
      <c r="AG1802" s="24"/>
      <c r="AH1802" s="24"/>
      <c r="AI1802" s="24"/>
      <c r="AJ1802" s="24"/>
      <c r="AK1802" s="24"/>
      <c r="AL1802" s="24"/>
      <c r="AM1802" s="24"/>
      <c r="AN1802" s="24"/>
      <c r="AO1802" s="24"/>
      <c r="AP1802" s="24"/>
      <c r="AQ1802" s="24"/>
      <c r="AR1802" s="24"/>
      <c r="AS1802" s="24"/>
      <c r="AT1802" s="24"/>
      <c r="AU1802" s="24"/>
      <c r="AV1802" s="24"/>
      <c r="AW1802" s="24"/>
      <c r="AX1802" s="24"/>
      <c r="AY1802" s="24"/>
      <c r="AZ1802" s="24"/>
      <c r="BA1802" s="24"/>
      <c r="BB1802" s="24"/>
      <c r="BC1802" s="24"/>
      <c r="BD1802" s="24"/>
      <c r="BE1802" s="24"/>
    </row>
    <row r="1803" spans="1:57" s="3" customFormat="1" x14ac:dyDescent="0.25">
      <c r="A1803" s="4">
        <v>2019</v>
      </c>
      <c r="B1803" s="4">
        <v>1</v>
      </c>
      <c r="C1803" s="4" t="s">
        <v>61</v>
      </c>
      <c r="D1803" s="4" t="s">
        <v>401</v>
      </c>
      <c r="E1803" s="4" t="s">
        <v>29</v>
      </c>
      <c r="F1803" s="4" t="s">
        <v>468</v>
      </c>
      <c r="G1803" s="5" t="s">
        <v>468</v>
      </c>
      <c r="H1803" s="6">
        <v>14.44</v>
      </c>
      <c r="I1803" s="6">
        <v>0</v>
      </c>
      <c r="J1803" s="6">
        <v>0</v>
      </c>
      <c r="K1803" s="6">
        <v>0.5</v>
      </c>
      <c r="L1803" s="6">
        <v>1.67</v>
      </c>
      <c r="M1803" s="6">
        <v>0</v>
      </c>
      <c r="N1803" s="6">
        <v>0</v>
      </c>
      <c r="O1803" s="6">
        <v>12.27</v>
      </c>
    </row>
    <row r="1804" spans="1:57" s="3" customFormat="1" x14ac:dyDescent="0.25">
      <c r="A1804" s="9">
        <v>2019</v>
      </c>
      <c r="B1804" s="9">
        <v>5</v>
      </c>
      <c r="C1804" s="9" t="s">
        <v>146</v>
      </c>
      <c r="D1804" s="9" t="s">
        <v>336</v>
      </c>
      <c r="E1804" s="9" t="s">
        <v>29</v>
      </c>
      <c r="F1804" s="9" t="s">
        <v>337</v>
      </c>
      <c r="G1804" s="5" t="s">
        <v>330</v>
      </c>
      <c r="H1804" s="6">
        <v>133.21</v>
      </c>
      <c r="I1804" s="6">
        <v>0</v>
      </c>
      <c r="J1804" s="6">
        <v>0</v>
      </c>
      <c r="K1804" s="6">
        <v>0.5</v>
      </c>
      <c r="L1804" s="6">
        <v>68.16</v>
      </c>
      <c r="M1804" s="6">
        <v>0</v>
      </c>
      <c r="N1804" s="6">
        <v>0</v>
      </c>
      <c r="O1804" s="6">
        <v>64.539999999999992</v>
      </c>
    </row>
    <row r="1805" spans="1:57" s="3" customFormat="1" hidden="1" x14ac:dyDescent="0.25">
      <c r="A1805" s="9">
        <v>2019</v>
      </c>
      <c r="B1805" s="9">
        <v>6</v>
      </c>
      <c r="C1805" s="10" t="s">
        <v>124</v>
      </c>
      <c r="D1805" s="10" t="s">
        <v>425</v>
      </c>
      <c r="E1805" s="9" t="s">
        <v>126</v>
      </c>
      <c r="F1805" s="10" t="s">
        <v>438</v>
      </c>
      <c r="G1805" s="12" t="s">
        <v>439</v>
      </c>
      <c r="H1805" s="6">
        <v>0.5</v>
      </c>
      <c r="I1805" s="6">
        <v>0</v>
      </c>
      <c r="J1805" s="6">
        <v>0</v>
      </c>
      <c r="K1805" s="6">
        <v>0.5</v>
      </c>
      <c r="L1805" s="6">
        <v>0</v>
      </c>
      <c r="M1805" s="6">
        <v>0</v>
      </c>
      <c r="N1805" s="6">
        <v>0</v>
      </c>
      <c r="O1805" s="6">
        <v>0</v>
      </c>
    </row>
    <row r="1806" spans="1:57" s="3" customFormat="1" x14ac:dyDescent="0.25">
      <c r="A1806" s="4">
        <v>2019</v>
      </c>
      <c r="B1806" s="4">
        <v>1</v>
      </c>
      <c r="C1806" s="4" t="s">
        <v>124</v>
      </c>
      <c r="D1806" s="4" t="s">
        <v>353</v>
      </c>
      <c r="E1806" s="4" t="s">
        <v>29</v>
      </c>
      <c r="F1806" s="4" t="s">
        <v>385</v>
      </c>
      <c r="G1806" s="5" t="s">
        <v>377</v>
      </c>
      <c r="H1806" s="6">
        <v>0.49</v>
      </c>
      <c r="I1806" s="6">
        <v>0</v>
      </c>
      <c r="J1806" s="6">
        <v>0</v>
      </c>
      <c r="K1806" s="6">
        <v>0.49</v>
      </c>
      <c r="L1806" s="6">
        <v>0</v>
      </c>
      <c r="M1806" s="6">
        <v>0</v>
      </c>
      <c r="N1806" s="6">
        <v>0</v>
      </c>
      <c r="O1806" s="6">
        <v>0</v>
      </c>
    </row>
    <row r="1807" spans="1:57" s="3" customFormat="1" x14ac:dyDescent="0.25">
      <c r="A1807" s="4">
        <v>2019</v>
      </c>
      <c r="B1807" s="4">
        <v>1</v>
      </c>
      <c r="C1807" s="4" t="s">
        <v>61</v>
      </c>
      <c r="D1807" s="4" t="s">
        <v>62</v>
      </c>
      <c r="E1807" s="4" t="s">
        <v>29</v>
      </c>
      <c r="F1807" s="4" t="s">
        <v>421</v>
      </c>
      <c r="G1807" s="5" t="s">
        <v>411</v>
      </c>
      <c r="H1807" s="6">
        <v>0.49</v>
      </c>
      <c r="I1807" s="6">
        <v>0</v>
      </c>
      <c r="J1807" s="6">
        <v>0</v>
      </c>
      <c r="K1807" s="6">
        <v>0.49</v>
      </c>
      <c r="L1807" s="6">
        <v>0</v>
      </c>
      <c r="M1807" s="6">
        <v>0</v>
      </c>
      <c r="N1807" s="6">
        <v>0</v>
      </c>
      <c r="O1807" s="6">
        <v>0</v>
      </c>
    </row>
    <row r="1808" spans="1:57" s="3" customFormat="1" hidden="1" x14ac:dyDescent="0.25">
      <c r="A1808" s="9">
        <v>2019</v>
      </c>
      <c r="B1808" s="9">
        <v>2</v>
      </c>
      <c r="C1808" s="9" t="s">
        <v>124</v>
      </c>
      <c r="D1808" s="9" t="s">
        <v>125</v>
      </c>
      <c r="E1808" s="9" t="s">
        <v>67</v>
      </c>
      <c r="F1808" s="9" t="s">
        <v>345</v>
      </c>
      <c r="G1808" s="5" t="s">
        <v>344</v>
      </c>
      <c r="H1808" s="6">
        <v>0.8</v>
      </c>
      <c r="I1808" s="6">
        <v>0</v>
      </c>
      <c r="J1808" s="6">
        <v>0</v>
      </c>
      <c r="K1808" s="6">
        <v>0.49</v>
      </c>
      <c r="L1808" s="6">
        <v>0.31</v>
      </c>
      <c r="M1808" s="6">
        <v>0</v>
      </c>
      <c r="N1808" s="6">
        <v>0</v>
      </c>
      <c r="O1808" s="6">
        <v>0</v>
      </c>
    </row>
    <row r="1809" spans="1:57" s="3" customFormat="1" x14ac:dyDescent="0.25">
      <c r="A1809" s="9">
        <v>2019</v>
      </c>
      <c r="B1809" s="9">
        <v>2</v>
      </c>
      <c r="C1809" s="9" t="s">
        <v>61</v>
      </c>
      <c r="D1809" s="9" t="s">
        <v>399</v>
      </c>
      <c r="E1809" s="9" t="s">
        <v>29</v>
      </c>
      <c r="F1809" s="9" t="s">
        <v>400</v>
      </c>
      <c r="G1809" s="5" t="s">
        <v>401</v>
      </c>
      <c r="H1809" s="6">
        <v>10.72</v>
      </c>
      <c r="I1809" s="6">
        <v>0</v>
      </c>
      <c r="J1809" s="6">
        <v>0</v>
      </c>
      <c r="K1809" s="6">
        <v>0.49</v>
      </c>
      <c r="L1809" s="6">
        <v>3.38</v>
      </c>
      <c r="M1809" s="6">
        <v>6.86</v>
      </c>
      <c r="N1809" s="6">
        <v>3.2</v>
      </c>
      <c r="O1809" s="6">
        <v>0</v>
      </c>
    </row>
    <row r="1810" spans="1:57" s="3" customFormat="1" hidden="1" x14ac:dyDescent="0.25">
      <c r="A1810" s="9">
        <v>2019</v>
      </c>
      <c r="B1810" s="9">
        <v>3</v>
      </c>
      <c r="C1810" s="9" t="s">
        <v>55</v>
      </c>
      <c r="D1810" s="9" t="s">
        <v>151</v>
      </c>
      <c r="E1810" s="9" t="s">
        <v>152</v>
      </c>
      <c r="F1810" s="9" t="s">
        <v>153</v>
      </c>
      <c r="G1810" s="5" t="s">
        <v>154</v>
      </c>
      <c r="H1810" s="6">
        <v>0.49</v>
      </c>
      <c r="I1810" s="6">
        <v>0</v>
      </c>
      <c r="J1810" s="6">
        <v>0</v>
      </c>
      <c r="K1810" s="6">
        <v>0.49</v>
      </c>
      <c r="L1810" s="6">
        <v>0</v>
      </c>
      <c r="M1810" s="6">
        <v>0</v>
      </c>
      <c r="N1810" s="6">
        <v>0</v>
      </c>
      <c r="O1810" s="6">
        <v>0</v>
      </c>
    </row>
    <row r="1811" spans="1:57" s="3" customFormat="1" hidden="1" x14ac:dyDescent="0.25">
      <c r="A1811" s="9">
        <v>2019</v>
      </c>
      <c r="B1811" s="9">
        <v>4</v>
      </c>
      <c r="C1811" s="9" t="s">
        <v>27</v>
      </c>
      <c r="D1811" s="9" t="s">
        <v>158</v>
      </c>
      <c r="E1811" s="9" t="s">
        <v>17</v>
      </c>
      <c r="F1811" s="9" t="s">
        <v>262</v>
      </c>
      <c r="G1811" s="5" t="s">
        <v>34</v>
      </c>
      <c r="H1811" s="6">
        <v>5.83</v>
      </c>
      <c r="I1811" s="6">
        <v>0</v>
      </c>
      <c r="J1811" s="6">
        <v>0</v>
      </c>
      <c r="K1811" s="6">
        <v>0.49</v>
      </c>
      <c r="L1811" s="6">
        <v>0</v>
      </c>
      <c r="M1811" s="6">
        <v>5.34</v>
      </c>
      <c r="N1811" s="6">
        <v>11.15</v>
      </c>
      <c r="O1811" s="6">
        <v>0</v>
      </c>
    </row>
    <row r="1812" spans="1:57" s="3" customFormat="1" hidden="1" x14ac:dyDescent="0.25">
      <c r="A1812" s="9">
        <v>2019</v>
      </c>
      <c r="B1812" s="9">
        <v>4</v>
      </c>
      <c r="C1812" s="9" t="s">
        <v>15</v>
      </c>
      <c r="D1812" s="9" t="s">
        <v>24</v>
      </c>
      <c r="E1812" s="9" t="s">
        <v>25</v>
      </c>
      <c r="F1812" s="9" t="s">
        <v>449</v>
      </c>
      <c r="G1812" s="5" t="s">
        <v>449</v>
      </c>
      <c r="H1812" s="6">
        <v>1.72</v>
      </c>
      <c r="I1812" s="6">
        <v>0</v>
      </c>
      <c r="J1812" s="6">
        <v>0</v>
      </c>
      <c r="K1812" s="6">
        <v>0.49</v>
      </c>
      <c r="L1812" s="6">
        <v>6.0000000000000005E-2</v>
      </c>
      <c r="M1812" s="6">
        <v>0</v>
      </c>
      <c r="N1812" s="6">
        <v>0</v>
      </c>
      <c r="O1812" s="6">
        <v>1.17</v>
      </c>
    </row>
    <row r="1813" spans="1:57" s="3" customFormat="1" hidden="1" x14ac:dyDescent="0.25">
      <c r="A1813" s="15">
        <v>2019</v>
      </c>
      <c r="B1813" s="15">
        <v>8</v>
      </c>
      <c r="C1813" s="15" t="s">
        <v>124</v>
      </c>
      <c r="D1813" s="15" t="s">
        <v>379</v>
      </c>
      <c r="E1813" s="15" t="s">
        <v>543</v>
      </c>
      <c r="F1813" s="15" t="s">
        <v>440</v>
      </c>
      <c r="G1813" s="16" t="s">
        <v>439</v>
      </c>
      <c r="H1813" s="15">
        <v>0.49</v>
      </c>
      <c r="I1813" s="15">
        <v>0</v>
      </c>
      <c r="J1813" s="15">
        <v>0</v>
      </c>
      <c r="K1813" s="15">
        <v>0.49</v>
      </c>
      <c r="L1813" s="15">
        <v>0</v>
      </c>
      <c r="M1813" s="15">
        <v>0</v>
      </c>
      <c r="N1813" s="15">
        <v>0</v>
      </c>
      <c r="O1813" s="15">
        <v>0</v>
      </c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  <c r="BC1813" s="17"/>
      <c r="BD1813" s="17"/>
      <c r="BE1813" s="17"/>
    </row>
    <row r="1814" spans="1:57" s="3" customFormat="1" hidden="1" x14ac:dyDescent="0.25">
      <c r="A1814" s="4">
        <v>2019</v>
      </c>
      <c r="B1814" s="4">
        <v>1</v>
      </c>
      <c r="C1814" s="4" t="s">
        <v>55</v>
      </c>
      <c r="D1814" s="4" t="s">
        <v>151</v>
      </c>
      <c r="E1814" s="4" t="s">
        <v>152</v>
      </c>
      <c r="F1814" s="4" t="s">
        <v>153</v>
      </c>
      <c r="G1814" s="5" t="s">
        <v>154</v>
      </c>
      <c r="H1814" s="6">
        <v>0.48</v>
      </c>
      <c r="I1814" s="6">
        <v>0</v>
      </c>
      <c r="J1814" s="6">
        <v>0</v>
      </c>
      <c r="K1814" s="6">
        <v>0.48</v>
      </c>
      <c r="L1814" s="6">
        <v>0</v>
      </c>
      <c r="M1814" s="6">
        <v>0</v>
      </c>
      <c r="N1814" s="6">
        <v>0</v>
      </c>
      <c r="O1814" s="6">
        <v>0</v>
      </c>
    </row>
    <row r="1815" spans="1:57" s="3" customFormat="1" x14ac:dyDescent="0.25">
      <c r="A1815" s="9">
        <v>2019</v>
      </c>
      <c r="B1815" s="9">
        <v>3</v>
      </c>
      <c r="C1815" s="9" t="s">
        <v>61</v>
      </c>
      <c r="D1815" s="9" t="s">
        <v>399</v>
      </c>
      <c r="E1815" s="9" t="s">
        <v>29</v>
      </c>
      <c r="F1815" s="9" t="s">
        <v>424</v>
      </c>
      <c r="G1815" s="5" t="s">
        <v>411</v>
      </c>
      <c r="H1815" s="6">
        <v>20.03</v>
      </c>
      <c r="I1815" s="6">
        <v>0</v>
      </c>
      <c r="J1815" s="6">
        <v>0</v>
      </c>
      <c r="K1815" s="6">
        <v>0.48</v>
      </c>
      <c r="L1815" s="6">
        <v>0.24</v>
      </c>
      <c r="M1815" s="6">
        <v>19.05</v>
      </c>
      <c r="N1815" s="6">
        <v>6.18</v>
      </c>
      <c r="O1815" s="6">
        <v>0.26</v>
      </c>
    </row>
    <row r="1816" spans="1:57" s="3" customFormat="1" x14ac:dyDescent="0.25">
      <c r="A1816" s="9">
        <v>2019</v>
      </c>
      <c r="B1816" s="9">
        <v>4</v>
      </c>
      <c r="C1816" s="9" t="s">
        <v>61</v>
      </c>
      <c r="D1816" s="9" t="s">
        <v>62</v>
      </c>
      <c r="E1816" s="9" t="s">
        <v>29</v>
      </c>
      <c r="F1816" s="9" t="s">
        <v>421</v>
      </c>
      <c r="G1816" s="5" t="s">
        <v>411</v>
      </c>
      <c r="H1816" s="6">
        <v>0.48</v>
      </c>
      <c r="I1816" s="6">
        <v>0</v>
      </c>
      <c r="J1816" s="6">
        <v>0</v>
      </c>
      <c r="K1816" s="6">
        <v>0.48</v>
      </c>
      <c r="L1816" s="6">
        <v>0</v>
      </c>
      <c r="M1816" s="6">
        <v>0</v>
      </c>
      <c r="N1816" s="6">
        <v>0</v>
      </c>
      <c r="O1816" s="6">
        <v>0</v>
      </c>
    </row>
    <row r="1817" spans="1:57" s="3" customFormat="1" hidden="1" x14ac:dyDescent="0.25">
      <c r="A1817" s="5">
        <v>2019</v>
      </c>
      <c r="B1817" s="5">
        <v>7</v>
      </c>
      <c r="C1817" s="12" t="s">
        <v>19</v>
      </c>
      <c r="D1817" s="12" t="s">
        <v>166</v>
      </c>
      <c r="E1817" s="5" t="s">
        <v>242</v>
      </c>
      <c r="F1817" s="12" t="s">
        <v>248</v>
      </c>
      <c r="G1817" s="10" t="s">
        <v>247</v>
      </c>
      <c r="H1817" s="6">
        <v>0.48</v>
      </c>
      <c r="I1817" s="6">
        <v>0</v>
      </c>
      <c r="J1817" s="6">
        <v>0</v>
      </c>
      <c r="K1817" s="6">
        <v>0.48</v>
      </c>
      <c r="L1817" s="6">
        <v>0</v>
      </c>
      <c r="M1817" s="6">
        <v>0</v>
      </c>
      <c r="N1817" s="6">
        <v>0</v>
      </c>
      <c r="O1817" s="6">
        <v>0</v>
      </c>
    </row>
    <row r="1818" spans="1:57" s="3" customFormat="1" hidden="1" x14ac:dyDescent="0.25">
      <c r="A1818" s="15">
        <v>2019</v>
      </c>
      <c r="B1818" s="15">
        <v>8</v>
      </c>
      <c r="C1818" s="15" t="s">
        <v>89</v>
      </c>
      <c r="D1818" s="15" t="s">
        <v>288</v>
      </c>
      <c r="E1818" s="15" t="s">
        <v>543</v>
      </c>
      <c r="F1818" s="15" t="s">
        <v>291</v>
      </c>
      <c r="G1818" s="16" t="s">
        <v>290</v>
      </c>
      <c r="H1818" s="15">
        <v>0.48</v>
      </c>
      <c r="I1818" s="15">
        <v>0</v>
      </c>
      <c r="J1818" s="15">
        <v>0</v>
      </c>
      <c r="K1818" s="15">
        <v>0.48</v>
      </c>
      <c r="L1818" s="15">
        <v>0</v>
      </c>
      <c r="M1818" s="15">
        <v>0</v>
      </c>
      <c r="N1818" s="15">
        <v>0</v>
      </c>
      <c r="O1818" s="15">
        <v>0</v>
      </c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  <c r="BC1818" s="17"/>
      <c r="BD1818" s="17"/>
      <c r="BE1818" s="17"/>
    </row>
    <row r="1819" spans="1:57" s="3" customFormat="1" x14ac:dyDescent="0.25">
      <c r="A1819" s="13">
        <v>2019</v>
      </c>
      <c r="B1819" s="13">
        <v>9</v>
      </c>
      <c r="C1819" s="13" t="s">
        <v>27</v>
      </c>
      <c r="D1819" s="13" t="s">
        <v>28</v>
      </c>
      <c r="E1819" s="13" t="s">
        <v>29</v>
      </c>
      <c r="F1819" s="13" t="s">
        <v>36</v>
      </c>
      <c r="G1819" s="7" t="s">
        <v>30</v>
      </c>
      <c r="H1819" s="13">
        <v>10.67</v>
      </c>
      <c r="I1819" s="13">
        <v>0</v>
      </c>
      <c r="J1819" s="13">
        <v>0</v>
      </c>
      <c r="K1819" s="13">
        <v>0.48</v>
      </c>
      <c r="L1819" s="13">
        <v>0</v>
      </c>
      <c r="M1819" s="13">
        <v>10.19</v>
      </c>
      <c r="N1819" s="13">
        <v>4.63</v>
      </c>
      <c r="O1819" s="13">
        <v>0</v>
      </c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  <c r="AY1819" s="18"/>
      <c r="AZ1819" s="18"/>
      <c r="BA1819" s="18"/>
      <c r="BB1819" s="18"/>
      <c r="BC1819" s="18"/>
      <c r="BD1819" s="18"/>
      <c r="BE1819" s="18"/>
    </row>
    <row r="1820" spans="1:57" s="3" customFormat="1" x14ac:dyDescent="0.25">
      <c r="A1820" s="21">
        <v>2019</v>
      </c>
      <c r="B1820" s="21">
        <v>11</v>
      </c>
      <c r="C1820" s="21" t="s">
        <v>19</v>
      </c>
      <c r="D1820" s="21" t="s">
        <v>70</v>
      </c>
      <c r="E1820" s="21" t="s">
        <v>29</v>
      </c>
      <c r="F1820" s="21" t="s">
        <v>445</v>
      </c>
      <c r="G1820" s="21" t="s">
        <v>444</v>
      </c>
      <c r="H1820" s="21">
        <v>360.97</v>
      </c>
      <c r="I1820" s="21">
        <v>0</v>
      </c>
      <c r="J1820" s="21">
        <v>352.3</v>
      </c>
      <c r="K1820" s="21">
        <v>0.48</v>
      </c>
      <c r="L1820" s="21">
        <v>8.18</v>
      </c>
      <c r="M1820" s="21">
        <v>0</v>
      </c>
      <c r="N1820" s="21">
        <v>0</v>
      </c>
      <c r="O1820" s="21">
        <v>0</v>
      </c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  <c r="AA1820" s="22"/>
      <c r="AB1820" s="22"/>
      <c r="AC1820" s="22"/>
      <c r="AD1820" s="22"/>
      <c r="AE1820" s="22"/>
      <c r="AF1820" s="22"/>
      <c r="AG1820" s="22"/>
      <c r="AH1820" s="22"/>
      <c r="AI1820" s="22"/>
      <c r="AJ1820" s="22"/>
      <c r="AK1820" s="22"/>
      <c r="AL1820" s="22"/>
      <c r="AM1820" s="22"/>
      <c r="AN1820" s="22"/>
      <c r="AO1820" s="22"/>
      <c r="AP1820" s="22"/>
      <c r="AQ1820" s="22"/>
      <c r="AR1820" s="22"/>
      <c r="AS1820" s="22"/>
      <c r="AT1820" s="22"/>
      <c r="AU1820" s="22"/>
      <c r="AV1820" s="22"/>
      <c r="AW1820" s="22"/>
      <c r="AX1820" s="22"/>
      <c r="AY1820" s="22"/>
      <c r="AZ1820" s="22"/>
      <c r="BA1820" s="22"/>
      <c r="BB1820" s="22"/>
      <c r="BC1820" s="22"/>
      <c r="BD1820" s="22"/>
      <c r="BE1820" s="22"/>
    </row>
    <row r="1821" spans="1:57" s="3" customFormat="1" hidden="1" x14ac:dyDescent="0.25">
      <c r="A1821" s="23">
        <v>2019</v>
      </c>
      <c r="B1821" s="23">
        <v>12</v>
      </c>
      <c r="C1821" s="23" t="s">
        <v>15</v>
      </c>
      <c r="D1821" s="23" t="s">
        <v>131</v>
      </c>
      <c r="E1821" s="23" t="s">
        <v>43</v>
      </c>
      <c r="F1821" s="23" t="s">
        <v>131</v>
      </c>
      <c r="G1821" s="23" t="s">
        <v>16</v>
      </c>
      <c r="H1821" s="23">
        <v>0.52</v>
      </c>
      <c r="I1821" s="23">
        <v>0</v>
      </c>
      <c r="J1821" s="23">
        <v>0</v>
      </c>
      <c r="K1821" s="23">
        <v>0.48</v>
      </c>
      <c r="L1821" s="23">
        <v>0.05</v>
      </c>
      <c r="M1821" s="23">
        <v>0</v>
      </c>
      <c r="N1821" s="23">
        <v>0</v>
      </c>
      <c r="O1821" s="23">
        <v>0</v>
      </c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  <c r="Z1821" s="24"/>
      <c r="AA1821" s="24"/>
      <c r="AB1821" s="24"/>
      <c r="AC1821" s="24"/>
      <c r="AD1821" s="24"/>
      <c r="AE1821" s="24"/>
      <c r="AF1821" s="24"/>
      <c r="AG1821" s="24"/>
      <c r="AH1821" s="24"/>
      <c r="AI1821" s="24"/>
      <c r="AJ1821" s="24"/>
      <c r="AK1821" s="24"/>
      <c r="AL1821" s="24"/>
      <c r="AM1821" s="24"/>
      <c r="AN1821" s="24"/>
      <c r="AO1821" s="24"/>
      <c r="AP1821" s="24"/>
      <c r="AQ1821" s="24"/>
      <c r="AR1821" s="24"/>
      <c r="AS1821" s="24"/>
      <c r="AT1821" s="24"/>
      <c r="AU1821" s="24"/>
      <c r="AV1821" s="24"/>
      <c r="AW1821" s="24"/>
      <c r="AX1821" s="24"/>
      <c r="AY1821" s="24"/>
      <c r="AZ1821" s="24"/>
      <c r="BA1821" s="24"/>
      <c r="BB1821" s="24"/>
      <c r="BC1821" s="24"/>
      <c r="BD1821" s="24"/>
      <c r="BE1821" s="24"/>
    </row>
    <row r="1822" spans="1:57" s="3" customFormat="1" hidden="1" x14ac:dyDescent="0.25">
      <c r="A1822" s="4">
        <v>2019</v>
      </c>
      <c r="B1822" s="4">
        <v>1</v>
      </c>
      <c r="C1822" s="4" t="s">
        <v>19</v>
      </c>
      <c r="D1822" s="4" t="s">
        <v>70</v>
      </c>
      <c r="E1822" s="4" t="s">
        <v>104</v>
      </c>
      <c r="F1822" s="4" t="s">
        <v>112</v>
      </c>
      <c r="G1822" s="5" t="s">
        <v>19</v>
      </c>
      <c r="H1822" s="6">
        <v>4.7</v>
      </c>
      <c r="I1822" s="6">
        <v>0</v>
      </c>
      <c r="J1822" s="6">
        <v>0</v>
      </c>
      <c r="K1822" s="6">
        <v>0.47</v>
      </c>
      <c r="L1822" s="6">
        <v>4.2300000000000004</v>
      </c>
      <c r="M1822" s="6">
        <v>0</v>
      </c>
      <c r="N1822" s="6">
        <v>0</v>
      </c>
      <c r="O1822" s="6">
        <v>0</v>
      </c>
    </row>
    <row r="1823" spans="1:57" s="3" customFormat="1" hidden="1" x14ac:dyDescent="0.25">
      <c r="A1823" s="4">
        <v>2019</v>
      </c>
      <c r="B1823" s="4">
        <v>1</v>
      </c>
      <c r="C1823" s="4" t="s">
        <v>79</v>
      </c>
      <c r="D1823" s="4" t="s">
        <v>79</v>
      </c>
      <c r="E1823" s="4" t="s">
        <v>138</v>
      </c>
      <c r="F1823" s="4" t="s">
        <v>144</v>
      </c>
      <c r="G1823" s="5" t="s">
        <v>140</v>
      </c>
      <c r="H1823" s="6">
        <v>0.47</v>
      </c>
      <c r="I1823" s="6">
        <v>0</v>
      </c>
      <c r="J1823" s="6">
        <v>0</v>
      </c>
      <c r="K1823" s="6">
        <v>0.47</v>
      </c>
      <c r="L1823" s="6">
        <v>0</v>
      </c>
      <c r="M1823" s="6">
        <v>0</v>
      </c>
      <c r="N1823" s="6">
        <v>0</v>
      </c>
      <c r="O1823" s="6">
        <v>0</v>
      </c>
    </row>
    <row r="1824" spans="1:57" s="3" customFormat="1" hidden="1" x14ac:dyDescent="0.25">
      <c r="A1824" s="4">
        <v>2019</v>
      </c>
      <c r="B1824" s="4">
        <v>1</v>
      </c>
      <c r="C1824" s="4" t="s">
        <v>124</v>
      </c>
      <c r="D1824" s="4" t="s">
        <v>125</v>
      </c>
      <c r="E1824" s="4" t="s">
        <v>67</v>
      </c>
      <c r="F1824" s="4" t="s">
        <v>345</v>
      </c>
      <c r="G1824" s="5" t="s">
        <v>344</v>
      </c>
      <c r="H1824" s="6">
        <v>0.83</v>
      </c>
      <c r="I1824" s="6">
        <v>0</v>
      </c>
      <c r="J1824" s="6">
        <v>0</v>
      </c>
      <c r="K1824" s="6">
        <v>0.47</v>
      </c>
      <c r="L1824" s="6">
        <v>0.36</v>
      </c>
      <c r="M1824" s="6">
        <v>0</v>
      </c>
      <c r="N1824" s="6">
        <v>0</v>
      </c>
      <c r="O1824" s="6">
        <v>0</v>
      </c>
    </row>
    <row r="1825" spans="1:57" s="3" customFormat="1" hidden="1" x14ac:dyDescent="0.25">
      <c r="A1825" s="4">
        <v>2019</v>
      </c>
      <c r="B1825" s="4">
        <v>1</v>
      </c>
      <c r="C1825" s="4" t="s">
        <v>133</v>
      </c>
      <c r="D1825" s="4" t="s">
        <v>238</v>
      </c>
      <c r="E1825" s="4" t="s">
        <v>126</v>
      </c>
      <c r="F1825" s="4" t="s">
        <v>352</v>
      </c>
      <c r="G1825" s="5" t="s">
        <v>351</v>
      </c>
      <c r="H1825" s="6">
        <v>0.47</v>
      </c>
      <c r="I1825" s="6">
        <v>0</v>
      </c>
      <c r="J1825" s="6">
        <v>0</v>
      </c>
      <c r="K1825" s="6">
        <v>0.47</v>
      </c>
      <c r="L1825" s="6">
        <v>0</v>
      </c>
      <c r="M1825" s="6">
        <v>0</v>
      </c>
      <c r="N1825" s="6">
        <v>0</v>
      </c>
      <c r="O1825" s="6">
        <v>0</v>
      </c>
    </row>
    <row r="1826" spans="1:57" s="3" customFormat="1" hidden="1" x14ac:dyDescent="0.25">
      <c r="A1826" s="9">
        <v>2019</v>
      </c>
      <c r="B1826" s="9">
        <v>2</v>
      </c>
      <c r="C1826" s="9" t="s">
        <v>19</v>
      </c>
      <c r="D1826" s="9" t="s">
        <v>70</v>
      </c>
      <c r="E1826" s="9" t="s">
        <v>104</v>
      </c>
      <c r="F1826" s="9" t="s">
        <v>108</v>
      </c>
      <c r="G1826" s="5" t="s">
        <v>19</v>
      </c>
      <c r="H1826" s="6">
        <v>8.61</v>
      </c>
      <c r="I1826" s="6">
        <v>0</v>
      </c>
      <c r="J1826" s="6">
        <v>0</v>
      </c>
      <c r="K1826" s="6">
        <v>0.47</v>
      </c>
      <c r="L1826" s="6">
        <v>8.14</v>
      </c>
      <c r="M1826" s="6">
        <v>0</v>
      </c>
      <c r="N1826" s="6">
        <v>0</v>
      </c>
      <c r="O1826" s="6">
        <v>0</v>
      </c>
    </row>
    <row r="1827" spans="1:57" s="3" customFormat="1" hidden="1" x14ac:dyDescent="0.25">
      <c r="A1827" s="9">
        <v>2019</v>
      </c>
      <c r="B1827" s="9">
        <v>2</v>
      </c>
      <c r="C1827" s="9" t="s">
        <v>19</v>
      </c>
      <c r="D1827" s="9" t="s">
        <v>78</v>
      </c>
      <c r="E1827" s="9" t="s">
        <v>313</v>
      </c>
      <c r="F1827" s="9" t="s">
        <v>316</v>
      </c>
      <c r="G1827" s="5" t="s">
        <v>315</v>
      </c>
      <c r="H1827" s="6">
        <v>1.18</v>
      </c>
      <c r="I1827" s="6">
        <v>0</v>
      </c>
      <c r="J1827" s="6">
        <v>0</v>
      </c>
      <c r="K1827" s="6">
        <v>0.47</v>
      </c>
      <c r="L1827" s="6">
        <v>0.71</v>
      </c>
      <c r="M1827" s="6">
        <v>0</v>
      </c>
      <c r="N1827" s="6">
        <v>0</v>
      </c>
      <c r="O1827" s="6">
        <v>0</v>
      </c>
    </row>
    <row r="1828" spans="1:57" s="3" customFormat="1" hidden="1" x14ac:dyDescent="0.25">
      <c r="A1828" s="9">
        <v>2019</v>
      </c>
      <c r="B1828" s="9">
        <v>3</v>
      </c>
      <c r="C1828" s="9" t="s">
        <v>79</v>
      </c>
      <c r="D1828" s="9" t="s">
        <v>79</v>
      </c>
      <c r="E1828" s="9" t="s">
        <v>138</v>
      </c>
      <c r="F1828" s="9" t="s">
        <v>144</v>
      </c>
      <c r="G1828" s="5" t="s">
        <v>140</v>
      </c>
      <c r="H1828" s="6">
        <v>0.47</v>
      </c>
      <c r="I1828" s="6">
        <v>0</v>
      </c>
      <c r="J1828" s="6">
        <v>0</v>
      </c>
      <c r="K1828" s="6">
        <v>0.47</v>
      </c>
      <c r="L1828" s="6">
        <v>0</v>
      </c>
      <c r="M1828" s="6">
        <v>0</v>
      </c>
      <c r="N1828" s="6">
        <v>0</v>
      </c>
      <c r="O1828" s="6">
        <v>0</v>
      </c>
    </row>
    <row r="1829" spans="1:57" s="3" customFormat="1" hidden="1" x14ac:dyDescent="0.25">
      <c r="A1829" s="9">
        <v>2019</v>
      </c>
      <c r="B1829" s="9">
        <v>4</v>
      </c>
      <c r="C1829" s="9" t="s">
        <v>124</v>
      </c>
      <c r="D1829" s="9" t="s">
        <v>425</v>
      </c>
      <c r="E1829" s="9" t="s">
        <v>126</v>
      </c>
      <c r="F1829" s="9" t="s">
        <v>438</v>
      </c>
      <c r="G1829" s="5" t="s">
        <v>439</v>
      </c>
      <c r="H1829" s="6">
        <v>0.47</v>
      </c>
      <c r="I1829" s="6">
        <v>0</v>
      </c>
      <c r="J1829" s="6">
        <v>0</v>
      </c>
      <c r="K1829" s="6">
        <v>0.47</v>
      </c>
      <c r="L1829" s="6">
        <v>0</v>
      </c>
      <c r="M1829" s="6">
        <v>0</v>
      </c>
      <c r="N1829" s="6">
        <v>0</v>
      </c>
      <c r="O1829" s="6">
        <v>0</v>
      </c>
    </row>
    <row r="1830" spans="1:57" s="3" customFormat="1" hidden="1" x14ac:dyDescent="0.25">
      <c r="A1830" s="9">
        <v>2019</v>
      </c>
      <c r="B1830" s="9">
        <v>5</v>
      </c>
      <c r="C1830" s="9" t="s">
        <v>27</v>
      </c>
      <c r="D1830" s="9" t="s">
        <v>84</v>
      </c>
      <c r="E1830" s="9" t="s">
        <v>85</v>
      </c>
      <c r="F1830" s="9" t="s">
        <v>88</v>
      </c>
      <c r="G1830" s="5" t="s">
        <v>87</v>
      </c>
      <c r="H1830" s="6">
        <v>1.55</v>
      </c>
      <c r="I1830" s="6">
        <v>0</v>
      </c>
      <c r="J1830" s="6">
        <v>0</v>
      </c>
      <c r="K1830" s="6">
        <v>0.47</v>
      </c>
      <c r="L1830" s="6">
        <v>1.08</v>
      </c>
      <c r="M1830" s="6">
        <v>0</v>
      </c>
      <c r="N1830" s="6">
        <v>0</v>
      </c>
      <c r="O1830" s="6">
        <v>0</v>
      </c>
    </row>
    <row r="1831" spans="1:57" s="3" customFormat="1" hidden="1" x14ac:dyDescent="0.25">
      <c r="A1831" s="9">
        <v>2019</v>
      </c>
      <c r="B1831" s="9">
        <v>5</v>
      </c>
      <c r="C1831" s="9" t="s">
        <v>55</v>
      </c>
      <c r="D1831" s="9" t="s">
        <v>151</v>
      </c>
      <c r="E1831" s="9" t="s">
        <v>152</v>
      </c>
      <c r="F1831" s="9" t="s">
        <v>153</v>
      </c>
      <c r="G1831" s="5" t="s">
        <v>154</v>
      </c>
      <c r="H1831" s="6">
        <v>0.47</v>
      </c>
      <c r="I1831" s="6">
        <v>0</v>
      </c>
      <c r="J1831" s="6">
        <v>0</v>
      </c>
      <c r="K1831" s="6">
        <v>0.47</v>
      </c>
      <c r="L1831" s="6">
        <v>0</v>
      </c>
      <c r="M1831" s="6">
        <v>0</v>
      </c>
      <c r="N1831" s="6">
        <v>0</v>
      </c>
      <c r="O1831" s="6">
        <v>0</v>
      </c>
    </row>
    <row r="1832" spans="1:57" s="3" customFormat="1" hidden="1" x14ac:dyDescent="0.25">
      <c r="A1832" s="9">
        <v>2019</v>
      </c>
      <c r="B1832" s="9">
        <v>5</v>
      </c>
      <c r="C1832" s="9" t="s">
        <v>19</v>
      </c>
      <c r="D1832" s="9" t="s">
        <v>166</v>
      </c>
      <c r="E1832" s="9" t="s">
        <v>242</v>
      </c>
      <c r="F1832" s="9" t="s">
        <v>245</v>
      </c>
      <c r="G1832" s="5" t="s">
        <v>244</v>
      </c>
      <c r="H1832" s="6">
        <v>0.47</v>
      </c>
      <c r="I1832" s="6">
        <v>0</v>
      </c>
      <c r="J1832" s="6">
        <v>0</v>
      </c>
      <c r="K1832" s="6">
        <v>0.47</v>
      </c>
      <c r="L1832" s="6">
        <v>0</v>
      </c>
      <c r="M1832" s="6">
        <v>0</v>
      </c>
      <c r="N1832" s="6">
        <v>0</v>
      </c>
      <c r="O1832" s="6">
        <v>0</v>
      </c>
    </row>
    <row r="1833" spans="1:57" s="3" customFormat="1" hidden="1" x14ac:dyDescent="0.25">
      <c r="A1833" s="9">
        <v>2019</v>
      </c>
      <c r="B1833" s="9">
        <v>6</v>
      </c>
      <c r="C1833" s="10" t="s">
        <v>19</v>
      </c>
      <c r="D1833" s="10" t="s">
        <v>46</v>
      </c>
      <c r="E1833" s="9" t="s">
        <v>17</v>
      </c>
      <c r="F1833" s="10" t="s">
        <v>47</v>
      </c>
      <c r="G1833" s="12" t="s">
        <v>48</v>
      </c>
      <c r="H1833" s="6">
        <v>0.47</v>
      </c>
      <c r="I1833" s="6">
        <v>0</v>
      </c>
      <c r="J1833" s="6">
        <v>0</v>
      </c>
      <c r="K1833" s="6">
        <v>0.47</v>
      </c>
      <c r="L1833" s="6">
        <v>0</v>
      </c>
      <c r="M1833" s="6">
        <v>0</v>
      </c>
      <c r="N1833" s="6">
        <v>0</v>
      </c>
      <c r="O1833" s="6">
        <v>0</v>
      </c>
    </row>
    <row r="1834" spans="1:57" s="3" customFormat="1" hidden="1" x14ac:dyDescent="0.25">
      <c r="A1834" s="5">
        <v>2019</v>
      </c>
      <c r="B1834" s="5">
        <v>7</v>
      </c>
      <c r="C1834" s="12" t="s">
        <v>19</v>
      </c>
      <c r="D1834" s="12" t="s">
        <v>46</v>
      </c>
      <c r="E1834" s="5" t="s">
        <v>17</v>
      </c>
      <c r="F1834" s="12" t="s">
        <v>47</v>
      </c>
      <c r="G1834" s="10" t="s">
        <v>48</v>
      </c>
      <c r="H1834" s="6">
        <v>0.47</v>
      </c>
      <c r="I1834" s="6">
        <v>0</v>
      </c>
      <c r="J1834" s="6">
        <v>0</v>
      </c>
      <c r="K1834" s="6">
        <v>0.47</v>
      </c>
      <c r="L1834" s="6">
        <v>0</v>
      </c>
      <c r="M1834" s="6">
        <v>0</v>
      </c>
      <c r="N1834" s="6">
        <v>0</v>
      </c>
      <c r="O1834" s="6">
        <v>0</v>
      </c>
    </row>
    <row r="1835" spans="1:57" s="3" customFormat="1" hidden="1" x14ac:dyDescent="0.25">
      <c r="A1835" s="5">
        <v>2019</v>
      </c>
      <c r="B1835" s="5">
        <v>7</v>
      </c>
      <c r="C1835" s="12" t="s">
        <v>55</v>
      </c>
      <c r="D1835" s="12" t="s">
        <v>151</v>
      </c>
      <c r="E1835" s="5" t="s">
        <v>152</v>
      </c>
      <c r="F1835" s="12" t="s">
        <v>153</v>
      </c>
      <c r="G1835" s="10" t="s">
        <v>154</v>
      </c>
      <c r="H1835" s="6">
        <v>0.47</v>
      </c>
      <c r="I1835" s="6">
        <v>0</v>
      </c>
      <c r="J1835" s="6">
        <v>0</v>
      </c>
      <c r="K1835" s="6">
        <v>0.47</v>
      </c>
      <c r="L1835" s="6">
        <v>0</v>
      </c>
      <c r="M1835" s="6">
        <v>0</v>
      </c>
      <c r="N1835" s="6">
        <v>0</v>
      </c>
      <c r="O1835" s="6">
        <v>0</v>
      </c>
    </row>
    <row r="1836" spans="1:57" s="3" customFormat="1" hidden="1" x14ac:dyDescent="0.25">
      <c r="A1836" s="19">
        <v>2019</v>
      </c>
      <c r="B1836" s="19">
        <v>10</v>
      </c>
      <c r="C1836" s="19" t="s">
        <v>133</v>
      </c>
      <c r="D1836" s="19" t="s">
        <v>284</v>
      </c>
      <c r="E1836" s="19" t="s">
        <v>544</v>
      </c>
      <c r="F1836" s="19" t="s">
        <v>286</v>
      </c>
      <c r="G1836" s="19" t="s">
        <v>287</v>
      </c>
      <c r="H1836" s="19">
        <v>12.59</v>
      </c>
      <c r="I1836" s="19">
        <v>0</v>
      </c>
      <c r="J1836" s="19">
        <v>0</v>
      </c>
      <c r="K1836" s="19">
        <v>0.47</v>
      </c>
      <c r="L1836" s="19">
        <v>1.44</v>
      </c>
      <c r="M1836" s="19">
        <v>0</v>
      </c>
      <c r="N1836" s="19">
        <v>0</v>
      </c>
      <c r="O1836" s="19">
        <v>10.68</v>
      </c>
      <c r="P1836" s="20"/>
      <c r="Q1836" s="20"/>
      <c r="R1836" s="20"/>
      <c r="S1836" s="20"/>
      <c r="T1836" s="20"/>
      <c r="U1836" s="20"/>
      <c r="V1836" s="20"/>
      <c r="W1836" s="20"/>
      <c r="X1836" s="20"/>
      <c r="Y1836" s="20"/>
      <c r="Z1836" s="20"/>
      <c r="AA1836" s="20"/>
      <c r="AB1836" s="20"/>
      <c r="AC1836" s="20"/>
      <c r="AD1836" s="20"/>
      <c r="AE1836" s="20"/>
      <c r="AF1836" s="20"/>
      <c r="AG1836" s="20"/>
      <c r="AH1836" s="20"/>
      <c r="AI1836" s="20"/>
      <c r="AJ1836" s="20"/>
      <c r="AK1836" s="20"/>
      <c r="AL1836" s="20"/>
      <c r="AM1836" s="20"/>
      <c r="AN1836" s="20"/>
      <c r="AO1836" s="20"/>
      <c r="AP1836" s="20"/>
      <c r="AQ1836" s="20"/>
      <c r="AR1836" s="20"/>
      <c r="AS1836" s="20"/>
      <c r="AT1836" s="20"/>
      <c r="AU1836" s="20"/>
      <c r="AV1836" s="20"/>
      <c r="AW1836" s="20"/>
      <c r="AX1836" s="20"/>
      <c r="AY1836" s="20"/>
      <c r="AZ1836" s="20"/>
      <c r="BA1836" s="20"/>
      <c r="BB1836" s="20"/>
      <c r="BC1836" s="20"/>
      <c r="BD1836" s="20"/>
      <c r="BE1836" s="20"/>
    </row>
    <row r="1837" spans="1:57" s="3" customFormat="1" hidden="1" x14ac:dyDescent="0.25">
      <c r="A1837" s="23">
        <v>2019</v>
      </c>
      <c r="B1837" s="23">
        <v>12</v>
      </c>
      <c r="C1837" s="23" t="s">
        <v>231</v>
      </c>
      <c r="D1837" s="23" t="s">
        <v>464</v>
      </c>
      <c r="E1837" s="23" t="s">
        <v>43</v>
      </c>
      <c r="F1837" s="23" t="s">
        <v>465</v>
      </c>
      <c r="G1837" s="23" t="s">
        <v>466</v>
      </c>
      <c r="H1837" s="23">
        <v>192.65</v>
      </c>
      <c r="I1837" s="23">
        <v>0</v>
      </c>
      <c r="J1837" s="23">
        <v>0</v>
      </c>
      <c r="K1837" s="23">
        <v>0.47</v>
      </c>
      <c r="L1837" s="23">
        <v>3.59</v>
      </c>
      <c r="M1837" s="23">
        <v>0</v>
      </c>
      <c r="N1837" s="23">
        <v>0</v>
      </c>
      <c r="O1837" s="23">
        <v>188.59</v>
      </c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  <c r="Z1837" s="24"/>
      <c r="AA1837" s="24"/>
      <c r="AB1837" s="24"/>
      <c r="AC1837" s="24"/>
      <c r="AD1837" s="24"/>
      <c r="AE1837" s="24"/>
      <c r="AF1837" s="24"/>
      <c r="AG1837" s="24"/>
      <c r="AH1837" s="24"/>
      <c r="AI1837" s="24"/>
      <c r="AJ1837" s="24"/>
      <c r="AK1837" s="24"/>
      <c r="AL1837" s="24"/>
      <c r="AM1837" s="24"/>
      <c r="AN1837" s="24"/>
      <c r="AO1837" s="24"/>
      <c r="AP1837" s="24"/>
      <c r="AQ1837" s="24"/>
      <c r="AR1837" s="24"/>
      <c r="AS1837" s="24"/>
      <c r="AT1837" s="24"/>
      <c r="AU1837" s="24"/>
      <c r="AV1837" s="24"/>
      <c r="AW1837" s="24"/>
      <c r="AX1837" s="24"/>
      <c r="AY1837" s="24"/>
      <c r="AZ1837" s="24"/>
      <c r="BA1837" s="24"/>
      <c r="BB1837" s="24"/>
      <c r="BC1837" s="24"/>
      <c r="BD1837" s="24"/>
      <c r="BE1837" s="24"/>
    </row>
    <row r="1838" spans="1:57" s="3" customFormat="1" hidden="1" x14ac:dyDescent="0.25">
      <c r="A1838" s="9">
        <v>2019</v>
      </c>
      <c r="B1838" s="9">
        <v>3</v>
      </c>
      <c r="C1838" s="9" t="s">
        <v>253</v>
      </c>
      <c r="D1838" s="9" t="s">
        <v>254</v>
      </c>
      <c r="E1838" s="9" t="s">
        <v>255</v>
      </c>
      <c r="F1838" s="9" t="s">
        <v>256</v>
      </c>
      <c r="G1838" s="5" t="s">
        <v>253</v>
      </c>
      <c r="H1838" s="6">
        <v>596.41000000000008</v>
      </c>
      <c r="I1838" s="6">
        <v>0</v>
      </c>
      <c r="J1838" s="6">
        <v>0</v>
      </c>
      <c r="K1838" s="6">
        <v>0.46</v>
      </c>
      <c r="L1838" s="6">
        <v>3.9699999999999998</v>
      </c>
      <c r="M1838" s="6">
        <v>0</v>
      </c>
      <c r="N1838" s="6">
        <v>0</v>
      </c>
      <c r="O1838" s="6">
        <v>591.99</v>
      </c>
    </row>
    <row r="1839" spans="1:57" s="3" customFormat="1" x14ac:dyDescent="0.25">
      <c r="A1839" s="9">
        <v>2019</v>
      </c>
      <c r="B1839" s="9">
        <v>4</v>
      </c>
      <c r="C1839" s="9" t="s">
        <v>61</v>
      </c>
      <c r="D1839" s="9" t="s">
        <v>399</v>
      </c>
      <c r="E1839" s="9" t="s">
        <v>29</v>
      </c>
      <c r="F1839" s="9" t="s">
        <v>424</v>
      </c>
      <c r="G1839" s="5" t="s">
        <v>411</v>
      </c>
      <c r="H1839" s="6">
        <v>19.3</v>
      </c>
      <c r="I1839" s="6">
        <v>0</v>
      </c>
      <c r="J1839" s="6">
        <v>0</v>
      </c>
      <c r="K1839" s="6">
        <v>0.46</v>
      </c>
      <c r="L1839" s="6">
        <v>0</v>
      </c>
      <c r="M1839" s="6">
        <v>18.829999999999998</v>
      </c>
      <c r="N1839" s="6">
        <v>6.38</v>
      </c>
      <c r="O1839" s="6">
        <v>0</v>
      </c>
    </row>
    <row r="1840" spans="1:57" s="3" customFormat="1" hidden="1" x14ac:dyDescent="0.25">
      <c r="A1840" s="5">
        <v>2019</v>
      </c>
      <c r="B1840" s="5">
        <v>7</v>
      </c>
      <c r="C1840" s="12" t="s">
        <v>124</v>
      </c>
      <c r="D1840" s="12" t="s">
        <v>379</v>
      </c>
      <c r="E1840" s="5" t="s">
        <v>126</v>
      </c>
      <c r="F1840" s="12" t="s">
        <v>440</v>
      </c>
      <c r="G1840" s="10" t="s">
        <v>439</v>
      </c>
      <c r="H1840" s="6">
        <v>0.46</v>
      </c>
      <c r="I1840" s="6">
        <v>0</v>
      </c>
      <c r="J1840" s="6">
        <v>0</v>
      </c>
      <c r="K1840" s="6">
        <v>0.46</v>
      </c>
      <c r="L1840" s="6">
        <v>0</v>
      </c>
      <c r="M1840" s="6">
        <v>0</v>
      </c>
      <c r="N1840" s="6">
        <v>0</v>
      </c>
      <c r="O1840" s="6">
        <v>0</v>
      </c>
    </row>
    <row r="1841" spans="1:57" s="3" customFormat="1" hidden="1" x14ac:dyDescent="0.25">
      <c r="A1841" s="5">
        <v>2019</v>
      </c>
      <c r="B1841" s="5">
        <v>7</v>
      </c>
      <c r="C1841" s="12" t="s">
        <v>231</v>
      </c>
      <c r="D1841" s="12" t="s">
        <v>464</v>
      </c>
      <c r="E1841" s="5" t="s">
        <v>43</v>
      </c>
      <c r="F1841" s="12" t="s">
        <v>465</v>
      </c>
      <c r="G1841" s="10" t="s">
        <v>466</v>
      </c>
      <c r="H1841" s="6">
        <v>193.46</v>
      </c>
      <c r="I1841" s="6">
        <v>0</v>
      </c>
      <c r="J1841" s="6">
        <v>0</v>
      </c>
      <c r="K1841" s="6">
        <v>0.46</v>
      </c>
      <c r="L1841" s="6">
        <v>3.95</v>
      </c>
      <c r="M1841" s="6">
        <v>0</v>
      </c>
      <c r="N1841" s="6">
        <v>0</v>
      </c>
      <c r="O1841" s="6">
        <v>189.05</v>
      </c>
    </row>
    <row r="1842" spans="1:57" s="3" customFormat="1" hidden="1" x14ac:dyDescent="0.25">
      <c r="A1842" s="9">
        <v>2019</v>
      </c>
      <c r="B1842" s="9">
        <v>3</v>
      </c>
      <c r="C1842" s="9" t="s">
        <v>27</v>
      </c>
      <c r="D1842" s="9" t="s">
        <v>158</v>
      </c>
      <c r="E1842" s="9" t="s">
        <v>17</v>
      </c>
      <c r="F1842" s="9" t="s">
        <v>264</v>
      </c>
      <c r="G1842" s="5" t="s">
        <v>34</v>
      </c>
      <c r="H1842" s="6">
        <v>7.8900000000000006</v>
      </c>
      <c r="I1842" s="6">
        <v>0</v>
      </c>
      <c r="J1842" s="6">
        <v>0</v>
      </c>
      <c r="K1842" s="6">
        <v>0.45999999999999996</v>
      </c>
      <c r="L1842" s="6">
        <v>0</v>
      </c>
      <c r="M1842" s="6">
        <v>7.44</v>
      </c>
      <c r="N1842" s="6">
        <v>15.549999999999999</v>
      </c>
      <c r="O1842" s="6">
        <v>0</v>
      </c>
    </row>
    <row r="1843" spans="1:57" s="3" customFormat="1" hidden="1" x14ac:dyDescent="0.25">
      <c r="A1843" s="9">
        <v>2019</v>
      </c>
      <c r="B1843" s="9">
        <v>2</v>
      </c>
      <c r="C1843" s="9" t="s">
        <v>19</v>
      </c>
      <c r="D1843" s="9" t="s">
        <v>166</v>
      </c>
      <c r="E1843" s="9" t="s">
        <v>242</v>
      </c>
      <c r="F1843" s="9" t="s">
        <v>243</v>
      </c>
      <c r="G1843" s="5" t="s">
        <v>244</v>
      </c>
      <c r="H1843" s="6">
        <v>0.45</v>
      </c>
      <c r="I1843" s="6">
        <v>0</v>
      </c>
      <c r="J1843" s="6">
        <v>0</v>
      </c>
      <c r="K1843" s="6">
        <v>0.45</v>
      </c>
      <c r="L1843" s="6">
        <v>0</v>
      </c>
      <c r="M1843" s="6">
        <v>0</v>
      </c>
      <c r="N1843" s="6">
        <v>0</v>
      </c>
      <c r="O1843" s="6">
        <v>0</v>
      </c>
    </row>
    <row r="1844" spans="1:57" s="3" customFormat="1" hidden="1" x14ac:dyDescent="0.25">
      <c r="A1844" s="9">
        <v>2019</v>
      </c>
      <c r="B1844" s="9">
        <v>3</v>
      </c>
      <c r="C1844" s="9" t="s">
        <v>19</v>
      </c>
      <c r="D1844" s="9" t="s">
        <v>166</v>
      </c>
      <c r="E1844" s="9" t="s">
        <v>242</v>
      </c>
      <c r="F1844" s="9" t="s">
        <v>245</v>
      </c>
      <c r="G1844" s="5" t="s">
        <v>244</v>
      </c>
      <c r="H1844" s="6">
        <v>0.45</v>
      </c>
      <c r="I1844" s="6">
        <v>0</v>
      </c>
      <c r="J1844" s="6">
        <v>0</v>
      </c>
      <c r="K1844" s="6">
        <v>0.45</v>
      </c>
      <c r="L1844" s="6">
        <v>0</v>
      </c>
      <c r="M1844" s="6">
        <v>0</v>
      </c>
      <c r="N1844" s="6">
        <v>0</v>
      </c>
      <c r="O1844" s="6">
        <v>0</v>
      </c>
    </row>
    <row r="1845" spans="1:57" s="3" customFormat="1" hidden="1" x14ac:dyDescent="0.25">
      <c r="A1845" s="9">
        <v>2019</v>
      </c>
      <c r="B1845" s="9">
        <v>3</v>
      </c>
      <c r="C1845" s="9" t="s">
        <v>15</v>
      </c>
      <c r="D1845" s="9" t="s">
        <v>393</v>
      </c>
      <c r="E1845" s="9" t="s">
        <v>43</v>
      </c>
      <c r="F1845" s="9" t="s">
        <v>393</v>
      </c>
      <c r="G1845" s="5" t="s">
        <v>393</v>
      </c>
      <c r="H1845" s="6">
        <v>1.37</v>
      </c>
      <c r="I1845" s="6">
        <v>0</v>
      </c>
      <c r="J1845" s="6">
        <v>0</v>
      </c>
      <c r="K1845" s="6">
        <v>0.45</v>
      </c>
      <c r="L1845" s="6">
        <v>0.92</v>
      </c>
      <c r="M1845" s="6">
        <v>0</v>
      </c>
      <c r="N1845" s="6">
        <v>0</v>
      </c>
      <c r="O1845" s="6">
        <v>0</v>
      </c>
    </row>
    <row r="1846" spans="1:57" s="3" customFormat="1" hidden="1" x14ac:dyDescent="0.25">
      <c r="A1846" s="9">
        <v>2019</v>
      </c>
      <c r="B1846" s="9">
        <v>4</v>
      </c>
      <c r="C1846" s="9" t="s">
        <v>55</v>
      </c>
      <c r="D1846" s="9" t="s">
        <v>151</v>
      </c>
      <c r="E1846" s="9" t="s">
        <v>152</v>
      </c>
      <c r="F1846" s="9" t="s">
        <v>153</v>
      </c>
      <c r="G1846" s="5" t="s">
        <v>154</v>
      </c>
      <c r="H1846" s="6">
        <v>0.45</v>
      </c>
      <c r="I1846" s="6">
        <v>0</v>
      </c>
      <c r="J1846" s="6">
        <v>0</v>
      </c>
      <c r="K1846" s="6">
        <v>0.45</v>
      </c>
      <c r="L1846" s="6">
        <v>0</v>
      </c>
      <c r="M1846" s="6">
        <v>0</v>
      </c>
      <c r="N1846" s="6">
        <v>0</v>
      </c>
      <c r="O1846" s="6">
        <v>0</v>
      </c>
    </row>
    <row r="1847" spans="1:57" s="3" customFormat="1" x14ac:dyDescent="0.25">
      <c r="A1847" s="9">
        <v>2019</v>
      </c>
      <c r="B1847" s="9">
        <v>6</v>
      </c>
      <c r="C1847" s="10" t="s">
        <v>27</v>
      </c>
      <c r="D1847" s="10" t="s">
        <v>191</v>
      </c>
      <c r="E1847" s="9" t="s">
        <v>29</v>
      </c>
      <c r="F1847" s="10" t="s">
        <v>189</v>
      </c>
      <c r="G1847" s="12" t="s">
        <v>190</v>
      </c>
      <c r="H1847" s="6">
        <v>0.63</v>
      </c>
      <c r="I1847" s="6">
        <v>0</v>
      </c>
      <c r="J1847" s="6">
        <v>0</v>
      </c>
      <c r="K1847" s="6">
        <v>0.45</v>
      </c>
      <c r="L1847" s="6">
        <v>0.18</v>
      </c>
      <c r="M1847" s="6">
        <v>0</v>
      </c>
      <c r="N1847" s="6">
        <v>0</v>
      </c>
      <c r="O1847" s="6">
        <v>0</v>
      </c>
    </row>
    <row r="1848" spans="1:57" s="3" customFormat="1" hidden="1" x14ac:dyDescent="0.25">
      <c r="A1848" s="5">
        <v>2019</v>
      </c>
      <c r="B1848" s="5">
        <v>7</v>
      </c>
      <c r="C1848" s="12" t="s">
        <v>231</v>
      </c>
      <c r="D1848" s="12" t="s">
        <v>522</v>
      </c>
      <c r="E1848" s="5" t="s">
        <v>500</v>
      </c>
      <c r="F1848" s="12" t="s">
        <v>523</v>
      </c>
      <c r="G1848" s="10" t="s">
        <v>502</v>
      </c>
      <c r="H1848" s="6">
        <v>547.66999999999996</v>
      </c>
      <c r="I1848" s="6">
        <v>0</v>
      </c>
      <c r="J1848" s="6">
        <v>0</v>
      </c>
      <c r="K1848" s="6">
        <v>0.45</v>
      </c>
      <c r="L1848" s="6">
        <v>3.27</v>
      </c>
      <c r="M1848" s="6">
        <v>0</v>
      </c>
      <c r="N1848" s="6">
        <v>0</v>
      </c>
      <c r="O1848" s="6">
        <v>543.95000000000005</v>
      </c>
    </row>
    <row r="1849" spans="1:57" s="3" customFormat="1" x14ac:dyDescent="0.25">
      <c r="A1849" s="13">
        <v>2019</v>
      </c>
      <c r="B1849" s="13">
        <v>9</v>
      </c>
      <c r="C1849" s="13" t="s">
        <v>61</v>
      </c>
      <c r="D1849" s="13" t="s">
        <v>399</v>
      </c>
      <c r="E1849" s="13" t="s">
        <v>29</v>
      </c>
      <c r="F1849" s="13" t="s">
        <v>422</v>
      </c>
      <c r="G1849" s="7" t="s">
        <v>411</v>
      </c>
      <c r="H1849" s="13">
        <v>6.97</v>
      </c>
      <c r="I1849" s="13">
        <v>0</v>
      </c>
      <c r="J1849" s="13">
        <v>0</v>
      </c>
      <c r="K1849" s="13">
        <v>0.45</v>
      </c>
      <c r="L1849" s="13">
        <v>0</v>
      </c>
      <c r="M1849" s="13">
        <v>6.52</v>
      </c>
      <c r="N1849" s="13">
        <v>2.29</v>
      </c>
      <c r="O1849" s="13">
        <v>0</v>
      </c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  <c r="AN1849" s="18"/>
      <c r="AO1849" s="18"/>
      <c r="AP1849" s="18"/>
      <c r="AQ1849" s="18"/>
      <c r="AR1849" s="18"/>
      <c r="AS1849" s="18"/>
      <c r="AT1849" s="18"/>
      <c r="AU1849" s="18"/>
      <c r="AV1849" s="18"/>
      <c r="AW1849" s="18"/>
      <c r="AX1849" s="18"/>
      <c r="AY1849" s="18"/>
      <c r="AZ1849" s="18"/>
      <c r="BA1849" s="18"/>
      <c r="BB1849" s="18"/>
      <c r="BC1849" s="18"/>
      <c r="BD1849" s="18"/>
      <c r="BE1849" s="18"/>
    </row>
    <row r="1850" spans="1:57" s="3" customFormat="1" x14ac:dyDescent="0.25">
      <c r="A1850" s="23">
        <v>2019</v>
      </c>
      <c r="B1850" s="23">
        <v>12</v>
      </c>
      <c r="C1850" s="23" t="s">
        <v>89</v>
      </c>
      <c r="D1850" s="23" t="s">
        <v>332</v>
      </c>
      <c r="E1850" s="23" t="s">
        <v>29</v>
      </c>
      <c r="F1850" s="23" t="s">
        <v>337</v>
      </c>
      <c r="G1850" s="23" t="s">
        <v>330</v>
      </c>
      <c r="H1850" s="23">
        <v>20.88</v>
      </c>
      <c r="I1850" s="23">
        <v>0</v>
      </c>
      <c r="J1850" s="23">
        <v>0</v>
      </c>
      <c r="K1850" s="23">
        <v>0.45</v>
      </c>
      <c r="L1850" s="23">
        <v>10.329999999999998</v>
      </c>
      <c r="M1850" s="23">
        <v>0</v>
      </c>
      <c r="N1850" s="23">
        <v>0</v>
      </c>
      <c r="O1850" s="23">
        <v>10.1</v>
      </c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  <c r="Z1850" s="24"/>
      <c r="AA1850" s="24"/>
      <c r="AB1850" s="24"/>
      <c r="AC1850" s="24"/>
      <c r="AD1850" s="24"/>
      <c r="AE1850" s="24"/>
      <c r="AF1850" s="24"/>
      <c r="AG1850" s="24"/>
      <c r="AH1850" s="24"/>
      <c r="AI1850" s="24"/>
      <c r="AJ1850" s="24"/>
      <c r="AK1850" s="24"/>
      <c r="AL1850" s="24"/>
      <c r="AM1850" s="24"/>
      <c r="AN1850" s="24"/>
      <c r="AO1850" s="24"/>
      <c r="AP1850" s="24"/>
      <c r="AQ1850" s="24"/>
      <c r="AR1850" s="24"/>
      <c r="AS1850" s="24"/>
      <c r="AT1850" s="24"/>
      <c r="AU1850" s="24"/>
      <c r="AV1850" s="24"/>
      <c r="AW1850" s="24"/>
      <c r="AX1850" s="24"/>
      <c r="AY1850" s="24"/>
      <c r="AZ1850" s="24"/>
      <c r="BA1850" s="24"/>
      <c r="BB1850" s="24"/>
      <c r="BC1850" s="24"/>
      <c r="BD1850" s="24"/>
      <c r="BE1850" s="24"/>
    </row>
    <row r="1851" spans="1:57" s="3" customFormat="1" hidden="1" x14ac:dyDescent="0.25">
      <c r="A1851" s="4">
        <v>2019</v>
      </c>
      <c r="B1851" s="4">
        <v>1</v>
      </c>
      <c r="C1851" s="4" t="s">
        <v>27</v>
      </c>
      <c r="D1851" s="4" t="s">
        <v>158</v>
      </c>
      <c r="E1851" s="4" t="s">
        <v>17</v>
      </c>
      <c r="F1851" s="4" t="s">
        <v>262</v>
      </c>
      <c r="G1851" s="5" t="s">
        <v>34</v>
      </c>
      <c r="H1851" s="6">
        <v>6.14</v>
      </c>
      <c r="I1851" s="6">
        <v>0</v>
      </c>
      <c r="J1851" s="6">
        <v>0</v>
      </c>
      <c r="K1851" s="6">
        <v>0.44999999999999996</v>
      </c>
      <c r="L1851" s="6">
        <v>0</v>
      </c>
      <c r="M1851" s="6">
        <v>5.7</v>
      </c>
      <c r="N1851" s="6">
        <v>13.97</v>
      </c>
      <c r="O1851" s="6">
        <v>0</v>
      </c>
    </row>
    <row r="1852" spans="1:57" s="3" customFormat="1" hidden="1" x14ac:dyDescent="0.25">
      <c r="A1852" s="21">
        <v>2019</v>
      </c>
      <c r="B1852" s="21">
        <v>11</v>
      </c>
      <c r="C1852" s="21" t="s">
        <v>19</v>
      </c>
      <c r="D1852" s="21" t="s">
        <v>78</v>
      </c>
      <c r="E1852" s="21" t="s">
        <v>313</v>
      </c>
      <c r="F1852" s="21" t="s">
        <v>314</v>
      </c>
      <c r="G1852" s="21" t="s">
        <v>315</v>
      </c>
      <c r="H1852" s="21">
        <v>78.31</v>
      </c>
      <c r="I1852" s="21">
        <v>0</v>
      </c>
      <c r="J1852" s="21">
        <v>0</v>
      </c>
      <c r="K1852" s="21">
        <v>0.44999999999999996</v>
      </c>
      <c r="L1852" s="21">
        <v>13.58</v>
      </c>
      <c r="M1852" s="21">
        <v>0</v>
      </c>
      <c r="N1852" s="21">
        <v>0</v>
      </c>
      <c r="O1852" s="21">
        <v>64.28</v>
      </c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  <c r="AA1852" s="22"/>
      <c r="AB1852" s="22"/>
      <c r="AC1852" s="22"/>
      <c r="AD1852" s="22"/>
      <c r="AE1852" s="22"/>
      <c r="AF1852" s="22"/>
      <c r="AG1852" s="22"/>
      <c r="AH1852" s="22"/>
      <c r="AI1852" s="22"/>
      <c r="AJ1852" s="22"/>
      <c r="AK1852" s="22"/>
      <c r="AL1852" s="22"/>
      <c r="AM1852" s="22"/>
      <c r="AN1852" s="22"/>
      <c r="AO1852" s="22"/>
      <c r="AP1852" s="22"/>
      <c r="AQ1852" s="22"/>
      <c r="AR1852" s="22"/>
      <c r="AS1852" s="22"/>
      <c r="AT1852" s="22"/>
      <c r="AU1852" s="22"/>
      <c r="AV1852" s="22"/>
      <c r="AW1852" s="22"/>
      <c r="AX1852" s="22"/>
      <c r="AY1852" s="22"/>
      <c r="AZ1852" s="22"/>
      <c r="BA1852" s="22"/>
      <c r="BB1852" s="22"/>
      <c r="BC1852" s="22"/>
      <c r="BD1852" s="22"/>
      <c r="BE1852" s="22"/>
    </row>
    <row r="1853" spans="1:57" s="3" customFormat="1" x14ac:dyDescent="0.25">
      <c r="A1853" s="9">
        <v>2019</v>
      </c>
      <c r="B1853" s="9">
        <v>3</v>
      </c>
      <c r="C1853" s="9" t="s">
        <v>89</v>
      </c>
      <c r="D1853" s="9" t="s">
        <v>197</v>
      </c>
      <c r="E1853" s="9" t="s">
        <v>29</v>
      </c>
      <c r="F1853" s="9" t="s">
        <v>199</v>
      </c>
      <c r="G1853" s="5" t="s">
        <v>200</v>
      </c>
      <c r="H1853" s="6">
        <v>70.8</v>
      </c>
      <c r="I1853" s="6">
        <v>0</v>
      </c>
      <c r="J1853" s="6">
        <v>0</v>
      </c>
      <c r="K1853" s="6">
        <v>0.44</v>
      </c>
      <c r="L1853" s="6">
        <v>3.18</v>
      </c>
      <c r="M1853" s="6">
        <v>66.38</v>
      </c>
      <c r="N1853" s="6">
        <v>0</v>
      </c>
      <c r="O1853" s="6">
        <v>0.8</v>
      </c>
    </row>
    <row r="1854" spans="1:57" s="3" customFormat="1" hidden="1" x14ac:dyDescent="0.25">
      <c r="A1854" s="9">
        <v>2019</v>
      </c>
      <c r="B1854" s="9">
        <v>4</v>
      </c>
      <c r="C1854" s="9" t="s">
        <v>79</v>
      </c>
      <c r="D1854" s="9" t="s">
        <v>79</v>
      </c>
      <c r="E1854" s="9" t="s">
        <v>138</v>
      </c>
      <c r="F1854" s="9" t="s">
        <v>144</v>
      </c>
      <c r="G1854" s="5" t="s">
        <v>140</v>
      </c>
      <c r="H1854" s="6">
        <v>0.44</v>
      </c>
      <c r="I1854" s="6">
        <v>0</v>
      </c>
      <c r="J1854" s="6">
        <v>0</v>
      </c>
      <c r="K1854" s="6">
        <v>0.44</v>
      </c>
      <c r="L1854" s="6">
        <v>0</v>
      </c>
      <c r="M1854" s="6">
        <v>0</v>
      </c>
      <c r="N1854" s="6">
        <v>0</v>
      </c>
      <c r="O1854" s="6">
        <v>0</v>
      </c>
    </row>
    <row r="1855" spans="1:57" s="3" customFormat="1" hidden="1" x14ac:dyDescent="0.25">
      <c r="A1855" s="9">
        <v>2019</v>
      </c>
      <c r="B1855" s="9">
        <v>4</v>
      </c>
      <c r="C1855" s="9" t="s">
        <v>253</v>
      </c>
      <c r="D1855" s="9" t="s">
        <v>254</v>
      </c>
      <c r="E1855" s="9" t="s">
        <v>255</v>
      </c>
      <c r="F1855" s="9" t="s">
        <v>256</v>
      </c>
      <c r="G1855" s="5" t="s">
        <v>253</v>
      </c>
      <c r="H1855" s="6">
        <v>659.13</v>
      </c>
      <c r="I1855" s="6">
        <v>0</v>
      </c>
      <c r="J1855" s="6">
        <v>0</v>
      </c>
      <c r="K1855" s="6">
        <v>0.44</v>
      </c>
      <c r="L1855" s="6">
        <v>1.39</v>
      </c>
      <c r="M1855" s="6">
        <v>0</v>
      </c>
      <c r="N1855" s="6">
        <v>0</v>
      </c>
      <c r="O1855" s="6">
        <v>657.31</v>
      </c>
    </row>
    <row r="1856" spans="1:57" s="3" customFormat="1" hidden="1" x14ac:dyDescent="0.25">
      <c r="A1856" s="9">
        <v>2019</v>
      </c>
      <c r="B1856" s="9">
        <v>4</v>
      </c>
      <c r="C1856" s="9" t="s">
        <v>15</v>
      </c>
      <c r="D1856" s="9" t="s">
        <v>393</v>
      </c>
      <c r="E1856" s="9" t="s">
        <v>43</v>
      </c>
      <c r="F1856" s="9" t="s">
        <v>393</v>
      </c>
      <c r="G1856" s="5" t="s">
        <v>393</v>
      </c>
      <c r="H1856" s="6">
        <v>1.34</v>
      </c>
      <c r="I1856" s="6">
        <v>0</v>
      </c>
      <c r="J1856" s="6">
        <v>0</v>
      </c>
      <c r="K1856" s="6">
        <v>0.44</v>
      </c>
      <c r="L1856" s="6">
        <v>0.89</v>
      </c>
      <c r="M1856" s="6">
        <v>0</v>
      </c>
      <c r="N1856" s="6">
        <v>0</v>
      </c>
      <c r="O1856" s="6">
        <v>0</v>
      </c>
    </row>
    <row r="1857" spans="1:57" s="3" customFormat="1" hidden="1" x14ac:dyDescent="0.25">
      <c r="A1857" s="9">
        <v>2019</v>
      </c>
      <c r="B1857" s="9">
        <v>5</v>
      </c>
      <c r="C1857" s="9" t="s">
        <v>89</v>
      </c>
      <c r="D1857" s="9" t="s">
        <v>90</v>
      </c>
      <c r="E1857" s="9" t="s">
        <v>91</v>
      </c>
      <c r="F1857" s="9" t="s">
        <v>94</v>
      </c>
      <c r="G1857" s="5" t="s">
        <v>93</v>
      </c>
      <c r="H1857" s="6">
        <v>16.670000000000002</v>
      </c>
      <c r="I1857" s="6">
        <v>0</v>
      </c>
      <c r="J1857" s="6">
        <v>0</v>
      </c>
      <c r="K1857" s="6">
        <v>0.44</v>
      </c>
      <c r="L1857" s="6">
        <v>4.63</v>
      </c>
      <c r="M1857" s="6">
        <v>11.6</v>
      </c>
      <c r="N1857" s="6">
        <v>3.99</v>
      </c>
      <c r="O1857" s="6">
        <v>0</v>
      </c>
    </row>
    <row r="1858" spans="1:57" s="3" customFormat="1" x14ac:dyDescent="0.25">
      <c r="A1858" s="9">
        <v>2019</v>
      </c>
      <c r="B1858" s="9">
        <v>5</v>
      </c>
      <c r="C1858" s="9" t="s">
        <v>124</v>
      </c>
      <c r="D1858" s="9" t="s">
        <v>382</v>
      </c>
      <c r="E1858" s="9" t="s">
        <v>29</v>
      </c>
      <c r="F1858" s="9" t="s">
        <v>383</v>
      </c>
      <c r="G1858" s="5" t="s">
        <v>384</v>
      </c>
      <c r="H1858" s="6">
        <v>0.44</v>
      </c>
      <c r="I1858" s="6">
        <v>0</v>
      </c>
      <c r="J1858" s="6">
        <v>0</v>
      </c>
      <c r="K1858" s="6">
        <v>0.44</v>
      </c>
      <c r="L1858" s="6">
        <v>0</v>
      </c>
      <c r="M1858" s="6">
        <v>0</v>
      </c>
      <c r="N1858" s="6">
        <v>0</v>
      </c>
      <c r="O1858" s="6">
        <v>0</v>
      </c>
    </row>
    <row r="1859" spans="1:57" s="3" customFormat="1" hidden="1" x14ac:dyDescent="0.25">
      <c r="A1859" s="9">
        <v>2019</v>
      </c>
      <c r="B1859" s="9">
        <v>6</v>
      </c>
      <c r="C1859" s="10" t="s">
        <v>55</v>
      </c>
      <c r="D1859" s="10" t="s">
        <v>60</v>
      </c>
      <c r="E1859" s="9" t="s">
        <v>57</v>
      </c>
      <c r="F1859" s="10" t="s">
        <v>60</v>
      </c>
      <c r="G1859" s="12" t="s">
        <v>59</v>
      </c>
      <c r="H1859" s="6">
        <v>303.38</v>
      </c>
      <c r="I1859" s="6">
        <v>0</v>
      </c>
      <c r="J1859" s="6">
        <v>0</v>
      </c>
      <c r="K1859" s="6">
        <v>0.44</v>
      </c>
      <c r="L1859" s="6">
        <v>0</v>
      </c>
      <c r="M1859" s="6">
        <v>0</v>
      </c>
      <c r="N1859" s="6">
        <v>0</v>
      </c>
      <c r="O1859" s="6">
        <v>302.94</v>
      </c>
    </row>
    <row r="1860" spans="1:57" s="3" customFormat="1" hidden="1" x14ac:dyDescent="0.25">
      <c r="A1860" s="13">
        <v>2019</v>
      </c>
      <c r="B1860" s="13">
        <v>9</v>
      </c>
      <c r="C1860" s="13" t="s">
        <v>79</v>
      </c>
      <c r="D1860" s="13" t="s">
        <v>79</v>
      </c>
      <c r="E1860" s="13" t="s">
        <v>138</v>
      </c>
      <c r="F1860" s="13" t="s">
        <v>144</v>
      </c>
      <c r="G1860" s="7" t="s">
        <v>140</v>
      </c>
      <c r="H1860" s="13">
        <v>0.44</v>
      </c>
      <c r="I1860" s="13">
        <v>0</v>
      </c>
      <c r="J1860" s="13">
        <v>0</v>
      </c>
      <c r="K1860" s="13">
        <v>0.44</v>
      </c>
      <c r="L1860" s="13">
        <v>0</v>
      </c>
      <c r="M1860" s="13">
        <v>0</v>
      </c>
      <c r="N1860" s="13">
        <v>0</v>
      </c>
      <c r="O1860" s="13">
        <v>0</v>
      </c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  <c r="AN1860" s="18"/>
      <c r="AO1860" s="18"/>
      <c r="AP1860" s="18"/>
      <c r="AQ1860" s="18"/>
      <c r="AR1860" s="18"/>
      <c r="AS1860" s="18"/>
      <c r="AT1860" s="18"/>
      <c r="AU1860" s="18"/>
      <c r="AV1860" s="18"/>
      <c r="AW1860" s="18"/>
      <c r="AX1860" s="18"/>
      <c r="AY1860" s="18"/>
      <c r="AZ1860" s="18"/>
      <c r="BA1860" s="18"/>
      <c r="BB1860" s="18"/>
      <c r="BC1860" s="18"/>
      <c r="BD1860" s="18"/>
      <c r="BE1860" s="18"/>
    </row>
    <row r="1861" spans="1:57" s="3" customFormat="1" hidden="1" x14ac:dyDescent="0.25">
      <c r="A1861" s="19">
        <v>2019</v>
      </c>
      <c r="B1861" s="19">
        <v>10</v>
      </c>
      <c r="C1861" s="19" t="s">
        <v>79</v>
      </c>
      <c r="D1861" s="19" t="s">
        <v>79</v>
      </c>
      <c r="E1861" s="19" t="s">
        <v>138</v>
      </c>
      <c r="F1861" s="19" t="s">
        <v>144</v>
      </c>
      <c r="G1861" s="19" t="s">
        <v>140</v>
      </c>
      <c r="H1861" s="19">
        <v>0.44</v>
      </c>
      <c r="I1861" s="19">
        <v>0</v>
      </c>
      <c r="J1861" s="19">
        <v>0</v>
      </c>
      <c r="K1861" s="19">
        <v>0.44</v>
      </c>
      <c r="L1861" s="19">
        <v>0</v>
      </c>
      <c r="M1861" s="19">
        <v>0</v>
      </c>
      <c r="N1861" s="19">
        <v>0</v>
      </c>
      <c r="O1861" s="19">
        <v>0</v>
      </c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20"/>
      <c r="AG1861" s="20"/>
      <c r="AH1861" s="20"/>
      <c r="AI1861" s="20"/>
      <c r="AJ1861" s="20"/>
      <c r="AK1861" s="20"/>
      <c r="AL1861" s="20"/>
      <c r="AM1861" s="20"/>
      <c r="AN1861" s="20"/>
      <c r="AO1861" s="20"/>
      <c r="AP1861" s="20"/>
      <c r="AQ1861" s="20"/>
      <c r="AR1861" s="20"/>
      <c r="AS1861" s="20"/>
      <c r="AT1861" s="20"/>
      <c r="AU1861" s="20"/>
      <c r="AV1861" s="20"/>
      <c r="AW1861" s="20"/>
      <c r="AX1861" s="20"/>
      <c r="AY1861" s="20"/>
      <c r="AZ1861" s="20"/>
      <c r="BA1861" s="20"/>
      <c r="BB1861" s="20"/>
      <c r="BC1861" s="20"/>
      <c r="BD1861" s="20"/>
      <c r="BE1861" s="20"/>
    </row>
    <row r="1862" spans="1:57" s="3" customFormat="1" x14ac:dyDescent="0.25">
      <c r="A1862" s="19">
        <v>2019</v>
      </c>
      <c r="B1862" s="19">
        <v>10</v>
      </c>
      <c r="C1862" s="19" t="s">
        <v>89</v>
      </c>
      <c r="D1862" s="19" t="s">
        <v>197</v>
      </c>
      <c r="E1862" s="19" t="s">
        <v>29</v>
      </c>
      <c r="F1862" s="19" t="s">
        <v>201</v>
      </c>
      <c r="G1862" s="19" t="s">
        <v>200</v>
      </c>
      <c r="H1862" s="19">
        <v>82.64</v>
      </c>
      <c r="I1862" s="19">
        <v>0</v>
      </c>
      <c r="J1862" s="19">
        <v>0</v>
      </c>
      <c r="K1862" s="19">
        <v>0.44</v>
      </c>
      <c r="L1862" s="19">
        <v>4.55</v>
      </c>
      <c r="M1862" s="19">
        <v>76.52</v>
      </c>
      <c r="N1862" s="19">
        <v>5.12</v>
      </c>
      <c r="O1862" s="19">
        <v>1.1299999999999999</v>
      </c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20"/>
      <c r="AG1862" s="20"/>
      <c r="AH1862" s="20"/>
      <c r="AI1862" s="20"/>
      <c r="AJ1862" s="20"/>
      <c r="AK1862" s="20"/>
      <c r="AL1862" s="20"/>
      <c r="AM1862" s="20"/>
      <c r="AN1862" s="20"/>
      <c r="AO1862" s="20"/>
      <c r="AP1862" s="20"/>
      <c r="AQ1862" s="20"/>
      <c r="AR1862" s="20"/>
      <c r="AS1862" s="20"/>
      <c r="AT1862" s="20"/>
      <c r="AU1862" s="20"/>
      <c r="AV1862" s="20"/>
      <c r="AW1862" s="20"/>
      <c r="AX1862" s="20"/>
      <c r="AY1862" s="20"/>
      <c r="AZ1862" s="20"/>
      <c r="BA1862" s="20"/>
      <c r="BB1862" s="20"/>
      <c r="BC1862" s="20"/>
      <c r="BD1862" s="20"/>
      <c r="BE1862" s="20"/>
    </row>
    <row r="1863" spans="1:57" s="3" customFormat="1" x14ac:dyDescent="0.25">
      <c r="A1863" s="23">
        <v>2019</v>
      </c>
      <c r="B1863" s="23">
        <v>12</v>
      </c>
      <c r="C1863" s="23" t="s">
        <v>27</v>
      </c>
      <c r="D1863" s="23" t="s">
        <v>28</v>
      </c>
      <c r="E1863" s="23" t="s">
        <v>29</v>
      </c>
      <c r="F1863" s="23" t="s">
        <v>30</v>
      </c>
      <c r="G1863" s="23" t="s">
        <v>30</v>
      </c>
      <c r="H1863" s="23">
        <v>21.479999999999997</v>
      </c>
      <c r="I1863" s="23">
        <v>0</v>
      </c>
      <c r="J1863" s="23">
        <v>0</v>
      </c>
      <c r="K1863" s="23">
        <v>0.44</v>
      </c>
      <c r="L1863" s="23">
        <v>0</v>
      </c>
      <c r="M1863" s="23">
        <v>21.04</v>
      </c>
      <c r="N1863" s="23">
        <v>10.989999999999998</v>
      </c>
      <c r="O1863" s="23">
        <v>0</v>
      </c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  <c r="Z1863" s="24"/>
      <c r="AA1863" s="24"/>
      <c r="AB1863" s="24"/>
      <c r="AC1863" s="24"/>
      <c r="AD1863" s="24"/>
      <c r="AE1863" s="24"/>
      <c r="AF1863" s="24"/>
      <c r="AG1863" s="24"/>
      <c r="AH1863" s="24"/>
      <c r="AI1863" s="24"/>
      <c r="AJ1863" s="24"/>
      <c r="AK1863" s="24"/>
      <c r="AL1863" s="24"/>
      <c r="AM1863" s="24"/>
      <c r="AN1863" s="24"/>
      <c r="AO1863" s="24"/>
      <c r="AP1863" s="24"/>
      <c r="AQ1863" s="24"/>
      <c r="AR1863" s="24"/>
      <c r="AS1863" s="24"/>
      <c r="AT1863" s="24"/>
      <c r="AU1863" s="24"/>
      <c r="AV1863" s="24"/>
      <c r="AW1863" s="24"/>
      <c r="AX1863" s="24"/>
      <c r="AY1863" s="24"/>
      <c r="AZ1863" s="24"/>
      <c r="BA1863" s="24"/>
      <c r="BB1863" s="24"/>
      <c r="BC1863" s="24"/>
      <c r="BD1863" s="24"/>
      <c r="BE1863" s="24"/>
    </row>
    <row r="1864" spans="1:57" s="3" customFormat="1" x14ac:dyDescent="0.25">
      <c r="A1864" s="23">
        <v>2019</v>
      </c>
      <c r="B1864" s="23">
        <v>12</v>
      </c>
      <c r="C1864" s="23" t="s">
        <v>61</v>
      </c>
      <c r="D1864" s="23" t="s">
        <v>399</v>
      </c>
      <c r="E1864" s="23" t="s">
        <v>29</v>
      </c>
      <c r="F1864" s="23" t="s">
        <v>400</v>
      </c>
      <c r="G1864" s="23" t="s">
        <v>401</v>
      </c>
      <c r="H1864" s="23">
        <v>10.17</v>
      </c>
      <c r="I1864" s="23">
        <v>0</v>
      </c>
      <c r="J1864" s="23">
        <v>0</v>
      </c>
      <c r="K1864" s="23">
        <v>0.44</v>
      </c>
      <c r="L1864" s="23">
        <v>2.5099999999999998</v>
      </c>
      <c r="M1864" s="23">
        <v>7.22</v>
      </c>
      <c r="N1864" s="23">
        <v>5.32</v>
      </c>
      <c r="O1864" s="23">
        <v>0</v>
      </c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  <c r="Z1864" s="24"/>
      <c r="AA1864" s="24"/>
      <c r="AB1864" s="24"/>
      <c r="AC1864" s="24"/>
      <c r="AD1864" s="24"/>
      <c r="AE1864" s="24"/>
      <c r="AF1864" s="24"/>
      <c r="AG1864" s="24"/>
      <c r="AH1864" s="24"/>
      <c r="AI1864" s="24"/>
      <c r="AJ1864" s="24"/>
      <c r="AK1864" s="24"/>
      <c r="AL1864" s="24"/>
      <c r="AM1864" s="24"/>
      <c r="AN1864" s="24"/>
      <c r="AO1864" s="24"/>
      <c r="AP1864" s="24"/>
      <c r="AQ1864" s="24"/>
      <c r="AR1864" s="24"/>
      <c r="AS1864" s="24"/>
      <c r="AT1864" s="24"/>
      <c r="AU1864" s="24"/>
      <c r="AV1864" s="24"/>
      <c r="AW1864" s="24"/>
      <c r="AX1864" s="24"/>
      <c r="AY1864" s="24"/>
      <c r="AZ1864" s="24"/>
      <c r="BA1864" s="24"/>
      <c r="BB1864" s="24"/>
      <c r="BC1864" s="24"/>
      <c r="BD1864" s="24"/>
      <c r="BE1864" s="24"/>
    </row>
    <row r="1865" spans="1:57" s="3" customFormat="1" hidden="1" x14ac:dyDescent="0.25">
      <c r="A1865" s="9">
        <v>2019</v>
      </c>
      <c r="B1865" s="9">
        <v>2</v>
      </c>
      <c r="C1865" s="9" t="s">
        <v>55</v>
      </c>
      <c r="D1865" s="9" t="s">
        <v>151</v>
      </c>
      <c r="E1865" s="9" t="s">
        <v>152</v>
      </c>
      <c r="F1865" s="9" t="s">
        <v>153</v>
      </c>
      <c r="G1865" s="5" t="s">
        <v>154</v>
      </c>
      <c r="H1865" s="6">
        <v>0.43</v>
      </c>
      <c r="I1865" s="6">
        <v>0</v>
      </c>
      <c r="J1865" s="6">
        <v>0</v>
      </c>
      <c r="K1865" s="6">
        <v>0.43</v>
      </c>
      <c r="L1865" s="6">
        <v>0</v>
      </c>
      <c r="M1865" s="6">
        <v>0</v>
      </c>
      <c r="N1865" s="6">
        <v>0</v>
      </c>
      <c r="O1865" s="6">
        <v>0</v>
      </c>
    </row>
    <row r="1866" spans="1:57" s="3" customFormat="1" hidden="1" x14ac:dyDescent="0.25">
      <c r="A1866" s="9">
        <v>2019</v>
      </c>
      <c r="B1866" s="9">
        <v>6</v>
      </c>
      <c r="C1866" s="10" t="s">
        <v>15</v>
      </c>
      <c r="D1866" s="10" t="s">
        <v>131</v>
      </c>
      <c r="E1866" s="9" t="s">
        <v>43</v>
      </c>
      <c r="F1866" s="10" t="s">
        <v>132</v>
      </c>
      <c r="G1866" s="12" t="s">
        <v>132</v>
      </c>
      <c r="H1866" s="6">
        <v>0.43</v>
      </c>
      <c r="I1866" s="6">
        <v>0</v>
      </c>
      <c r="J1866" s="6">
        <v>0</v>
      </c>
      <c r="K1866" s="6">
        <v>0.43</v>
      </c>
      <c r="L1866" s="6">
        <v>0</v>
      </c>
      <c r="M1866" s="6">
        <v>0</v>
      </c>
      <c r="N1866" s="6">
        <v>0</v>
      </c>
      <c r="O1866" s="6">
        <v>0</v>
      </c>
    </row>
    <row r="1867" spans="1:57" s="3" customFormat="1" hidden="1" x14ac:dyDescent="0.25">
      <c r="A1867" s="9">
        <v>2019</v>
      </c>
      <c r="B1867" s="9">
        <v>6</v>
      </c>
      <c r="C1867" s="10" t="s">
        <v>55</v>
      </c>
      <c r="D1867" s="10" t="s">
        <v>151</v>
      </c>
      <c r="E1867" s="9" t="s">
        <v>152</v>
      </c>
      <c r="F1867" s="10" t="s">
        <v>153</v>
      </c>
      <c r="G1867" s="12" t="s">
        <v>154</v>
      </c>
      <c r="H1867" s="6">
        <v>0.43</v>
      </c>
      <c r="I1867" s="6">
        <v>0</v>
      </c>
      <c r="J1867" s="6">
        <v>0</v>
      </c>
      <c r="K1867" s="6">
        <v>0.43</v>
      </c>
      <c r="L1867" s="6">
        <v>0</v>
      </c>
      <c r="M1867" s="6">
        <v>0</v>
      </c>
      <c r="N1867" s="6">
        <v>0</v>
      </c>
      <c r="O1867" s="6">
        <v>0</v>
      </c>
    </row>
    <row r="1868" spans="1:57" s="3" customFormat="1" x14ac:dyDescent="0.25">
      <c r="A1868" s="5">
        <v>2019</v>
      </c>
      <c r="B1868" s="5">
        <v>7</v>
      </c>
      <c r="C1868" s="12" t="s">
        <v>27</v>
      </c>
      <c r="D1868" s="12" t="s">
        <v>28</v>
      </c>
      <c r="E1868" s="5" t="s">
        <v>29</v>
      </c>
      <c r="F1868" s="12" t="s">
        <v>36</v>
      </c>
      <c r="G1868" s="10" t="s">
        <v>30</v>
      </c>
      <c r="H1868" s="6">
        <v>13.73</v>
      </c>
      <c r="I1868" s="6">
        <v>0</v>
      </c>
      <c r="J1868" s="6">
        <v>0</v>
      </c>
      <c r="K1868" s="6">
        <v>0.43</v>
      </c>
      <c r="L1868" s="6">
        <v>0</v>
      </c>
      <c r="M1868" s="6">
        <v>13.3</v>
      </c>
      <c r="N1868" s="6">
        <v>5.58</v>
      </c>
      <c r="O1868" s="6">
        <v>0</v>
      </c>
    </row>
    <row r="1869" spans="1:57" s="3" customFormat="1" hidden="1" x14ac:dyDescent="0.25">
      <c r="A1869" s="15">
        <v>2019</v>
      </c>
      <c r="B1869" s="15">
        <v>8</v>
      </c>
      <c r="C1869" s="15" t="s">
        <v>19</v>
      </c>
      <c r="D1869" s="15" t="s">
        <v>46</v>
      </c>
      <c r="E1869" s="5" t="s">
        <v>17</v>
      </c>
      <c r="F1869" s="15" t="s">
        <v>47</v>
      </c>
      <c r="G1869" s="16" t="s">
        <v>48</v>
      </c>
      <c r="H1869" s="15">
        <v>0.43</v>
      </c>
      <c r="I1869" s="15">
        <v>0</v>
      </c>
      <c r="J1869" s="15">
        <v>0</v>
      </c>
      <c r="K1869" s="15">
        <v>0.43</v>
      </c>
      <c r="L1869" s="15">
        <v>0</v>
      </c>
      <c r="M1869" s="15">
        <v>0</v>
      </c>
      <c r="N1869" s="15">
        <v>0</v>
      </c>
      <c r="O1869" s="15">
        <v>0</v>
      </c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  <c r="BC1869" s="17"/>
      <c r="BD1869" s="17"/>
      <c r="BE1869" s="17"/>
    </row>
    <row r="1870" spans="1:57" s="3" customFormat="1" hidden="1" x14ac:dyDescent="0.25">
      <c r="A1870" s="9">
        <v>2019</v>
      </c>
      <c r="B1870" s="9">
        <v>2</v>
      </c>
      <c r="C1870" s="9" t="s">
        <v>209</v>
      </c>
      <c r="D1870" s="9" t="s">
        <v>219</v>
      </c>
      <c r="E1870" s="9" t="s">
        <v>220</v>
      </c>
      <c r="F1870" s="9" t="s">
        <v>221</v>
      </c>
      <c r="G1870" s="5" t="s">
        <v>221</v>
      </c>
      <c r="H1870" s="6">
        <v>403.78</v>
      </c>
      <c r="I1870" s="6">
        <v>0</v>
      </c>
      <c r="J1870" s="6">
        <v>0</v>
      </c>
      <c r="K1870" s="6">
        <v>0.42000000000000004</v>
      </c>
      <c r="L1870" s="6">
        <v>0</v>
      </c>
      <c r="M1870" s="6">
        <v>403.36</v>
      </c>
      <c r="N1870" s="6">
        <v>11.100000000000001</v>
      </c>
      <c r="O1870" s="6">
        <v>0</v>
      </c>
    </row>
    <row r="1871" spans="1:57" s="3" customFormat="1" x14ac:dyDescent="0.25">
      <c r="A1871" s="13">
        <v>2019</v>
      </c>
      <c r="B1871" s="13">
        <v>9</v>
      </c>
      <c r="C1871" s="13" t="s">
        <v>89</v>
      </c>
      <c r="D1871" s="13" t="s">
        <v>332</v>
      </c>
      <c r="E1871" s="13" t="s">
        <v>29</v>
      </c>
      <c r="F1871" s="13" t="s">
        <v>337</v>
      </c>
      <c r="G1871" s="7" t="s">
        <v>330</v>
      </c>
      <c r="H1871" s="13">
        <v>24.950000000000003</v>
      </c>
      <c r="I1871" s="13">
        <v>0</v>
      </c>
      <c r="J1871" s="13">
        <v>0</v>
      </c>
      <c r="K1871" s="13">
        <v>0.42000000000000004</v>
      </c>
      <c r="L1871" s="13">
        <v>13.579999999999998</v>
      </c>
      <c r="M1871" s="13">
        <v>0</v>
      </c>
      <c r="N1871" s="13">
        <v>0</v>
      </c>
      <c r="O1871" s="13">
        <v>10.95</v>
      </c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  <c r="AN1871" s="18"/>
      <c r="AO1871" s="18"/>
      <c r="AP1871" s="18"/>
      <c r="AQ1871" s="18"/>
      <c r="AR1871" s="18"/>
      <c r="AS1871" s="18"/>
      <c r="AT1871" s="18"/>
      <c r="AU1871" s="18"/>
      <c r="AV1871" s="18"/>
      <c r="AW1871" s="18"/>
      <c r="AX1871" s="18"/>
      <c r="AY1871" s="18"/>
      <c r="AZ1871" s="18"/>
      <c r="BA1871" s="18"/>
      <c r="BB1871" s="18"/>
      <c r="BC1871" s="18"/>
      <c r="BD1871" s="18"/>
      <c r="BE1871" s="18"/>
    </row>
    <row r="1872" spans="1:57" s="3" customFormat="1" hidden="1" x14ac:dyDescent="0.25">
      <c r="A1872" s="9">
        <v>2019</v>
      </c>
      <c r="B1872" s="9">
        <v>2</v>
      </c>
      <c r="C1872" s="9" t="s">
        <v>231</v>
      </c>
      <c r="D1872" s="9" t="s">
        <v>503</v>
      </c>
      <c r="E1872" s="9" t="s">
        <v>500</v>
      </c>
      <c r="F1872" s="9" t="s">
        <v>501</v>
      </c>
      <c r="G1872" s="5" t="s">
        <v>502</v>
      </c>
      <c r="H1872" s="6">
        <v>667.99</v>
      </c>
      <c r="I1872" s="6">
        <v>0</v>
      </c>
      <c r="J1872" s="6">
        <v>0</v>
      </c>
      <c r="K1872" s="6">
        <v>0.42</v>
      </c>
      <c r="L1872" s="6">
        <v>3.06</v>
      </c>
      <c r="M1872" s="6">
        <v>0</v>
      </c>
      <c r="N1872" s="6">
        <v>0</v>
      </c>
      <c r="O1872" s="6">
        <v>664.52</v>
      </c>
    </row>
    <row r="1873" spans="1:57" s="3" customFormat="1" hidden="1" x14ac:dyDescent="0.25">
      <c r="A1873" s="15">
        <v>2019</v>
      </c>
      <c r="B1873" s="15">
        <v>8</v>
      </c>
      <c r="C1873" s="15" t="s">
        <v>19</v>
      </c>
      <c r="D1873" s="15" t="s">
        <v>66</v>
      </c>
      <c r="E1873" s="15" t="s">
        <v>104</v>
      </c>
      <c r="F1873" s="15" t="s">
        <v>107</v>
      </c>
      <c r="G1873" s="16" t="s">
        <v>19</v>
      </c>
      <c r="H1873" s="15">
        <v>9.5299999999999994</v>
      </c>
      <c r="I1873" s="15">
        <v>0</v>
      </c>
      <c r="J1873" s="15">
        <v>0</v>
      </c>
      <c r="K1873" s="15">
        <v>0.42</v>
      </c>
      <c r="L1873" s="15">
        <v>9.1100000000000012</v>
      </c>
      <c r="M1873" s="15">
        <v>0</v>
      </c>
      <c r="N1873" s="15">
        <v>0</v>
      </c>
      <c r="O1873" s="15">
        <v>0</v>
      </c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  <c r="BC1873" s="17"/>
      <c r="BD1873" s="17"/>
      <c r="BE1873" s="17"/>
    </row>
    <row r="1874" spans="1:57" s="3" customFormat="1" hidden="1" x14ac:dyDescent="0.25">
      <c r="A1874" s="15">
        <v>2019</v>
      </c>
      <c r="B1874" s="15">
        <v>8</v>
      </c>
      <c r="C1874" s="15" t="s">
        <v>55</v>
      </c>
      <c r="D1874" s="15" t="s">
        <v>151</v>
      </c>
      <c r="E1874" s="15" t="s">
        <v>152</v>
      </c>
      <c r="F1874" s="15" t="s">
        <v>153</v>
      </c>
      <c r="G1874" s="16" t="s">
        <v>154</v>
      </c>
      <c r="H1874" s="15">
        <v>0.42</v>
      </c>
      <c r="I1874" s="15">
        <v>0</v>
      </c>
      <c r="J1874" s="15">
        <v>0</v>
      </c>
      <c r="K1874" s="15">
        <v>0.42</v>
      </c>
      <c r="L1874" s="15">
        <v>0</v>
      </c>
      <c r="M1874" s="15">
        <v>0</v>
      </c>
      <c r="N1874" s="15">
        <v>0</v>
      </c>
      <c r="O1874" s="15">
        <v>0</v>
      </c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  <c r="BC1874" s="17"/>
      <c r="BD1874" s="17"/>
      <c r="BE1874" s="17"/>
    </row>
    <row r="1875" spans="1:57" s="3" customFormat="1" hidden="1" x14ac:dyDescent="0.25">
      <c r="A1875" s="13">
        <v>2019</v>
      </c>
      <c r="B1875" s="13">
        <v>9</v>
      </c>
      <c r="C1875" s="13" t="s">
        <v>19</v>
      </c>
      <c r="D1875" s="13" t="s">
        <v>66</v>
      </c>
      <c r="E1875" s="13" t="s">
        <v>104</v>
      </c>
      <c r="F1875" s="13" t="s">
        <v>107</v>
      </c>
      <c r="G1875" s="7" t="s">
        <v>19</v>
      </c>
      <c r="H1875" s="13">
        <v>8.9</v>
      </c>
      <c r="I1875" s="13">
        <v>0</v>
      </c>
      <c r="J1875" s="13">
        <v>0</v>
      </c>
      <c r="K1875" s="13">
        <v>0.42</v>
      </c>
      <c r="L1875" s="13">
        <v>8.48</v>
      </c>
      <c r="M1875" s="13">
        <v>0</v>
      </c>
      <c r="N1875" s="13">
        <v>0</v>
      </c>
      <c r="O1875" s="13">
        <v>0</v>
      </c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  <c r="AN1875" s="18"/>
      <c r="AO1875" s="18"/>
      <c r="AP1875" s="18"/>
      <c r="AQ1875" s="18"/>
      <c r="AR1875" s="18"/>
      <c r="AS1875" s="18"/>
      <c r="AT1875" s="18"/>
      <c r="AU1875" s="18"/>
      <c r="AV1875" s="18"/>
      <c r="AW1875" s="18"/>
      <c r="AX1875" s="18"/>
      <c r="AY1875" s="18"/>
      <c r="AZ1875" s="18"/>
      <c r="BA1875" s="18"/>
      <c r="BB1875" s="18"/>
      <c r="BC1875" s="18"/>
      <c r="BD1875" s="18"/>
      <c r="BE1875" s="18"/>
    </row>
    <row r="1876" spans="1:57" s="3" customFormat="1" hidden="1" x14ac:dyDescent="0.25">
      <c r="A1876" s="19">
        <v>2019</v>
      </c>
      <c r="B1876" s="19">
        <v>10</v>
      </c>
      <c r="C1876" s="19" t="s">
        <v>19</v>
      </c>
      <c r="D1876" s="19" t="s">
        <v>46</v>
      </c>
      <c r="E1876" s="19" t="s">
        <v>17</v>
      </c>
      <c r="F1876" s="19" t="s">
        <v>47</v>
      </c>
      <c r="G1876" s="19" t="s">
        <v>48</v>
      </c>
      <c r="H1876" s="19">
        <v>0.42</v>
      </c>
      <c r="I1876" s="19">
        <v>0</v>
      </c>
      <c r="J1876" s="19">
        <v>0</v>
      </c>
      <c r="K1876" s="19">
        <v>0.42</v>
      </c>
      <c r="L1876" s="19">
        <v>0</v>
      </c>
      <c r="M1876" s="19">
        <v>0</v>
      </c>
      <c r="N1876" s="19">
        <v>0</v>
      </c>
      <c r="O1876" s="19">
        <v>0</v>
      </c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20"/>
      <c r="AG1876" s="20"/>
      <c r="AH1876" s="20"/>
      <c r="AI1876" s="20"/>
      <c r="AJ1876" s="20"/>
      <c r="AK1876" s="20"/>
      <c r="AL1876" s="20"/>
      <c r="AM1876" s="20"/>
      <c r="AN1876" s="20"/>
      <c r="AO1876" s="20"/>
      <c r="AP1876" s="20"/>
      <c r="AQ1876" s="20"/>
      <c r="AR1876" s="20"/>
      <c r="AS1876" s="20"/>
      <c r="AT1876" s="20"/>
      <c r="AU1876" s="20"/>
      <c r="AV1876" s="20"/>
      <c r="AW1876" s="20"/>
      <c r="AX1876" s="20"/>
      <c r="AY1876" s="20"/>
      <c r="AZ1876" s="20"/>
      <c r="BA1876" s="20"/>
      <c r="BB1876" s="20"/>
      <c r="BC1876" s="20"/>
      <c r="BD1876" s="20"/>
      <c r="BE1876" s="20"/>
    </row>
    <row r="1877" spans="1:57" s="3" customFormat="1" x14ac:dyDescent="0.25">
      <c r="A1877" s="21">
        <v>2019</v>
      </c>
      <c r="B1877" s="21">
        <v>11</v>
      </c>
      <c r="C1877" s="21" t="s">
        <v>55</v>
      </c>
      <c r="D1877" s="21" t="s">
        <v>249</v>
      </c>
      <c r="E1877" s="21" t="s">
        <v>29</v>
      </c>
      <c r="F1877" s="21" t="s">
        <v>397</v>
      </c>
      <c r="G1877" s="21" t="s">
        <v>398</v>
      </c>
      <c r="H1877" s="21">
        <v>11.87</v>
      </c>
      <c r="I1877" s="21">
        <v>0</v>
      </c>
      <c r="J1877" s="21">
        <v>0</v>
      </c>
      <c r="K1877" s="21">
        <v>0.42</v>
      </c>
      <c r="L1877" s="21">
        <v>0</v>
      </c>
      <c r="M1877" s="21">
        <v>0</v>
      </c>
      <c r="N1877" s="21">
        <v>0</v>
      </c>
      <c r="O1877" s="21">
        <v>11.45</v>
      </c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  <c r="Z1877" s="22"/>
      <c r="AA1877" s="22"/>
      <c r="AB1877" s="22"/>
      <c r="AC1877" s="22"/>
      <c r="AD1877" s="22"/>
      <c r="AE1877" s="22"/>
      <c r="AF1877" s="22"/>
      <c r="AG1877" s="22"/>
      <c r="AH1877" s="22"/>
      <c r="AI1877" s="22"/>
      <c r="AJ1877" s="22"/>
      <c r="AK1877" s="22"/>
      <c r="AL1877" s="22"/>
      <c r="AM1877" s="22"/>
      <c r="AN1877" s="22"/>
      <c r="AO1877" s="22"/>
      <c r="AP1877" s="22"/>
      <c r="AQ1877" s="22"/>
      <c r="AR1877" s="22"/>
      <c r="AS1877" s="22"/>
      <c r="AT1877" s="22"/>
      <c r="AU1877" s="22"/>
      <c r="AV1877" s="22"/>
      <c r="AW1877" s="22"/>
      <c r="AX1877" s="22"/>
      <c r="AY1877" s="22"/>
      <c r="AZ1877" s="22"/>
      <c r="BA1877" s="22"/>
      <c r="BB1877" s="22"/>
      <c r="BC1877" s="22"/>
      <c r="BD1877" s="22"/>
      <c r="BE1877" s="22"/>
    </row>
    <row r="1878" spans="1:57" s="3" customFormat="1" hidden="1" x14ac:dyDescent="0.25">
      <c r="A1878" s="23">
        <v>2019</v>
      </c>
      <c r="B1878" s="23">
        <v>12</v>
      </c>
      <c r="C1878" s="23" t="s">
        <v>19</v>
      </c>
      <c r="D1878" s="23" t="s">
        <v>46</v>
      </c>
      <c r="E1878" s="23" t="s">
        <v>17</v>
      </c>
      <c r="F1878" s="23" t="s">
        <v>47</v>
      </c>
      <c r="G1878" s="23" t="s">
        <v>48</v>
      </c>
      <c r="H1878" s="23">
        <v>0.42</v>
      </c>
      <c r="I1878" s="23">
        <v>0</v>
      </c>
      <c r="J1878" s="23">
        <v>0</v>
      </c>
      <c r="K1878" s="23">
        <v>0.42</v>
      </c>
      <c r="L1878" s="23">
        <v>0</v>
      </c>
      <c r="M1878" s="23">
        <v>0</v>
      </c>
      <c r="N1878" s="23">
        <v>0</v>
      </c>
      <c r="O1878" s="23">
        <v>0</v>
      </c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  <c r="Z1878" s="24"/>
      <c r="AA1878" s="24"/>
      <c r="AB1878" s="24"/>
      <c r="AC1878" s="24"/>
      <c r="AD1878" s="24"/>
      <c r="AE1878" s="24"/>
      <c r="AF1878" s="24"/>
      <c r="AG1878" s="24"/>
      <c r="AH1878" s="24"/>
      <c r="AI1878" s="24"/>
      <c r="AJ1878" s="24"/>
      <c r="AK1878" s="24"/>
      <c r="AL1878" s="24"/>
      <c r="AM1878" s="24"/>
      <c r="AN1878" s="24"/>
      <c r="AO1878" s="24"/>
      <c r="AP1878" s="24"/>
      <c r="AQ1878" s="24"/>
      <c r="AR1878" s="24"/>
      <c r="AS1878" s="24"/>
      <c r="AT1878" s="24"/>
      <c r="AU1878" s="24"/>
      <c r="AV1878" s="24"/>
      <c r="AW1878" s="24"/>
      <c r="AX1878" s="24"/>
      <c r="AY1878" s="24"/>
      <c r="AZ1878" s="24"/>
      <c r="BA1878" s="24"/>
      <c r="BB1878" s="24"/>
      <c r="BC1878" s="24"/>
      <c r="BD1878" s="24"/>
      <c r="BE1878" s="24"/>
    </row>
    <row r="1879" spans="1:57" s="3" customFormat="1" hidden="1" x14ac:dyDescent="0.25">
      <c r="A1879" s="9">
        <v>2019</v>
      </c>
      <c r="B1879" s="9">
        <v>6</v>
      </c>
      <c r="C1879" s="10" t="s">
        <v>327</v>
      </c>
      <c r="D1879" s="10" t="s">
        <v>533</v>
      </c>
      <c r="E1879" s="9" t="s">
        <v>81</v>
      </c>
      <c r="F1879" s="10" t="s">
        <v>534</v>
      </c>
      <c r="G1879" s="12" t="s">
        <v>534</v>
      </c>
      <c r="H1879" s="6">
        <v>0.41548000000000002</v>
      </c>
      <c r="I1879" s="6">
        <v>0</v>
      </c>
      <c r="J1879" s="6">
        <v>0</v>
      </c>
      <c r="K1879" s="6">
        <v>0.41548000000000002</v>
      </c>
      <c r="L1879" s="6">
        <v>0</v>
      </c>
      <c r="M1879" s="6">
        <v>0</v>
      </c>
      <c r="N1879" s="6">
        <v>0</v>
      </c>
      <c r="O1879" s="6">
        <v>0</v>
      </c>
    </row>
    <row r="1880" spans="1:57" s="3" customFormat="1" hidden="1" x14ac:dyDescent="0.25">
      <c r="A1880" s="9">
        <v>2019</v>
      </c>
      <c r="B1880" s="9">
        <v>2</v>
      </c>
      <c r="C1880" s="9" t="s">
        <v>19</v>
      </c>
      <c r="D1880" s="9" t="s">
        <v>103</v>
      </c>
      <c r="E1880" s="9" t="s">
        <v>81</v>
      </c>
      <c r="F1880" s="9" t="s">
        <v>325</v>
      </c>
      <c r="G1880" s="5" t="s">
        <v>326</v>
      </c>
      <c r="H1880" s="6">
        <v>7.44</v>
      </c>
      <c r="I1880" s="6">
        <v>0</v>
      </c>
      <c r="J1880" s="6">
        <v>0</v>
      </c>
      <c r="K1880" s="6">
        <v>0.41000000000000003</v>
      </c>
      <c r="L1880" s="6">
        <v>7.03</v>
      </c>
      <c r="M1880" s="6">
        <v>0</v>
      </c>
      <c r="N1880" s="6">
        <v>0</v>
      </c>
      <c r="O1880" s="6">
        <v>0</v>
      </c>
    </row>
    <row r="1881" spans="1:57" s="3" customFormat="1" hidden="1" x14ac:dyDescent="0.25">
      <c r="A1881" s="9">
        <v>2019</v>
      </c>
      <c r="B1881" s="9">
        <v>3</v>
      </c>
      <c r="C1881" s="9" t="s">
        <v>19</v>
      </c>
      <c r="D1881" s="9" t="s">
        <v>106</v>
      </c>
      <c r="E1881" s="9" t="s">
        <v>104</v>
      </c>
      <c r="F1881" s="9" t="s">
        <v>107</v>
      </c>
      <c r="G1881" s="5" t="s">
        <v>19</v>
      </c>
      <c r="H1881" s="6">
        <v>10.67</v>
      </c>
      <c r="I1881" s="6">
        <v>0</v>
      </c>
      <c r="J1881" s="6">
        <v>0</v>
      </c>
      <c r="K1881" s="6">
        <v>0.41000000000000003</v>
      </c>
      <c r="L1881" s="6">
        <v>10.26</v>
      </c>
      <c r="M1881" s="6">
        <v>0</v>
      </c>
      <c r="N1881" s="6">
        <v>0</v>
      </c>
      <c r="O1881" s="6">
        <v>0</v>
      </c>
    </row>
    <row r="1882" spans="1:57" s="3" customFormat="1" x14ac:dyDescent="0.25">
      <c r="A1882" s="4">
        <v>2019</v>
      </c>
      <c r="B1882" s="4">
        <v>1</v>
      </c>
      <c r="C1882" s="4" t="s">
        <v>27</v>
      </c>
      <c r="D1882" s="4" t="s">
        <v>28</v>
      </c>
      <c r="E1882" s="4" t="s">
        <v>29</v>
      </c>
      <c r="F1882" s="4" t="s">
        <v>36</v>
      </c>
      <c r="G1882" s="5" t="s">
        <v>30</v>
      </c>
      <c r="H1882" s="6">
        <v>10.96</v>
      </c>
      <c r="I1882" s="6">
        <v>0</v>
      </c>
      <c r="J1882" s="6">
        <v>0</v>
      </c>
      <c r="K1882" s="6">
        <v>0.41</v>
      </c>
      <c r="L1882" s="6">
        <v>0</v>
      </c>
      <c r="M1882" s="6">
        <v>10.55</v>
      </c>
      <c r="N1882" s="6">
        <v>5.0199999999999996</v>
      </c>
      <c r="O1882" s="6">
        <v>0</v>
      </c>
    </row>
    <row r="1883" spans="1:57" s="3" customFormat="1" x14ac:dyDescent="0.25">
      <c r="A1883" s="9">
        <v>2019</v>
      </c>
      <c r="B1883" s="9">
        <v>2</v>
      </c>
      <c r="C1883" s="9" t="s">
        <v>89</v>
      </c>
      <c r="D1883" s="9" t="s">
        <v>197</v>
      </c>
      <c r="E1883" s="9" t="s">
        <v>29</v>
      </c>
      <c r="F1883" s="9" t="s">
        <v>202</v>
      </c>
      <c r="G1883" s="5" t="s">
        <v>200</v>
      </c>
      <c r="H1883" s="6">
        <v>27.75</v>
      </c>
      <c r="I1883" s="6">
        <v>0</v>
      </c>
      <c r="J1883" s="6">
        <v>0</v>
      </c>
      <c r="K1883" s="6">
        <v>0.41</v>
      </c>
      <c r="L1883" s="6">
        <v>1.34</v>
      </c>
      <c r="M1883" s="6">
        <v>25.67</v>
      </c>
      <c r="N1883" s="6">
        <v>0</v>
      </c>
      <c r="O1883" s="6">
        <v>0.32</v>
      </c>
    </row>
    <row r="1884" spans="1:57" s="3" customFormat="1" hidden="1" x14ac:dyDescent="0.25">
      <c r="A1884" s="9">
        <v>2019</v>
      </c>
      <c r="B1884" s="9">
        <v>3</v>
      </c>
      <c r="C1884" s="9" t="s">
        <v>124</v>
      </c>
      <c r="D1884" s="9" t="s">
        <v>125</v>
      </c>
      <c r="E1884" s="9" t="s">
        <v>67</v>
      </c>
      <c r="F1884" s="9" t="s">
        <v>343</v>
      </c>
      <c r="G1884" s="5" t="s">
        <v>344</v>
      </c>
      <c r="H1884" s="6">
        <v>0.41</v>
      </c>
      <c r="I1884" s="6">
        <v>0</v>
      </c>
      <c r="J1884" s="6">
        <v>0</v>
      </c>
      <c r="K1884" s="6">
        <v>0.41</v>
      </c>
      <c r="L1884" s="6">
        <v>0</v>
      </c>
      <c r="M1884" s="6">
        <v>0</v>
      </c>
      <c r="N1884" s="6">
        <v>0</v>
      </c>
      <c r="O1884" s="6">
        <v>0</v>
      </c>
    </row>
    <row r="1885" spans="1:57" s="3" customFormat="1" hidden="1" x14ac:dyDescent="0.25">
      <c r="A1885" s="9">
        <v>2019</v>
      </c>
      <c r="B1885" s="9">
        <v>4</v>
      </c>
      <c r="C1885" s="9" t="s">
        <v>124</v>
      </c>
      <c r="D1885" s="9" t="s">
        <v>379</v>
      </c>
      <c r="E1885" s="9" t="s">
        <v>126</v>
      </c>
      <c r="F1885" s="9" t="s">
        <v>440</v>
      </c>
      <c r="G1885" s="5" t="s">
        <v>439</v>
      </c>
      <c r="H1885" s="6">
        <v>0.41</v>
      </c>
      <c r="I1885" s="6">
        <v>0</v>
      </c>
      <c r="J1885" s="6">
        <v>0</v>
      </c>
      <c r="K1885" s="6">
        <v>0.41</v>
      </c>
      <c r="L1885" s="6">
        <v>0</v>
      </c>
      <c r="M1885" s="6">
        <v>0</v>
      </c>
      <c r="N1885" s="6">
        <v>0</v>
      </c>
      <c r="O1885" s="6">
        <v>0</v>
      </c>
    </row>
    <row r="1886" spans="1:57" s="3" customFormat="1" hidden="1" x14ac:dyDescent="0.25">
      <c r="A1886" s="9">
        <v>2019</v>
      </c>
      <c r="B1886" s="9">
        <v>5</v>
      </c>
      <c r="C1886" s="9" t="s">
        <v>19</v>
      </c>
      <c r="D1886" s="9" t="s">
        <v>46</v>
      </c>
      <c r="E1886" s="9" t="s">
        <v>17</v>
      </c>
      <c r="F1886" s="9" t="s">
        <v>47</v>
      </c>
      <c r="G1886" s="5" t="s">
        <v>48</v>
      </c>
      <c r="H1886" s="6">
        <v>0.41</v>
      </c>
      <c r="I1886" s="6">
        <v>0</v>
      </c>
      <c r="J1886" s="6">
        <v>0</v>
      </c>
      <c r="K1886" s="6">
        <v>0.41</v>
      </c>
      <c r="L1886" s="6">
        <v>0</v>
      </c>
      <c r="M1886" s="6">
        <v>0</v>
      </c>
      <c r="N1886" s="6">
        <v>0</v>
      </c>
      <c r="O1886" s="6">
        <v>0</v>
      </c>
    </row>
    <row r="1887" spans="1:57" s="3" customFormat="1" hidden="1" x14ac:dyDescent="0.25">
      <c r="A1887" s="15">
        <v>2019</v>
      </c>
      <c r="B1887" s="15">
        <v>8</v>
      </c>
      <c r="C1887" s="15" t="s">
        <v>231</v>
      </c>
      <c r="D1887" s="15" t="s">
        <v>503</v>
      </c>
      <c r="E1887" s="15" t="s">
        <v>500</v>
      </c>
      <c r="F1887" s="15" t="s">
        <v>501</v>
      </c>
      <c r="G1887" s="16" t="s">
        <v>502</v>
      </c>
      <c r="H1887" s="15">
        <v>537.79</v>
      </c>
      <c r="I1887" s="15">
        <v>0</v>
      </c>
      <c r="J1887" s="15">
        <v>0</v>
      </c>
      <c r="K1887" s="15">
        <v>0.41</v>
      </c>
      <c r="L1887" s="15">
        <v>2.98</v>
      </c>
      <c r="M1887" s="15">
        <v>0</v>
      </c>
      <c r="N1887" s="15">
        <v>0</v>
      </c>
      <c r="O1887" s="15">
        <v>534.41</v>
      </c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  <c r="BC1887" s="17"/>
      <c r="BD1887" s="17"/>
      <c r="BE1887" s="17"/>
    </row>
    <row r="1888" spans="1:57" s="3" customFormat="1" hidden="1" x14ac:dyDescent="0.25">
      <c r="A1888" s="13">
        <v>2019</v>
      </c>
      <c r="B1888" s="13">
        <v>9</v>
      </c>
      <c r="C1888" s="13" t="s">
        <v>19</v>
      </c>
      <c r="D1888" s="13" t="s">
        <v>46</v>
      </c>
      <c r="E1888" s="13" t="s">
        <v>17</v>
      </c>
      <c r="F1888" s="13" t="s">
        <v>47</v>
      </c>
      <c r="G1888" s="5" t="s">
        <v>17</v>
      </c>
      <c r="H1888" s="13">
        <v>0.41</v>
      </c>
      <c r="I1888" s="13">
        <v>0</v>
      </c>
      <c r="J1888" s="13">
        <v>0</v>
      </c>
      <c r="K1888" s="13">
        <v>0.41</v>
      </c>
      <c r="L1888" s="13">
        <v>0</v>
      </c>
      <c r="M1888" s="13">
        <v>0</v>
      </c>
      <c r="N1888" s="13">
        <v>0</v>
      </c>
      <c r="O1888" s="13">
        <v>0</v>
      </c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  <c r="AN1888" s="18"/>
      <c r="AO1888" s="18"/>
      <c r="AP1888" s="18"/>
      <c r="AQ1888" s="18"/>
      <c r="AR1888" s="18"/>
      <c r="AS1888" s="18"/>
      <c r="AT1888" s="18"/>
      <c r="AU1888" s="18"/>
      <c r="AV1888" s="18"/>
      <c r="AW1888" s="18"/>
      <c r="AX1888" s="18"/>
      <c r="AY1888" s="18"/>
      <c r="AZ1888" s="18"/>
      <c r="BA1888" s="18"/>
      <c r="BB1888" s="18"/>
      <c r="BC1888" s="18"/>
      <c r="BD1888" s="18"/>
      <c r="BE1888" s="18"/>
    </row>
    <row r="1889" spans="1:57" s="3" customFormat="1" hidden="1" x14ac:dyDescent="0.25">
      <c r="A1889" s="13">
        <v>2019</v>
      </c>
      <c r="B1889" s="13">
        <v>9</v>
      </c>
      <c r="C1889" s="13" t="s">
        <v>124</v>
      </c>
      <c r="D1889" s="13" t="s">
        <v>379</v>
      </c>
      <c r="E1889" s="13" t="s">
        <v>543</v>
      </c>
      <c r="F1889" s="13" t="s">
        <v>440</v>
      </c>
      <c r="G1889" s="7" t="s">
        <v>439</v>
      </c>
      <c r="H1889" s="13">
        <v>0.41</v>
      </c>
      <c r="I1889" s="13">
        <v>0</v>
      </c>
      <c r="J1889" s="13">
        <v>0</v>
      </c>
      <c r="K1889" s="13">
        <v>0.41</v>
      </c>
      <c r="L1889" s="13">
        <v>0</v>
      </c>
      <c r="M1889" s="13">
        <v>0</v>
      </c>
      <c r="N1889" s="13">
        <v>0</v>
      </c>
      <c r="O1889" s="13">
        <v>0</v>
      </c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  <c r="AN1889" s="18"/>
      <c r="AO1889" s="18"/>
      <c r="AP1889" s="18"/>
      <c r="AQ1889" s="18"/>
      <c r="AR1889" s="18"/>
      <c r="AS1889" s="18"/>
      <c r="AT1889" s="18"/>
      <c r="AU1889" s="18"/>
      <c r="AV1889" s="18"/>
      <c r="AW1889" s="18"/>
      <c r="AX1889" s="18"/>
      <c r="AY1889" s="18"/>
      <c r="AZ1889" s="18"/>
      <c r="BA1889" s="18"/>
      <c r="BB1889" s="18"/>
      <c r="BC1889" s="18"/>
      <c r="BD1889" s="18"/>
      <c r="BE1889" s="18"/>
    </row>
    <row r="1890" spans="1:57" s="3" customFormat="1" hidden="1" x14ac:dyDescent="0.25">
      <c r="A1890" s="21">
        <v>2019</v>
      </c>
      <c r="B1890" s="21">
        <v>11</v>
      </c>
      <c r="C1890" s="21" t="s">
        <v>19</v>
      </c>
      <c r="D1890" s="21" t="s">
        <v>46</v>
      </c>
      <c r="E1890" s="21" t="s">
        <v>17</v>
      </c>
      <c r="F1890" s="21" t="s">
        <v>47</v>
      </c>
      <c r="G1890" s="21" t="s">
        <v>48</v>
      </c>
      <c r="H1890" s="21">
        <v>0.41</v>
      </c>
      <c r="I1890" s="21">
        <v>0</v>
      </c>
      <c r="J1890" s="21">
        <v>0</v>
      </c>
      <c r="K1890" s="21">
        <v>0.41</v>
      </c>
      <c r="L1890" s="21">
        <v>0</v>
      </c>
      <c r="M1890" s="21">
        <v>0</v>
      </c>
      <c r="N1890" s="21">
        <v>0</v>
      </c>
      <c r="O1890" s="21">
        <v>0</v>
      </c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  <c r="Z1890" s="22"/>
      <c r="AA1890" s="22"/>
      <c r="AB1890" s="22"/>
      <c r="AC1890" s="22"/>
      <c r="AD1890" s="22"/>
      <c r="AE1890" s="22"/>
      <c r="AF1890" s="22"/>
      <c r="AG1890" s="22"/>
      <c r="AH1890" s="22"/>
      <c r="AI1890" s="22"/>
      <c r="AJ1890" s="22"/>
      <c r="AK1890" s="22"/>
      <c r="AL1890" s="22"/>
      <c r="AM1890" s="22"/>
      <c r="AN1890" s="22"/>
      <c r="AO1890" s="22"/>
      <c r="AP1890" s="22"/>
      <c r="AQ1890" s="22"/>
      <c r="AR1890" s="22"/>
      <c r="AS1890" s="22"/>
      <c r="AT1890" s="22"/>
      <c r="AU1890" s="22"/>
      <c r="AV1890" s="22"/>
      <c r="AW1890" s="22"/>
      <c r="AX1890" s="22"/>
      <c r="AY1890" s="22"/>
      <c r="AZ1890" s="22"/>
      <c r="BA1890" s="22"/>
      <c r="BB1890" s="22"/>
      <c r="BC1890" s="22"/>
      <c r="BD1890" s="22"/>
      <c r="BE1890" s="22"/>
    </row>
    <row r="1891" spans="1:57" s="3" customFormat="1" hidden="1" x14ac:dyDescent="0.25">
      <c r="A1891" s="21">
        <v>2019</v>
      </c>
      <c r="B1891" s="21">
        <v>11</v>
      </c>
      <c r="C1891" s="21" t="s">
        <v>55</v>
      </c>
      <c r="D1891" s="21" t="s">
        <v>151</v>
      </c>
      <c r="E1891" s="21" t="s">
        <v>152</v>
      </c>
      <c r="F1891" s="21" t="s">
        <v>153</v>
      </c>
      <c r="G1891" s="21" t="s">
        <v>154</v>
      </c>
      <c r="H1891" s="21">
        <v>0.41</v>
      </c>
      <c r="I1891" s="21">
        <v>0</v>
      </c>
      <c r="J1891" s="21">
        <v>0</v>
      </c>
      <c r="K1891" s="21">
        <v>0.41</v>
      </c>
      <c r="L1891" s="21">
        <v>0</v>
      </c>
      <c r="M1891" s="21">
        <v>0</v>
      </c>
      <c r="N1891" s="21">
        <v>0</v>
      </c>
      <c r="O1891" s="21">
        <v>0</v>
      </c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  <c r="Z1891" s="22"/>
      <c r="AA1891" s="22"/>
      <c r="AB1891" s="22"/>
      <c r="AC1891" s="22"/>
      <c r="AD1891" s="22"/>
      <c r="AE1891" s="22"/>
      <c r="AF1891" s="22"/>
      <c r="AG1891" s="22"/>
      <c r="AH1891" s="22"/>
      <c r="AI1891" s="22"/>
      <c r="AJ1891" s="22"/>
      <c r="AK1891" s="22"/>
      <c r="AL1891" s="22"/>
      <c r="AM1891" s="22"/>
      <c r="AN1891" s="22"/>
      <c r="AO1891" s="22"/>
      <c r="AP1891" s="22"/>
      <c r="AQ1891" s="22"/>
      <c r="AR1891" s="22"/>
      <c r="AS1891" s="22"/>
      <c r="AT1891" s="22"/>
      <c r="AU1891" s="22"/>
      <c r="AV1891" s="22"/>
      <c r="AW1891" s="22"/>
      <c r="AX1891" s="22"/>
      <c r="AY1891" s="22"/>
      <c r="AZ1891" s="22"/>
      <c r="BA1891" s="22"/>
      <c r="BB1891" s="22"/>
      <c r="BC1891" s="22"/>
      <c r="BD1891" s="22"/>
      <c r="BE1891" s="22"/>
    </row>
    <row r="1892" spans="1:57" s="3" customFormat="1" hidden="1" x14ac:dyDescent="0.25">
      <c r="A1892" s="23">
        <v>2019</v>
      </c>
      <c r="B1892" s="23">
        <v>12</v>
      </c>
      <c r="C1892" s="23" t="s">
        <v>55</v>
      </c>
      <c r="D1892" s="23" t="s">
        <v>151</v>
      </c>
      <c r="E1892" s="23" t="s">
        <v>152</v>
      </c>
      <c r="F1892" s="23" t="s">
        <v>153</v>
      </c>
      <c r="G1892" s="23" t="s">
        <v>154</v>
      </c>
      <c r="H1892" s="23">
        <v>0.41</v>
      </c>
      <c r="I1892" s="23">
        <v>0</v>
      </c>
      <c r="J1892" s="23">
        <v>0</v>
      </c>
      <c r="K1892" s="23">
        <v>0.41</v>
      </c>
      <c r="L1892" s="23">
        <v>0</v>
      </c>
      <c r="M1892" s="23">
        <v>0</v>
      </c>
      <c r="N1892" s="23">
        <v>0</v>
      </c>
      <c r="O1892" s="23">
        <v>0</v>
      </c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  <c r="Z1892" s="24"/>
      <c r="AA1892" s="24"/>
      <c r="AB1892" s="24"/>
      <c r="AC1892" s="24"/>
      <c r="AD1892" s="24"/>
      <c r="AE1892" s="24"/>
      <c r="AF1892" s="24"/>
      <c r="AG1892" s="24"/>
      <c r="AH1892" s="24"/>
      <c r="AI1892" s="24"/>
      <c r="AJ1892" s="24"/>
      <c r="AK1892" s="24"/>
      <c r="AL1892" s="24"/>
      <c r="AM1892" s="24"/>
      <c r="AN1892" s="24"/>
      <c r="AO1892" s="24"/>
      <c r="AP1892" s="24"/>
      <c r="AQ1892" s="24"/>
      <c r="AR1892" s="24"/>
      <c r="AS1892" s="24"/>
      <c r="AT1892" s="24"/>
      <c r="AU1892" s="24"/>
      <c r="AV1892" s="24"/>
      <c r="AW1892" s="24"/>
      <c r="AX1892" s="24"/>
      <c r="AY1892" s="24"/>
      <c r="AZ1892" s="24"/>
      <c r="BA1892" s="24"/>
      <c r="BB1892" s="24"/>
      <c r="BC1892" s="24"/>
      <c r="BD1892" s="24"/>
      <c r="BE1892" s="24"/>
    </row>
    <row r="1893" spans="1:57" s="3" customFormat="1" hidden="1" x14ac:dyDescent="0.25">
      <c r="A1893" s="23">
        <v>2019</v>
      </c>
      <c r="B1893" s="23">
        <v>12</v>
      </c>
      <c r="C1893" s="23" t="s">
        <v>19</v>
      </c>
      <c r="D1893" s="23" t="s">
        <v>166</v>
      </c>
      <c r="E1893" s="23" t="s">
        <v>242</v>
      </c>
      <c r="F1893" s="23" t="s">
        <v>245</v>
      </c>
      <c r="G1893" s="23" t="s">
        <v>244</v>
      </c>
      <c r="H1893" s="23">
        <v>0.41</v>
      </c>
      <c r="I1893" s="23">
        <v>0</v>
      </c>
      <c r="J1893" s="23">
        <v>0</v>
      </c>
      <c r="K1893" s="23">
        <v>0.41</v>
      </c>
      <c r="L1893" s="23">
        <v>0</v>
      </c>
      <c r="M1893" s="23">
        <v>0</v>
      </c>
      <c r="N1893" s="23">
        <v>0</v>
      </c>
      <c r="O1893" s="23">
        <v>0</v>
      </c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  <c r="Z1893" s="24"/>
      <c r="AA1893" s="24"/>
      <c r="AB1893" s="24"/>
      <c r="AC1893" s="24"/>
      <c r="AD1893" s="24"/>
      <c r="AE1893" s="24"/>
      <c r="AF1893" s="24"/>
      <c r="AG1893" s="24"/>
      <c r="AH1893" s="24"/>
      <c r="AI1893" s="24"/>
      <c r="AJ1893" s="24"/>
      <c r="AK1893" s="24"/>
      <c r="AL1893" s="24"/>
      <c r="AM1893" s="24"/>
      <c r="AN1893" s="24"/>
      <c r="AO1893" s="24"/>
      <c r="AP1893" s="24"/>
      <c r="AQ1893" s="24"/>
      <c r="AR1893" s="24"/>
      <c r="AS1893" s="24"/>
      <c r="AT1893" s="24"/>
      <c r="AU1893" s="24"/>
      <c r="AV1893" s="24"/>
      <c r="AW1893" s="24"/>
      <c r="AX1893" s="24"/>
      <c r="AY1893" s="24"/>
      <c r="AZ1893" s="24"/>
      <c r="BA1893" s="24"/>
      <c r="BB1893" s="24"/>
      <c r="BC1893" s="24"/>
      <c r="BD1893" s="24"/>
      <c r="BE1893" s="24"/>
    </row>
    <row r="1894" spans="1:57" s="3" customFormat="1" hidden="1" x14ac:dyDescent="0.25">
      <c r="A1894" s="23">
        <v>2019</v>
      </c>
      <c r="B1894" s="23">
        <v>12</v>
      </c>
      <c r="C1894" s="23" t="s">
        <v>55</v>
      </c>
      <c r="D1894" s="23" t="s">
        <v>249</v>
      </c>
      <c r="E1894" s="23" t="s">
        <v>250</v>
      </c>
      <c r="F1894" s="23" t="s">
        <v>358</v>
      </c>
      <c r="G1894" s="23" t="s">
        <v>357</v>
      </c>
      <c r="H1894" s="23">
        <v>24.02</v>
      </c>
      <c r="I1894" s="23">
        <v>0</v>
      </c>
      <c r="J1894" s="23">
        <v>0</v>
      </c>
      <c r="K1894" s="23">
        <v>0.41</v>
      </c>
      <c r="L1894" s="23">
        <v>23.61</v>
      </c>
      <c r="M1894" s="23">
        <v>0</v>
      </c>
      <c r="N1894" s="23">
        <v>0</v>
      </c>
      <c r="O1894" s="23">
        <v>0</v>
      </c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  <c r="Z1894" s="24"/>
      <c r="AA1894" s="24"/>
      <c r="AB1894" s="24"/>
      <c r="AC1894" s="24"/>
      <c r="AD1894" s="24"/>
      <c r="AE1894" s="24"/>
      <c r="AF1894" s="24"/>
      <c r="AG1894" s="24"/>
      <c r="AH1894" s="24"/>
      <c r="AI1894" s="24"/>
      <c r="AJ1894" s="24"/>
      <c r="AK1894" s="24"/>
      <c r="AL1894" s="24"/>
      <c r="AM1894" s="24"/>
      <c r="AN1894" s="24"/>
      <c r="AO1894" s="24"/>
      <c r="AP1894" s="24"/>
      <c r="AQ1894" s="24"/>
      <c r="AR1894" s="24"/>
      <c r="AS1894" s="24"/>
      <c r="AT1894" s="24"/>
      <c r="AU1894" s="24"/>
      <c r="AV1894" s="24"/>
      <c r="AW1894" s="24"/>
      <c r="AX1894" s="24"/>
      <c r="AY1894" s="24"/>
      <c r="AZ1894" s="24"/>
      <c r="BA1894" s="24"/>
      <c r="BB1894" s="24"/>
      <c r="BC1894" s="24"/>
      <c r="BD1894" s="24"/>
      <c r="BE1894" s="24"/>
    </row>
    <row r="1895" spans="1:57" s="3" customFormat="1" hidden="1" x14ac:dyDescent="0.25">
      <c r="A1895" s="4">
        <v>2019</v>
      </c>
      <c r="B1895" s="4">
        <v>1</v>
      </c>
      <c r="C1895" s="4" t="s">
        <v>19</v>
      </c>
      <c r="D1895" s="4" t="s">
        <v>66</v>
      </c>
      <c r="E1895" s="4" t="s">
        <v>104</v>
      </c>
      <c r="F1895" s="4" t="s">
        <v>107</v>
      </c>
      <c r="G1895" s="5" t="s">
        <v>19</v>
      </c>
      <c r="H1895" s="6">
        <v>10.190000000000001</v>
      </c>
      <c r="I1895" s="6">
        <v>0</v>
      </c>
      <c r="J1895" s="6">
        <v>0</v>
      </c>
      <c r="K1895" s="6">
        <v>0.4</v>
      </c>
      <c r="L1895" s="6">
        <v>9.8000000000000007</v>
      </c>
      <c r="M1895" s="6">
        <v>0</v>
      </c>
      <c r="N1895" s="6">
        <v>0</v>
      </c>
      <c r="O1895" s="6">
        <v>0</v>
      </c>
    </row>
    <row r="1896" spans="1:57" s="3" customFormat="1" hidden="1" x14ac:dyDescent="0.25">
      <c r="A1896" s="4">
        <v>2019</v>
      </c>
      <c r="B1896" s="4">
        <v>1</v>
      </c>
      <c r="C1896" s="4" t="s">
        <v>79</v>
      </c>
      <c r="D1896" s="4" t="s">
        <v>137</v>
      </c>
      <c r="E1896" s="4" t="s">
        <v>138</v>
      </c>
      <c r="F1896" s="4" t="s">
        <v>175</v>
      </c>
      <c r="G1896" s="5" t="s">
        <v>171</v>
      </c>
      <c r="H1896" s="6">
        <v>4.6499999999999995</v>
      </c>
      <c r="I1896" s="6">
        <v>0</v>
      </c>
      <c r="J1896" s="6">
        <v>0</v>
      </c>
      <c r="K1896" s="6">
        <v>0.4</v>
      </c>
      <c r="L1896" s="6">
        <v>4.25</v>
      </c>
      <c r="M1896" s="6">
        <v>0</v>
      </c>
      <c r="N1896" s="6">
        <v>0</v>
      </c>
      <c r="O1896" s="6">
        <v>0</v>
      </c>
    </row>
    <row r="1897" spans="1:57" s="3" customFormat="1" hidden="1" x14ac:dyDescent="0.25">
      <c r="A1897" s="4">
        <v>2019</v>
      </c>
      <c r="B1897" s="4">
        <v>1</v>
      </c>
      <c r="C1897" s="4" t="s">
        <v>15</v>
      </c>
      <c r="D1897" s="4" t="s">
        <v>393</v>
      </c>
      <c r="E1897" s="4" t="s">
        <v>43</v>
      </c>
      <c r="F1897" s="4" t="s">
        <v>393</v>
      </c>
      <c r="G1897" s="5" t="s">
        <v>393</v>
      </c>
      <c r="H1897" s="6">
        <v>1.54</v>
      </c>
      <c r="I1897" s="6">
        <v>0</v>
      </c>
      <c r="J1897" s="6">
        <v>0</v>
      </c>
      <c r="K1897" s="6">
        <v>0.4</v>
      </c>
      <c r="L1897" s="6">
        <v>1.1400000000000001</v>
      </c>
      <c r="M1897" s="6">
        <v>0</v>
      </c>
      <c r="N1897" s="6">
        <v>0</v>
      </c>
      <c r="O1897" s="6">
        <v>0</v>
      </c>
    </row>
    <row r="1898" spans="1:57" s="3" customFormat="1" x14ac:dyDescent="0.25">
      <c r="A1898" s="9">
        <v>2019</v>
      </c>
      <c r="B1898" s="9">
        <v>5</v>
      </c>
      <c r="C1898" s="9" t="s">
        <v>124</v>
      </c>
      <c r="D1898" s="9" t="s">
        <v>373</v>
      </c>
      <c r="E1898" s="9" t="s">
        <v>29</v>
      </c>
      <c r="F1898" s="9" t="s">
        <v>381</v>
      </c>
      <c r="G1898" s="5" t="s">
        <v>375</v>
      </c>
      <c r="H1898" s="6">
        <v>0.4</v>
      </c>
      <c r="I1898" s="6">
        <v>0</v>
      </c>
      <c r="J1898" s="6">
        <v>0</v>
      </c>
      <c r="K1898" s="6">
        <v>0.4</v>
      </c>
      <c r="L1898" s="6">
        <v>0</v>
      </c>
      <c r="M1898" s="6">
        <v>0</v>
      </c>
      <c r="N1898" s="6">
        <v>0</v>
      </c>
      <c r="O1898" s="6">
        <v>0</v>
      </c>
    </row>
    <row r="1899" spans="1:57" s="3" customFormat="1" hidden="1" x14ac:dyDescent="0.25">
      <c r="A1899" s="5">
        <v>2019</v>
      </c>
      <c r="B1899" s="5">
        <v>7</v>
      </c>
      <c r="C1899" s="12" t="s">
        <v>19</v>
      </c>
      <c r="D1899" s="12" t="s">
        <v>106</v>
      </c>
      <c r="E1899" s="5" t="s">
        <v>104</v>
      </c>
      <c r="F1899" s="12" t="s">
        <v>107</v>
      </c>
      <c r="G1899" s="10" t="s">
        <v>19</v>
      </c>
      <c r="H1899" s="6">
        <v>7.1</v>
      </c>
      <c r="I1899" s="6">
        <v>0</v>
      </c>
      <c r="J1899" s="6">
        <v>0</v>
      </c>
      <c r="K1899" s="6">
        <v>0.4</v>
      </c>
      <c r="L1899" s="6">
        <v>6.6899999999999995</v>
      </c>
      <c r="M1899" s="6">
        <v>0</v>
      </c>
      <c r="N1899" s="6">
        <v>0</v>
      </c>
      <c r="O1899" s="6">
        <v>0</v>
      </c>
    </row>
    <row r="1900" spans="1:57" s="3" customFormat="1" hidden="1" x14ac:dyDescent="0.25">
      <c r="A1900" s="13">
        <v>2019</v>
      </c>
      <c r="B1900" s="13">
        <v>9</v>
      </c>
      <c r="C1900" s="13" t="s">
        <v>19</v>
      </c>
      <c r="D1900" s="13" t="s">
        <v>106</v>
      </c>
      <c r="E1900" s="13" t="s">
        <v>104</v>
      </c>
      <c r="F1900" s="13" t="s">
        <v>107</v>
      </c>
      <c r="G1900" s="7" t="s">
        <v>19</v>
      </c>
      <c r="H1900" s="13">
        <v>8.51</v>
      </c>
      <c r="I1900" s="13">
        <v>0</v>
      </c>
      <c r="J1900" s="13">
        <v>0</v>
      </c>
      <c r="K1900" s="13">
        <v>0.4</v>
      </c>
      <c r="L1900" s="13">
        <v>8.11</v>
      </c>
      <c r="M1900" s="13">
        <v>0</v>
      </c>
      <c r="N1900" s="13">
        <v>0</v>
      </c>
      <c r="O1900" s="13">
        <v>0</v>
      </c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  <c r="AN1900" s="18"/>
      <c r="AO1900" s="18"/>
      <c r="AP1900" s="18"/>
      <c r="AQ1900" s="18"/>
      <c r="AR1900" s="18"/>
      <c r="AS1900" s="18"/>
      <c r="AT1900" s="18"/>
      <c r="AU1900" s="18"/>
      <c r="AV1900" s="18"/>
      <c r="AW1900" s="18"/>
      <c r="AX1900" s="18"/>
      <c r="AY1900" s="18"/>
      <c r="AZ1900" s="18"/>
      <c r="BA1900" s="18"/>
      <c r="BB1900" s="18"/>
      <c r="BC1900" s="18"/>
      <c r="BD1900" s="18"/>
      <c r="BE1900" s="18"/>
    </row>
    <row r="1901" spans="1:57" s="3" customFormat="1" hidden="1" x14ac:dyDescent="0.25">
      <c r="A1901" s="21">
        <v>2019</v>
      </c>
      <c r="B1901" s="21">
        <v>11</v>
      </c>
      <c r="C1901" s="21" t="s">
        <v>222</v>
      </c>
      <c r="D1901" s="21" t="s">
        <v>223</v>
      </c>
      <c r="E1901" s="21" t="s">
        <v>500</v>
      </c>
      <c r="F1901" s="21" t="s">
        <v>501</v>
      </c>
      <c r="G1901" s="21" t="s">
        <v>502</v>
      </c>
      <c r="H1901" s="21">
        <v>438.54</v>
      </c>
      <c r="I1901" s="21">
        <v>0</v>
      </c>
      <c r="J1901" s="21">
        <v>0</v>
      </c>
      <c r="K1901" s="21">
        <v>0.4</v>
      </c>
      <c r="L1901" s="21">
        <v>2.93</v>
      </c>
      <c r="M1901" s="21">
        <v>0</v>
      </c>
      <c r="N1901" s="21">
        <v>0</v>
      </c>
      <c r="O1901" s="21">
        <v>435.21</v>
      </c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  <c r="Z1901" s="22"/>
      <c r="AA1901" s="22"/>
      <c r="AB1901" s="22"/>
      <c r="AC1901" s="22"/>
      <c r="AD1901" s="22"/>
      <c r="AE1901" s="22"/>
      <c r="AF1901" s="22"/>
      <c r="AG1901" s="22"/>
      <c r="AH1901" s="22"/>
      <c r="AI1901" s="22"/>
      <c r="AJ1901" s="22"/>
      <c r="AK1901" s="22"/>
      <c r="AL1901" s="22"/>
      <c r="AM1901" s="22"/>
      <c r="AN1901" s="22"/>
      <c r="AO1901" s="22"/>
      <c r="AP1901" s="22"/>
      <c r="AQ1901" s="22"/>
      <c r="AR1901" s="22"/>
      <c r="AS1901" s="22"/>
      <c r="AT1901" s="22"/>
      <c r="AU1901" s="22"/>
      <c r="AV1901" s="22"/>
      <c r="AW1901" s="22"/>
      <c r="AX1901" s="22"/>
      <c r="AY1901" s="22"/>
      <c r="AZ1901" s="22"/>
      <c r="BA1901" s="22"/>
      <c r="BB1901" s="22"/>
      <c r="BC1901" s="22"/>
      <c r="BD1901" s="22"/>
      <c r="BE1901" s="22"/>
    </row>
    <row r="1902" spans="1:57" s="3" customFormat="1" hidden="1" x14ac:dyDescent="0.25">
      <c r="A1902" s="23">
        <v>2019</v>
      </c>
      <c r="B1902" s="23">
        <v>12</v>
      </c>
      <c r="C1902" s="23" t="s">
        <v>222</v>
      </c>
      <c r="D1902" s="23" t="s">
        <v>229</v>
      </c>
      <c r="E1902" s="23" t="s">
        <v>224</v>
      </c>
      <c r="F1902" s="23" t="s">
        <v>234</v>
      </c>
      <c r="G1902" s="23" t="s">
        <v>226</v>
      </c>
      <c r="H1902" s="23">
        <v>526.07000000000005</v>
      </c>
      <c r="I1902" s="23">
        <v>0</v>
      </c>
      <c r="J1902" s="23">
        <v>0</v>
      </c>
      <c r="K1902" s="23">
        <v>0.4</v>
      </c>
      <c r="L1902" s="23">
        <v>2.91</v>
      </c>
      <c r="M1902" s="23">
        <v>0</v>
      </c>
      <c r="N1902" s="23">
        <v>0</v>
      </c>
      <c r="O1902" s="23">
        <v>522.76</v>
      </c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  <c r="Z1902" s="24"/>
      <c r="AA1902" s="24"/>
      <c r="AB1902" s="24"/>
      <c r="AC1902" s="24"/>
      <c r="AD1902" s="24"/>
      <c r="AE1902" s="24"/>
      <c r="AF1902" s="24"/>
      <c r="AG1902" s="24"/>
      <c r="AH1902" s="24"/>
      <c r="AI1902" s="24"/>
      <c r="AJ1902" s="24"/>
      <c r="AK1902" s="24"/>
      <c r="AL1902" s="24"/>
      <c r="AM1902" s="24"/>
      <c r="AN1902" s="24"/>
      <c r="AO1902" s="24"/>
      <c r="AP1902" s="24"/>
      <c r="AQ1902" s="24"/>
      <c r="AR1902" s="24"/>
      <c r="AS1902" s="24"/>
      <c r="AT1902" s="24"/>
      <c r="AU1902" s="24"/>
      <c r="AV1902" s="24"/>
      <c r="AW1902" s="24"/>
      <c r="AX1902" s="24"/>
      <c r="AY1902" s="24"/>
      <c r="AZ1902" s="24"/>
      <c r="BA1902" s="24"/>
      <c r="BB1902" s="24"/>
      <c r="BC1902" s="24"/>
      <c r="BD1902" s="24"/>
      <c r="BE1902" s="24"/>
    </row>
    <row r="1903" spans="1:57" s="3" customFormat="1" hidden="1" x14ac:dyDescent="0.25">
      <c r="A1903" s="4">
        <v>2019</v>
      </c>
      <c r="B1903" s="4">
        <v>1</v>
      </c>
      <c r="C1903" s="4" t="s">
        <v>27</v>
      </c>
      <c r="D1903" s="4" t="s">
        <v>160</v>
      </c>
      <c r="E1903" s="4" t="s">
        <v>17</v>
      </c>
      <c r="F1903" s="4" t="s">
        <v>162</v>
      </c>
      <c r="G1903" s="5" t="s">
        <v>157</v>
      </c>
      <c r="H1903" s="6">
        <v>5.4</v>
      </c>
      <c r="I1903" s="6">
        <v>0</v>
      </c>
      <c r="J1903" s="6">
        <v>0</v>
      </c>
      <c r="K1903" s="6">
        <v>0.39</v>
      </c>
      <c r="L1903" s="6">
        <v>0</v>
      </c>
      <c r="M1903" s="6">
        <v>5.01</v>
      </c>
      <c r="N1903" s="6">
        <v>3.3</v>
      </c>
      <c r="O1903" s="6">
        <v>0</v>
      </c>
    </row>
    <row r="1904" spans="1:57" s="3" customFormat="1" x14ac:dyDescent="0.25">
      <c r="A1904" s="4">
        <v>2019</v>
      </c>
      <c r="B1904" s="4">
        <v>1</v>
      </c>
      <c r="C1904" s="4" t="s">
        <v>61</v>
      </c>
      <c r="D1904" s="4" t="s">
        <v>399</v>
      </c>
      <c r="E1904" s="4" t="s">
        <v>29</v>
      </c>
      <c r="F1904" s="4" t="s">
        <v>424</v>
      </c>
      <c r="G1904" s="5" t="s">
        <v>411</v>
      </c>
      <c r="H1904" s="6">
        <v>23.44</v>
      </c>
      <c r="I1904" s="6">
        <v>0</v>
      </c>
      <c r="J1904" s="6">
        <v>0</v>
      </c>
      <c r="K1904" s="6">
        <v>0.39</v>
      </c>
      <c r="L1904" s="6">
        <v>0.69</v>
      </c>
      <c r="M1904" s="6">
        <v>22.36</v>
      </c>
      <c r="N1904" s="6">
        <v>8.3000000000000007</v>
      </c>
      <c r="O1904" s="6">
        <v>0</v>
      </c>
    </row>
    <row r="1905" spans="1:57" s="3" customFormat="1" hidden="1" x14ac:dyDescent="0.25">
      <c r="A1905" s="9">
        <v>2019</v>
      </c>
      <c r="B1905" s="9">
        <v>5</v>
      </c>
      <c r="C1905" s="9" t="s">
        <v>19</v>
      </c>
      <c r="D1905" s="9" t="s">
        <v>70</v>
      </c>
      <c r="E1905" s="9" t="s">
        <v>21</v>
      </c>
      <c r="F1905" s="9" t="s">
        <v>457</v>
      </c>
      <c r="G1905" s="5" t="s">
        <v>456</v>
      </c>
      <c r="H1905" s="6">
        <v>1.79</v>
      </c>
      <c r="I1905" s="6">
        <v>0</v>
      </c>
      <c r="J1905" s="6">
        <v>0</v>
      </c>
      <c r="K1905" s="6">
        <v>0.39</v>
      </c>
      <c r="L1905" s="6">
        <v>1.4</v>
      </c>
      <c r="M1905" s="6">
        <v>0</v>
      </c>
      <c r="N1905" s="6">
        <v>0</v>
      </c>
      <c r="O1905" s="6">
        <v>0</v>
      </c>
    </row>
    <row r="1906" spans="1:57" s="3" customFormat="1" hidden="1" x14ac:dyDescent="0.25">
      <c r="A1906" s="15">
        <v>2019</v>
      </c>
      <c r="B1906" s="15">
        <v>8</v>
      </c>
      <c r="C1906" s="15" t="s">
        <v>19</v>
      </c>
      <c r="D1906" s="15" t="s">
        <v>106</v>
      </c>
      <c r="E1906" s="15" t="s">
        <v>104</v>
      </c>
      <c r="F1906" s="15" t="s">
        <v>107</v>
      </c>
      <c r="G1906" s="16" t="s">
        <v>19</v>
      </c>
      <c r="H1906" s="15">
        <v>9.02</v>
      </c>
      <c r="I1906" s="15">
        <v>0</v>
      </c>
      <c r="J1906" s="15">
        <v>0</v>
      </c>
      <c r="K1906" s="15">
        <v>0.39</v>
      </c>
      <c r="L1906" s="15">
        <v>8.620000000000001</v>
      </c>
      <c r="M1906" s="15">
        <v>0</v>
      </c>
      <c r="N1906" s="15">
        <v>0</v>
      </c>
      <c r="O1906" s="15">
        <v>0</v>
      </c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  <c r="BC1906" s="17"/>
      <c r="BD1906" s="17"/>
      <c r="BE1906" s="17"/>
    </row>
    <row r="1907" spans="1:57" s="3" customFormat="1" hidden="1" x14ac:dyDescent="0.25">
      <c r="A1907" s="13">
        <v>2019</v>
      </c>
      <c r="B1907" s="13">
        <v>9</v>
      </c>
      <c r="C1907" s="13" t="s">
        <v>19</v>
      </c>
      <c r="D1907" s="13" t="s">
        <v>70</v>
      </c>
      <c r="E1907" s="13" t="s">
        <v>104</v>
      </c>
      <c r="F1907" s="13" t="s">
        <v>112</v>
      </c>
      <c r="G1907" s="7" t="s">
        <v>19</v>
      </c>
      <c r="H1907" s="13">
        <v>4.91</v>
      </c>
      <c r="I1907" s="13">
        <v>0</v>
      </c>
      <c r="J1907" s="13">
        <v>0</v>
      </c>
      <c r="K1907" s="13">
        <v>0.39</v>
      </c>
      <c r="L1907" s="13">
        <v>4.51</v>
      </c>
      <c r="M1907" s="13">
        <v>0</v>
      </c>
      <c r="N1907" s="13">
        <v>0</v>
      </c>
      <c r="O1907" s="13">
        <v>0</v>
      </c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  <c r="AN1907" s="18"/>
      <c r="AO1907" s="18"/>
      <c r="AP1907" s="18"/>
      <c r="AQ1907" s="18"/>
      <c r="AR1907" s="18"/>
      <c r="AS1907" s="18"/>
      <c r="AT1907" s="18"/>
      <c r="AU1907" s="18"/>
      <c r="AV1907" s="18"/>
      <c r="AW1907" s="18"/>
      <c r="AX1907" s="18"/>
      <c r="AY1907" s="18"/>
      <c r="AZ1907" s="18"/>
      <c r="BA1907" s="18"/>
      <c r="BB1907" s="18"/>
      <c r="BC1907" s="18"/>
      <c r="BD1907" s="18"/>
      <c r="BE1907" s="18"/>
    </row>
    <row r="1908" spans="1:57" s="3" customFormat="1" x14ac:dyDescent="0.25">
      <c r="A1908" s="19">
        <v>2019</v>
      </c>
      <c r="B1908" s="19">
        <v>10</v>
      </c>
      <c r="C1908" s="19" t="s">
        <v>27</v>
      </c>
      <c r="D1908" s="19" t="s">
        <v>28</v>
      </c>
      <c r="E1908" s="19" t="s">
        <v>29</v>
      </c>
      <c r="F1908" s="19" t="s">
        <v>30</v>
      </c>
      <c r="G1908" s="19" t="s">
        <v>30</v>
      </c>
      <c r="H1908" s="19">
        <v>17.96</v>
      </c>
      <c r="I1908" s="19">
        <v>0</v>
      </c>
      <c r="J1908" s="19">
        <v>0</v>
      </c>
      <c r="K1908" s="19">
        <v>0.39</v>
      </c>
      <c r="L1908" s="19">
        <v>0</v>
      </c>
      <c r="M1908" s="19">
        <v>17.57</v>
      </c>
      <c r="N1908" s="19">
        <v>8.64</v>
      </c>
      <c r="O1908" s="19">
        <v>0</v>
      </c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20"/>
      <c r="AG1908" s="20"/>
      <c r="AH1908" s="20"/>
      <c r="AI1908" s="20"/>
      <c r="AJ1908" s="20"/>
      <c r="AK1908" s="20"/>
      <c r="AL1908" s="20"/>
      <c r="AM1908" s="20"/>
      <c r="AN1908" s="20"/>
      <c r="AO1908" s="20"/>
      <c r="AP1908" s="20"/>
      <c r="AQ1908" s="20"/>
      <c r="AR1908" s="20"/>
      <c r="AS1908" s="20"/>
      <c r="AT1908" s="20"/>
      <c r="AU1908" s="20"/>
      <c r="AV1908" s="20"/>
      <c r="AW1908" s="20"/>
      <c r="AX1908" s="20"/>
      <c r="AY1908" s="20"/>
      <c r="AZ1908" s="20"/>
      <c r="BA1908" s="20"/>
      <c r="BB1908" s="20"/>
      <c r="BC1908" s="20"/>
      <c r="BD1908" s="20"/>
      <c r="BE1908" s="20"/>
    </row>
    <row r="1909" spans="1:57" s="3" customFormat="1" hidden="1" x14ac:dyDescent="0.25">
      <c r="A1909" s="19">
        <v>2019</v>
      </c>
      <c r="B1909" s="19">
        <v>10</v>
      </c>
      <c r="C1909" s="19" t="s">
        <v>55</v>
      </c>
      <c r="D1909" s="19" t="s">
        <v>151</v>
      </c>
      <c r="E1909" s="19" t="s">
        <v>152</v>
      </c>
      <c r="F1909" s="19" t="s">
        <v>153</v>
      </c>
      <c r="G1909" s="19" t="s">
        <v>154</v>
      </c>
      <c r="H1909" s="19">
        <v>0.39</v>
      </c>
      <c r="I1909" s="19">
        <v>0</v>
      </c>
      <c r="J1909" s="19">
        <v>0</v>
      </c>
      <c r="K1909" s="19">
        <v>0.39</v>
      </c>
      <c r="L1909" s="19">
        <v>0</v>
      </c>
      <c r="M1909" s="19">
        <v>0</v>
      </c>
      <c r="N1909" s="19">
        <v>0</v>
      </c>
      <c r="O1909" s="19">
        <v>0</v>
      </c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20"/>
      <c r="AG1909" s="20"/>
      <c r="AH1909" s="20"/>
      <c r="AI1909" s="20"/>
      <c r="AJ1909" s="20"/>
      <c r="AK1909" s="20"/>
      <c r="AL1909" s="20"/>
      <c r="AM1909" s="20"/>
      <c r="AN1909" s="20"/>
      <c r="AO1909" s="20"/>
      <c r="AP1909" s="20"/>
      <c r="AQ1909" s="20"/>
      <c r="AR1909" s="20"/>
      <c r="AS1909" s="20"/>
      <c r="AT1909" s="20"/>
      <c r="AU1909" s="20"/>
      <c r="AV1909" s="20"/>
      <c r="AW1909" s="20"/>
      <c r="AX1909" s="20"/>
      <c r="AY1909" s="20"/>
      <c r="AZ1909" s="20"/>
      <c r="BA1909" s="20"/>
      <c r="BB1909" s="20"/>
      <c r="BC1909" s="20"/>
      <c r="BD1909" s="20"/>
      <c r="BE1909" s="20"/>
    </row>
    <row r="1910" spans="1:57" s="3" customFormat="1" x14ac:dyDescent="0.25">
      <c r="A1910" s="21">
        <v>2019</v>
      </c>
      <c r="B1910" s="21">
        <v>11</v>
      </c>
      <c r="C1910" s="21" t="s">
        <v>61</v>
      </c>
      <c r="D1910" s="21" t="s">
        <v>401</v>
      </c>
      <c r="E1910" s="21" t="s">
        <v>29</v>
      </c>
      <c r="F1910" s="21" t="s">
        <v>468</v>
      </c>
      <c r="G1910" s="21" t="s">
        <v>468</v>
      </c>
      <c r="H1910" s="21">
        <v>10.64</v>
      </c>
      <c r="I1910" s="21">
        <v>0</v>
      </c>
      <c r="J1910" s="21">
        <v>0</v>
      </c>
      <c r="K1910" s="21">
        <v>0.39</v>
      </c>
      <c r="L1910" s="21">
        <v>1.62</v>
      </c>
      <c r="M1910" s="21">
        <v>0</v>
      </c>
      <c r="N1910" s="21">
        <v>0</v>
      </c>
      <c r="O1910" s="21">
        <v>8.6300000000000008</v>
      </c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  <c r="Z1910" s="22"/>
      <c r="AA1910" s="22"/>
      <c r="AB1910" s="22"/>
      <c r="AC1910" s="22"/>
      <c r="AD1910" s="22"/>
      <c r="AE1910" s="22"/>
      <c r="AF1910" s="22"/>
      <c r="AG1910" s="22"/>
      <c r="AH1910" s="22"/>
      <c r="AI1910" s="22"/>
      <c r="AJ1910" s="22"/>
      <c r="AK1910" s="22"/>
      <c r="AL1910" s="22"/>
      <c r="AM1910" s="22"/>
      <c r="AN1910" s="22"/>
      <c r="AO1910" s="22"/>
      <c r="AP1910" s="22"/>
      <c r="AQ1910" s="22"/>
      <c r="AR1910" s="22"/>
      <c r="AS1910" s="22"/>
      <c r="AT1910" s="22"/>
      <c r="AU1910" s="22"/>
      <c r="AV1910" s="22"/>
      <c r="AW1910" s="22"/>
      <c r="AX1910" s="22"/>
      <c r="AY1910" s="22"/>
      <c r="AZ1910" s="22"/>
      <c r="BA1910" s="22"/>
      <c r="BB1910" s="22"/>
      <c r="BC1910" s="22"/>
      <c r="BD1910" s="22"/>
      <c r="BE1910" s="22"/>
    </row>
    <row r="1911" spans="1:57" s="3" customFormat="1" x14ac:dyDescent="0.25">
      <c r="A1911" s="23">
        <v>2019</v>
      </c>
      <c r="B1911" s="23">
        <v>12</v>
      </c>
      <c r="C1911" s="23" t="s">
        <v>61</v>
      </c>
      <c r="D1911" s="23" t="s">
        <v>399</v>
      </c>
      <c r="E1911" s="23" t="s">
        <v>29</v>
      </c>
      <c r="F1911" s="23" t="s">
        <v>410</v>
      </c>
      <c r="G1911" s="23" t="s">
        <v>411</v>
      </c>
      <c r="H1911" s="23">
        <v>8.9</v>
      </c>
      <c r="I1911" s="23">
        <v>0</v>
      </c>
      <c r="J1911" s="23">
        <v>0</v>
      </c>
      <c r="K1911" s="23">
        <v>0.39</v>
      </c>
      <c r="L1911" s="23">
        <v>2.21</v>
      </c>
      <c r="M1911" s="23">
        <v>6.31</v>
      </c>
      <c r="N1911" s="23">
        <v>2.42</v>
      </c>
      <c r="O1911" s="23">
        <v>0</v>
      </c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  <c r="Z1911" s="24"/>
      <c r="AA1911" s="24"/>
      <c r="AB1911" s="24"/>
      <c r="AC1911" s="24"/>
      <c r="AD1911" s="24"/>
      <c r="AE1911" s="24"/>
      <c r="AF1911" s="24"/>
      <c r="AG1911" s="24"/>
      <c r="AH1911" s="24"/>
      <c r="AI1911" s="24"/>
      <c r="AJ1911" s="24"/>
      <c r="AK1911" s="24"/>
      <c r="AL1911" s="24"/>
      <c r="AM1911" s="24"/>
      <c r="AN1911" s="24"/>
      <c r="AO1911" s="24"/>
      <c r="AP1911" s="24"/>
      <c r="AQ1911" s="24"/>
      <c r="AR1911" s="24"/>
      <c r="AS1911" s="24"/>
      <c r="AT1911" s="24"/>
      <c r="AU1911" s="24"/>
      <c r="AV1911" s="24"/>
      <c r="AW1911" s="24"/>
      <c r="AX1911" s="24"/>
      <c r="AY1911" s="24"/>
      <c r="AZ1911" s="24"/>
      <c r="BA1911" s="24"/>
      <c r="BB1911" s="24"/>
      <c r="BC1911" s="24"/>
      <c r="BD1911" s="24"/>
      <c r="BE1911" s="24"/>
    </row>
    <row r="1912" spans="1:57" s="3" customFormat="1" hidden="1" x14ac:dyDescent="0.25">
      <c r="A1912" s="19">
        <v>2019</v>
      </c>
      <c r="B1912" s="19">
        <v>10</v>
      </c>
      <c r="C1912" s="19" t="s">
        <v>19</v>
      </c>
      <c r="D1912" s="19" t="s">
        <v>70</v>
      </c>
      <c r="E1912" s="19" t="s">
        <v>104</v>
      </c>
      <c r="F1912" s="19" t="s">
        <v>112</v>
      </c>
      <c r="G1912" s="19" t="s">
        <v>19</v>
      </c>
      <c r="H1912" s="19">
        <v>3.9299999999999997</v>
      </c>
      <c r="I1912" s="19">
        <v>0</v>
      </c>
      <c r="J1912" s="19">
        <v>0</v>
      </c>
      <c r="K1912" s="19">
        <v>0.38999999999999996</v>
      </c>
      <c r="L1912" s="19">
        <v>3.54</v>
      </c>
      <c r="M1912" s="19">
        <v>0</v>
      </c>
      <c r="N1912" s="19">
        <v>0</v>
      </c>
      <c r="O1912" s="19">
        <v>0</v>
      </c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20"/>
      <c r="AG1912" s="20"/>
      <c r="AH1912" s="20"/>
      <c r="AI1912" s="20"/>
      <c r="AJ1912" s="20"/>
      <c r="AK1912" s="20"/>
      <c r="AL1912" s="20"/>
      <c r="AM1912" s="20"/>
      <c r="AN1912" s="20"/>
      <c r="AO1912" s="20"/>
      <c r="AP1912" s="20"/>
      <c r="AQ1912" s="20"/>
      <c r="AR1912" s="20"/>
      <c r="AS1912" s="20"/>
      <c r="AT1912" s="20"/>
      <c r="AU1912" s="20"/>
      <c r="AV1912" s="20"/>
      <c r="AW1912" s="20"/>
      <c r="AX1912" s="20"/>
      <c r="AY1912" s="20"/>
      <c r="AZ1912" s="20"/>
      <c r="BA1912" s="20"/>
      <c r="BB1912" s="20"/>
      <c r="BC1912" s="20"/>
      <c r="BD1912" s="20"/>
      <c r="BE1912" s="20"/>
    </row>
    <row r="1913" spans="1:57" s="3" customFormat="1" hidden="1" x14ac:dyDescent="0.25">
      <c r="A1913" s="9">
        <v>2019</v>
      </c>
      <c r="B1913" s="9">
        <v>2</v>
      </c>
      <c r="C1913" s="9" t="s">
        <v>79</v>
      </c>
      <c r="D1913" s="9" t="s">
        <v>79</v>
      </c>
      <c r="E1913" s="9" t="s">
        <v>138</v>
      </c>
      <c r="F1913" s="9" t="s">
        <v>144</v>
      </c>
      <c r="G1913" s="5" t="s">
        <v>140</v>
      </c>
      <c r="H1913" s="6">
        <v>0.38</v>
      </c>
      <c r="I1913" s="6">
        <v>0</v>
      </c>
      <c r="J1913" s="6">
        <v>0</v>
      </c>
      <c r="K1913" s="6">
        <v>0.38</v>
      </c>
      <c r="L1913" s="6">
        <v>0</v>
      </c>
      <c r="M1913" s="6">
        <v>0</v>
      </c>
      <c r="N1913" s="6">
        <v>0</v>
      </c>
      <c r="O1913" s="6">
        <v>0</v>
      </c>
    </row>
    <row r="1914" spans="1:57" s="3" customFormat="1" hidden="1" x14ac:dyDescent="0.25">
      <c r="A1914" s="9">
        <v>2019</v>
      </c>
      <c r="B1914" s="9">
        <v>2</v>
      </c>
      <c r="C1914" s="9" t="s">
        <v>124</v>
      </c>
      <c r="D1914" s="9" t="s">
        <v>379</v>
      </c>
      <c r="E1914" s="9" t="s">
        <v>126</v>
      </c>
      <c r="F1914" s="9" t="s">
        <v>440</v>
      </c>
      <c r="G1914" s="5" t="s">
        <v>439</v>
      </c>
      <c r="H1914" s="6">
        <v>0.38</v>
      </c>
      <c r="I1914" s="6">
        <v>0</v>
      </c>
      <c r="J1914" s="6">
        <v>0</v>
      </c>
      <c r="K1914" s="6">
        <v>0.38</v>
      </c>
      <c r="L1914" s="6">
        <v>0</v>
      </c>
      <c r="M1914" s="6">
        <v>0</v>
      </c>
      <c r="N1914" s="6">
        <v>0</v>
      </c>
      <c r="O1914" s="6">
        <v>0</v>
      </c>
    </row>
    <row r="1915" spans="1:57" s="3" customFormat="1" hidden="1" x14ac:dyDescent="0.25">
      <c r="A1915" s="9">
        <v>2019</v>
      </c>
      <c r="B1915" s="9">
        <v>4</v>
      </c>
      <c r="C1915" s="9" t="s">
        <v>231</v>
      </c>
      <c r="D1915" s="9" t="s">
        <v>522</v>
      </c>
      <c r="E1915" s="9" t="s">
        <v>500</v>
      </c>
      <c r="F1915" s="9" t="s">
        <v>523</v>
      </c>
      <c r="G1915" s="5" t="s">
        <v>502</v>
      </c>
      <c r="H1915" s="6">
        <v>606.19000000000005</v>
      </c>
      <c r="I1915" s="6">
        <v>0</v>
      </c>
      <c r="J1915" s="6">
        <v>0</v>
      </c>
      <c r="K1915" s="6">
        <v>0.38</v>
      </c>
      <c r="L1915" s="6">
        <v>2.8</v>
      </c>
      <c r="M1915" s="6">
        <v>0</v>
      </c>
      <c r="N1915" s="6">
        <v>0</v>
      </c>
      <c r="O1915" s="6">
        <v>603</v>
      </c>
    </row>
    <row r="1916" spans="1:57" s="3" customFormat="1" hidden="1" x14ac:dyDescent="0.25">
      <c r="A1916" s="9">
        <v>2019</v>
      </c>
      <c r="B1916" s="9">
        <v>5</v>
      </c>
      <c r="C1916" s="9" t="s">
        <v>19</v>
      </c>
      <c r="D1916" s="9" t="s">
        <v>66</v>
      </c>
      <c r="E1916" s="9" t="s">
        <v>104</v>
      </c>
      <c r="F1916" s="9" t="s">
        <v>107</v>
      </c>
      <c r="G1916" s="5" t="s">
        <v>19</v>
      </c>
      <c r="H1916" s="6">
        <v>8.9599999999999991</v>
      </c>
      <c r="I1916" s="6">
        <v>0</v>
      </c>
      <c r="J1916" s="6">
        <v>0</v>
      </c>
      <c r="K1916" s="6">
        <v>0.38</v>
      </c>
      <c r="L1916" s="6">
        <v>8.58</v>
      </c>
      <c r="M1916" s="6">
        <v>0</v>
      </c>
      <c r="N1916" s="6">
        <v>0</v>
      </c>
      <c r="O1916" s="6">
        <v>0</v>
      </c>
    </row>
    <row r="1917" spans="1:57" s="3" customFormat="1" hidden="1" x14ac:dyDescent="0.25">
      <c r="A1917" s="9">
        <v>2019</v>
      </c>
      <c r="B1917" s="9">
        <v>6</v>
      </c>
      <c r="C1917" s="10" t="s">
        <v>231</v>
      </c>
      <c r="D1917" s="10" t="s">
        <v>522</v>
      </c>
      <c r="E1917" s="9" t="s">
        <v>500</v>
      </c>
      <c r="F1917" s="10" t="s">
        <v>523</v>
      </c>
      <c r="G1917" s="12" t="s">
        <v>502</v>
      </c>
      <c r="H1917" s="6">
        <v>633.15</v>
      </c>
      <c r="I1917" s="6">
        <v>0</v>
      </c>
      <c r="J1917" s="6">
        <v>0</v>
      </c>
      <c r="K1917" s="6">
        <v>0.38</v>
      </c>
      <c r="L1917" s="6">
        <v>2.75</v>
      </c>
      <c r="M1917" s="6">
        <v>0</v>
      </c>
      <c r="N1917" s="6">
        <v>0</v>
      </c>
      <c r="O1917" s="6">
        <v>630.02</v>
      </c>
    </row>
    <row r="1918" spans="1:57" s="3" customFormat="1" hidden="1" x14ac:dyDescent="0.25">
      <c r="A1918" s="13">
        <v>2019</v>
      </c>
      <c r="B1918" s="13">
        <v>9</v>
      </c>
      <c r="C1918" s="13" t="s">
        <v>124</v>
      </c>
      <c r="D1918" s="13" t="s">
        <v>125</v>
      </c>
      <c r="E1918" s="13" t="s">
        <v>67</v>
      </c>
      <c r="F1918" s="13" t="s">
        <v>343</v>
      </c>
      <c r="G1918" s="7" t="s">
        <v>344</v>
      </c>
      <c r="H1918" s="13">
        <v>0.38</v>
      </c>
      <c r="I1918" s="13">
        <v>0</v>
      </c>
      <c r="J1918" s="13">
        <v>0</v>
      </c>
      <c r="K1918" s="13">
        <v>0.38</v>
      </c>
      <c r="L1918" s="13">
        <v>0</v>
      </c>
      <c r="M1918" s="13">
        <v>0</v>
      </c>
      <c r="N1918" s="13">
        <v>0</v>
      </c>
      <c r="O1918" s="13">
        <v>0</v>
      </c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  <c r="AN1918" s="18"/>
      <c r="AO1918" s="18"/>
      <c r="AP1918" s="18"/>
      <c r="AQ1918" s="18"/>
      <c r="AR1918" s="18"/>
      <c r="AS1918" s="18"/>
      <c r="AT1918" s="18"/>
      <c r="AU1918" s="18"/>
      <c r="AV1918" s="18"/>
      <c r="AW1918" s="18"/>
      <c r="AX1918" s="18"/>
      <c r="AY1918" s="18"/>
      <c r="AZ1918" s="18"/>
      <c r="BA1918" s="18"/>
      <c r="BB1918" s="18"/>
      <c r="BC1918" s="18"/>
      <c r="BD1918" s="18"/>
      <c r="BE1918" s="18"/>
    </row>
    <row r="1919" spans="1:57" s="3" customFormat="1" hidden="1" x14ac:dyDescent="0.25">
      <c r="A1919" s="19">
        <v>2019</v>
      </c>
      <c r="B1919" s="19">
        <v>10</v>
      </c>
      <c r="C1919" s="19" t="s">
        <v>124</v>
      </c>
      <c r="D1919" s="19" t="s">
        <v>379</v>
      </c>
      <c r="E1919" s="19" t="s">
        <v>543</v>
      </c>
      <c r="F1919" s="19" t="s">
        <v>440</v>
      </c>
      <c r="G1919" s="19" t="s">
        <v>439</v>
      </c>
      <c r="H1919" s="19">
        <v>0.38</v>
      </c>
      <c r="I1919" s="19">
        <v>0</v>
      </c>
      <c r="J1919" s="19">
        <v>0</v>
      </c>
      <c r="K1919" s="19">
        <v>0.38</v>
      </c>
      <c r="L1919" s="19">
        <v>0</v>
      </c>
      <c r="M1919" s="19">
        <v>0</v>
      </c>
      <c r="N1919" s="19">
        <v>0</v>
      </c>
      <c r="O1919" s="19">
        <v>0</v>
      </c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20"/>
      <c r="AG1919" s="20"/>
      <c r="AH1919" s="20"/>
      <c r="AI1919" s="20"/>
      <c r="AJ1919" s="20"/>
      <c r="AK1919" s="20"/>
      <c r="AL1919" s="20"/>
      <c r="AM1919" s="20"/>
      <c r="AN1919" s="20"/>
      <c r="AO1919" s="20"/>
      <c r="AP1919" s="20"/>
      <c r="AQ1919" s="20"/>
      <c r="AR1919" s="20"/>
      <c r="AS1919" s="20"/>
      <c r="AT1919" s="20"/>
      <c r="AU1919" s="20"/>
      <c r="AV1919" s="20"/>
      <c r="AW1919" s="20"/>
      <c r="AX1919" s="20"/>
      <c r="AY1919" s="20"/>
      <c r="AZ1919" s="20"/>
      <c r="BA1919" s="20"/>
      <c r="BB1919" s="20"/>
      <c r="BC1919" s="20"/>
      <c r="BD1919" s="20"/>
      <c r="BE1919" s="20"/>
    </row>
    <row r="1920" spans="1:57" s="3" customFormat="1" hidden="1" x14ac:dyDescent="0.25">
      <c r="A1920" s="21">
        <v>2019</v>
      </c>
      <c r="B1920" s="21">
        <v>11</v>
      </c>
      <c r="C1920" s="21" t="s">
        <v>19</v>
      </c>
      <c r="D1920" s="21" t="s">
        <v>166</v>
      </c>
      <c r="E1920" s="21" t="s">
        <v>242</v>
      </c>
      <c r="F1920" s="21" t="s">
        <v>245</v>
      </c>
      <c r="G1920" s="21" t="s">
        <v>244</v>
      </c>
      <c r="H1920" s="21">
        <v>0.38</v>
      </c>
      <c r="I1920" s="21">
        <v>0</v>
      </c>
      <c r="J1920" s="21">
        <v>0</v>
      </c>
      <c r="K1920" s="21">
        <v>0.38</v>
      </c>
      <c r="L1920" s="21">
        <v>0</v>
      </c>
      <c r="M1920" s="21">
        <v>0</v>
      </c>
      <c r="N1920" s="21">
        <v>0</v>
      </c>
      <c r="O1920" s="21">
        <v>0</v>
      </c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  <c r="Z1920" s="22"/>
      <c r="AA1920" s="22"/>
      <c r="AB1920" s="22"/>
      <c r="AC1920" s="22"/>
      <c r="AD1920" s="22"/>
      <c r="AE1920" s="22"/>
      <c r="AF1920" s="22"/>
      <c r="AG1920" s="22"/>
      <c r="AH1920" s="22"/>
      <c r="AI1920" s="22"/>
      <c r="AJ1920" s="22"/>
      <c r="AK1920" s="22"/>
      <c r="AL1920" s="22"/>
      <c r="AM1920" s="22"/>
      <c r="AN1920" s="22"/>
      <c r="AO1920" s="22"/>
      <c r="AP1920" s="22"/>
      <c r="AQ1920" s="22"/>
      <c r="AR1920" s="22"/>
      <c r="AS1920" s="22"/>
      <c r="AT1920" s="22"/>
      <c r="AU1920" s="22"/>
      <c r="AV1920" s="22"/>
      <c r="AW1920" s="22"/>
      <c r="AX1920" s="22"/>
      <c r="AY1920" s="22"/>
      <c r="AZ1920" s="22"/>
      <c r="BA1920" s="22"/>
      <c r="BB1920" s="22"/>
      <c r="BC1920" s="22"/>
      <c r="BD1920" s="22"/>
      <c r="BE1920" s="22"/>
    </row>
    <row r="1921" spans="1:57" s="3" customFormat="1" hidden="1" x14ac:dyDescent="0.25">
      <c r="A1921" s="21">
        <v>2019</v>
      </c>
      <c r="B1921" s="21">
        <v>11</v>
      </c>
      <c r="C1921" s="21" t="s">
        <v>124</v>
      </c>
      <c r="D1921" s="21" t="s">
        <v>379</v>
      </c>
      <c r="E1921" s="21" t="s">
        <v>543</v>
      </c>
      <c r="F1921" s="21" t="s">
        <v>440</v>
      </c>
      <c r="G1921" s="21" t="s">
        <v>439</v>
      </c>
      <c r="H1921" s="21">
        <v>0.38</v>
      </c>
      <c r="I1921" s="21">
        <v>0</v>
      </c>
      <c r="J1921" s="21">
        <v>0</v>
      </c>
      <c r="K1921" s="21">
        <v>0.38</v>
      </c>
      <c r="L1921" s="21">
        <v>0</v>
      </c>
      <c r="M1921" s="21">
        <v>0</v>
      </c>
      <c r="N1921" s="21">
        <v>0</v>
      </c>
      <c r="O1921" s="21">
        <v>0</v>
      </c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  <c r="Z1921" s="22"/>
      <c r="AA1921" s="22"/>
      <c r="AB1921" s="22"/>
      <c r="AC1921" s="22"/>
      <c r="AD1921" s="22"/>
      <c r="AE1921" s="22"/>
      <c r="AF1921" s="22"/>
      <c r="AG1921" s="22"/>
      <c r="AH1921" s="22"/>
      <c r="AI1921" s="22"/>
      <c r="AJ1921" s="22"/>
      <c r="AK1921" s="22"/>
      <c r="AL1921" s="22"/>
      <c r="AM1921" s="22"/>
      <c r="AN1921" s="22"/>
      <c r="AO1921" s="22"/>
      <c r="AP1921" s="22"/>
      <c r="AQ1921" s="22"/>
      <c r="AR1921" s="22"/>
      <c r="AS1921" s="22"/>
      <c r="AT1921" s="22"/>
      <c r="AU1921" s="22"/>
      <c r="AV1921" s="22"/>
      <c r="AW1921" s="22"/>
      <c r="AX1921" s="22"/>
      <c r="AY1921" s="22"/>
      <c r="AZ1921" s="22"/>
      <c r="BA1921" s="22"/>
      <c r="BB1921" s="22"/>
      <c r="BC1921" s="22"/>
      <c r="BD1921" s="22"/>
      <c r="BE1921" s="22"/>
    </row>
    <row r="1922" spans="1:57" s="3" customFormat="1" hidden="1" x14ac:dyDescent="0.25">
      <c r="A1922" s="4">
        <v>2019</v>
      </c>
      <c r="B1922" s="4">
        <v>1</v>
      </c>
      <c r="C1922" s="4" t="s">
        <v>15</v>
      </c>
      <c r="D1922" s="4" t="s">
        <v>131</v>
      </c>
      <c r="E1922" s="4" t="s">
        <v>43</v>
      </c>
      <c r="F1922" s="4" t="s">
        <v>132</v>
      </c>
      <c r="G1922" s="5" t="s">
        <v>132</v>
      </c>
      <c r="H1922" s="6">
        <v>0.37</v>
      </c>
      <c r="I1922" s="6">
        <v>0</v>
      </c>
      <c r="J1922" s="6">
        <v>0</v>
      </c>
      <c r="K1922" s="6">
        <v>0.37</v>
      </c>
      <c r="L1922" s="6">
        <v>0</v>
      </c>
      <c r="M1922" s="6">
        <v>0</v>
      </c>
      <c r="N1922" s="6">
        <v>0</v>
      </c>
      <c r="O1922" s="6">
        <v>0</v>
      </c>
    </row>
    <row r="1923" spans="1:57" s="3" customFormat="1" hidden="1" x14ac:dyDescent="0.25">
      <c r="A1923" s="9">
        <v>2019</v>
      </c>
      <c r="B1923" s="9">
        <v>2</v>
      </c>
      <c r="C1923" s="9" t="s">
        <v>27</v>
      </c>
      <c r="D1923" s="9" t="s">
        <v>158</v>
      </c>
      <c r="E1923" s="9" t="s">
        <v>17</v>
      </c>
      <c r="F1923" s="9" t="s">
        <v>262</v>
      </c>
      <c r="G1923" s="5" t="s">
        <v>34</v>
      </c>
      <c r="H1923" s="6">
        <v>5.34</v>
      </c>
      <c r="I1923" s="6">
        <v>0</v>
      </c>
      <c r="J1923" s="6">
        <v>0</v>
      </c>
      <c r="K1923" s="6">
        <v>0.37</v>
      </c>
      <c r="L1923" s="6">
        <v>0</v>
      </c>
      <c r="M1923" s="6">
        <v>4.97</v>
      </c>
      <c r="N1923" s="6">
        <v>10.49</v>
      </c>
      <c r="O1923" s="6">
        <v>0</v>
      </c>
    </row>
    <row r="1924" spans="1:57" s="3" customFormat="1" hidden="1" x14ac:dyDescent="0.25">
      <c r="A1924" s="9">
        <v>2019</v>
      </c>
      <c r="B1924" s="9">
        <v>4</v>
      </c>
      <c r="C1924" s="9" t="s">
        <v>27</v>
      </c>
      <c r="D1924" s="9" t="s">
        <v>160</v>
      </c>
      <c r="E1924" s="9" t="s">
        <v>17</v>
      </c>
      <c r="F1924" s="9" t="s">
        <v>162</v>
      </c>
      <c r="G1924" s="5" t="s">
        <v>157</v>
      </c>
      <c r="H1924" s="6">
        <v>4.34</v>
      </c>
      <c r="I1924" s="6">
        <v>0</v>
      </c>
      <c r="J1924" s="6">
        <v>0</v>
      </c>
      <c r="K1924" s="6">
        <v>0.37</v>
      </c>
      <c r="L1924" s="6">
        <v>0</v>
      </c>
      <c r="M1924" s="6">
        <v>3.97</v>
      </c>
      <c r="N1924" s="6">
        <v>2.66</v>
      </c>
      <c r="O1924" s="6">
        <v>0</v>
      </c>
    </row>
    <row r="1925" spans="1:57" s="3" customFormat="1" x14ac:dyDescent="0.25">
      <c r="A1925" s="9">
        <v>2019</v>
      </c>
      <c r="B1925" s="9">
        <v>4</v>
      </c>
      <c r="C1925" s="9" t="s">
        <v>61</v>
      </c>
      <c r="D1925" s="9" t="s">
        <v>62</v>
      </c>
      <c r="E1925" s="9" t="s">
        <v>29</v>
      </c>
      <c r="F1925" s="9" t="s">
        <v>420</v>
      </c>
      <c r="G1925" s="5" t="s">
        <v>411</v>
      </c>
      <c r="H1925" s="6">
        <v>0.37</v>
      </c>
      <c r="I1925" s="6">
        <v>0</v>
      </c>
      <c r="J1925" s="6">
        <v>0</v>
      </c>
      <c r="K1925" s="6">
        <v>0.37</v>
      </c>
      <c r="L1925" s="6">
        <v>0</v>
      </c>
      <c r="M1925" s="6">
        <v>0</v>
      </c>
      <c r="N1925" s="6">
        <v>0</v>
      </c>
      <c r="O1925" s="6">
        <v>0</v>
      </c>
    </row>
    <row r="1926" spans="1:57" s="3" customFormat="1" hidden="1" x14ac:dyDescent="0.25">
      <c r="A1926" s="9">
        <v>2019</v>
      </c>
      <c r="B1926" s="9">
        <v>5</v>
      </c>
      <c r="C1926" s="9" t="s">
        <v>19</v>
      </c>
      <c r="D1926" s="9" t="s">
        <v>106</v>
      </c>
      <c r="E1926" s="9" t="s">
        <v>104</v>
      </c>
      <c r="F1926" s="9" t="s">
        <v>107</v>
      </c>
      <c r="G1926" s="5" t="s">
        <v>19</v>
      </c>
      <c r="H1926" s="6">
        <v>8.67</v>
      </c>
      <c r="I1926" s="6">
        <v>0</v>
      </c>
      <c r="J1926" s="6">
        <v>0</v>
      </c>
      <c r="K1926" s="6">
        <v>0.37</v>
      </c>
      <c r="L1926" s="6">
        <v>8.3000000000000007</v>
      </c>
      <c r="M1926" s="6">
        <v>0</v>
      </c>
      <c r="N1926" s="6">
        <v>0</v>
      </c>
      <c r="O1926" s="6">
        <v>0</v>
      </c>
    </row>
    <row r="1927" spans="1:57" s="3" customFormat="1" hidden="1" x14ac:dyDescent="0.25">
      <c r="A1927" s="9">
        <v>2019</v>
      </c>
      <c r="B1927" s="9">
        <v>6</v>
      </c>
      <c r="C1927" s="10" t="s">
        <v>209</v>
      </c>
      <c r="D1927" s="10" t="s">
        <v>219</v>
      </c>
      <c r="E1927" s="9" t="s">
        <v>220</v>
      </c>
      <c r="F1927" s="10" t="s">
        <v>221</v>
      </c>
      <c r="G1927" s="12" t="s">
        <v>221</v>
      </c>
      <c r="H1927" s="6">
        <v>434.49</v>
      </c>
      <c r="I1927" s="6">
        <v>0</v>
      </c>
      <c r="J1927" s="6">
        <v>0</v>
      </c>
      <c r="K1927" s="6">
        <v>0.37</v>
      </c>
      <c r="L1927" s="6">
        <v>0</v>
      </c>
      <c r="M1927" s="6">
        <v>434.11</v>
      </c>
      <c r="N1927" s="6">
        <v>13.809999999999999</v>
      </c>
      <c r="O1927" s="6">
        <v>0</v>
      </c>
    </row>
    <row r="1928" spans="1:57" s="3" customFormat="1" hidden="1" x14ac:dyDescent="0.25">
      <c r="A1928" s="13">
        <v>2019</v>
      </c>
      <c r="B1928" s="13">
        <v>9</v>
      </c>
      <c r="C1928" s="13" t="s">
        <v>55</v>
      </c>
      <c r="D1928" s="13" t="s">
        <v>151</v>
      </c>
      <c r="E1928" s="13" t="s">
        <v>152</v>
      </c>
      <c r="F1928" s="13" t="s">
        <v>153</v>
      </c>
      <c r="G1928" s="7" t="s">
        <v>154</v>
      </c>
      <c r="H1928" s="13">
        <v>0.37</v>
      </c>
      <c r="I1928" s="13">
        <v>0</v>
      </c>
      <c r="J1928" s="13">
        <v>0</v>
      </c>
      <c r="K1928" s="13">
        <v>0.37</v>
      </c>
      <c r="L1928" s="13">
        <v>0</v>
      </c>
      <c r="M1928" s="13">
        <v>0</v>
      </c>
      <c r="N1928" s="13">
        <v>0</v>
      </c>
      <c r="O1928" s="13">
        <v>0</v>
      </c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  <c r="AN1928" s="18"/>
      <c r="AO1928" s="18"/>
      <c r="AP1928" s="18"/>
      <c r="AQ1928" s="18"/>
      <c r="AR1928" s="18"/>
      <c r="AS1928" s="18"/>
      <c r="AT1928" s="18"/>
      <c r="AU1928" s="18"/>
      <c r="AV1928" s="18"/>
      <c r="AW1928" s="18"/>
      <c r="AX1928" s="18"/>
      <c r="AY1928" s="18"/>
      <c r="AZ1928" s="18"/>
      <c r="BA1928" s="18"/>
      <c r="BB1928" s="18"/>
      <c r="BC1928" s="18"/>
      <c r="BD1928" s="18"/>
      <c r="BE1928" s="18"/>
    </row>
    <row r="1929" spans="1:57" s="3" customFormat="1" x14ac:dyDescent="0.25">
      <c r="A1929" s="21">
        <v>2019</v>
      </c>
      <c r="B1929" s="21">
        <v>11</v>
      </c>
      <c r="C1929" s="21" t="s">
        <v>124</v>
      </c>
      <c r="D1929" s="21" t="s">
        <v>373</v>
      </c>
      <c r="E1929" s="21" t="s">
        <v>29</v>
      </c>
      <c r="F1929" s="21" t="s">
        <v>381</v>
      </c>
      <c r="G1929" s="21" t="s">
        <v>375</v>
      </c>
      <c r="H1929" s="21">
        <v>0.37</v>
      </c>
      <c r="I1929" s="21">
        <v>0</v>
      </c>
      <c r="J1929" s="21">
        <v>0</v>
      </c>
      <c r="K1929" s="21">
        <v>0.37</v>
      </c>
      <c r="L1929" s="21">
        <v>0</v>
      </c>
      <c r="M1929" s="21">
        <v>0</v>
      </c>
      <c r="N1929" s="21">
        <v>0</v>
      </c>
      <c r="O1929" s="21">
        <v>0</v>
      </c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  <c r="Z1929" s="22"/>
      <c r="AA1929" s="22"/>
      <c r="AB1929" s="22"/>
      <c r="AC1929" s="22"/>
      <c r="AD1929" s="22"/>
      <c r="AE1929" s="22"/>
      <c r="AF1929" s="22"/>
      <c r="AG1929" s="22"/>
      <c r="AH1929" s="22"/>
      <c r="AI1929" s="22"/>
      <c r="AJ1929" s="22"/>
      <c r="AK1929" s="22"/>
      <c r="AL1929" s="22"/>
      <c r="AM1929" s="22"/>
      <c r="AN1929" s="22"/>
      <c r="AO1929" s="22"/>
      <c r="AP1929" s="22"/>
      <c r="AQ1929" s="22"/>
      <c r="AR1929" s="22"/>
      <c r="AS1929" s="22"/>
      <c r="AT1929" s="22"/>
      <c r="AU1929" s="22"/>
      <c r="AV1929" s="22"/>
      <c r="AW1929" s="22"/>
      <c r="AX1929" s="22"/>
      <c r="AY1929" s="22"/>
      <c r="AZ1929" s="22"/>
      <c r="BA1929" s="22"/>
      <c r="BB1929" s="22"/>
      <c r="BC1929" s="22"/>
      <c r="BD1929" s="22"/>
      <c r="BE1929" s="22"/>
    </row>
    <row r="1930" spans="1:57" s="3" customFormat="1" hidden="1" x14ac:dyDescent="0.25">
      <c r="A1930" s="4">
        <v>2019</v>
      </c>
      <c r="B1930" s="4">
        <v>1</v>
      </c>
      <c r="C1930" s="4" t="s">
        <v>79</v>
      </c>
      <c r="D1930" s="4" t="s">
        <v>137</v>
      </c>
      <c r="E1930" s="4" t="s">
        <v>138</v>
      </c>
      <c r="F1930" s="4" t="s">
        <v>183</v>
      </c>
      <c r="G1930" s="5" t="s">
        <v>184</v>
      </c>
      <c r="H1930" s="6">
        <v>0.36000000000000004</v>
      </c>
      <c r="I1930" s="6">
        <v>0</v>
      </c>
      <c r="J1930" s="6">
        <v>0</v>
      </c>
      <c r="K1930" s="6">
        <v>0.36000000000000004</v>
      </c>
      <c r="L1930" s="6">
        <v>0</v>
      </c>
      <c r="M1930" s="6">
        <v>0</v>
      </c>
      <c r="N1930" s="6">
        <v>0</v>
      </c>
      <c r="O1930" s="6">
        <v>0</v>
      </c>
    </row>
    <row r="1931" spans="1:57" s="3" customFormat="1" hidden="1" x14ac:dyDescent="0.25">
      <c r="A1931" s="9">
        <v>2019</v>
      </c>
      <c r="B1931" s="9">
        <v>2</v>
      </c>
      <c r="C1931" s="9" t="s">
        <v>203</v>
      </c>
      <c r="D1931" s="9" t="s">
        <v>204</v>
      </c>
      <c r="E1931" s="9" t="s">
        <v>17</v>
      </c>
      <c r="F1931" s="9" t="s">
        <v>204</v>
      </c>
      <c r="G1931" s="5" t="s">
        <v>205</v>
      </c>
      <c r="H1931" s="6">
        <v>27.48</v>
      </c>
      <c r="I1931" s="6">
        <v>0</v>
      </c>
      <c r="J1931" s="6">
        <v>0</v>
      </c>
      <c r="K1931" s="6">
        <v>0.36</v>
      </c>
      <c r="L1931" s="6">
        <v>8.6199999999999992</v>
      </c>
      <c r="M1931" s="6">
        <v>0</v>
      </c>
      <c r="N1931" s="6">
        <v>0</v>
      </c>
      <c r="O1931" s="6">
        <v>18.5</v>
      </c>
    </row>
    <row r="1932" spans="1:57" s="3" customFormat="1" hidden="1" x14ac:dyDescent="0.25">
      <c r="A1932" s="9">
        <v>2019</v>
      </c>
      <c r="B1932" s="9">
        <v>2</v>
      </c>
      <c r="C1932" s="9" t="s">
        <v>124</v>
      </c>
      <c r="D1932" s="9" t="s">
        <v>125</v>
      </c>
      <c r="E1932" s="9" t="s">
        <v>67</v>
      </c>
      <c r="F1932" s="9" t="s">
        <v>343</v>
      </c>
      <c r="G1932" s="5" t="s">
        <v>344</v>
      </c>
      <c r="H1932" s="6">
        <v>0.36</v>
      </c>
      <c r="I1932" s="6">
        <v>0</v>
      </c>
      <c r="J1932" s="6">
        <v>0</v>
      </c>
      <c r="K1932" s="6">
        <v>0.36</v>
      </c>
      <c r="L1932" s="6">
        <v>0</v>
      </c>
      <c r="M1932" s="6">
        <v>0</v>
      </c>
      <c r="N1932" s="6">
        <v>0</v>
      </c>
      <c r="O1932" s="6">
        <v>0</v>
      </c>
    </row>
    <row r="1933" spans="1:57" s="3" customFormat="1" hidden="1" x14ac:dyDescent="0.25">
      <c r="A1933" s="9">
        <v>2019</v>
      </c>
      <c r="B1933" s="9">
        <v>3</v>
      </c>
      <c r="C1933" s="9" t="s">
        <v>15</v>
      </c>
      <c r="D1933" s="9" t="s">
        <v>131</v>
      </c>
      <c r="E1933" s="9" t="s">
        <v>43</v>
      </c>
      <c r="F1933" s="9" t="s">
        <v>132</v>
      </c>
      <c r="G1933" s="5" t="s">
        <v>132</v>
      </c>
      <c r="H1933" s="6">
        <v>0.36</v>
      </c>
      <c r="I1933" s="6">
        <v>0</v>
      </c>
      <c r="J1933" s="6">
        <v>0</v>
      </c>
      <c r="K1933" s="6">
        <v>0.36</v>
      </c>
      <c r="L1933" s="6">
        <v>0</v>
      </c>
      <c r="M1933" s="6">
        <v>0</v>
      </c>
      <c r="N1933" s="6">
        <v>0</v>
      </c>
      <c r="O1933" s="6">
        <v>0</v>
      </c>
    </row>
    <row r="1934" spans="1:57" s="3" customFormat="1" hidden="1" x14ac:dyDescent="0.25">
      <c r="A1934" s="9">
        <v>2019</v>
      </c>
      <c r="B1934" s="9">
        <v>3</v>
      </c>
      <c r="C1934" s="9" t="s">
        <v>15</v>
      </c>
      <c r="D1934" s="9" t="s">
        <v>236</v>
      </c>
      <c r="E1934" s="9" t="s">
        <v>43</v>
      </c>
      <c r="F1934" s="9" t="s">
        <v>237</v>
      </c>
      <c r="G1934" s="5" t="s">
        <v>16</v>
      </c>
      <c r="H1934" s="6">
        <v>12.91</v>
      </c>
      <c r="I1934" s="6">
        <v>0</v>
      </c>
      <c r="J1934" s="6">
        <v>0</v>
      </c>
      <c r="K1934" s="6">
        <v>0.36</v>
      </c>
      <c r="L1934" s="6">
        <v>22.52</v>
      </c>
      <c r="M1934" s="6">
        <v>-9.9600000000000009</v>
      </c>
      <c r="N1934" s="6">
        <v>0</v>
      </c>
      <c r="O1934" s="6">
        <v>0</v>
      </c>
    </row>
    <row r="1935" spans="1:57" s="3" customFormat="1" hidden="1" x14ac:dyDescent="0.25">
      <c r="A1935" s="9">
        <v>2019</v>
      </c>
      <c r="B1935" s="9">
        <v>5</v>
      </c>
      <c r="C1935" s="9" t="s">
        <v>19</v>
      </c>
      <c r="D1935" s="9" t="s">
        <v>106</v>
      </c>
      <c r="E1935" s="9" t="s">
        <v>81</v>
      </c>
      <c r="F1935" s="9" t="s">
        <v>309</v>
      </c>
      <c r="G1935" s="5" t="s">
        <v>310</v>
      </c>
      <c r="H1935" s="6">
        <v>12.68</v>
      </c>
      <c r="I1935" s="6">
        <v>0</v>
      </c>
      <c r="J1935" s="6">
        <v>0</v>
      </c>
      <c r="K1935" s="6">
        <v>0.36</v>
      </c>
      <c r="L1935" s="6">
        <v>12.32</v>
      </c>
      <c r="M1935" s="6">
        <v>0</v>
      </c>
      <c r="N1935" s="6">
        <v>0</v>
      </c>
      <c r="O1935" s="6">
        <v>0</v>
      </c>
    </row>
    <row r="1936" spans="1:57" s="3" customFormat="1" x14ac:dyDescent="0.25">
      <c r="A1936" s="19">
        <v>2019</v>
      </c>
      <c r="B1936" s="19">
        <v>10</v>
      </c>
      <c r="C1936" s="19" t="s">
        <v>89</v>
      </c>
      <c r="D1936" s="19" t="s">
        <v>197</v>
      </c>
      <c r="E1936" s="19" t="s">
        <v>29</v>
      </c>
      <c r="F1936" s="19" t="s">
        <v>199</v>
      </c>
      <c r="G1936" s="19" t="s">
        <v>200</v>
      </c>
      <c r="H1936" s="19">
        <v>67.09</v>
      </c>
      <c r="I1936" s="19">
        <v>0</v>
      </c>
      <c r="J1936" s="19">
        <v>0</v>
      </c>
      <c r="K1936" s="19">
        <v>0.36</v>
      </c>
      <c r="L1936" s="19">
        <v>3.69</v>
      </c>
      <c r="M1936" s="19">
        <v>62.12</v>
      </c>
      <c r="N1936" s="19">
        <v>4.16</v>
      </c>
      <c r="O1936" s="19">
        <v>0.92</v>
      </c>
      <c r="P1936" s="20"/>
      <c r="Q1936" s="20"/>
      <c r="R1936" s="20"/>
      <c r="S1936" s="20"/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20"/>
      <c r="AG1936" s="20"/>
      <c r="AH1936" s="20"/>
      <c r="AI1936" s="20"/>
      <c r="AJ1936" s="20"/>
      <c r="AK1936" s="20"/>
      <c r="AL1936" s="20"/>
      <c r="AM1936" s="20"/>
      <c r="AN1936" s="20"/>
      <c r="AO1936" s="20"/>
      <c r="AP1936" s="20"/>
      <c r="AQ1936" s="20"/>
      <c r="AR1936" s="20"/>
      <c r="AS1936" s="20"/>
      <c r="AT1936" s="20"/>
      <c r="AU1936" s="20"/>
      <c r="AV1936" s="20"/>
      <c r="AW1936" s="20"/>
      <c r="AX1936" s="20"/>
      <c r="AY1936" s="20"/>
      <c r="AZ1936" s="20"/>
      <c r="BA1936" s="20"/>
      <c r="BB1936" s="20"/>
      <c r="BC1936" s="20"/>
      <c r="BD1936" s="20"/>
      <c r="BE1936" s="20"/>
    </row>
    <row r="1937" spans="1:57" s="3" customFormat="1" x14ac:dyDescent="0.25">
      <c r="A1937" s="19">
        <v>2019</v>
      </c>
      <c r="B1937" s="19">
        <v>10</v>
      </c>
      <c r="C1937" s="19" t="s">
        <v>61</v>
      </c>
      <c r="D1937" s="19" t="s">
        <v>399</v>
      </c>
      <c r="E1937" s="19" t="s">
        <v>29</v>
      </c>
      <c r="F1937" s="19" t="s">
        <v>422</v>
      </c>
      <c r="G1937" s="19" t="s">
        <v>411</v>
      </c>
      <c r="H1937" s="19">
        <v>2.4900000000000002</v>
      </c>
      <c r="I1937" s="19">
        <v>0</v>
      </c>
      <c r="J1937" s="19">
        <v>0</v>
      </c>
      <c r="K1937" s="19">
        <v>0.36</v>
      </c>
      <c r="L1937" s="19">
        <v>0</v>
      </c>
      <c r="M1937" s="19">
        <v>2.12</v>
      </c>
      <c r="N1937" s="19">
        <v>0.68</v>
      </c>
      <c r="O1937" s="19">
        <v>0</v>
      </c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20"/>
      <c r="AG1937" s="20"/>
      <c r="AH1937" s="20"/>
      <c r="AI1937" s="20"/>
      <c r="AJ1937" s="20"/>
      <c r="AK1937" s="20"/>
      <c r="AL1937" s="20"/>
      <c r="AM1937" s="20"/>
      <c r="AN1937" s="20"/>
      <c r="AO1937" s="20"/>
      <c r="AP1937" s="20"/>
      <c r="AQ1937" s="20"/>
      <c r="AR1937" s="20"/>
      <c r="AS1937" s="20"/>
      <c r="AT1937" s="20"/>
      <c r="AU1937" s="20"/>
      <c r="AV1937" s="20"/>
      <c r="AW1937" s="20"/>
      <c r="AX1937" s="20"/>
      <c r="AY1937" s="20"/>
      <c r="AZ1937" s="20"/>
      <c r="BA1937" s="20"/>
      <c r="BB1937" s="20"/>
      <c r="BC1937" s="20"/>
      <c r="BD1937" s="20"/>
      <c r="BE1937" s="20"/>
    </row>
    <row r="1938" spans="1:57" s="3" customFormat="1" hidden="1" x14ac:dyDescent="0.25">
      <c r="A1938" s="21">
        <v>2019</v>
      </c>
      <c r="B1938" s="21">
        <v>11</v>
      </c>
      <c r="C1938" s="21" t="s">
        <v>15</v>
      </c>
      <c r="D1938" s="21" t="s">
        <v>131</v>
      </c>
      <c r="E1938" s="21" t="s">
        <v>43</v>
      </c>
      <c r="F1938" s="21" t="s">
        <v>235</v>
      </c>
      <c r="G1938" s="21" t="s">
        <v>16</v>
      </c>
      <c r="H1938" s="21">
        <v>55.71</v>
      </c>
      <c r="I1938" s="21">
        <v>0</v>
      </c>
      <c r="J1938" s="21">
        <v>0</v>
      </c>
      <c r="K1938" s="21">
        <v>0.36</v>
      </c>
      <c r="L1938" s="21">
        <v>37.46</v>
      </c>
      <c r="M1938" s="21">
        <v>0</v>
      </c>
      <c r="N1938" s="21">
        <v>0</v>
      </c>
      <c r="O1938" s="21">
        <v>17.89</v>
      </c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  <c r="Z1938" s="22"/>
      <c r="AA1938" s="22"/>
      <c r="AB1938" s="22"/>
      <c r="AC1938" s="22"/>
      <c r="AD1938" s="22"/>
      <c r="AE1938" s="22"/>
      <c r="AF1938" s="22"/>
      <c r="AG1938" s="22"/>
      <c r="AH1938" s="22"/>
      <c r="AI1938" s="22"/>
      <c r="AJ1938" s="22"/>
      <c r="AK1938" s="22"/>
      <c r="AL1938" s="22"/>
      <c r="AM1938" s="22"/>
      <c r="AN1938" s="22"/>
      <c r="AO1938" s="22"/>
      <c r="AP1938" s="22"/>
      <c r="AQ1938" s="22"/>
      <c r="AR1938" s="22"/>
      <c r="AS1938" s="22"/>
      <c r="AT1938" s="22"/>
      <c r="AU1938" s="22"/>
      <c r="AV1938" s="22"/>
      <c r="AW1938" s="22"/>
      <c r="AX1938" s="22"/>
      <c r="AY1938" s="22"/>
      <c r="AZ1938" s="22"/>
      <c r="BA1938" s="22"/>
      <c r="BB1938" s="22"/>
      <c r="BC1938" s="22"/>
      <c r="BD1938" s="22"/>
      <c r="BE1938" s="22"/>
    </row>
    <row r="1939" spans="1:57" s="3" customFormat="1" hidden="1" x14ac:dyDescent="0.25">
      <c r="A1939" s="23">
        <v>2019</v>
      </c>
      <c r="B1939" s="23">
        <v>12</v>
      </c>
      <c r="C1939" s="23" t="s">
        <v>19</v>
      </c>
      <c r="D1939" s="23" t="s">
        <v>106</v>
      </c>
      <c r="E1939" s="23" t="s">
        <v>104</v>
      </c>
      <c r="F1939" s="23" t="s">
        <v>107</v>
      </c>
      <c r="G1939" s="23" t="s">
        <v>19</v>
      </c>
      <c r="H1939" s="23">
        <v>7.93</v>
      </c>
      <c r="I1939" s="23">
        <v>0</v>
      </c>
      <c r="J1939" s="23">
        <v>0</v>
      </c>
      <c r="K1939" s="23">
        <v>0.36</v>
      </c>
      <c r="L1939" s="23">
        <v>7.57</v>
      </c>
      <c r="M1939" s="23">
        <v>0</v>
      </c>
      <c r="N1939" s="23">
        <v>0</v>
      </c>
      <c r="O1939" s="23">
        <v>0</v>
      </c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  <c r="Z1939" s="24"/>
      <c r="AA1939" s="24"/>
      <c r="AB1939" s="24"/>
      <c r="AC1939" s="24"/>
      <c r="AD1939" s="24"/>
      <c r="AE1939" s="24"/>
      <c r="AF1939" s="24"/>
      <c r="AG1939" s="24"/>
      <c r="AH1939" s="24"/>
      <c r="AI1939" s="24"/>
      <c r="AJ1939" s="24"/>
      <c r="AK1939" s="24"/>
      <c r="AL1939" s="24"/>
      <c r="AM1939" s="24"/>
      <c r="AN1939" s="24"/>
      <c r="AO1939" s="24"/>
      <c r="AP1939" s="24"/>
      <c r="AQ1939" s="24"/>
      <c r="AR1939" s="24"/>
      <c r="AS1939" s="24"/>
      <c r="AT1939" s="24"/>
      <c r="AU1939" s="24"/>
      <c r="AV1939" s="24"/>
      <c r="AW1939" s="24"/>
      <c r="AX1939" s="24"/>
      <c r="AY1939" s="24"/>
      <c r="AZ1939" s="24"/>
      <c r="BA1939" s="24"/>
      <c r="BB1939" s="24"/>
      <c r="BC1939" s="24"/>
      <c r="BD1939" s="24"/>
      <c r="BE1939" s="24"/>
    </row>
    <row r="1940" spans="1:57" s="3" customFormat="1" hidden="1" x14ac:dyDescent="0.25">
      <c r="A1940" s="23">
        <v>2019</v>
      </c>
      <c r="B1940" s="23">
        <v>12</v>
      </c>
      <c r="C1940" s="23" t="s">
        <v>19</v>
      </c>
      <c r="D1940" s="23" t="s">
        <v>66</v>
      </c>
      <c r="E1940" s="23" t="s">
        <v>104</v>
      </c>
      <c r="F1940" s="23" t="s">
        <v>107</v>
      </c>
      <c r="G1940" s="23" t="s">
        <v>19</v>
      </c>
      <c r="H1940" s="23">
        <v>7.87</v>
      </c>
      <c r="I1940" s="23">
        <v>0</v>
      </c>
      <c r="J1940" s="23">
        <v>0</v>
      </c>
      <c r="K1940" s="23">
        <v>0.36</v>
      </c>
      <c r="L1940" s="23">
        <v>7.51</v>
      </c>
      <c r="M1940" s="23">
        <v>0</v>
      </c>
      <c r="N1940" s="23">
        <v>0</v>
      </c>
      <c r="O1940" s="23">
        <v>0</v>
      </c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  <c r="Z1940" s="24"/>
      <c r="AA1940" s="24"/>
      <c r="AB1940" s="24"/>
      <c r="AC1940" s="24"/>
      <c r="AD1940" s="24"/>
      <c r="AE1940" s="24"/>
      <c r="AF1940" s="24"/>
      <c r="AG1940" s="24"/>
      <c r="AH1940" s="24"/>
      <c r="AI1940" s="24"/>
      <c r="AJ1940" s="24"/>
      <c r="AK1940" s="24"/>
      <c r="AL1940" s="24"/>
      <c r="AM1940" s="24"/>
      <c r="AN1940" s="24"/>
      <c r="AO1940" s="24"/>
      <c r="AP1940" s="24"/>
      <c r="AQ1940" s="24"/>
      <c r="AR1940" s="24"/>
      <c r="AS1940" s="24"/>
      <c r="AT1940" s="24"/>
      <c r="AU1940" s="24"/>
      <c r="AV1940" s="24"/>
      <c r="AW1940" s="24"/>
      <c r="AX1940" s="24"/>
      <c r="AY1940" s="24"/>
      <c r="AZ1940" s="24"/>
      <c r="BA1940" s="24"/>
      <c r="BB1940" s="24"/>
      <c r="BC1940" s="24"/>
      <c r="BD1940" s="24"/>
      <c r="BE1940" s="24"/>
    </row>
    <row r="1941" spans="1:57" s="3" customFormat="1" hidden="1" x14ac:dyDescent="0.25">
      <c r="A1941" s="15">
        <v>2019</v>
      </c>
      <c r="B1941" s="15">
        <v>8</v>
      </c>
      <c r="C1941" s="15" t="s">
        <v>19</v>
      </c>
      <c r="D1941" s="15" t="s">
        <v>70</v>
      </c>
      <c r="E1941" s="15" t="s">
        <v>104</v>
      </c>
      <c r="F1941" s="15" t="s">
        <v>112</v>
      </c>
      <c r="G1941" s="16" t="s">
        <v>19</v>
      </c>
      <c r="H1941" s="15">
        <v>5</v>
      </c>
      <c r="I1941" s="15">
        <v>0</v>
      </c>
      <c r="J1941" s="15">
        <v>0</v>
      </c>
      <c r="K1941" s="15">
        <v>0.35000000000000003</v>
      </c>
      <c r="L1941" s="15">
        <v>4.66</v>
      </c>
      <c r="M1941" s="15">
        <v>0</v>
      </c>
      <c r="N1941" s="15">
        <v>0</v>
      </c>
      <c r="O1941" s="15">
        <v>0</v>
      </c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  <c r="BC1941" s="17"/>
      <c r="BD1941" s="17"/>
      <c r="BE1941" s="17"/>
    </row>
    <row r="1942" spans="1:57" s="3" customFormat="1" x14ac:dyDescent="0.25">
      <c r="A1942" s="4">
        <v>2019</v>
      </c>
      <c r="B1942" s="4">
        <v>1</v>
      </c>
      <c r="C1942" s="4" t="s">
        <v>27</v>
      </c>
      <c r="D1942" s="4" t="s">
        <v>28</v>
      </c>
      <c r="E1942" s="4" t="s">
        <v>29</v>
      </c>
      <c r="F1942" s="4" t="s">
        <v>34</v>
      </c>
      <c r="G1942" s="5" t="s">
        <v>30</v>
      </c>
      <c r="H1942" s="6">
        <v>49.24</v>
      </c>
      <c r="I1942" s="6">
        <v>0</v>
      </c>
      <c r="J1942" s="6">
        <v>0</v>
      </c>
      <c r="K1942" s="6">
        <v>0.35</v>
      </c>
      <c r="L1942" s="6">
        <v>0</v>
      </c>
      <c r="M1942" s="6">
        <v>48.89</v>
      </c>
      <c r="N1942" s="6">
        <v>23.28</v>
      </c>
      <c r="O1942" s="6">
        <v>0</v>
      </c>
    </row>
    <row r="1943" spans="1:57" s="3" customFormat="1" hidden="1" x14ac:dyDescent="0.25">
      <c r="A1943" s="4">
        <v>2019</v>
      </c>
      <c r="B1943" s="4">
        <v>1</v>
      </c>
      <c r="C1943" s="4" t="s">
        <v>19</v>
      </c>
      <c r="D1943" s="4" t="s">
        <v>110</v>
      </c>
      <c r="E1943" s="4" t="s">
        <v>104</v>
      </c>
      <c r="F1943" s="4" t="s">
        <v>112</v>
      </c>
      <c r="G1943" s="5" t="s">
        <v>19</v>
      </c>
      <c r="H1943" s="6">
        <v>3.5300000000000002</v>
      </c>
      <c r="I1943" s="6">
        <v>0</v>
      </c>
      <c r="J1943" s="6">
        <v>0</v>
      </c>
      <c r="K1943" s="6">
        <v>0.35</v>
      </c>
      <c r="L1943" s="6">
        <v>3.18</v>
      </c>
      <c r="M1943" s="6">
        <v>0</v>
      </c>
      <c r="N1943" s="6">
        <v>0</v>
      </c>
      <c r="O1943" s="6">
        <v>0</v>
      </c>
    </row>
    <row r="1944" spans="1:57" s="3" customFormat="1" hidden="1" x14ac:dyDescent="0.25">
      <c r="A1944" s="9">
        <v>2019</v>
      </c>
      <c r="B1944" s="9">
        <v>3</v>
      </c>
      <c r="C1944" s="9" t="s">
        <v>79</v>
      </c>
      <c r="D1944" s="9" t="s">
        <v>137</v>
      </c>
      <c r="E1944" s="9" t="s">
        <v>138</v>
      </c>
      <c r="F1944" s="9" t="s">
        <v>139</v>
      </c>
      <c r="G1944" s="5" t="s">
        <v>140</v>
      </c>
      <c r="H1944" s="6">
        <v>0.35</v>
      </c>
      <c r="I1944" s="6">
        <v>0</v>
      </c>
      <c r="J1944" s="6">
        <v>0</v>
      </c>
      <c r="K1944" s="6">
        <v>0.35</v>
      </c>
      <c r="L1944" s="6">
        <v>0</v>
      </c>
      <c r="M1944" s="6">
        <v>0</v>
      </c>
      <c r="N1944" s="6">
        <v>0</v>
      </c>
      <c r="O1944" s="6">
        <v>0</v>
      </c>
    </row>
    <row r="1945" spans="1:57" s="3" customFormat="1" x14ac:dyDescent="0.25">
      <c r="A1945" s="9">
        <v>2019</v>
      </c>
      <c r="B1945" s="9">
        <v>5</v>
      </c>
      <c r="C1945" s="9" t="s">
        <v>27</v>
      </c>
      <c r="D1945" s="9" t="s">
        <v>28</v>
      </c>
      <c r="E1945" s="9" t="s">
        <v>29</v>
      </c>
      <c r="F1945" s="9" t="s">
        <v>39</v>
      </c>
      <c r="G1945" s="5" t="s">
        <v>30</v>
      </c>
      <c r="H1945" s="6">
        <v>13.58</v>
      </c>
      <c r="I1945" s="6">
        <v>0</v>
      </c>
      <c r="J1945" s="6">
        <v>0</v>
      </c>
      <c r="K1945" s="6">
        <v>0.35</v>
      </c>
      <c r="L1945" s="6">
        <v>0</v>
      </c>
      <c r="M1945" s="6">
        <v>13.23</v>
      </c>
      <c r="N1945" s="6">
        <v>5.83</v>
      </c>
      <c r="O1945" s="6">
        <v>0</v>
      </c>
    </row>
    <row r="1946" spans="1:57" s="3" customFormat="1" hidden="1" x14ac:dyDescent="0.25">
      <c r="A1946" s="9">
        <v>2019</v>
      </c>
      <c r="B1946" s="9">
        <v>5</v>
      </c>
      <c r="C1946" s="9" t="s">
        <v>231</v>
      </c>
      <c r="D1946" s="9" t="s">
        <v>464</v>
      </c>
      <c r="E1946" s="9" t="s">
        <v>43</v>
      </c>
      <c r="F1946" s="9" t="s">
        <v>465</v>
      </c>
      <c r="G1946" s="5" t="s">
        <v>466</v>
      </c>
      <c r="H1946" s="6">
        <v>197.05</v>
      </c>
      <c r="I1946" s="6">
        <v>0</v>
      </c>
      <c r="J1946" s="6">
        <v>0</v>
      </c>
      <c r="K1946" s="6">
        <v>0.35</v>
      </c>
      <c r="L1946" s="6">
        <v>4.08</v>
      </c>
      <c r="M1946" s="6">
        <v>0</v>
      </c>
      <c r="N1946" s="6">
        <v>0</v>
      </c>
      <c r="O1946" s="6">
        <v>192.62</v>
      </c>
    </row>
    <row r="1947" spans="1:57" s="3" customFormat="1" hidden="1" x14ac:dyDescent="0.25">
      <c r="A1947" s="13">
        <v>2019</v>
      </c>
      <c r="B1947" s="13">
        <v>9</v>
      </c>
      <c r="C1947" s="13" t="s">
        <v>79</v>
      </c>
      <c r="D1947" s="13" t="s">
        <v>80</v>
      </c>
      <c r="E1947" s="13" t="s">
        <v>81</v>
      </c>
      <c r="F1947" s="13" t="s">
        <v>83</v>
      </c>
      <c r="G1947" s="7" t="s">
        <v>83</v>
      </c>
      <c r="H1947" s="13">
        <v>37.520000000000003</v>
      </c>
      <c r="I1947" s="13">
        <v>0</v>
      </c>
      <c r="J1947" s="13">
        <v>0</v>
      </c>
      <c r="K1947" s="13">
        <v>0.35</v>
      </c>
      <c r="L1947" s="13">
        <v>0</v>
      </c>
      <c r="M1947" s="13">
        <v>37.06</v>
      </c>
      <c r="N1947" s="13">
        <v>20.58</v>
      </c>
      <c r="O1947" s="13">
        <v>0.11</v>
      </c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  <c r="AN1947" s="18"/>
      <c r="AO1947" s="18"/>
      <c r="AP1947" s="18"/>
      <c r="AQ1947" s="18"/>
      <c r="AR1947" s="18"/>
      <c r="AS1947" s="18"/>
      <c r="AT1947" s="18"/>
      <c r="AU1947" s="18"/>
      <c r="AV1947" s="18"/>
      <c r="AW1947" s="18"/>
      <c r="AX1947" s="18"/>
      <c r="AY1947" s="18"/>
      <c r="AZ1947" s="18"/>
      <c r="BA1947" s="18"/>
      <c r="BB1947" s="18"/>
      <c r="BC1947" s="18"/>
      <c r="BD1947" s="18"/>
      <c r="BE1947" s="18"/>
    </row>
    <row r="1948" spans="1:57" s="3" customFormat="1" hidden="1" x14ac:dyDescent="0.25">
      <c r="A1948" s="19">
        <v>2019</v>
      </c>
      <c r="B1948" s="19">
        <v>10</v>
      </c>
      <c r="C1948" s="19" t="s">
        <v>15</v>
      </c>
      <c r="D1948" s="19" t="s">
        <v>131</v>
      </c>
      <c r="E1948" s="19" t="s">
        <v>43</v>
      </c>
      <c r="F1948" s="19" t="s">
        <v>235</v>
      </c>
      <c r="G1948" s="19" t="s">
        <v>16</v>
      </c>
      <c r="H1948" s="19">
        <v>61.71</v>
      </c>
      <c r="I1948" s="19">
        <v>0</v>
      </c>
      <c r="J1948" s="19">
        <v>0</v>
      </c>
      <c r="K1948" s="19">
        <v>0.35</v>
      </c>
      <c r="L1948" s="19">
        <v>42.93</v>
      </c>
      <c r="M1948" s="19">
        <v>0</v>
      </c>
      <c r="N1948" s="19">
        <v>0</v>
      </c>
      <c r="O1948" s="19">
        <v>18.440000000000001</v>
      </c>
      <c r="P1948" s="20"/>
      <c r="Q1948" s="20"/>
      <c r="R1948" s="20"/>
      <c r="S1948" s="20"/>
      <c r="T1948" s="20"/>
      <c r="U1948" s="20"/>
      <c r="V1948" s="20"/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20"/>
      <c r="AG1948" s="20"/>
      <c r="AH1948" s="20"/>
      <c r="AI1948" s="20"/>
      <c r="AJ1948" s="20"/>
      <c r="AK1948" s="20"/>
      <c r="AL1948" s="20"/>
      <c r="AM1948" s="20"/>
      <c r="AN1948" s="20"/>
      <c r="AO1948" s="20"/>
      <c r="AP1948" s="20"/>
      <c r="AQ1948" s="20"/>
      <c r="AR1948" s="20"/>
      <c r="AS1948" s="20"/>
      <c r="AT1948" s="20"/>
      <c r="AU1948" s="20"/>
      <c r="AV1948" s="20"/>
      <c r="AW1948" s="20"/>
      <c r="AX1948" s="20"/>
      <c r="AY1948" s="20"/>
      <c r="AZ1948" s="20"/>
      <c r="BA1948" s="20"/>
      <c r="BB1948" s="20"/>
      <c r="BC1948" s="20"/>
      <c r="BD1948" s="20"/>
      <c r="BE1948" s="20"/>
    </row>
    <row r="1949" spans="1:57" s="3" customFormat="1" hidden="1" x14ac:dyDescent="0.25">
      <c r="A1949" s="23">
        <v>2019</v>
      </c>
      <c r="B1949" s="23">
        <v>12</v>
      </c>
      <c r="C1949" s="23" t="s">
        <v>133</v>
      </c>
      <c r="D1949" s="23" t="s">
        <v>284</v>
      </c>
      <c r="E1949" s="23" t="s">
        <v>544</v>
      </c>
      <c r="F1949" s="23" t="s">
        <v>286</v>
      </c>
      <c r="G1949" s="23" t="s">
        <v>287</v>
      </c>
      <c r="H1949" s="23">
        <v>17.260000000000002</v>
      </c>
      <c r="I1949" s="23">
        <v>0</v>
      </c>
      <c r="J1949" s="23">
        <v>0</v>
      </c>
      <c r="K1949" s="23">
        <v>0.35</v>
      </c>
      <c r="L1949" s="23">
        <v>2.4300000000000002</v>
      </c>
      <c r="M1949" s="23">
        <v>0</v>
      </c>
      <c r="N1949" s="23">
        <v>0</v>
      </c>
      <c r="O1949" s="23">
        <v>14.49</v>
      </c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  <c r="Z1949" s="24"/>
      <c r="AA1949" s="24"/>
      <c r="AB1949" s="24"/>
      <c r="AC1949" s="24"/>
      <c r="AD1949" s="24"/>
      <c r="AE1949" s="24"/>
      <c r="AF1949" s="24"/>
      <c r="AG1949" s="24"/>
      <c r="AH1949" s="24"/>
      <c r="AI1949" s="24"/>
      <c r="AJ1949" s="24"/>
      <c r="AK1949" s="24"/>
      <c r="AL1949" s="24"/>
      <c r="AM1949" s="24"/>
      <c r="AN1949" s="24"/>
      <c r="AO1949" s="24"/>
      <c r="AP1949" s="24"/>
      <c r="AQ1949" s="24"/>
      <c r="AR1949" s="24"/>
      <c r="AS1949" s="24"/>
      <c r="AT1949" s="24"/>
      <c r="AU1949" s="24"/>
      <c r="AV1949" s="24"/>
      <c r="AW1949" s="24"/>
      <c r="AX1949" s="24"/>
      <c r="AY1949" s="24"/>
      <c r="AZ1949" s="24"/>
      <c r="BA1949" s="24"/>
      <c r="BB1949" s="24"/>
      <c r="BC1949" s="24"/>
      <c r="BD1949" s="24"/>
      <c r="BE1949" s="24"/>
    </row>
    <row r="1950" spans="1:57" s="3" customFormat="1" hidden="1" x14ac:dyDescent="0.25">
      <c r="A1950" s="4">
        <v>2019</v>
      </c>
      <c r="B1950" s="4">
        <v>1</v>
      </c>
      <c r="C1950" s="4" t="s">
        <v>19</v>
      </c>
      <c r="D1950" s="4" t="s">
        <v>20</v>
      </c>
      <c r="E1950" s="4" t="s">
        <v>304</v>
      </c>
      <c r="F1950" s="4" t="s">
        <v>305</v>
      </c>
      <c r="G1950" s="5" t="s">
        <v>306</v>
      </c>
      <c r="H1950" s="6">
        <v>0.34</v>
      </c>
      <c r="I1950" s="6">
        <v>0</v>
      </c>
      <c r="J1950" s="6">
        <v>0</v>
      </c>
      <c r="K1950" s="6">
        <v>0.34</v>
      </c>
      <c r="L1950" s="6">
        <v>0</v>
      </c>
      <c r="M1950" s="6">
        <v>0</v>
      </c>
      <c r="N1950" s="6">
        <v>0</v>
      </c>
      <c r="O1950" s="6">
        <v>0</v>
      </c>
    </row>
    <row r="1951" spans="1:57" s="3" customFormat="1" hidden="1" x14ac:dyDescent="0.25">
      <c r="A1951" s="4">
        <v>2019</v>
      </c>
      <c r="B1951" s="4">
        <v>1</v>
      </c>
      <c r="C1951" s="4" t="s">
        <v>222</v>
      </c>
      <c r="D1951" s="4" t="s">
        <v>223</v>
      </c>
      <c r="E1951" s="4" t="s">
        <v>500</v>
      </c>
      <c r="F1951" s="4" t="s">
        <v>501</v>
      </c>
      <c r="G1951" s="5" t="s">
        <v>502</v>
      </c>
      <c r="H1951" s="6">
        <v>590.72</v>
      </c>
      <c r="I1951" s="6">
        <v>0</v>
      </c>
      <c r="J1951" s="6">
        <v>0</v>
      </c>
      <c r="K1951" s="6">
        <v>0.34</v>
      </c>
      <c r="L1951" s="6">
        <v>2.5</v>
      </c>
      <c r="M1951" s="6">
        <v>0</v>
      </c>
      <c r="N1951" s="6">
        <v>0</v>
      </c>
      <c r="O1951" s="6">
        <v>587.87</v>
      </c>
    </row>
    <row r="1952" spans="1:57" s="3" customFormat="1" hidden="1" x14ac:dyDescent="0.25">
      <c r="A1952" s="9">
        <v>2019</v>
      </c>
      <c r="B1952" s="9">
        <v>2</v>
      </c>
      <c r="C1952" s="9" t="s">
        <v>15</v>
      </c>
      <c r="D1952" s="9" t="s">
        <v>393</v>
      </c>
      <c r="E1952" s="9" t="s">
        <v>43</v>
      </c>
      <c r="F1952" s="9" t="s">
        <v>393</v>
      </c>
      <c r="G1952" s="5" t="s">
        <v>393</v>
      </c>
      <c r="H1952" s="6">
        <v>1.18</v>
      </c>
      <c r="I1952" s="6">
        <v>0</v>
      </c>
      <c r="J1952" s="6">
        <v>0</v>
      </c>
      <c r="K1952" s="6">
        <v>0.34</v>
      </c>
      <c r="L1952" s="6">
        <v>0.84</v>
      </c>
      <c r="M1952" s="6">
        <v>0</v>
      </c>
      <c r="N1952" s="6">
        <v>0</v>
      </c>
      <c r="O1952" s="6">
        <v>0</v>
      </c>
    </row>
    <row r="1953" spans="1:57" s="3" customFormat="1" hidden="1" x14ac:dyDescent="0.25">
      <c r="A1953" s="9">
        <v>2019</v>
      </c>
      <c r="B1953" s="9">
        <v>4</v>
      </c>
      <c r="C1953" s="9" t="s">
        <v>124</v>
      </c>
      <c r="D1953" s="9" t="s">
        <v>125</v>
      </c>
      <c r="E1953" s="9" t="s">
        <v>67</v>
      </c>
      <c r="F1953" s="9" t="s">
        <v>343</v>
      </c>
      <c r="G1953" s="5" t="s">
        <v>344</v>
      </c>
      <c r="H1953" s="6">
        <v>0.34</v>
      </c>
      <c r="I1953" s="6">
        <v>0</v>
      </c>
      <c r="J1953" s="6">
        <v>0</v>
      </c>
      <c r="K1953" s="6">
        <v>0.34</v>
      </c>
      <c r="L1953" s="6">
        <v>0</v>
      </c>
      <c r="M1953" s="6">
        <v>0</v>
      </c>
      <c r="N1953" s="6">
        <v>0</v>
      </c>
      <c r="O1953" s="6">
        <v>0</v>
      </c>
    </row>
    <row r="1954" spans="1:57" s="3" customFormat="1" hidden="1" x14ac:dyDescent="0.25">
      <c r="A1954" s="15">
        <v>2019</v>
      </c>
      <c r="B1954" s="15">
        <v>8</v>
      </c>
      <c r="C1954" s="15" t="s">
        <v>19</v>
      </c>
      <c r="D1954" s="15" t="s">
        <v>166</v>
      </c>
      <c r="E1954" s="15" t="s">
        <v>242</v>
      </c>
      <c r="F1954" s="15" t="s">
        <v>248</v>
      </c>
      <c r="G1954" s="16" t="s">
        <v>247</v>
      </c>
      <c r="H1954" s="15">
        <v>0.34</v>
      </c>
      <c r="I1954" s="15">
        <v>0</v>
      </c>
      <c r="J1954" s="15">
        <v>0</v>
      </c>
      <c r="K1954" s="15">
        <v>0.34</v>
      </c>
      <c r="L1954" s="15">
        <v>0</v>
      </c>
      <c r="M1954" s="15">
        <v>0</v>
      </c>
      <c r="N1954" s="15">
        <v>0</v>
      </c>
      <c r="O1954" s="15">
        <v>0</v>
      </c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  <c r="BC1954" s="17"/>
      <c r="BD1954" s="17"/>
      <c r="BE1954" s="17"/>
    </row>
    <row r="1955" spans="1:57" s="3" customFormat="1" hidden="1" x14ac:dyDescent="0.25">
      <c r="A1955" s="15">
        <v>2019</v>
      </c>
      <c r="B1955" s="15">
        <v>8</v>
      </c>
      <c r="C1955" s="15" t="s">
        <v>124</v>
      </c>
      <c r="D1955" s="15" t="s">
        <v>125</v>
      </c>
      <c r="E1955" s="15" t="s">
        <v>67</v>
      </c>
      <c r="F1955" s="15" t="s">
        <v>343</v>
      </c>
      <c r="G1955" s="16" t="s">
        <v>344</v>
      </c>
      <c r="H1955" s="15">
        <v>0.34</v>
      </c>
      <c r="I1955" s="15">
        <v>0</v>
      </c>
      <c r="J1955" s="15">
        <v>0</v>
      </c>
      <c r="K1955" s="15">
        <v>0.34</v>
      </c>
      <c r="L1955" s="15">
        <v>0</v>
      </c>
      <c r="M1955" s="15">
        <v>0</v>
      </c>
      <c r="N1955" s="15">
        <v>0</v>
      </c>
      <c r="O1955" s="15">
        <v>0</v>
      </c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  <c r="BC1955" s="17"/>
      <c r="BD1955" s="17"/>
      <c r="BE1955" s="17"/>
    </row>
    <row r="1956" spans="1:57" s="3" customFormat="1" hidden="1" x14ac:dyDescent="0.25">
      <c r="A1956" s="15">
        <v>2019</v>
      </c>
      <c r="B1956" s="15">
        <v>8</v>
      </c>
      <c r="C1956" s="15" t="s">
        <v>15</v>
      </c>
      <c r="D1956" s="15" t="s">
        <v>393</v>
      </c>
      <c r="E1956" s="15" t="s">
        <v>43</v>
      </c>
      <c r="F1956" s="15" t="s">
        <v>393</v>
      </c>
      <c r="G1956" s="16" t="s">
        <v>393</v>
      </c>
      <c r="H1956" s="15">
        <v>1.24</v>
      </c>
      <c r="I1956" s="15">
        <v>0</v>
      </c>
      <c r="J1956" s="15">
        <v>0</v>
      </c>
      <c r="K1956" s="15">
        <v>0.34</v>
      </c>
      <c r="L1956" s="15">
        <v>0.9</v>
      </c>
      <c r="M1956" s="15">
        <v>0</v>
      </c>
      <c r="N1956" s="15">
        <v>0</v>
      </c>
      <c r="O1956" s="15">
        <v>0</v>
      </c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  <c r="BC1956" s="17"/>
      <c r="BD1956" s="17"/>
      <c r="BE1956" s="17"/>
    </row>
    <row r="1957" spans="1:57" s="3" customFormat="1" hidden="1" x14ac:dyDescent="0.25">
      <c r="A1957" s="15">
        <v>2019</v>
      </c>
      <c r="B1957" s="15">
        <v>8</v>
      </c>
      <c r="C1957" s="15" t="s">
        <v>222</v>
      </c>
      <c r="D1957" s="15" t="s">
        <v>223</v>
      </c>
      <c r="E1957" s="15" t="s">
        <v>500</v>
      </c>
      <c r="F1957" s="15" t="s">
        <v>501</v>
      </c>
      <c r="G1957" s="16" t="s">
        <v>502</v>
      </c>
      <c r="H1957" s="15">
        <v>445.75</v>
      </c>
      <c r="I1957" s="15">
        <v>0</v>
      </c>
      <c r="J1957" s="15">
        <v>0</v>
      </c>
      <c r="K1957" s="15">
        <v>0.34</v>
      </c>
      <c r="L1957" s="15">
        <v>2.4699999999999998</v>
      </c>
      <c r="M1957" s="15">
        <v>0</v>
      </c>
      <c r="N1957" s="15">
        <v>0</v>
      </c>
      <c r="O1957" s="15">
        <v>442.95</v>
      </c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  <c r="BC1957" s="17"/>
      <c r="BD1957" s="17"/>
      <c r="BE1957" s="17"/>
    </row>
    <row r="1958" spans="1:57" s="3" customFormat="1" x14ac:dyDescent="0.25">
      <c r="A1958" s="13">
        <v>2019</v>
      </c>
      <c r="B1958" s="13">
        <v>9</v>
      </c>
      <c r="C1958" s="13" t="s">
        <v>327</v>
      </c>
      <c r="D1958" s="13" t="s">
        <v>328</v>
      </c>
      <c r="E1958" s="13" t="s">
        <v>29</v>
      </c>
      <c r="F1958" s="13" t="s">
        <v>331</v>
      </c>
      <c r="G1958" s="7" t="s">
        <v>330</v>
      </c>
      <c r="H1958" s="13">
        <v>19.59</v>
      </c>
      <c r="I1958" s="13">
        <v>0</v>
      </c>
      <c r="J1958" s="13">
        <v>0</v>
      </c>
      <c r="K1958" s="13">
        <v>0.34</v>
      </c>
      <c r="L1958" s="13">
        <v>19.25</v>
      </c>
      <c r="M1958" s="13">
        <v>0</v>
      </c>
      <c r="N1958" s="13">
        <v>0</v>
      </c>
      <c r="O1958" s="13">
        <v>0</v>
      </c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  <c r="AH1958" s="18"/>
      <c r="AI1958" s="18"/>
      <c r="AJ1958" s="18"/>
      <c r="AK1958" s="18"/>
      <c r="AL1958" s="18"/>
      <c r="AM1958" s="18"/>
      <c r="AN1958" s="18"/>
      <c r="AO1958" s="18"/>
      <c r="AP1958" s="18"/>
      <c r="AQ1958" s="18"/>
      <c r="AR1958" s="18"/>
      <c r="AS1958" s="18"/>
      <c r="AT1958" s="18"/>
      <c r="AU1958" s="18"/>
      <c r="AV1958" s="18"/>
      <c r="AW1958" s="18"/>
      <c r="AX1958" s="18"/>
      <c r="AY1958" s="18"/>
      <c r="AZ1958" s="18"/>
      <c r="BA1958" s="18"/>
      <c r="BB1958" s="18"/>
      <c r="BC1958" s="18"/>
      <c r="BD1958" s="18"/>
      <c r="BE1958" s="18"/>
    </row>
    <row r="1959" spans="1:57" s="3" customFormat="1" hidden="1" x14ac:dyDescent="0.25">
      <c r="A1959" s="19">
        <v>2019</v>
      </c>
      <c r="B1959" s="19">
        <v>10</v>
      </c>
      <c r="C1959" s="19" t="s">
        <v>19</v>
      </c>
      <c r="D1959" s="19" t="s">
        <v>166</v>
      </c>
      <c r="E1959" s="19" t="s">
        <v>242</v>
      </c>
      <c r="F1959" s="19" t="s">
        <v>245</v>
      </c>
      <c r="G1959" s="19" t="s">
        <v>244</v>
      </c>
      <c r="H1959" s="19">
        <v>0.34</v>
      </c>
      <c r="I1959" s="19">
        <v>0</v>
      </c>
      <c r="J1959" s="19">
        <v>0</v>
      </c>
      <c r="K1959" s="19">
        <v>0.34</v>
      </c>
      <c r="L1959" s="19">
        <v>0</v>
      </c>
      <c r="M1959" s="19">
        <v>0</v>
      </c>
      <c r="N1959" s="19">
        <v>0</v>
      </c>
      <c r="O1959" s="19">
        <v>0</v>
      </c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20"/>
      <c r="AG1959" s="20"/>
      <c r="AH1959" s="20"/>
      <c r="AI1959" s="20"/>
      <c r="AJ1959" s="20"/>
      <c r="AK1959" s="20"/>
      <c r="AL1959" s="20"/>
      <c r="AM1959" s="20"/>
      <c r="AN1959" s="20"/>
      <c r="AO1959" s="20"/>
      <c r="AP1959" s="20"/>
      <c r="AQ1959" s="20"/>
      <c r="AR1959" s="20"/>
      <c r="AS1959" s="20"/>
      <c r="AT1959" s="20"/>
      <c r="AU1959" s="20"/>
      <c r="AV1959" s="20"/>
      <c r="AW1959" s="20"/>
      <c r="AX1959" s="20"/>
      <c r="AY1959" s="20"/>
      <c r="AZ1959" s="20"/>
      <c r="BA1959" s="20"/>
      <c r="BB1959" s="20"/>
      <c r="BC1959" s="20"/>
      <c r="BD1959" s="20"/>
      <c r="BE1959" s="20"/>
    </row>
    <row r="1960" spans="1:57" s="3" customFormat="1" x14ac:dyDescent="0.25">
      <c r="A1960" s="19">
        <v>2019</v>
      </c>
      <c r="B1960" s="19">
        <v>10</v>
      </c>
      <c r="C1960" s="19" t="s">
        <v>327</v>
      </c>
      <c r="D1960" s="19" t="s">
        <v>328</v>
      </c>
      <c r="E1960" s="19" t="s">
        <v>29</v>
      </c>
      <c r="F1960" s="19" t="s">
        <v>331</v>
      </c>
      <c r="G1960" s="19" t="s">
        <v>330</v>
      </c>
      <c r="H1960" s="19">
        <v>24.34</v>
      </c>
      <c r="I1960" s="19">
        <v>0</v>
      </c>
      <c r="J1960" s="19">
        <v>0</v>
      </c>
      <c r="K1960" s="19">
        <v>0.34</v>
      </c>
      <c r="L1960" s="19">
        <v>24</v>
      </c>
      <c r="M1960" s="19">
        <v>0</v>
      </c>
      <c r="N1960" s="19">
        <v>0</v>
      </c>
      <c r="O1960" s="19">
        <v>0</v>
      </c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20"/>
      <c r="AG1960" s="20"/>
      <c r="AH1960" s="20"/>
      <c r="AI1960" s="20"/>
      <c r="AJ1960" s="20"/>
      <c r="AK1960" s="20"/>
      <c r="AL1960" s="20"/>
      <c r="AM1960" s="20"/>
      <c r="AN1960" s="20"/>
      <c r="AO1960" s="20"/>
      <c r="AP1960" s="20"/>
      <c r="AQ1960" s="20"/>
      <c r="AR1960" s="20"/>
      <c r="AS1960" s="20"/>
      <c r="AT1960" s="20"/>
      <c r="AU1960" s="20"/>
      <c r="AV1960" s="20"/>
      <c r="AW1960" s="20"/>
      <c r="AX1960" s="20"/>
      <c r="AY1960" s="20"/>
      <c r="AZ1960" s="20"/>
      <c r="BA1960" s="20"/>
      <c r="BB1960" s="20"/>
      <c r="BC1960" s="20"/>
      <c r="BD1960" s="20"/>
      <c r="BE1960" s="20"/>
    </row>
    <row r="1961" spans="1:57" s="3" customFormat="1" hidden="1" x14ac:dyDescent="0.25">
      <c r="A1961" s="19">
        <v>2019</v>
      </c>
      <c r="B1961" s="19">
        <v>10</v>
      </c>
      <c r="C1961" s="19" t="s">
        <v>231</v>
      </c>
      <c r="D1961" s="19" t="s">
        <v>464</v>
      </c>
      <c r="E1961" s="19" t="s">
        <v>43</v>
      </c>
      <c r="F1961" s="19" t="s">
        <v>465</v>
      </c>
      <c r="G1961" s="19" t="s">
        <v>466</v>
      </c>
      <c r="H1961" s="19">
        <v>190.69</v>
      </c>
      <c r="I1961" s="19">
        <v>0</v>
      </c>
      <c r="J1961" s="19">
        <v>0</v>
      </c>
      <c r="K1961" s="19">
        <v>0.34</v>
      </c>
      <c r="L1961" s="19">
        <v>3.62</v>
      </c>
      <c r="M1961" s="19">
        <v>0</v>
      </c>
      <c r="N1961" s="19">
        <v>0</v>
      </c>
      <c r="O1961" s="19">
        <v>186.73</v>
      </c>
      <c r="P1961" s="20"/>
      <c r="Q1961" s="20"/>
      <c r="R1961" s="20"/>
      <c r="S1961" s="20"/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20"/>
      <c r="AG1961" s="20"/>
      <c r="AH1961" s="20"/>
      <c r="AI1961" s="20"/>
      <c r="AJ1961" s="20"/>
      <c r="AK1961" s="20"/>
      <c r="AL1961" s="20"/>
      <c r="AM1961" s="20"/>
      <c r="AN1961" s="20"/>
      <c r="AO1961" s="20"/>
      <c r="AP1961" s="20"/>
      <c r="AQ1961" s="20"/>
      <c r="AR1961" s="20"/>
      <c r="AS1961" s="20"/>
      <c r="AT1961" s="20"/>
      <c r="AU1961" s="20"/>
      <c r="AV1961" s="20"/>
      <c r="AW1961" s="20"/>
      <c r="AX1961" s="20"/>
      <c r="AY1961" s="20"/>
      <c r="AZ1961" s="20"/>
      <c r="BA1961" s="20"/>
      <c r="BB1961" s="20"/>
      <c r="BC1961" s="20"/>
      <c r="BD1961" s="20"/>
      <c r="BE1961" s="20"/>
    </row>
    <row r="1962" spans="1:57" s="3" customFormat="1" hidden="1" x14ac:dyDescent="0.25">
      <c r="A1962" s="21">
        <v>2019</v>
      </c>
      <c r="B1962" s="21">
        <v>11</v>
      </c>
      <c r="C1962" s="21" t="s">
        <v>27</v>
      </c>
      <c r="D1962" s="21" t="s">
        <v>158</v>
      </c>
      <c r="E1962" s="5" t="s">
        <v>17</v>
      </c>
      <c r="F1962" s="21" t="s">
        <v>263</v>
      </c>
      <c r="G1962" s="21" t="s">
        <v>34</v>
      </c>
      <c r="H1962" s="21">
        <v>17.25</v>
      </c>
      <c r="I1962" s="21">
        <v>0</v>
      </c>
      <c r="J1962" s="21">
        <v>0</v>
      </c>
      <c r="K1962" s="21">
        <v>0.34</v>
      </c>
      <c r="L1962" s="21">
        <v>0</v>
      </c>
      <c r="M1962" s="21">
        <v>16.899999999999999</v>
      </c>
      <c r="N1962" s="21">
        <v>26.85</v>
      </c>
      <c r="O1962" s="21">
        <v>0</v>
      </c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  <c r="Z1962" s="22"/>
      <c r="AA1962" s="22"/>
      <c r="AB1962" s="22"/>
      <c r="AC1962" s="22"/>
      <c r="AD1962" s="22"/>
      <c r="AE1962" s="22"/>
      <c r="AF1962" s="22"/>
      <c r="AG1962" s="22"/>
      <c r="AH1962" s="22"/>
      <c r="AI1962" s="22"/>
      <c r="AJ1962" s="22"/>
      <c r="AK1962" s="22"/>
      <c r="AL1962" s="22"/>
      <c r="AM1962" s="22"/>
      <c r="AN1962" s="22"/>
      <c r="AO1962" s="22"/>
      <c r="AP1962" s="22"/>
      <c r="AQ1962" s="22"/>
      <c r="AR1962" s="22"/>
      <c r="AS1962" s="22"/>
      <c r="AT1962" s="22"/>
      <c r="AU1962" s="22"/>
      <c r="AV1962" s="22"/>
      <c r="AW1962" s="22"/>
      <c r="AX1962" s="22"/>
      <c r="AY1962" s="22"/>
      <c r="AZ1962" s="22"/>
      <c r="BA1962" s="22"/>
      <c r="BB1962" s="22"/>
      <c r="BC1962" s="22"/>
      <c r="BD1962" s="22"/>
      <c r="BE1962" s="22"/>
    </row>
    <row r="1963" spans="1:57" s="3" customFormat="1" x14ac:dyDescent="0.25">
      <c r="A1963" s="23">
        <v>2019</v>
      </c>
      <c r="B1963" s="23">
        <v>12</v>
      </c>
      <c r="C1963" s="23" t="s">
        <v>61</v>
      </c>
      <c r="D1963" s="23" t="s">
        <v>399</v>
      </c>
      <c r="E1963" s="23" t="s">
        <v>29</v>
      </c>
      <c r="F1963" s="23" t="s">
        <v>422</v>
      </c>
      <c r="G1963" s="23" t="s">
        <v>411</v>
      </c>
      <c r="H1963" s="23">
        <v>5.51</v>
      </c>
      <c r="I1963" s="23">
        <v>0</v>
      </c>
      <c r="J1963" s="23">
        <v>0</v>
      </c>
      <c r="K1963" s="23">
        <v>0.34</v>
      </c>
      <c r="L1963" s="23">
        <v>0</v>
      </c>
      <c r="M1963" s="23">
        <v>5.18</v>
      </c>
      <c r="N1963" s="23">
        <v>1.99</v>
      </c>
      <c r="O1963" s="23">
        <v>0</v>
      </c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  <c r="Z1963" s="24"/>
      <c r="AA1963" s="24"/>
      <c r="AB1963" s="24"/>
      <c r="AC1963" s="24"/>
      <c r="AD1963" s="24"/>
      <c r="AE1963" s="24"/>
      <c r="AF1963" s="24"/>
      <c r="AG1963" s="24"/>
      <c r="AH1963" s="24"/>
      <c r="AI1963" s="24"/>
      <c r="AJ1963" s="24"/>
      <c r="AK1963" s="24"/>
      <c r="AL1963" s="24"/>
      <c r="AM1963" s="24"/>
      <c r="AN1963" s="24"/>
      <c r="AO1963" s="24"/>
      <c r="AP1963" s="24"/>
      <c r="AQ1963" s="24"/>
      <c r="AR1963" s="24"/>
      <c r="AS1963" s="24"/>
      <c r="AT1963" s="24"/>
      <c r="AU1963" s="24"/>
      <c r="AV1963" s="24"/>
      <c r="AW1963" s="24"/>
      <c r="AX1963" s="24"/>
      <c r="AY1963" s="24"/>
      <c r="AZ1963" s="24"/>
      <c r="BA1963" s="24"/>
      <c r="BB1963" s="24"/>
      <c r="BC1963" s="24"/>
      <c r="BD1963" s="24"/>
      <c r="BE1963" s="24"/>
    </row>
    <row r="1964" spans="1:57" s="3" customFormat="1" hidden="1" x14ac:dyDescent="0.25">
      <c r="A1964" s="5">
        <v>2019</v>
      </c>
      <c r="B1964" s="5">
        <v>7</v>
      </c>
      <c r="C1964" s="12" t="s">
        <v>209</v>
      </c>
      <c r="D1964" s="12" t="s">
        <v>219</v>
      </c>
      <c r="E1964" s="5" t="s">
        <v>220</v>
      </c>
      <c r="F1964" s="12" t="s">
        <v>221</v>
      </c>
      <c r="G1964" s="10" t="s">
        <v>221</v>
      </c>
      <c r="H1964" s="6">
        <v>440.79</v>
      </c>
      <c r="I1964" s="6">
        <v>0</v>
      </c>
      <c r="J1964" s="6">
        <v>0</v>
      </c>
      <c r="K1964" s="6">
        <v>0.33999999999999997</v>
      </c>
      <c r="L1964" s="6">
        <v>0</v>
      </c>
      <c r="M1964" s="6">
        <v>440.42999999999995</v>
      </c>
      <c r="N1964" s="6">
        <v>14.68</v>
      </c>
      <c r="O1964" s="6">
        <v>0</v>
      </c>
    </row>
    <row r="1965" spans="1:57" s="3" customFormat="1" x14ac:dyDescent="0.25">
      <c r="A1965" s="21">
        <v>2019</v>
      </c>
      <c r="B1965" s="21">
        <v>11</v>
      </c>
      <c r="C1965" s="21" t="s">
        <v>27</v>
      </c>
      <c r="D1965" s="21" t="s">
        <v>28</v>
      </c>
      <c r="E1965" s="21" t="s">
        <v>29</v>
      </c>
      <c r="F1965" s="21" t="s">
        <v>32</v>
      </c>
      <c r="G1965" s="21" t="s">
        <v>30</v>
      </c>
      <c r="H1965" s="21">
        <v>3.4099999999999997</v>
      </c>
      <c r="I1965" s="21">
        <v>0</v>
      </c>
      <c r="J1965" s="21">
        <v>0</v>
      </c>
      <c r="K1965" s="21">
        <v>0.33999999999999997</v>
      </c>
      <c r="L1965" s="21">
        <v>0</v>
      </c>
      <c r="M1965" s="21">
        <v>3.07</v>
      </c>
      <c r="N1965" s="21">
        <v>1.5099999999999998</v>
      </c>
      <c r="O1965" s="21">
        <v>0</v>
      </c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  <c r="AA1965" s="22"/>
      <c r="AB1965" s="22"/>
      <c r="AC1965" s="22"/>
      <c r="AD1965" s="22"/>
      <c r="AE1965" s="22"/>
      <c r="AF1965" s="22"/>
      <c r="AG1965" s="22"/>
      <c r="AH1965" s="22"/>
      <c r="AI1965" s="22"/>
      <c r="AJ1965" s="22"/>
      <c r="AK1965" s="22"/>
      <c r="AL1965" s="22"/>
      <c r="AM1965" s="22"/>
      <c r="AN1965" s="22"/>
      <c r="AO1965" s="22"/>
      <c r="AP1965" s="22"/>
      <c r="AQ1965" s="22"/>
      <c r="AR1965" s="22"/>
      <c r="AS1965" s="22"/>
      <c r="AT1965" s="22"/>
      <c r="AU1965" s="22"/>
      <c r="AV1965" s="22"/>
      <c r="AW1965" s="22"/>
      <c r="AX1965" s="22"/>
      <c r="AY1965" s="22"/>
      <c r="AZ1965" s="22"/>
      <c r="BA1965" s="22"/>
      <c r="BB1965" s="22"/>
      <c r="BC1965" s="22"/>
      <c r="BD1965" s="22"/>
      <c r="BE1965" s="22"/>
    </row>
    <row r="1966" spans="1:57" s="3" customFormat="1" hidden="1" x14ac:dyDescent="0.25">
      <c r="A1966" s="21">
        <v>2019</v>
      </c>
      <c r="B1966" s="21">
        <v>11</v>
      </c>
      <c r="C1966" s="21" t="s">
        <v>15</v>
      </c>
      <c r="D1966" s="21" t="s">
        <v>24</v>
      </c>
      <c r="E1966" s="21" t="s">
        <v>43</v>
      </c>
      <c r="F1966" s="21" t="s">
        <v>435</v>
      </c>
      <c r="G1966" s="21" t="s">
        <v>434</v>
      </c>
      <c r="H1966" s="21">
        <v>31.76</v>
      </c>
      <c r="I1966" s="21">
        <v>0</v>
      </c>
      <c r="J1966" s="21">
        <v>0</v>
      </c>
      <c r="K1966" s="21">
        <v>0.33999999999999997</v>
      </c>
      <c r="L1966" s="21">
        <v>3.45</v>
      </c>
      <c r="M1966" s="21">
        <v>0</v>
      </c>
      <c r="N1966" s="21">
        <v>0</v>
      </c>
      <c r="O1966" s="21">
        <v>27.97</v>
      </c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  <c r="Z1966" s="22"/>
      <c r="AA1966" s="22"/>
      <c r="AB1966" s="22"/>
      <c r="AC1966" s="22"/>
      <c r="AD1966" s="22"/>
      <c r="AE1966" s="22"/>
      <c r="AF1966" s="22"/>
      <c r="AG1966" s="22"/>
      <c r="AH1966" s="22"/>
      <c r="AI1966" s="22"/>
      <c r="AJ1966" s="22"/>
      <c r="AK1966" s="22"/>
      <c r="AL1966" s="22"/>
      <c r="AM1966" s="22"/>
      <c r="AN1966" s="22"/>
      <c r="AO1966" s="22"/>
      <c r="AP1966" s="22"/>
      <c r="AQ1966" s="22"/>
      <c r="AR1966" s="22"/>
      <c r="AS1966" s="22"/>
      <c r="AT1966" s="22"/>
      <c r="AU1966" s="22"/>
      <c r="AV1966" s="22"/>
      <c r="AW1966" s="22"/>
      <c r="AX1966" s="22"/>
      <c r="AY1966" s="22"/>
      <c r="AZ1966" s="22"/>
      <c r="BA1966" s="22"/>
      <c r="BB1966" s="22"/>
      <c r="BC1966" s="22"/>
      <c r="BD1966" s="22"/>
      <c r="BE1966" s="22"/>
    </row>
    <row r="1967" spans="1:57" s="3" customFormat="1" hidden="1" x14ac:dyDescent="0.25">
      <c r="A1967" s="4">
        <v>2019</v>
      </c>
      <c r="B1967" s="4">
        <v>1</v>
      </c>
      <c r="C1967" s="4" t="s">
        <v>19</v>
      </c>
      <c r="D1967" s="4" t="s">
        <v>106</v>
      </c>
      <c r="E1967" s="4" t="s">
        <v>81</v>
      </c>
      <c r="F1967" s="4" t="s">
        <v>309</v>
      </c>
      <c r="G1967" s="5" t="s">
        <v>310</v>
      </c>
      <c r="H1967" s="6">
        <v>11.28</v>
      </c>
      <c r="I1967" s="6">
        <v>0</v>
      </c>
      <c r="J1967" s="6">
        <v>0</v>
      </c>
      <c r="K1967" s="6">
        <v>0.33</v>
      </c>
      <c r="L1967" s="6">
        <v>10.95</v>
      </c>
      <c r="M1967" s="6">
        <v>0</v>
      </c>
      <c r="N1967" s="6">
        <v>0</v>
      </c>
      <c r="O1967" s="6">
        <v>0</v>
      </c>
    </row>
    <row r="1968" spans="1:57" s="3" customFormat="1" x14ac:dyDescent="0.25">
      <c r="A1968" s="4">
        <v>2019</v>
      </c>
      <c r="B1968" s="4">
        <v>1</v>
      </c>
      <c r="C1968" s="4" t="s">
        <v>89</v>
      </c>
      <c r="D1968" s="4" t="s">
        <v>332</v>
      </c>
      <c r="E1968" s="4" t="s">
        <v>29</v>
      </c>
      <c r="F1968" s="4" t="s">
        <v>337</v>
      </c>
      <c r="G1968" s="5" t="s">
        <v>330</v>
      </c>
      <c r="H1968" s="6">
        <v>27.18</v>
      </c>
      <c r="I1968" s="6">
        <v>0</v>
      </c>
      <c r="J1968" s="6">
        <v>0</v>
      </c>
      <c r="K1968" s="6">
        <v>0.33</v>
      </c>
      <c r="L1968" s="6">
        <v>11.469999999999999</v>
      </c>
      <c r="M1968" s="6">
        <v>0</v>
      </c>
      <c r="N1968" s="6">
        <v>0</v>
      </c>
      <c r="O1968" s="6">
        <v>15.389999999999999</v>
      </c>
    </row>
    <row r="1969" spans="1:57" s="3" customFormat="1" hidden="1" x14ac:dyDescent="0.25">
      <c r="A1969" s="4">
        <v>2019</v>
      </c>
      <c r="B1969" s="4">
        <v>1</v>
      </c>
      <c r="C1969" s="4" t="s">
        <v>231</v>
      </c>
      <c r="D1969" s="4" t="s">
        <v>503</v>
      </c>
      <c r="E1969" s="4" t="s">
        <v>500</v>
      </c>
      <c r="F1969" s="4" t="s">
        <v>501</v>
      </c>
      <c r="G1969" s="5" t="s">
        <v>502</v>
      </c>
      <c r="H1969" s="6">
        <v>565.71</v>
      </c>
      <c r="I1969" s="6">
        <v>0</v>
      </c>
      <c r="J1969" s="6">
        <v>0</v>
      </c>
      <c r="K1969" s="6">
        <v>0.33</v>
      </c>
      <c r="L1969" s="6">
        <v>2.4</v>
      </c>
      <c r="M1969" s="6">
        <v>0</v>
      </c>
      <c r="N1969" s="6">
        <v>0</v>
      </c>
      <c r="O1969" s="6">
        <v>562.99</v>
      </c>
    </row>
    <row r="1970" spans="1:57" s="3" customFormat="1" x14ac:dyDescent="0.25">
      <c r="A1970" s="9">
        <v>2019</v>
      </c>
      <c r="B1970" s="9">
        <v>2</v>
      </c>
      <c r="C1970" s="9" t="s">
        <v>27</v>
      </c>
      <c r="D1970" s="9" t="s">
        <v>28</v>
      </c>
      <c r="E1970" s="9" t="s">
        <v>29</v>
      </c>
      <c r="F1970" s="9" t="s">
        <v>34</v>
      </c>
      <c r="G1970" s="5" t="s">
        <v>30</v>
      </c>
      <c r="H1970" s="6">
        <v>52.29</v>
      </c>
      <c r="I1970" s="6">
        <v>0</v>
      </c>
      <c r="J1970" s="6">
        <v>0</v>
      </c>
      <c r="K1970" s="6">
        <v>0.33</v>
      </c>
      <c r="L1970" s="6">
        <v>0</v>
      </c>
      <c r="M1970" s="6">
        <v>51.96</v>
      </c>
      <c r="N1970" s="6">
        <v>23.68</v>
      </c>
      <c r="O1970" s="6">
        <v>0</v>
      </c>
    </row>
    <row r="1971" spans="1:57" s="3" customFormat="1" hidden="1" x14ac:dyDescent="0.25">
      <c r="A1971" s="9">
        <v>2019</v>
      </c>
      <c r="B1971" s="9">
        <v>6</v>
      </c>
      <c r="C1971" s="10" t="s">
        <v>19</v>
      </c>
      <c r="D1971" s="10" t="s">
        <v>78</v>
      </c>
      <c r="E1971" s="8" t="s">
        <v>313</v>
      </c>
      <c r="F1971" s="10" t="s">
        <v>317</v>
      </c>
      <c r="G1971" s="12" t="s">
        <v>315</v>
      </c>
      <c r="H1971" s="6">
        <v>96.3</v>
      </c>
      <c r="I1971" s="6">
        <v>0</v>
      </c>
      <c r="J1971" s="6">
        <v>0</v>
      </c>
      <c r="K1971" s="6">
        <v>0.33</v>
      </c>
      <c r="L1971" s="6">
        <v>7</v>
      </c>
      <c r="M1971" s="6">
        <v>0</v>
      </c>
      <c r="N1971" s="6">
        <v>0</v>
      </c>
      <c r="O1971" s="6">
        <v>88.97</v>
      </c>
    </row>
    <row r="1972" spans="1:57" s="3" customFormat="1" x14ac:dyDescent="0.25">
      <c r="A1972" s="13">
        <v>2019</v>
      </c>
      <c r="B1972" s="13">
        <v>9</v>
      </c>
      <c r="C1972" s="13" t="s">
        <v>55</v>
      </c>
      <c r="D1972" s="13" t="s">
        <v>249</v>
      </c>
      <c r="E1972" s="13" t="s">
        <v>29</v>
      </c>
      <c r="F1972" s="13" t="s">
        <v>397</v>
      </c>
      <c r="G1972" s="7" t="s">
        <v>398</v>
      </c>
      <c r="H1972" s="13">
        <v>12.36</v>
      </c>
      <c r="I1972" s="13">
        <v>0</v>
      </c>
      <c r="J1972" s="13">
        <v>0</v>
      </c>
      <c r="K1972" s="13">
        <v>0.33</v>
      </c>
      <c r="L1972" s="13">
        <v>0</v>
      </c>
      <c r="M1972" s="13">
        <v>0</v>
      </c>
      <c r="N1972" s="13">
        <v>0</v>
      </c>
      <c r="O1972" s="13">
        <v>12.03</v>
      </c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  <c r="AH1972" s="18"/>
      <c r="AI1972" s="18"/>
      <c r="AJ1972" s="18"/>
      <c r="AK1972" s="18"/>
      <c r="AL1972" s="18"/>
      <c r="AM1972" s="18"/>
      <c r="AN1972" s="18"/>
      <c r="AO1972" s="18"/>
      <c r="AP1972" s="18"/>
      <c r="AQ1972" s="18"/>
      <c r="AR1972" s="18"/>
      <c r="AS1972" s="18"/>
      <c r="AT1972" s="18"/>
      <c r="AU1972" s="18"/>
      <c r="AV1972" s="18"/>
      <c r="AW1972" s="18"/>
      <c r="AX1972" s="18"/>
      <c r="AY1972" s="18"/>
      <c r="AZ1972" s="18"/>
      <c r="BA1972" s="18"/>
      <c r="BB1972" s="18"/>
      <c r="BC1972" s="18"/>
      <c r="BD1972" s="18"/>
      <c r="BE1972" s="18"/>
    </row>
    <row r="1973" spans="1:57" s="3" customFormat="1" hidden="1" x14ac:dyDescent="0.25">
      <c r="A1973" s="19">
        <v>2019</v>
      </c>
      <c r="B1973" s="19">
        <v>10</v>
      </c>
      <c r="C1973" s="19" t="s">
        <v>19</v>
      </c>
      <c r="D1973" s="19" t="s">
        <v>70</v>
      </c>
      <c r="E1973" s="19" t="s">
        <v>540</v>
      </c>
      <c r="F1973" s="19" t="s">
        <v>455</v>
      </c>
      <c r="G1973" s="19" t="s">
        <v>456</v>
      </c>
      <c r="H1973" s="19">
        <v>3.03</v>
      </c>
      <c r="I1973" s="19">
        <v>0</v>
      </c>
      <c r="J1973" s="19">
        <v>0</v>
      </c>
      <c r="K1973" s="19">
        <v>0.33</v>
      </c>
      <c r="L1973" s="19">
        <v>2.7</v>
      </c>
      <c r="M1973" s="19">
        <v>0</v>
      </c>
      <c r="N1973" s="19">
        <v>0</v>
      </c>
      <c r="O1973" s="19">
        <v>0</v>
      </c>
      <c r="P1973" s="20"/>
      <c r="Q1973" s="20"/>
      <c r="R1973" s="20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20"/>
      <c r="AG1973" s="20"/>
      <c r="AH1973" s="20"/>
      <c r="AI1973" s="20"/>
      <c r="AJ1973" s="20"/>
      <c r="AK1973" s="20"/>
      <c r="AL1973" s="20"/>
      <c r="AM1973" s="20"/>
      <c r="AN1973" s="20"/>
      <c r="AO1973" s="20"/>
      <c r="AP1973" s="20"/>
      <c r="AQ1973" s="20"/>
      <c r="AR1973" s="20"/>
      <c r="AS1973" s="20"/>
      <c r="AT1973" s="20"/>
      <c r="AU1973" s="20"/>
      <c r="AV1973" s="20"/>
      <c r="AW1973" s="20"/>
      <c r="AX1973" s="20"/>
      <c r="AY1973" s="20"/>
      <c r="AZ1973" s="20"/>
      <c r="BA1973" s="20"/>
      <c r="BB1973" s="20"/>
      <c r="BC1973" s="20"/>
      <c r="BD1973" s="20"/>
      <c r="BE1973" s="20"/>
    </row>
    <row r="1974" spans="1:57" s="3" customFormat="1" hidden="1" x14ac:dyDescent="0.25">
      <c r="A1974" s="21">
        <v>2019</v>
      </c>
      <c r="B1974" s="21">
        <v>11</v>
      </c>
      <c r="C1974" s="21" t="s">
        <v>79</v>
      </c>
      <c r="D1974" s="21" t="s">
        <v>79</v>
      </c>
      <c r="E1974" s="21" t="s">
        <v>138</v>
      </c>
      <c r="F1974" s="21" t="s">
        <v>144</v>
      </c>
      <c r="G1974" s="21" t="s">
        <v>140</v>
      </c>
      <c r="H1974" s="21">
        <v>0.33</v>
      </c>
      <c r="I1974" s="21">
        <v>0</v>
      </c>
      <c r="J1974" s="21">
        <v>0</v>
      </c>
      <c r="K1974" s="21">
        <v>0.33</v>
      </c>
      <c r="L1974" s="21">
        <v>0</v>
      </c>
      <c r="M1974" s="21">
        <v>0</v>
      </c>
      <c r="N1974" s="21">
        <v>0</v>
      </c>
      <c r="O1974" s="21">
        <v>0</v>
      </c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  <c r="Z1974" s="22"/>
      <c r="AA1974" s="22"/>
      <c r="AB1974" s="22"/>
      <c r="AC1974" s="22"/>
      <c r="AD1974" s="22"/>
      <c r="AE1974" s="22"/>
      <c r="AF1974" s="22"/>
      <c r="AG1974" s="22"/>
      <c r="AH1974" s="22"/>
      <c r="AI1974" s="22"/>
      <c r="AJ1974" s="22"/>
      <c r="AK1974" s="22"/>
      <c r="AL1974" s="22"/>
      <c r="AM1974" s="22"/>
      <c r="AN1974" s="22"/>
      <c r="AO1974" s="22"/>
      <c r="AP1974" s="22"/>
      <c r="AQ1974" s="22"/>
      <c r="AR1974" s="22"/>
      <c r="AS1974" s="22"/>
      <c r="AT1974" s="22"/>
      <c r="AU1974" s="22"/>
      <c r="AV1974" s="22"/>
      <c r="AW1974" s="22"/>
      <c r="AX1974" s="22"/>
      <c r="AY1974" s="22"/>
      <c r="AZ1974" s="22"/>
      <c r="BA1974" s="22"/>
      <c r="BB1974" s="22"/>
      <c r="BC1974" s="22"/>
      <c r="BD1974" s="22"/>
      <c r="BE1974" s="22"/>
    </row>
    <row r="1975" spans="1:57" s="3" customFormat="1" hidden="1" x14ac:dyDescent="0.25">
      <c r="A1975" s="23">
        <v>2019</v>
      </c>
      <c r="B1975" s="23">
        <v>12</v>
      </c>
      <c r="C1975" s="23" t="s">
        <v>79</v>
      </c>
      <c r="D1975" s="23" t="s">
        <v>79</v>
      </c>
      <c r="E1975" s="23" t="s">
        <v>138</v>
      </c>
      <c r="F1975" s="23" t="s">
        <v>144</v>
      </c>
      <c r="G1975" s="23" t="s">
        <v>140</v>
      </c>
      <c r="H1975" s="23">
        <v>0.33</v>
      </c>
      <c r="I1975" s="23">
        <v>0</v>
      </c>
      <c r="J1975" s="23">
        <v>0</v>
      </c>
      <c r="K1975" s="23">
        <v>0.33</v>
      </c>
      <c r="L1975" s="23">
        <v>0</v>
      </c>
      <c r="M1975" s="23">
        <v>0</v>
      </c>
      <c r="N1975" s="23">
        <v>0</v>
      </c>
      <c r="O1975" s="23">
        <v>0</v>
      </c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  <c r="Z1975" s="24"/>
      <c r="AA1975" s="24"/>
      <c r="AB1975" s="24"/>
      <c r="AC1975" s="24"/>
      <c r="AD1975" s="24"/>
      <c r="AE1975" s="24"/>
      <c r="AF1975" s="24"/>
      <c r="AG1975" s="24"/>
      <c r="AH1975" s="24"/>
      <c r="AI1975" s="24"/>
      <c r="AJ1975" s="24"/>
      <c r="AK1975" s="24"/>
      <c r="AL1975" s="24"/>
      <c r="AM1975" s="24"/>
      <c r="AN1975" s="24"/>
      <c r="AO1975" s="24"/>
      <c r="AP1975" s="24"/>
      <c r="AQ1975" s="24"/>
      <c r="AR1975" s="24"/>
      <c r="AS1975" s="24"/>
      <c r="AT1975" s="24"/>
      <c r="AU1975" s="24"/>
      <c r="AV1975" s="24"/>
      <c r="AW1975" s="24"/>
      <c r="AX1975" s="24"/>
      <c r="AY1975" s="24"/>
      <c r="AZ1975" s="24"/>
      <c r="BA1975" s="24"/>
      <c r="BB1975" s="24"/>
      <c r="BC1975" s="24"/>
      <c r="BD1975" s="24"/>
      <c r="BE1975" s="24"/>
    </row>
    <row r="1976" spans="1:57" s="3" customFormat="1" hidden="1" x14ac:dyDescent="0.25">
      <c r="A1976" s="9">
        <v>2019</v>
      </c>
      <c r="B1976" s="9">
        <v>6</v>
      </c>
      <c r="C1976" s="10" t="s">
        <v>15</v>
      </c>
      <c r="D1976" s="10" t="s">
        <v>24</v>
      </c>
      <c r="E1976" s="9" t="s">
        <v>25</v>
      </c>
      <c r="F1976" s="10" t="s">
        <v>449</v>
      </c>
      <c r="G1976" s="12" t="s">
        <v>449</v>
      </c>
      <c r="H1976" s="6">
        <v>1.47</v>
      </c>
      <c r="I1976" s="6">
        <v>0</v>
      </c>
      <c r="J1976" s="6">
        <v>0</v>
      </c>
      <c r="K1976" s="6">
        <v>0.32999999999999996</v>
      </c>
      <c r="L1976" s="6">
        <v>0.05</v>
      </c>
      <c r="M1976" s="6">
        <v>0</v>
      </c>
      <c r="N1976" s="6">
        <v>0</v>
      </c>
      <c r="O1976" s="6">
        <v>1.08</v>
      </c>
    </row>
    <row r="1977" spans="1:57" s="3" customFormat="1" x14ac:dyDescent="0.25">
      <c r="A1977" s="13">
        <v>2019</v>
      </c>
      <c r="B1977" s="13">
        <v>9</v>
      </c>
      <c r="C1977" s="13" t="s">
        <v>27</v>
      </c>
      <c r="D1977" s="13" t="s">
        <v>28</v>
      </c>
      <c r="E1977" s="13" t="s">
        <v>29</v>
      </c>
      <c r="F1977" s="13" t="s">
        <v>34</v>
      </c>
      <c r="G1977" s="7" t="s">
        <v>30</v>
      </c>
      <c r="H1977" s="13">
        <v>53.88</v>
      </c>
      <c r="I1977" s="13">
        <v>0</v>
      </c>
      <c r="J1977" s="13">
        <v>0</v>
      </c>
      <c r="K1977" s="13">
        <v>0.32999999999999996</v>
      </c>
      <c r="L1977" s="13">
        <v>0</v>
      </c>
      <c r="M1977" s="13">
        <v>53.55</v>
      </c>
      <c r="N1977" s="13">
        <v>24.310000000000002</v>
      </c>
      <c r="O1977" s="13">
        <v>0</v>
      </c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  <c r="AH1977" s="18"/>
      <c r="AI1977" s="18"/>
      <c r="AJ1977" s="18"/>
      <c r="AK1977" s="18"/>
      <c r="AL1977" s="18"/>
      <c r="AM1977" s="18"/>
      <c r="AN1977" s="18"/>
      <c r="AO1977" s="18"/>
      <c r="AP1977" s="18"/>
      <c r="AQ1977" s="18"/>
      <c r="AR1977" s="18"/>
      <c r="AS1977" s="18"/>
      <c r="AT1977" s="18"/>
      <c r="AU1977" s="18"/>
      <c r="AV1977" s="18"/>
      <c r="AW1977" s="18"/>
      <c r="AX1977" s="18"/>
      <c r="AY1977" s="18"/>
      <c r="AZ1977" s="18"/>
      <c r="BA1977" s="18"/>
      <c r="BB1977" s="18"/>
      <c r="BC1977" s="18"/>
      <c r="BD1977" s="18"/>
      <c r="BE1977" s="18"/>
    </row>
    <row r="1978" spans="1:57" s="3" customFormat="1" hidden="1" x14ac:dyDescent="0.25">
      <c r="A1978" s="4">
        <v>2019</v>
      </c>
      <c r="B1978" s="4">
        <v>1</v>
      </c>
      <c r="C1978" s="4" t="s">
        <v>19</v>
      </c>
      <c r="D1978" s="4" t="s">
        <v>106</v>
      </c>
      <c r="E1978" s="4" t="s">
        <v>104</v>
      </c>
      <c r="F1978" s="4" t="s">
        <v>107</v>
      </c>
      <c r="G1978" s="5" t="s">
        <v>19</v>
      </c>
      <c r="H1978" s="6">
        <v>8.1900000000000013</v>
      </c>
      <c r="I1978" s="6">
        <v>0</v>
      </c>
      <c r="J1978" s="6">
        <v>0</v>
      </c>
      <c r="K1978" s="6">
        <v>0.32</v>
      </c>
      <c r="L1978" s="6">
        <v>7.8699999999999992</v>
      </c>
      <c r="M1978" s="6">
        <v>0</v>
      </c>
      <c r="N1978" s="6">
        <v>0</v>
      </c>
      <c r="O1978" s="6">
        <v>0</v>
      </c>
    </row>
    <row r="1979" spans="1:57" s="3" customFormat="1" hidden="1" x14ac:dyDescent="0.25">
      <c r="A1979" s="9">
        <v>2019</v>
      </c>
      <c r="B1979" s="9">
        <v>2</v>
      </c>
      <c r="C1979" s="9" t="s">
        <v>15</v>
      </c>
      <c r="D1979" s="9" t="s">
        <v>131</v>
      </c>
      <c r="E1979" s="9" t="s">
        <v>43</v>
      </c>
      <c r="F1979" s="9" t="s">
        <v>132</v>
      </c>
      <c r="G1979" s="5" t="s">
        <v>132</v>
      </c>
      <c r="H1979" s="6">
        <v>0.32</v>
      </c>
      <c r="I1979" s="6">
        <v>0</v>
      </c>
      <c r="J1979" s="6">
        <v>0</v>
      </c>
      <c r="K1979" s="6">
        <v>0.32</v>
      </c>
      <c r="L1979" s="6">
        <v>0</v>
      </c>
      <c r="M1979" s="6">
        <v>0</v>
      </c>
      <c r="N1979" s="6">
        <v>0</v>
      </c>
      <c r="O1979" s="6">
        <v>0</v>
      </c>
    </row>
    <row r="1980" spans="1:57" s="3" customFormat="1" hidden="1" x14ac:dyDescent="0.25">
      <c r="A1980" s="9">
        <v>2019</v>
      </c>
      <c r="B1980" s="9">
        <v>2</v>
      </c>
      <c r="C1980" s="9" t="s">
        <v>27</v>
      </c>
      <c r="D1980" s="9" t="s">
        <v>160</v>
      </c>
      <c r="E1980" s="9" t="s">
        <v>17</v>
      </c>
      <c r="F1980" s="9" t="s">
        <v>162</v>
      </c>
      <c r="G1980" s="5" t="s">
        <v>157</v>
      </c>
      <c r="H1980" s="6">
        <v>4.32</v>
      </c>
      <c r="I1980" s="6">
        <v>0</v>
      </c>
      <c r="J1980" s="6">
        <v>0</v>
      </c>
      <c r="K1980" s="6">
        <v>0.32</v>
      </c>
      <c r="L1980" s="6">
        <v>0</v>
      </c>
      <c r="M1980" s="6">
        <v>4</v>
      </c>
      <c r="N1980" s="6">
        <v>2.6799999999999997</v>
      </c>
      <c r="O1980" s="6">
        <v>0</v>
      </c>
    </row>
    <row r="1981" spans="1:57" s="3" customFormat="1" hidden="1" x14ac:dyDescent="0.25">
      <c r="A1981" s="9">
        <v>2019</v>
      </c>
      <c r="B1981" s="9">
        <v>2</v>
      </c>
      <c r="C1981" s="9" t="s">
        <v>222</v>
      </c>
      <c r="D1981" s="9" t="s">
        <v>223</v>
      </c>
      <c r="E1981" s="9" t="s">
        <v>500</v>
      </c>
      <c r="F1981" s="9" t="s">
        <v>501</v>
      </c>
      <c r="G1981" s="5" t="s">
        <v>502</v>
      </c>
      <c r="H1981" s="6">
        <v>507.67</v>
      </c>
      <c r="I1981" s="6">
        <v>0</v>
      </c>
      <c r="J1981" s="6">
        <v>0</v>
      </c>
      <c r="K1981" s="6">
        <v>0.32</v>
      </c>
      <c r="L1981" s="6">
        <v>2.3199999999999998</v>
      </c>
      <c r="M1981" s="6">
        <v>0</v>
      </c>
      <c r="N1981" s="6">
        <v>0</v>
      </c>
      <c r="O1981" s="6">
        <v>505.03</v>
      </c>
    </row>
    <row r="1982" spans="1:57" s="3" customFormat="1" x14ac:dyDescent="0.25">
      <c r="A1982" s="9">
        <v>2019</v>
      </c>
      <c r="B1982" s="9">
        <v>4</v>
      </c>
      <c r="C1982" s="9" t="s">
        <v>27</v>
      </c>
      <c r="D1982" s="9" t="s">
        <v>28</v>
      </c>
      <c r="E1982" s="9" t="s">
        <v>29</v>
      </c>
      <c r="F1982" s="9" t="s">
        <v>36</v>
      </c>
      <c r="G1982" s="5" t="s">
        <v>30</v>
      </c>
      <c r="H1982" s="6">
        <v>9.3699999999999992</v>
      </c>
      <c r="I1982" s="6">
        <v>0</v>
      </c>
      <c r="J1982" s="6">
        <v>0</v>
      </c>
      <c r="K1982" s="6">
        <v>0.32</v>
      </c>
      <c r="L1982" s="6">
        <v>0</v>
      </c>
      <c r="M1982" s="6">
        <v>9.0500000000000007</v>
      </c>
      <c r="N1982" s="6">
        <v>3.83</v>
      </c>
      <c r="O1982" s="6">
        <v>0</v>
      </c>
    </row>
    <row r="1983" spans="1:57" s="3" customFormat="1" hidden="1" x14ac:dyDescent="0.25">
      <c r="A1983" s="9">
        <v>2019</v>
      </c>
      <c r="B1983" s="9">
        <v>6</v>
      </c>
      <c r="C1983" s="10" t="s">
        <v>19</v>
      </c>
      <c r="D1983" s="10" t="s">
        <v>106</v>
      </c>
      <c r="E1983" s="9" t="s">
        <v>104</v>
      </c>
      <c r="F1983" s="10" t="s">
        <v>107</v>
      </c>
      <c r="G1983" s="12" t="s">
        <v>19</v>
      </c>
      <c r="H1983" s="6">
        <v>6.1300000000000008</v>
      </c>
      <c r="I1983" s="6">
        <v>0</v>
      </c>
      <c r="J1983" s="6">
        <v>0</v>
      </c>
      <c r="K1983" s="6">
        <v>0.32</v>
      </c>
      <c r="L1983" s="6">
        <v>5.81</v>
      </c>
      <c r="M1983" s="6">
        <v>0</v>
      </c>
      <c r="N1983" s="6">
        <v>0</v>
      </c>
      <c r="O1983" s="6">
        <v>0</v>
      </c>
    </row>
    <row r="1984" spans="1:57" s="3" customFormat="1" hidden="1" x14ac:dyDescent="0.25">
      <c r="A1984" s="9">
        <v>2019</v>
      </c>
      <c r="B1984" s="9">
        <v>6</v>
      </c>
      <c r="C1984" s="10" t="s">
        <v>19</v>
      </c>
      <c r="D1984" s="10" t="s">
        <v>166</v>
      </c>
      <c r="E1984" s="9" t="s">
        <v>242</v>
      </c>
      <c r="F1984" s="10" t="s">
        <v>245</v>
      </c>
      <c r="G1984" s="12" t="s">
        <v>244</v>
      </c>
      <c r="H1984" s="6">
        <v>0.32</v>
      </c>
      <c r="I1984" s="6">
        <v>0</v>
      </c>
      <c r="J1984" s="6">
        <v>0</v>
      </c>
      <c r="K1984" s="6">
        <v>0.32</v>
      </c>
      <c r="L1984" s="6">
        <v>0</v>
      </c>
      <c r="M1984" s="6">
        <v>0</v>
      </c>
      <c r="N1984" s="6">
        <v>0</v>
      </c>
      <c r="O1984" s="6">
        <v>0</v>
      </c>
    </row>
    <row r="1985" spans="1:57" s="3" customFormat="1" hidden="1" x14ac:dyDescent="0.25">
      <c r="A1985" s="5">
        <v>2019</v>
      </c>
      <c r="B1985" s="5">
        <v>7</v>
      </c>
      <c r="C1985" s="12" t="s">
        <v>79</v>
      </c>
      <c r="D1985" s="12" t="s">
        <v>79</v>
      </c>
      <c r="E1985" s="5" t="s">
        <v>138</v>
      </c>
      <c r="F1985" s="12" t="s">
        <v>144</v>
      </c>
      <c r="G1985" s="10" t="s">
        <v>140</v>
      </c>
      <c r="H1985" s="6">
        <v>0.32</v>
      </c>
      <c r="I1985" s="6">
        <v>0</v>
      </c>
      <c r="J1985" s="6">
        <v>0</v>
      </c>
      <c r="K1985" s="6">
        <v>0.32</v>
      </c>
      <c r="L1985" s="6">
        <v>0</v>
      </c>
      <c r="M1985" s="6">
        <v>0</v>
      </c>
      <c r="N1985" s="6">
        <v>0</v>
      </c>
      <c r="O1985" s="6">
        <v>0</v>
      </c>
    </row>
    <row r="1986" spans="1:57" s="3" customFormat="1" x14ac:dyDescent="0.25">
      <c r="A1986" s="5">
        <v>2019</v>
      </c>
      <c r="B1986" s="5">
        <v>7</v>
      </c>
      <c r="C1986" s="12" t="s">
        <v>61</v>
      </c>
      <c r="D1986" s="12" t="s">
        <v>399</v>
      </c>
      <c r="E1986" s="5" t="s">
        <v>29</v>
      </c>
      <c r="F1986" s="12" t="s">
        <v>423</v>
      </c>
      <c r="G1986" s="10" t="s">
        <v>411</v>
      </c>
      <c r="H1986" s="6">
        <v>8.16</v>
      </c>
      <c r="I1986" s="6">
        <v>0</v>
      </c>
      <c r="J1986" s="6">
        <v>0</v>
      </c>
      <c r="K1986" s="6">
        <v>0.32</v>
      </c>
      <c r="L1986" s="6">
        <v>0.27</v>
      </c>
      <c r="M1986" s="6">
        <v>7.57</v>
      </c>
      <c r="N1986" s="6">
        <v>2.74</v>
      </c>
      <c r="O1986" s="6">
        <v>0</v>
      </c>
    </row>
    <row r="1987" spans="1:57" s="3" customFormat="1" hidden="1" x14ac:dyDescent="0.25">
      <c r="A1987" s="5">
        <v>2019</v>
      </c>
      <c r="B1987" s="5">
        <v>7</v>
      </c>
      <c r="C1987" s="12" t="s">
        <v>19</v>
      </c>
      <c r="D1987" s="12" t="s">
        <v>20</v>
      </c>
      <c r="E1987" s="5" t="s">
        <v>441</v>
      </c>
      <c r="F1987" s="12" t="s">
        <v>442</v>
      </c>
      <c r="G1987" s="9" t="s">
        <v>442</v>
      </c>
      <c r="H1987" s="6">
        <v>3.55</v>
      </c>
      <c r="I1987" s="6">
        <v>0</v>
      </c>
      <c r="J1987" s="6">
        <v>0</v>
      </c>
      <c r="K1987" s="6">
        <v>0.32</v>
      </c>
      <c r="L1987" s="6">
        <v>3.2300000000000004</v>
      </c>
      <c r="M1987" s="6">
        <v>0</v>
      </c>
      <c r="N1987" s="6">
        <v>0</v>
      </c>
      <c r="O1987" s="6">
        <v>0</v>
      </c>
    </row>
    <row r="1988" spans="1:57" s="3" customFormat="1" x14ac:dyDescent="0.25">
      <c r="A1988" s="13">
        <v>2019</v>
      </c>
      <c r="B1988" s="13">
        <v>9</v>
      </c>
      <c r="C1988" s="13" t="s">
        <v>124</v>
      </c>
      <c r="D1988" s="13" t="s">
        <v>379</v>
      </c>
      <c r="E1988" s="13" t="s">
        <v>29</v>
      </c>
      <c r="F1988" s="13" t="s">
        <v>381</v>
      </c>
      <c r="G1988" s="5" t="s">
        <v>375</v>
      </c>
      <c r="H1988" s="13">
        <v>0.32</v>
      </c>
      <c r="I1988" s="13">
        <v>0</v>
      </c>
      <c r="J1988" s="13">
        <v>0</v>
      </c>
      <c r="K1988" s="13">
        <v>0.32</v>
      </c>
      <c r="L1988" s="13">
        <v>0</v>
      </c>
      <c r="M1988" s="13">
        <v>0</v>
      </c>
      <c r="N1988" s="13">
        <v>0</v>
      </c>
      <c r="O1988" s="13">
        <v>0</v>
      </c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  <c r="AH1988" s="18"/>
      <c r="AI1988" s="18"/>
      <c r="AJ1988" s="18"/>
      <c r="AK1988" s="18"/>
      <c r="AL1988" s="18"/>
      <c r="AM1988" s="18"/>
      <c r="AN1988" s="18"/>
      <c r="AO1988" s="18"/>
      <c r="AP1988" s="18"/>
      <c r="AQ1988" s="18"/>
      <c r="AR1988" s="18"/>
      <c r="AS1988" s="18"/>
      <c r="AT1988" s="18"/>
      <c r="AU1988" s="18"/>
      <c r="AV1988" s="18"/>
      <c r="AW1988" s="18"/>
      <c r="AX1988" s="18"/>
      <c r="AY1988" s="18"/>
      <c r="AZ1988" s="18"/>
      <c r="BA1988" s="18"/>
      <c r="BB1988" s="18"/>
      <c r="BC1988" s="18"/>
      <c r="BD1988" s="18"/>
      <c r="BE1988" s="18"/>
    </row>
    <row r="1989" spans="1:57" s="3" customFormat="1" hidden="1" x14ac:dyDescent="0.25">
      <c r="A1989" s="4">
        <v>2019</v>
      </c>
      <c r="B1989" s="4">
        <v>1</v>
      </c>
      <c r="C1989" s="4" t="s">
        <v>79</v>
      </c>
      <c r="D1989" s="4" t="s">
        <v>137</v>
      </c>
      <c r="E1989" s="4" t="s">
        <v>138</v>
      </c>
      <c r="F1989" s="4" t="s">
        <v>139</v>
      </c>
      <c r="G1989" s="5" t="s">
        <v>140</v>
      </c>
      <c r="H1989" s="6">
        <v>0.31</v>
      </c>
      <c r="I1989" s="6">
        <v>0</v>
      </c>
      <c r="J1989" s="6">
        <v>0</v>
      </c>
      <c r="K1989" s="6">
        <v>0.31</v>
      </c>
      <c r="L1989" s="6">
        <v>0</v>
      </c>
      <c r="M1989" s="6">
        <v>0</v>
      </c>
      <c r="N1989" s="6">
        <v>0</v>
      </c>
      <c r="O1989" s="6">
        <v>0</v>
      </c>
    </row>
    <row r="1990" spans="1:57" s="3" customFormat="1" x14ac:dyDescent="0.25">
      <c r="A1990" s="4">
        <v>2019</v>
      </c>
      <c r="B1990" s="4">
        <v>1</v>
      </c>
      <c r="C1990" s="4" t="s">
        <v>124</v>
      </c>
      <c r="D1990" s="4" t="s">
        <v>379</v>
      </c>
      <c r="E1990" s="4" t="s">
        <v>29</v>
      </c>
      <c r="F1990" s="4" t="s">
        <v>380</v>
      </c>
      <c r="G1990" s="5" t="s">
        <v>375</v>
      </c>
      <c r="H1990" s="6">
        <v>0.31</v>
      </c>
      <c r="I1990" s="6">
        <v>0</v>
      </c>
      <c r="J1990" s="6">
        <v>0</v>
      </c>
      <c r="K1990" s="6">
        <v>0.31</v>
      </c>
      <c r="L1990" s="6">
        <v>0</v>
      </c>
      <c r="M1990" s="6">
        <v>0</v>
      </c>
      <c r="N1990" s="6">
        <v>0</v>
      </c>
      <c r="O1990" s="6">
        <v>0</v>
      </c>
    </row>
    <row r="1991" spans="1:57" s="3" customFormat="1" hidden="1" x14ac:dyDescent="0.25">
      <c r="A1991" s="9">
        <v>2019</v>
      </c>
      <c r="B1991" s="9">
        <v>3</v>
      </c>
      <c r="C1991" s="9" t="s">
        <v>27</v>
      </c>
      <c r="D1991" s="9" t="s">
        <v>158</v>
      </c>
      <c r="E1991" s="9" t="s">
        <v>17</v>
      </c>
      <c r="F1991" s="9" t="s">
        <v>262</v>
      </c>
      <c r="G1991" s="5" t="s">
        <v>34</v>
      </c>
      <c r="H1991" s="6">
        <v>5.48</v>
      </c>
      <c r="I1991" s="6">
        <v>0</v>
      </c>
      <c r="J1991" s="6">
        <v>0</v>
      </c>
      <c r="K1991" s="6">
        <v>0.31</v>
      </c>
      <c r="L1991" s="6">
        <v>0</v>
      </c>
      <c r="M1991" s="6">
        <v>5.16</v>
      </c>
      <c r="N1991" s="6">
        <v>10.8</v>
      </c>
      <c r="O1991" s="6">
        <v>0</v>
      </c>
    </row>
    <row r="1992" spans="1:57" s="3" customFormat="1" hidden="1" x14ac:dyDescent="0.25">
      <c r="A1992" s="9">
        <v>2019</v>
      </c>
      <c r="B1992" s="9">
        <v>3</v>
      </c>
      <c r="C1992" s="9" t="s">
        <v>133</v>
      </c>
      <c r="D1992" s="9" t="s">
        <v>238</v>
      </c>
      <c r="E1992" s="9" t="s">
        <v>126</v>
      </c>
      <c r="F1992" s="9" t="s">
        <v>352</v>
      </c>
      <c r="G1992" s="5" t="s">
        <v>351</v>
      </c>
      <c r="H1992" s="6">
        <v>0.31</v>
      </c>
      <c r="I1992" s="6">
        <v>0</v>
      </c>
      <c r="J1992" s="6">
        <v>0</v>
      </c>
      <c r="K1992" s="6">
        <v>0.31</v>
      </c>
      <c r="L1992" s="6">
        <v>0</v>
      </c>
      <c r="M1992" s="6">
        <v>0</v>
      </c>
      <c r="N1992" s="6">
        <v>0</v>
      </c>
      <c r="O1992" s="6">
        <v>0</v>
      </c>
    </row>
    <row r="1993" spans="1:57" s="3" customFormat="1" x14ac:dyDescent="0.25">
      <c r="A1993" s="9">
        <v>2019</v>
      </c>
      <c r="B1993" s="9">
        <v>3</v>
      </c>
      <c r="C1993" s="9" t="s">
        <v>124</v>
      </c>
      <c r="D1993" s="9" t="s">
        <v>379</v>
      </c>
      <c r="E1993" s="9" t="s">
        <v>29</v>
      </c>
      <c r="F1993" s="9" t="s">
        <v>380</v>
      </c>
      <c r="G1993" s="5" t="s">
        <v>375</v>
      </c>
      <c r="H1993" s="6">
        <v>0.31</v>
      </c>
      <c r="I1993" s="6">
        <v>0</v>
      </c>
      <c r="J1993" s="6">
        <v>0</v>
      </c>
      <c r="K1993" s="6">
        <v>0.31</v>
      </c>
      <c r="L1993" s="6">
        <v>0</v>
      </c>
      <c r="M1993" s="6">
        <v>0</v>
      </c>
      <c r="N1993" s="6">
        <v>0</v>
      </c>
      <c r="O1993" s="6">
        <v>0</v>
      </c>
    </row>
    <row r="1994" spans="1:57" s="3" customFormat="1" hidden="1" x14ac:dyDescent="0.25">
      <c r="A1994" s="9">
        <v>2019</v>
      </c>
      <c r="B1994" s="9">
        <v>3</v>
      </c>
      <c r="C1994" s="9" t="s">
        <v>231</v>
      </c>
      <c r="D1994" s="9" t="s">
        <v>503</v>
      </c>
      <c r="E1994" s="9" t="s">
        <v>500</v>
      </c>
      <c r="F1994" s="9" t="s">
        <v>501</v>
      </c>
      <c r="G1994" s="5" t="s">
        <v>502</v>
      </c>
      <c r="H1994" s="6">
        <v>472.02</v>
      </c>
      <c r="I1994" s="6">
        <v>0</v>
      </c>
      <c r="J1994" s="6">
        <v>0</v>
      </c>
      <c r="K1994" s="6">
        <v>0.31</v>
      </c>
      <c r="L1994" s="6">
        <v>2.27</v>
      </c>
      <c r="M1994" s="6">
        <v>0</v>
      </c>
      <c r="N1994" s="6">
        <v>0</v>
      </c>
      <c r="O1994" s="6">
        <v>469.45</v>
      </c>
    </row>
    <row r="1995" spans="1:57" s="3" customFormat="1" hidden="1" x14ac:dyDescent="0.25">
      <c r="A1995" s="9">
        <v>2019</v>
      </c>
      <c r="B1995" s="9">
        <v>4</v>
      </c>
      <c r="C1995" s="9" t="s">
        <v>19</v>
      </c>
      <c r="D1995" s="9" t="s">
        <v>70</v>
      </c>
      <c r="E1995" s="9" t="s">
        <v>104</v>
      </c>
      <c r="F1995" s="9" t="s">
        <v>108</v>
      </c>
      <c r="G1995" s="5" t="s">
        <v>19</v>
      </c>
      <c r="H1995" s="6">
        <v>11.37</v>
      </c>
      <c r="I1995" s="6">
        <v>0</v>
      </c>
      <c r="J1995" s="6">
        <v>0</v>
      </c>
      <c r="K1995" s="6">
        <v>0.31</v>
      </c>
      <c r="L1995" s="6">
        <v>11.049999999999999</v>
      </c>
      <c r="M1995" s="6">
        <v>0</v>
      </c>
      <c r="N1995" s="6">
        <v>0</v>
      </c>
      <c r="O1995" s="6">
        <v>0</v>
      </c>
    </row>
    <row r="1996" spans="1:57" s="3" customFormat="1" hidden="1" x14ac:dyDescent="0.25">
      <c r="A1996" s="9">
        <v>2019</v>
      </c>
      <c r="B1996" s="9">
        <v>4</v>
      </c>
      <c r="C1996" s="9" t="s">
        <v>15</v>
      </c>
      <c r="D1996" s="9" t="s">
        <v>24</v>
      </c>
      <c r="E1996" s="9" t="s">
        <v>43</v>
      </c>
      <c r="F1996" s="9" t="s">
        <v>435</v>
      </c>
      <c r="G1996" s="5" t="s">
        <v>434</v>
      </c>
      <c r="H1996" s="6">
        <v>31.47</v>
      </c>
      <c r="I1996" s="6">
        <v>0</v>
      </c>
      <c r="J1996" s="6">
        <v>0</v>
      </c>
      <c r="K1996" s="6">
        <v>0.31</v>
      </c>
      <c r="L1996" s="6">
        <v>3.12</v>
      </c>
      <c r="M1996" s="6">
        <v>0</v>
      </c>
      <c r="N1996" s="6">
        <v>0</v>
      </c>
      <c r="O1996" s="6">
        <v>28.049999999999997</v>
      </c>
    </row>
    <row r="1997" spans="1:57" s="3" customFormat="1" x14ac:dyDescent="0.25">
      <c r="A1997" s="9">
        <v>2019</v>
      </c>
      <c r="B1997" s="9">
        <v>5</v>
      </c>
      <c r="C1997" s="9" t="s">
        <v>27</v>
      </c>
      <c r="D1997" s="9" t="s">
        <v>28</v>
      </c>
      <c r="E1997" s="9" t="s">
        <v>29</v>
      </c>
      <c r="F1997" s="9" t="s">
        <v>36</v>
      </c>
      <c r="G1997" s="5" t="s">
        <v>30</v>
      </c>
      <c r="H1997" s="6">
        <v>11.87</v>
      </c>
      <c r="I1997" s="6">
        <v>0</v>
      </c>
      <c r="J1997" s="6">
        <v>0</v>
      </c>
      <c r="K1997" s="6">
        <v>0.31</v>
      </c>
      <c r="L1997" s="6">
        <v>0</v>
      </c>
      <c r="M1997" s="6">
        <v>11.56</v>
      </c>
      <c r="N1997" s="6">
        <v>5.09</v>
      </c>
      <c r="O1997" s="6">
        <v>0</v>
      </c>
    </row>
    <row r="1998" spans="1:57" s="3" customFormat="1" hidden="1" x14ac:dyDescent="0.25">
      <c r="A1998" s="9">
        <v>2019</v>
      </c>
      <c r="B1998" s="9">
        <v>6</v>
      </c>
      <c r="C1998" s="10" t="s">
        <v>79</v>
      </c>
      <c r="D1998" s="10" t="s">
        <v>79</v>
      </c>
      <c r="E1998" s="9" t="s">
        <v>138</v>
      </c>
      <c r="F1998" s="10" t="s">
        <v>144</v>
      </c>
      <c r="G1998" s="12" t="s">
        <v>140</v>
      </c>
      <c r="H1998" s="6">
        <v>0.31</v>
      </c>
      <c r="I1998" s="6">
        <v>0</v>
      </c>
      <c r="J1998" s="6">
        <v>0</v>
      </c>
      <c r="K1998" s="6">
        <v>0.31</v>
      </c>
      <c r="L1998" s="6">
        <v>0</v>
      </c>
      <c r="M1998" s="6">
        <v>0</v>
      </c>
      <c r="N1998" s="6">
        <v>0</v>
      </c>
      <c r="O1998" s="6">
        <v>0</v>
      </c>
    </row>
    <row r="1999" spans="1:57" s="3" customFormat="1" hidden="1" x14ac:dyDescent="0.25">
      <c r="A1999" s="9">
        <v>2019</v>
      </c>
      <c r="B1999" s="9">
        <v>6</v>
      </c>
      <c r="C1999" s="10" t="s">
        <v>27</v>
      </c>
      <c r="D1999" s="10" t="s">
        <v>158</v>
      </c>
      <c r="E1999" s="9" t="s">
        <v>17</v>
      </c>
      <c r="F1999" s="10" t="s">
        <v>263</v>
      </c>
      <c r="G1999" s="12" t="s">
        <v>34</v>
      </c>
      <c r="H1999" s="6">
        <v>17.7</v>
      </c>
      <c r="I1999" s="6">
        <v>0</v>
      </c>
      <c r="J1999" s="6">
        <v>0</v>
      </c>
      <c r="K1999" s="6">
        <v>0.31</v>
      </c>
      <c r="L1999" s="6">
        <v>0</v>
      </c>
      <c r="M1999" s="6">
        <v>17.399999999999999</v>
      </c>
      <c r="N1999" s="6">
        <v>31.1</v>
      </c>
      <c r="O1999" s="6">
        <v>0</v>
      </c>
    </row>
    <row r="2000" spans="1:57" s="3" customFormat="1" hidden="1" x14ac:dyDescent="0.25">
      <c r="A2000" s="15">
        <v>2019</v>
      </c>
      <c r="B2000" s="15">
        <v>8</v>
      </c>
      <c r="C2000" s="15" t="s">
        <v>209</v>
      </c>
      <c r="D2000" s="15" t="s">
        <v>219</v>
      </c>
      <c r="E2000" s="15" t="s">
        <v>220</v>
      </c>
      <c r="F2000" s="15" t="s">
        <v>221</v>
      </c>
      <c r="G2000" s="16" t="s">
        <v>221</v>
      </c>
      <c r="H2000" s="15">
        <v>427.71000000000004</v>
      </c>
      <c r="I2000" s="15">
        <v>0</v>
      </c>
      <c r="J2000" s="15">
        <v>0</v>
      </c>
      <c r="K2000" s="15">
        <v>0.31</v>
      </c>
      <c r="L2000" s="15">
        <v>0</v>
      </c>
      <c r="M2000" s="15">
        <v>427.40999999999997</v>
      </c>
      <c r="N2000" s="15">
        <v>14.32</v>
      </c>
      <c r="O2000" s="15">
        <v>0</v>
      </c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  <c r="BC2000" s="17"/>
      <c r="BD2000" s="17"/>
      <c r="BE2000" s="17"/>
    </row>
    <row r="2001" spans="1:57" s="3" customFormat="1" hidden="1" x14ac:dyDescent="0.25">
      <c r="A2001" s="15">
        <v>2019</v>
      </c>
      <c r="B2001" s="15">
        <v>8</v>
      </c>
      <c r="C2001" s="15" t="s">
        <v>222</v>
      </c>
      <c r="D2001" s="15" t="s">
        <v>229</v>
      </c>
      <c r="E2001" s="15" t="s">
        <v>224</v>
      </c>
      <c r="F2001" s="15" t="s">
        <v>234</v>
      </c>
      <c r="G2001" s="16" t="s">
        <v>226</v>
      </c>
      <c r="H2001" s="15">
        <v>410.21</v>
      </c>
      <c r="I2001" s="15">
        <v>0</v>
      </c>
      <c r="J2001" s="15">
        <v>0</v>
      </c>
      <c r="K2001" s="15">
        <v>0.31</v>
      </c>
      <c r="L2001" s="15">
        <v>2.2800000000000002</v>
      </c>
      <c r="M2001" s="15">
        <v>0</v>
      </c>
      <c r="N2001" s="15">
        <v>0</v>
      </c>
      <c r="O2001" s="15">
        <v>407.63</v>
      </c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  <c r="BC2001" s="17"/>
      <c r="BD2001" s="17"/>
      <c r="BE2001" s="17"/>
    </row>
    <row r="2002" spans="1:57" s="3" customFormat="1" hidden="1" x14ac:dyDescent="0.25">
      <c r="A2002" s="19">
        <v>2019</v>
      </c>
      <c r="B2002" s="19">
        <v>10</v>
      </c>
      <c r="C2002" s="19" t="s">
        <v>15</v>
      </c>
      <c r="D2002" s="19" t="s">
        <v>24</v>
      </c>
      <c r="E2002" s="19" t="s">
        <v>43</v>
      </c>
      <c r="F2002" s="19" t="s">
        <v>435</v>
      </c>
      <c r="G2002" s="19" t="s">
        <v>434</v>
      </c>
      <c r="H2002" s="19">
        <v>32.090000000000003</v>
      </c>
      <c r="I2002" s="19">
        <v>0</v>
      </c>
      <c r="J2002" s="19">
        <v>0</v>
      </c>
      <c r="K2002" s="19">
        <v>0.31</v>
      </c>
      <c r="L2002" s="19">
        <v>3.5</v>
      </c>
      <c r="M2002" s="19">
        <v>0</v>
      </c>
      <c r="N2002" s="19">
        <v>0</v>
      </c>
      <c r="O2002" s="19">
        <v>28.29</v>
      </c>
      <c r="P2002" s="20"/>
      <c r="Q2002" s="20"/>
      <c r="R2002" s="20"/>
      <c r="S2002" s="20"/>
      <c r="T2002" s="20"/>
      <c r="U2002" s="20"/>
      <c r="V2002" s="20"/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20"/>
      <c r="AG2002" s="20"/>
      <c r="AH2002" s="20"/>
      <c r="AI2002" s="20"/>
      <c r="AJ2002" s="20"/>
      <c r="AK2002" s="20"/>
      <c r="AL2002" s="20"/>
      <c r="AM2002" s="20"/>
      <c r="AN2002" s="20"/>
      <c r="AO2002" s="20"/>
      <c r="AP2002" s="20"/>
      <c r="AQ2002" s="20"/>
      <c r="AR2002" s="20"/>
      <c r="AS2002" s="20"/>
      <c r="AT2002" s="20"/>
      <c r="AU2002" s="20"/>
      <c r="AV2002" s="20"/>
      <c r="AW2002" s="20"/>
      <c r="AX2002" s="20"/>
      <c r="AY2002" s="20"/>
      <c r="AZ2002" s="20"/>
      <c r="BA2002" s="20"/>
      <c r="BB2002" s="20"/>
      <c r="BC2002" s="20"/>
      <c r="BD2002" s="20"/>
      <c r="BE2002" s="20"/>
    </row>
    <row r="2003" spans="1:57" s="3" customFormat="1" hidden="1" x14ac:dyDescent="0.25">
      <c r="A2003" s="21">
        <v>2019</v>
      </c>
      <c r="B2003" s="21">
        <v>11</v>
      </c>
      <c r="C2003" s="21" t="s">
        <v>19</v>
      </c>
      <c r="D2003" s="21" t="s">
        <v>20</v>
      </c>
      <c r="E2003" s="21" t="s">
        <v>441</v>
      </c>
      <c r="F2003" s="21" t="s">
        <v>442</v>
      </c>
      <c r="G2003" s="21" t="s">
        <v>442</v>
      </c>
      <c r="H2003" s="21">
        <v>3.25</v>
      </c>
      <c r="I2003" s="21">
        <v>0</v>
      </c>
      <c r="J2003" s="21">
        <v>0</v>
      </c>
      <c r="K2003" s="21">
        <v>0.31</v>
      </c>
      <c r="L2003" s="21">
        <v>2.96</v>
      </c>
      <c r="M2003" s="21">
        <v>0</v>
      </c>
      <c r="N2003" s="21">
        <v>0</v>
      </c>
      <c r="O2003" s="21">
        <v>0</v>
      </c>
      <c r="P2003" s="22"/>
      <c r="Q2003" s="22"/>
      <c r="R2003" s="22"/>
      <c r="S2003" s="22"/>
      <c r="T2003" s="22"/>
      <c r="U2003" s="22"/>
      <c r="V2003" s="22"/>
      <c r="W2003" s="22"/>
      <c r="X2003" s="22"/>
      <c r="Y2003" s="22"/>
      <c r="Z2003" s="22"/>
      <c r="AA2003" s="22"/>
      <c r="AB2003" s="22"/>
      <c r="AC2003" s="22"/>
      <c r="AD2003" s="22"/>
      <c r="AE2003" s="22"/>
      <c r="AF2003" s="22"/>
      <c r="AG2003" s="22"/>
      <c r="AH2003" s="22"/>
      <c r="AI2003" s="22"/>
      <c r="AJ2003" s="22"/>
      <c r="AK2003" s="22"/>
      <c r="AL2003" s="22"/>
      <c r="AM2003" s="22"/>
      <c r="AN2003" s="22"/>
      <c r="AO2003" s="22"/>
      <c r="AP2003" s="22"/>
      <c r="AQ2003" s="22"/>
      <c r="AR2003" s="22"/>
      <c r="AS2003" s="22"/>
      <c r="AT2003" s="22"/>
      <c r="AU2003" s="22"/>
      <c r="AV2003" s="22"/>
      <c r="AW2003" s="22"/>
      <c r="AX2003" s="22"/>
      <c r="AY2003" s="22"/>
      <c r="AZ2003" s="22"/>
      <c r="BA2003" s="22"/>
      <c r="BB2003" s="22"/>
      <c r="BC2003" s="22"/>
      <c r="BD2003" s="22"/>
      <c r="BE2003" s="22"/>
    </row>
    <row r="2004" spans="1:57" s="3" customFormat="1" hidden="1" x14ac:dyDescent="0.25">
      <c r="A2004" s="9">
        <v>2019</v>
      </c>
      <c r="B2004" s="9">
        <v>3</v>
      </c>
      <c r="C2004" s="9" t="s">
        <v>15</v>
      </c>
      <c r="D2004" s="9" t="s">
        <v>24</v>
      </c>
      <c r="E2004" s="9" t="s">
        <v>43</v>
      </c>
      <c r="F2004" s="9" t="s">
        <v>435</v>
      </c>
      <c r="G2004" s="5" t="s">
        <v>434</v>
      </c>
      <c r="H2004" s="6">
        <v>33.61</v>
      </c>
      <c r="I2004" s="6">
        <v>0</v>
      </c>
      <c r="J2004" s="6">
        <v>0</v>
      </c>
      <c r="K2004" s="6">
        <v>0.30000000000000004</v>
      </c>
      <c r="L2004" s="6">
        <v>3.2800000000000002</v>
      </c>
      <c r="M2004" s="6">
        <v>0</v>
      </c>
      <c r="N2004" s="6">
        <v>0</v>
      </c>
      <c r="O2004" s="6">
        <v>30.03</v>
      </c>
    </row>
    <row r="2005" spans="1:57" s="3" customFormat="1" hidden="1" x14ac:dyDescent="0.25">
      <c r="A2005" s="4">
        <v>2019</v>
      </c>
      <c r="B2005" s="4">
        <v>1</v>
      </c>
      <c r="C2005" s="4" t="s">
        <v>124</v>
      </c>
      <c r="D2005" s="4" t="s">
        <v>125</v>
      </c>
      <c r="E2005" s="4" t="s">
        <v>67</v>
      </c>
      <c r="F2005" s="4" t="s">
        <v>343</v>
      </c>
      <c r="G2005" s="5" t="s">
        <v>344</v>
      </c>
      <c r="H2005" s="6">
        <v>0.3</v>
      </c>
      <c r="I2005" s="6">
        <v>0</v>
      </c>
      <c r="J2005" s="6">
        <v>0</v>
      </c>
      <c r="K2005" s="6">
        <v>0.3</v>
      </c>
      <c r="L2005" s="6">
        <v>0</v>
      </c>
      <c r="M2005" s="6">
        <v>0</v>
      </c>
      <c r="N2005" s="6">
        <v>0</v>
      </c>
      <c r="O2005" s="6">
        <v>0</v>
      </c>
    </row>
    <row r="2006" spans="1:57" s="3" customFormat="1" x14ac:dyDescent="0.25">
      <c r="A2006" s="4">
        <v>2019</v>
      </c>
      <c r="B2006" s="4">
        <v>1</v>
      </c>
      <c r="C2006" s="4" t="s">
        <v>61</v>
      </c>
      <c r="D2006" s="4" t="s">
        <v>62</v>
      </c>
      <c r="E2006" s="4" t="s">
        <v>29</v>
      </c>
      <c r="F2006" s="4" t="s">
        <v>420</v>
      </c>
      <c r="G2006" s="5" t="s">
        <v>411</v>
      </c>
      <c r="H2006" s="6">
        <v>0.3</v>
      </c>
      <c r="I2006" s="6">
        <v>0</v>
      </c>
      <c r="J2006" s="6">
        <v>0</v>
      </c>
      <c r="K2006" s="6">
        <v>0.3</v>
      </c>
      <c r="L2006" s="6">
        <v>0</v>
      </c>
      <c r="M2006" s="6">
        <v>0</v>
      </c>
      <c r="N2006" s="6">
        <v>0</v>
      </c>
      <c r="O2006" s="6">
        <v>0</v>
      </c>
    </row>
    <row r="2007" spans="1:57" s="3" customFormat="1" hidden="1" x14ac:dyDescent="0.25">
      <c r="A2007" s="4">
        <v>2019</v>
      </c>
      <c r="B2007" s="4">
        <v>1</v>
      </c>
      <c r="C2007" s="4" t="s">
        <v>203</v>
      </c>
      <c r="D2007" s="4" t="s">
        <v>434</v>
      </c>
      <c r="E2007" s="4" t="s">
        <v>43</v>
      </c>
      <c r="F2007" s="4" t="s">
        <v>434</v>
      </c>
      <c r="G2007" s="5" t="s">
        <v>434</v>
      </c>
      <c r="H2007" s="6">
        <v>10.52</v>
      </c>
      <c r="I2007" s="6">
        <v>0</v>
      </c>
      <c r="J2007" s="6">
        <v>0</v>
      </c>
      <c r="K2007" s="6">
        <v>0.3</v>
      </c>
      <c r="L2007" s="6">
        <v>0.4</v>
      </c>
      <c r="M2007" s="6">
        <v>0</v>
      </c>
      <c r="N2007" s="6">
        <v>0</v>
      </c>
      <c r="O2007" s="6">
        <v>9.83</v>
      </c>
    </row>
    <row r="2008" spans="1:57" s="3" customFormat="1" hidden="1" x14ac:dyDescent="0.25">
      <c r="A2008" s="9">
        <v>2019</v>
      </c>
      <c r="B2008" s="9">
        <v>2</v>
      </c>
      <c r="C2008" s="9" t="s">
        <v>133</v>
      </c>
      <c r="D2008" s="9" t="s">
        <v>238</v>
      </c>
      <c r="E2008" s="9" t="s">
        <v>126</v>
      </c>
      <c r="F2008" s="9" t="s">
        <v>352</v>
      </c>
      <c r="G2008" s="5" t="s">
        <v>351</v>
      </c>
      <c r="H2008" s="6">
        <v>0.3</v>
      </c>
      <c r="I2008" s="6">
        <v>0</v>
      </c>
      <c r="J2008" s="6">
        <v>0</v>
      </c>
      <c r="K2008" s="6">
        <v>0.3</v>
      </c>
      <c r="L2008" s="6">
        <v>0</v>
      </c>
      <c r="M2008" s="6">
        <v>0</v>
      </c>
      <c r="N2008" s="6">
        <v>0</v>
      </c>
      <c r="O2008" s="6">
        <v>0</v>
      </c>
    </row>
    <row r="2009" spans="1:57" s="3" customFormat="1" x14ac:dyDescent="0.25">
      <c r="A2009" s="9">
        <v>2019</v>
      </c>
      <c r="B2009" s="9">
        <v>2</v>
      </c>
      <c r="C2009" s="9" t="s">
        <v>124</v>
      </c>
      <c r="D2009" s="9" t="s">
        <v>379</v>
      </c>
      <c r="E2009" s="9" t="s">
        <v>29</v>
      </c>
      <c r="F2009" s="9" t="s">
        <v>380</v>
      </c>
      <c r="G2009" s="5" t="s">
        <v>375</v>
      </c>
      <c r="H2009" s="6">
        <v>0.3</v>
      </c>
      <c r="I2009" s="6">
        <v>0</v>
      </c>
      <c r="J2009" s="6">
        <v>0</v>
      </c>
      <c r="K2009" s="6">
        <v>0.3</v>
      </c>
      <c r="L2009" s="6">
        <v>0</v>
      </c>
      <c r="M2009" s="6">
        <v>0</v>
      </c>
      <c r="N2009" s="6">
        <v>0</v>
      </c>
      <c r="O2009" s="6">
        <v>0</v>
      </c>
    </row>
    <row r="2010" spans="1:57" s="3" customFormat="1" hidden="1" x14ac:dyDescent="0.25">
      <c r="A2010" s="9">
        <v>2019</v>
      </c>
      <c r="B2010" s="9">
        <v>4</v>
      </c>
      <c r="C2010" s="9" t="s">
        <v>79</v>
      </c>
      <c r="D2010" s="9" t="s">
        <v>137</v>
      </c>
      <c r="E2010" s="9" t="s">
        <v>138</v>
      </c>
      <c r="F2010" s="9" t="s">
        <v>139</v>
      </c>
      <c r="G2010" s="5" t="s">
        <v>140</v>
      </c>
      <c r="H2010" s="6">
        <v>0.3</v>
      </c>
      <c r="I2010" s="6">
        <v>0</v>
      </c>
      <c r="J2010" s="6">
        <v>0</v>
      </c>
      <c r="K2010" s="6">
        <v>0.3</v>
      </c>
      <c r="L2010" s="6">
        <v>0</v>
      </c>
      <c r="M2010" s="6">
        <v>0</v>
      </c>
      <c r="N2010" s="6">
        <v>0</v>
      </c>
      <c r="O2010" s="6">
        <v>0</v>
      </c>
    </row>
    <row r="2011" spans="1:57" s="3" customFormat="1" hidden="1" x14ac:dyDescent="0.25">
      <c r="A2011" s="9">
        <v>2019</v>
      </c>
      <c r="B2011" s="9">
        <v>4</v>
      </c>
      <c r="C2011" s="9" t="s">
        <v>133</v>
      </c>
      <c r="D2011" s="9" t="s">
        <v>238</v>
      </c>
      <c r="E2011" s="9" t="s">
        <v>126</v>
      </c>
      <c r="F2011" s="9" t="s">
        <v>352</v>
      </c>
      <c r="G2011" s="5" t="s">
        <v>351</v>
      </c>
      <c r="H2011" s="6">
        <v>0.3</v>
      </c>
      <c r="I2011" s="6">
        <v>0</v>
      </c>
      <c r="J2011" s="6">
        <v>0</v>
      </c>
      <c r="K2011" s="6">
        <v>0.3</v>
      </c>
      <c r="L2011" s="6">
        <v>0</v>
      </c>
      <c r="M2011" s="6">
        <v>0</v>
      </c>
      <c r="N2011" s="6">
        <v>0</v>
      </c>
      <c r="O2011" s="6">
        <v>0</v>
      </c>
    </row>
    <row r="2012" spans="1:57" s="3" customFormat="1" hidden="1" x14ac:dyDescent="0.25">
      <c r="A2012" s="9">
        <v>2019</v>
      </c>
      <c r="B2012" s="9">
        <v>5</v>
      </c>
      <c r="C2012" s="9" t="s">
        <v>124</v>
      </c>
      <c r="D2012" s="9" t="s">
        <v>125</v>
      </c>
      <c r="E2012" s="9" t="s">
        <v>67</v>
      </c>
      <c r="F2012" s="9" t="s">
        <v>345</v>
      </c>
      <c r="G2012" s="5" t="s">
        <v>344</v>
      </c>
      <c r="H2012" s="6">
        <v>0.66</v>
      </c>
      <c r="I2012" s="6">
        <v>0</v>
      </c>
      <c r="J2012" s="6">
        <v>0</v>
      </c>
      <c r="K2012" s="6">
        <v>0.3</v>
      </c>
      <c r="L2012" s="6">
        <v>0.36</v>
      </c>
      <c r="M2012" s="6">
        <v>0</v>
      </c>
      <c r="N2012" s="6">
        <v>0</v>
      </c>
      <c r="O2012" s="6">
        <v>0</v>
      </c>
    </row>
    <row r="2013" spans="1:57" s="3" customFormat="1" hidden="1" x14ac:dyDescent="0.25">
      <c r="A2013" s="9">
        <v>2019</v>
      </c>
      <c r="B2013" s="9">
        <v>5</v>
      </c>
      <c r="C2013" s="9" t="s">
        <v>133</v>
      </c>
      <c r="D2013" s="9" t="s">
        <v>238</v>
      </c>
      <c r="E2013" s="9" t="s">
        <v>126</v>
      </c>
      <c r="F2013" s="9" t="s">
        <v>352</v>
      </c>
      <c r="G2013" s="5" t="s">
        <v>351</v>
      </c>
      <c r="H2013" s="6">
        <v>0.3</v>
      </c>
      <c r="I2013" s="6">
        <v>0</v>
      </c>
      <c r="J2013" s="6">
        <v>0</v>
      </c>
      <c r="K2013" s="6">
        <v>0.3</v>
      </c>
      <c r="L2013" s="6">
        <v>0</v>
      </c>
      <c r="M2013" s="6">
        <v>0</v>
      </c>
      <c r="N2013" s="6">
        <v>0</v>
      </c>
      <c r="O2013" s="6">
        <v>0</v>
      </c>
    </row>
    <row r="2014" spans="1:57" s="3" customFormat="1" x14ac:dyDescent="0.25">
      <c r="A2014" s="9">
        <v>2019</v>
      </c>
      <c r="B2014" s="9">
        <v>6</v>
      </c>
      <c r="C2014" s="10" t="s">
        <v>27</v>
      </c>
      <c r="D2014" s="10" t="s">
        <v>28</v>
      </c>
      <c r="E2014" s="9" t="s">
        <v>29</v>
      </c>
      <c r="F2014" s="10" t="s">
        <v>36</v>
      </c>
      <c r="G2014" s="12" t="s">
        <v>30</v>
      </c>
      <c r="H2014" s="6">
        <v>15.4</v>
      </c>
      <c r="I2014" s="6">
        <v>0</v>
      </c>
      <c r="J2014" s="6">
        <v>0</v>
      </c>
      <c r="K2014" s="6">
        <v>0.3</v>
      </c>
      <c r="L2014" s="6">
        <v>0</v>
      </c>
      <c r="M2014" s="6">
        <v>15.11</v>
      </c>
      <c r="N2014" s="6">
        <v>6.28</v>
      </c>
      <c r="O2014" s="6">
        <v>0</v>
      </c>
    </row>
    <row r="2015" spans="1:57" s="3" customFormat="1" x14ac:dyDescent="0.25">
      <c r="A2015" s="5">
        <v>2019</v>
      </c>
      <c r="B2015" s="5">
        <v>7</v>
      </c>
      <c r="C2015" s="12" t="s">
        <v>27</v>
      </c>
      <c r="D2015" s="12" t="s">
        <v>28</v>
      </c>
      <c r="E2015" s="5" t="s">
        <v>29</v>
      </c>
      <c r="F2015" s="12" t="s">
        <v>41</v>
      </c>
      <c r="G2015" s="10" t="s">
        <v>30</v>
      </c>
      <c r="H2015" s="6">
        <v>9.34</v>
      </c>
      <c r="I2015" s="6">
        <v>0</v>
      </c>
      <c r="J2015" s="6">
        <v>0</v>
      </c>
      <c r="K2015" s="6">
        <v>0.3</v>
      </c>
      <c r="L2015" s="6">
        <v>0</v>
      </c>
      <c r="M2015" s="6">
        <v>9.0500000000000007</v>
      </c>
      <c r="N2015" s="6">
        <v>3.8000000000000003</v>
      </c>
      <c r="O2015" s="6">
        <v>0</v>
      </c>
    </row>
    <row r="2016" spans="1:57" s="3" customFormat="1" x14ac:dyDescent="0.25">
      <c r="A2016" s="15">
        <v>2019</v>
      </c>
      <c r="B2016" s="15">
        <v>8</v>
      </c>
      <c r="C2016" s="15" t="s">
        <v>89</v>
      </c>
      <c r="D2016" s="15" t="s">
        <v>332</v>
      </c>
      <c r="E2016" s="15" t="s">
        <v>29</v>
      </c>
      <c r="F2016" s="15" t="s">
        <v>337</v>
      </c>
      <c r="G2016" s="16" t="s">
        <v>330</v>
      </c>
      <c r="H2016" s="15">
        <v>24.39</v>
      </c>
      <c r="I2016" s="15">
        <v>0</v>
      </c>
      <c r="J2016" s="15">
        <v>0</v>
      </c>
      <c r="K2016" s="15">
        <v>0.3</v>
      </c>
      <c r="L2016" s="15">
        <v>12.26</v>
      </c>
      <c r="M2016" s="15">
        <v>0</v>
      </c>
      <c r="N2016" s="15">
        <v>0</v>
      </c>
      <c r="O2016" s="15">
        <v>11.81</v>
      </c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  <c r="BC2016" s="17"/>
      <c r="BD2016" s="17"/>
      <c r="BE2016" s="17"/>
    </row>
    <row r="2017" spans="1:57" s="3" customFormat="1" x14ac:dyDescent="0.25">
      <c r="A2017" s="15">
        <v>2019</v>
      </c>
      <c r="B2017" s="15">
        <v>8</v>
      </c>
      <c r="C2017" s="15" t="s">
        <v>61</v>
      </c>
      <c r="D2017" s="15" t="s">
        <v>401</v>
      </c>
      <c r="E2017" s="15" t="s">
        <v>29</v>
      </c>
      <c r="F2017" s="15" t="s">
        <v>468</v>
      </c>
      <c r="G2017" s="16" t="s">
        <v>468</v>
      </c>
      <c r="H2017" s="15">
        <v>12.67</v>
      </c>
      <c r="I2017" s="15">
        <v>0</v>
      </c>
      <c r="J2017" s="15">
        <v>0</v>
      </c>
      <c r="K2017" s="15">
        <v>0.3</v>
      </c>
      <c r="L2017" s="15">
        <v>1.6400000000000001</v>
      </c>
      <c r="M2017" s="15">
        <v>0</v>
      </c>
      <c r="N2017" s="15">
        <v>0</v>
      </c>
      <c r="O2017" s="15">
        <v>10.72</v>
      </c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  <c r="BC2017" s="17"/>
      <c r="BD2017" s="17"/>
      <c r="BE2017" s="17"/>
    </row>
    <row r="2018" spans="1:57" s="3" customFormat="1" hidden="1" x14ac:dyDescent="0.25">
      <c r="A2018" s="13">
        <v>2019</v>
      </c>
      <c r="B2018" s="13">
        <v>9</v>
      </c>
      <c r="C2018" s="13" t="s">
        <v>222</v>
      </c>
      <c r="D2018" s="13" t="s">
        <v>229</v>
      </c>
      <c r="E2018" s="13" t="s">
        <v>224</v>
      </c>
      <c r="F2018" s="13" t="s">
        <v>234</v>
      </c>
      <c r="G2018" s="7" t="s">
        <v>226</v>
      </c>
      <c r="H2018" s="13">
        <v>379.76</v>
      </c>
      <c r="I2018" s="13">
        <v>0</v>
      </c>
      <c r="J2018" s="13">
        <v>0</v>
      </c>
      <c r="K2018" s="13">
        <v>0.3</v>
      </c>
      <c r="L2018" s="13">
        <v>2.2000000000000002</v>
      </c>
      <c r="M2018" s="13">
        <v>0</v>
      </c>
      <c r="N2018" s="13">
        <v>0</v>
      </c>
      <c r="O2018" s="13">
        <v>377.27</v>
      </c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  <c r="AH2018" s="18"/>
      <c r="AI2018" s="18"/>
      <c r="AJ2018" s="18"/>
      <c r="AK2018" s="18"/>
      <c r="AL2018" s="18"/>
      <c r="AM2018" s="18"/>
      <c r="AN2018" s="18"/>
      <c r="AO2018" s="18"/>
      <c r="AP2018" s="18"/>
      <c r="AQ2018" s="18"/>
      <c r="AR2018" s="18"/>
      <c r="AS2018" s="18"/>
      <c r="AT2018" s="18"/>
      <c r="AU2018" s="18"/>
      <c r="AV2018" s="18"/>
      <c r="AW2018" s="18"/>
      <c r="AX2018" s="18"/>
      <c r="AY2018" s="18"/>
      <c r="AZ2018" s="18"/>
      <c r="BA2018" s="18"/>
      <c r="BB2018" s="18"/>
      <c r="BC2018" s="18"/>
      <c r="BD2018" s="18"/>
      <c r="BE2018" s="18"/>
    </row>
    <row r="2019" spans="1:57" s="3" customFormat="1" hidden="1" x14ac:dyDescent="0.25">
      <c r="A2019" s="9">
        <v>2019</v>
      </c>
      <c r="B2019" s="9">
        <v>4</v>
      </c>
      <c r="C2019" s="9" t="s">
        <v>27</v>
      </c>
      <c r="D2019" s="9" t="s">
        <v>158</v>
      </c>
      <c r="E2019" s="9" t="s">
        <v>17</v>
      </c>
      <c r="F2019" s="9" t="s">
        <v>266</v>
      </c>
      <c r="G2019" s="5" t="s">
        <v>34</v>
      </c>
      <c r="H2019" s="6">
        <v>3.5</v>
      </c>
      <c r="I2019" s="6">
        <v>0</v>
      </c>
      <c r="J2019" s="6">
        <v>0</v>
      </c>
      <c r="K2019" s="6">
        <v>0.29000000000000004</v>
      </c>
      <c r="L2019" s="6">
        <v>0</v>
      </c>
      <c r="M2019" s="6">
        <v>3.2</v>
      </c>
      <c r="N2019" s="6">
        <v>6.68</v>
      </c>
      <c r="O2019" s="6">
        <v>0</v>
      </c>
    </row>
    <row r="2020" spans="1:57" s="3" customFormat="1" hidden="1" x14ac:dyDescent="0.25">
      <c r="A2020" s="15">
        <v>2019</v>
      </c>
      <c r="B2020" s="15">
        <v>8</v>
      </c>
      <c r="C2020" s="15" t="s">
        <v>27</v>
      </c>
      <c r="D2020" s="15" t="s">
        <v>158</v>
      </c>
      <c r="E2020" s="5" t="s">
        <v>17</v>
      </c>
      <c r="F2020" s="15" t="s">
        <v>263</v>
      </c>
      <c r="G2020" s="16" t="s">
        <v>34</v>
      </c>
      <c r="H2020" s="15">
        <v>18.82</v>
      </c>
      <c r="I2020" s="15">
        <v>0</v>
      </c>
      <c r="J2020" s="15">
        <v>0</v>
      </c>
      <c r="K2020" s="15">
        <v>0.29000000000000004</v>
      </c>
      <c r="L2020" s="15">
        <v>0</v>
      </c>
      <c r="M2020" s="15">
        <v>18.540000000000003</v>
      </c>
      <c r="N2020" s="15">
        <v>33.590000000000003</v>
      </c>
      <c r="O2020" s="15">
        <v>0</v>
      </c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7"/>
      <c r="BA2020" s="17"/>
      <c r="BB2020" s="17"/>
      <c r="BC2020" s="17"/>
      <c r="BD2020" s="17"/>
      <c r="BE2020" s="17"/>
    </row>
    <row r="2021" spans="1:57" s="3" customFormat="1" hidden="1" x14ac:dyDescent="0.25">
      <c r="A2021" s="4">
        <v>2019</v>
      </c>
      <c r="B2021" s="4">
        <v>1</v>
      </c>
      <c r="C2021" s="4" t="s">
        <v>89</v>
      </c>
      <c r="D2021" s="4" t="s">
        <v>288</v>
      </c>
      <c r="E2021" s="4" t="s">
        <v>126</v>
      </c>
      <c r="F2021" s="4" t="s">
        <v>289</v>
      </c>
      <c r="G2021" s="5" t="s">
        <v>290</v>
      </c>
      <c r="H2021" s="6">
        <v>0.28999999999999998</v>
      </c>
      <c r="I2021" s="6">
        <v>0</v>
      </c>
      <c r="J2021" s="6">
        <v>0</v>
      </c>
      <c r="K2021" s="6">
        <v>0.28999999999999998</v>
      </c>
      <c r="L2021" s="6">
        <v>0</v>
      </c>
      <c r="M2021" s="6">
        <v>0</v>
      </c>
      <c r="N2021" s="6">
        <v>0</v>
      </c>
      <c r="O2021" s="6">
        <v>0</v>
      </c>
    </row>
    <row r="2022" spans="1:57" s="3" customFormat="1" hidden="1" x14ac:dyDescent="0.25">
      <c r="A2022" s="9">
        <v>2019</v>
      </c>
      <c r="B2022" s="9">
        <v>2</v>
      </c>
      <c r="C2022" s="9" t="s">
        <v>79</v>
      </c>
      <c r="D2022" s="9" t="s">
        <v>137</v>
      </c>
      <c r="E2022" s="9" t="s">
        <v>138</v>
      </c>
      <c r="F2022" s="9" t="s">
        <v>139</v>
      </c>
      <c r="G2022" s="5" t="s">
        <v>140</v>
      </c>
      <c r="H2022" s="6">
        <v>0.28999999999999998</v>
      </c>
      <c r="I2022" s="6">
        <v>0</v>
      </c>
      <c r="J2022" s="6">
        <v>0</v>
      </c>
      <c r="K2022" s="6">
        <v>0.28999999999999998</v>
      </c>
      <c r="L2022" s="6">
        <v>0</v>
      </c>
      <c r="M2022" s="6">
        <v>0</v>
      </c>
      <c r="N2022" s="6">
        <v>0</v>
      </c>
      <c r="O2022" s="6">
        <v>0</v>
      </c>
    </row>
    <row r="2023" spans="1:57" s="3" customFormat="1" x14ac:dyDescent="0.25">
      <c r="A2023" s="9">
        <v>2019</v>
      </c>
      <c r="B2023" s="9">
        <v>3</v>
      </c>
      <c r="C2023" s="9" t="s">
        <v>27</v>
      </c>
      <c r="D2023" s="9" t="s">
        <v>28</v>
      </c>
      <c r="E2023" s="9" t="s">
        <v>29</v>
      </c>
      <c r="F2023" s="9" t="s">
        <v>36</v>
      </c>
      <c r="G2023" s="5" t="s">
        <v>30</v>
      </c>
      <c r="H2023" s="6">
        <v>10.94</v>
      </c>
      <c r="I2023" s="6">
        <v>0</v>
      </c>
      <c r="J2023" s="6">
        <v>0</v>
      </c>
      <c r="K2023" s="6">
        <v>0.28999999999999998</v>
      </c>
      <c r="L2023" s="6">
        <v>0</v>
      </c>
      <c r="M2023" s="6">
        <v>10.65</v>
      </c>
      <c r="N2023" s="6">
        <v>4.87</v>
      </c>
      <c r="O2023" s="6">
        <v>0</v>
      </c>
    </row>
    <row r="2024" spans="1:57" s="3" customFormat="1" hidden="1" x14ac:dyDescent="0.25">
      <c r="A2024" s="9">
        <v>2019</v>
      </c>
      <c r="B2024" s="9">
        <v>3</v>
      </c>
      <c r="C2024" s="9" t="s">
        <v>89</v>
      </c>
      <c r="D2024" s="9" t="s">
        <v>90</v>
      </c>
      <c r="E2024" s="9" t="s">
        <v>91</v>
      </c>
      <c r="F2024" s="9" t="s">
        <v>94</v>
      </c>
      <c r="G2024" s="5" t="s">
        <v>93</v>
      </c>
      <c r="H2024" s="6">
        <v>16.84</v>
      </c>
      <c r="I2024" s="6">
        <v>0</v>
      </c>
      <c r="J2024" s="6">
        <v>0</v>
      </c>
      <c r="K2024" s="6">
        <v>0.28999999999999998</v>
      </c>
      <c r="L2024" s="6">
        <v>4.7</v>
      </c>
      <c r="M2024" s="6">
        <v>11.85</v>
      </c>
      <c r="N2024" s="6">
        <v>4.0999999999999996</v>
      </c>
      <c r="O2024" s="6">
        <v>0</v>
      </c>
    </row>
    <row r="2025" spans="1:57" s="3" customFormat="1" hidden="1" x14ac:dyDescent="0.25">
      <c r="A2025" s="9">
        <v>2019</v>
      </c>
      <c r="B2025" s="9">
        <v>3</v>
      </c>
      <c r="C2025" s="9" t="s">
        <v>19</v>
      </c>
      <c r="D2025" s="9" t="s">
        <v>66</v>
      </c>
      <c r="E2025" s="9" t="s">
        <v>104</v>
      </c>
      <c r="F2025" s="9" t="s">
        <v>107</v>
      </c>
      <c r="G2025" s="5" t="s">
        <v>19</v>
      </c>
      <c r="H2025" s="6">
        <v>7.41</v>
      </c>
      <c r="I2025" s="6">
        <v>0</v>
      </c>
      <c r="J2025" s="6">
        <v>0</v>
      </c>
      <c r="K2025" s="6">
        <v>0.28999999999999998</v>
      </c>
      <c r="L2025" s="6">
        <v>7.13</v>
      </c>
      <c r="M2025" s="6">
        <v>0</v>
      </c>
      <c r="N2025" s="6">
        <v>0</v>
      </c>
      <c r="O2025" s="6">
        <v>0</v>
      </c>
    </row>
    <row r="2026" spans="1:57" s="3" customFormat="1" hidden="1" x14ac:dyDescent="0.25">
      <c r="A2026" s="9">
        <v>2019</v>
      </c>
      <c r="B2026" s="9">
        <v>3</v>
      </c>
      <c r="C2026" s="9" t="s">
        <v>19</v>
      </c>
      <c r="D2026" s="9" t="s">
        <v>46</v>
      </c>
      <c r="E2026" s="9" t="s">
        <v>206</v>
      </c>
      <c r="F2026" s="9" t="s">
        <v>295</v>
      </c>
      <c r="G2026" s="5" t="s">
        <v>296</v>
      </c>
      <c r="H2026" s="6">
        <v>0.61</v>
      </c>
      <c r="I2026" s="6">
        <v>0</v>
      </c>
      <c r="J2026" s="6">
        <v>0</v>
      </c>
      <c r="K2026" s="6">
        <v>0.28999999999999998</v>
      </c>
      <c r="L2026" s="6">
        <v>0.32</v>
      </c>
      <c r="M2026" s="6">
        <v>0</v>
      </c>
      <c r="N2026" s="6">
        <v>0</v>
      </c>
      <c r="O2026" s="6">
        <v>0</v>
      </c>
    </row>
    <row r="2027" spans="1:57" s="3" customFormat="1" hidden="1" x14ac:dyDescent="0.25">
      <c r="A2027" s="9">
        <v>2019</v>
      </c>
      <c r="B2027" s="9">
        <v>6</v>
      </c>
      <c r="C2027" s="10" t="s">
        <v>19</v>
      </c>
      <c r="D2027" s="10" t="s">
        <v>106</v>
      </c>
      <c r="E2027" s="9" t="s">
        <v>81</v>
      </c>
      <c r="F2027" s="10" t="s">
        <v>309</v>
      </c>
      <c r="G2027" s="12" t="s">
        <v>310</v>
      </c>
      <c r="H2027" s="6">
        <v>10.84</v>
      </c>
      <c r="I2027" s="6">
        <v>0</v>
      </c>
      <c r="J2027" s="6">
        <v>0</v>
      </c>
      <c r="K2027" s="6">
        <v>0.28999999999999998</v>
      </c>
      <c r="L2027" s="6">
        <v>10.55</v>
      </c>
      <c r="M2027" s="6">
        <v>0</v>
      </c>
      <c r="N2027" s="6">
        <v>0</v>
      </c>
      <c r="O2027" s="6">
        <v>0</v>
      </c>
    </row>
    <row r="2028" spans="1:57" s="3" customFormat="1" x14ac:dyDescent="0.25">
      <c r="A2028" s="5">
        <v>2019</v>
      </c>
      <c r="B2028" s="5">
        <v>7</v>
      </c>
      <c r="C2028" s="12" t="s">
        <v>124</v>
      </c>
      <c r="D2028" s="12" t="s">
        <v>379</v>
      </c>
      <c r="E2028" s="5" t="s">
        <v>29</v>
      </c>
      <c r="F2028" s="12" t="s">
        <v>380</v>
      </c>
      <c r="G2028" s="9" t="s">
        <v>375</v>
      </c>
      <c r="H2028" s="6">
        <v>0.28999999999999998</v>
      </c>
      <c r="I2028" s="6">
        <v>0</v>
      </c>
      <c r="J2028" s="6">
        <v>0</v>
      </c>
      <c r="K2028" s="6">
        <v>0.28999999999999998</v>
      </c>
      <c r="L2028" s="6">
        <v>0</v>
      </c>
      <c r="M2028" s="6">
        <v>0</v>
      </c>
      <c r="N2028" s="6">
        <v>0</v>
      </c>
      <c r="O2028" s="6">
        <v>0</v>
      </c>
    </row>
    <row r="2029" spans="1:57" s="3" customFormat="1" x14ac:dyDescent="0.25">
      <c r="A2029" s="15">
        <v>2019</v>
      </c>
      <c r="B2029" s="15">
        <v>8</v>
      </c>
      <c r="C2029" s="15" t="s">
        <v>124</v>
      </c>
      <c r="D2029" s="15" t="s">
        <v>379</v>
      </c>
      <c r="E2029" s="15" t="s">
        <v>29</v>
      </c>
      <c r="F2029" s="15" t="s">
        <v>380</v>
      </c>
      <c r="G2029" s="5" t="s">
        <v>375</v>
      </c>
      <c r="H2029" s="15">
        <v>0.28999999999999998</v>
      </c>
      <c r="I2029" s="15">
        <v>0</v>
      </c>
      <c r="J2029" s="15">
        <v>0</v>
      </c>
      <c r="K2029" s="15">
        <v>0.28999999999999998</v>
      </c>
      <c r="L2029" s="15">
        <v>0</v>
      </c>
      <c r="M2029" s="15">
        <v>0</v>
      </c>
      <c r="N2029" s="15">
        <v>0</v>
      </c>
      <c r="O2029" s="15">
        <v>0</v>
      </c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  <c r="BC2029" s="17"/>
      <c r="BD2029" s="17"/>
      <c r="BE2029" s="17"/>
    </row>
    <row r="2030" spans="1:57" s="3" customFormat="1" x14ac:dyDescent="0.25">
      <c r="A2030" s="13">
        <v>2019</v>
      </c>
      <c r="B2030" s="13">
        <v>9</v>
      </c>
      <c r="C2030" s="13" t="s">
        <v>124</v>
      </c>
      <c r="D2030" s="13" t="s">
        <v>379</v>
      </c>
      <c r="E2030" s="13" t="s">
        <v>29</v>
      </c>
      <c r="F2030" s="13" t="s">
        <v>380</v>
      </c>
      <c r="G2030" s="5" t="s">
        <v>375</v>
      </c>
      <c r="H2030" s="13">
        <v>0.28999999999999998</v>
      </c>
      <c r="I2030" s="13">
        <v>0</v>
      </c>
      <c r="J2030" s="13">
        <v>0</v>
      </c>
      <c r="K2030" s="13">
        <v>0.28999999999999998</v>
      </c>
      <c r="L2030" s="13">
        <v>0</v>
      </c>
      <c r="M2030" s="13">
        <v>0</v>
      </c>
      <c r="N2030" s="13">
        <v>0</v>
      </c>
      <c r="O2030" s="13">
        <v>0</v>
      </c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  <c r="AH2030" s="18"/>
      <c r="AI2030" s="18"/>
      <c r="AJ2030" s="18"/>
      <c r="AK2030" s="18"/>
      <c r="AL2030" s="18"/>
      <c r="AM2030" s="18"/>
      <c r="AN2030" s="18"/>
      <c r="AO2030" s="18"/>
      <c r="AP2030" s="18"/>
      <c r="AQ2030" s="18"/>
      <c r="AR2030" s="18"/>
      <c r="AS2030" s="18"/>
      <c r="AT2030" s="18"/>
      <c r="AU2030" s="18"/>
      <c r="AV2030" s="18"/>
      <c r="AW2030" s="18"/>
      <c r="AX2030" s="18"/>
      <c r="AY2030" s="18"/>
      <c r="AZ2030" s="18"/>
      <c r="BA2030" s="18"/>
      <c r="BB2030" s="18"/>
      <c r="BC2030" s="18"/>
      <c r="BD2030" s="18"/>
      <c r="BE2030" s="18"/>
    </row>
    <row r="2031" spans="1:57" s="3" customFormat="1" x14ac:dyDescent="0.25">
      <c r="A2031" s="21">
        <v>2019</v>
      </c>
      <c r="B2031" s="21">
        <v>11</v>
      </c>
      <c r="C2031" s="21" t="s">
        <v>89</v>
      </c>
      <c r="D2031" s="21" t="s">
        <v>197</v>
      </c>
      <c r="E2031" s="21" t="s">
        <v>29</v>
      </c>
      <c r="F2031" s="21" t="s">
        <v>201</v>
      </c>
      <c r="G2031" s="21" t="s">
        <v>200</v>
      </c>
      <c r="H2031" s="21">
        <v>77.930000000000007</v>
      </c>
      <c r="I2031" s="21">
        <v>0</v>
      </c>
      <c r="J2031" s="21">
        <v>0</v>
      </c>
      <c r="K2031" s="21">
        <v>0.28999999999999998</v>
      </c>
      <c r="L2031" s="21">
        <v>4.6399999999999997</v>
      </c>
      <c r="M2031" s="21">
        <v>71.92</v>
      </c>
      <c r="N2031" s="21">
        <v>5.49</v>
      </c>
      <c r="O2031" s="21">
        <v>1.07</v>
      </c>
      <c r="P2031" s="22"/>
      <c r="Q2031" s="22"/>
      <c r="R2031" s="22"/>
      <c r="S2031" s="22"/>
      <c r="T2031" s="22"/>
      <c r="U2031" s="22"/>
      <c r="V2031" s="22"/>
      <c r="W2031" s="22"/>
      <c r="X2031" s="22"/>
      <c r="Y2031" s="22"/>
      <c r="Z2031" s="22"/>
      <c r="AA2031" s="22"/>
      <c r="AB2031" s="22"/>
      <c r="AC2031" s="22"/>
      <c r="AD2031" s="22"/>
      <c r="AE2031" s="22"/>
      <c r="AF2031" s="22"/>
      <c r="AG2031" s="22"/>
      <c r="AH2031" s="22"/>
      <c r="AI2031" s="22"/>
      <c r="AJ2031" s="22"/>
      <c r="AK2031" s="22"/>
      <c r="AL2031" s="22"/>
      <c r="AM2031" s="22"/>
      <c r="AN2031" s="22"/>
      <c r="AO2031" s="22"/>
      <c r="AP2031" s="22"/>
      <c r="AQ2031" s="22"/>
      <c r="AR2031" s="22"/>
      <c r="AS2031" s="22"/>
      <c r="AT2031" s="22"/>
      <c r="AU2031" s="22"/>
      <c r="AV2031" s="22"/>
      <c r="AW2031" s="22"/>
      <c r="AX2031" s="22"/>
      <c r="AY2031" s="22"/>
      <c r="AZ2031" s="22"/>
      <c r="BA2031" s="22"/>
      <c r="BB2031" s="22"/>
      <c r="BC2031" s="22"/>
      <c r="BD2031" s="22"/>
      <c r="BE2031" s="22"/>
    </row>
    <row r="2032" spans="1:57" s="3" customFormat="1" hidden="1" x14ac:dyDescent="0.25">
      <c r="A2032" s="21">
        <v>2019</v>
      </c>
      <c r="B2032" s="21">
        <v>11</v>
      </c>
      <c r="C2032" s="21" t="s">
        <v>231</v>
      </c>
      <c r="D2032" s="21" t="s">
        <v>464</v>
      </c>
      <c r="E2032" s="21" t="s">
        <v>43</v>
      </c>
      <c r="F2032" s="21" t="s">
        <v>465</v>
      </c>
      <c r="G2032" s="21" t="s">
        <v>466</v>
      </c>
      <c r="H2032" s="21">
        <v>185.83</v>
      </c>
      <c r="I2032" s="21">
        <v>0</v>
      </c>
      <c r="J2032" s="21">
        <v>0</v>
      </c>
      <c r="K2032" s="21">
        <v>0.28999999999999998</v>
      </c>
      <c r="L2032" s="21">
        <v>3.5</v>
      </c>
      <c r="M2032" s="21">
        <v>0</v>
      </c>
      <c r="N2032" s="21">
        <v>0</v>
      </c>
      <c r="O2032" s="21">
        <v>182.04</v>
      </c>
      <c r="P2032" s="22"/>
      <c r="Q2032" s="22"/>
      <c r="R2032" s="22"/>
      <c r="S2032" s="22"/>
      <c r="T2032" s="22"/>
      <c r="U2032" s="22"/>
      <c r="V2032" s="22"/>
      <c r="W2032" s="22"/>
      <c r="X2032" s="22"/>
      <c r="Y2032" s="22"/>
      <c r="Z2032" s="22"/>
      <c r="AA2032" s="22"/>
      <c r="AB2032" s="22"/>
      <c r="AC2032" s="22"/>
      <c r="AD2032" s="22"/>
      <c r="AE2032" s="22"/>
      <c r="AF2032" s="22"/>
      <c r="AG2032" s="22"/>
      <c r="AH2032" s="22"/>
      <c r="AI2032" s="22"/>
      <c r="AJ2032" s="22"/>
      <c r="AK2032" s="22"/>
      <c r="AL2032" s="22"/>
      <c r="AM2032" s="22"/>
      <c r="AN2032" s="22"/>
      <c r="AO2032" s="22"/>
      <c r="AP2032" s="22"/>
      <c r="AQ2032" s="22"/>
      <c r="AR2032" s="22"/>
      <c r="AS2032" s="22"/>
      <c r="AT2032" s="22"/>
      <c r="AU2032" s="22"/>
      <c r="AV2032" s="22"/>
      <c r="AW2032" s="22"/>
      <c r="AX2032" s="22"/>
      <c r="AY2032" s="22"/>
      <c r="AZ2032" s="22"/>
      <c r="BA2032" s="22"/>
      <c r="BB2032" s="22"/>
      <c r="BC2032" s="22"/>
      <c r="BD2032" s="22"/>
      <c r="BE2032" s="22"/>
    </row>
    <row r="2033" spans="1:57" s="3" customFormat="1" x14ac:dyDescent="0.25">
      <c r="A2033" s="23">
        <v>2019</v>
      </c>
      <c r="B2033" s="23">
        <v>12</v>
      </c>
      <c r="C2033" s="23" t="s">
        <v>124</v>
      </c>
      <c r="D2033" s="23" t="s">
        <v>353</v>
      </c>
      <c r="E2033" s="23" t="s">
        <v>29</v>
      </c>
      <c r="F2033" s="23" t="s">
        <v>515</v>
      </c>
      <c r="G2033" s="23" t="s">
        <v>516</v>
      </c>
      <c r="H2033" s="23">
        <v>0.28999999999999998</v>
      </c>
      <c r="I2033" s="23">
        <v>0</v>
      </c>
      <c r="J2033" s="23">
        <v>0</v>
      </c>
      <c r="K2033" s="23">
        <v>0.28999999999999998</v>
      </c>
      <c r="L2033" s="23">
        <v>0</v>
      </c>
      <c r="M2033" s="23">
        <v>0</v>
      </c>
      <c r="N2033" s="23">
        <v>0</v>
      </c>
      <c r="O2033" s="23">
        <v>0</v>
      </c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4"/>
      <c r="AT2033" s="24"/>
      <c r="AU2033" s="24"/>
      <c r="AV2033" s="24"/>
      <c r="AW2033" s="24"/>
      <c r="AX2033" s="24"/>
      <c r="AY2033" s="24"/>
      <c r="AZ2033" s="24"/>
      <c r="BA2033" s="24"/>
      <c r="BB2033" s="24"/>
      <c r="BC2033" s="24"/>
      <c r="BD2033" s="24"/>
      <c r="BE2033" s="24"/>
    </row>
    <row r="2034" spans="1:57" s="3" customFormat="1" hidden="1" x14ac:dyDescent="0.25">
      <c r="A2034" s="23">
        <v>2019</v>
      </c>
      <c r="B2034" s="23">
        <v>12</v>
      </c>
      <c r="C2034" s="23" t="s">
        <v>209</v>
      </c>
      <c r="D2034" s="23" t="s">
        <v>219</v>
      </c>
      <c r="E2034" s="23" t="s">
        <v>220</v>
      </c>
      <c r="F2034" s="23" t="s">
        <v>221</v>
      </c>
      <c r="G2034" s="23" t="s">
        <v>221</v>
      </c>
      <c r="H2034" s="23">
        <v>397.68</v>
      </c>
      <c r="I2034" s="23">
        <v>0</v>
      </c>
      <c r="J2034" s="23">
        <v>0</v>
      </c>
      <c r="K2034" s="23">
        <v>0.28999999999999998</v>
      </c>
      <c r="L2034" s="23">
        <v>0</v>
      </c>
      <c r="M2034" s="23">
        <v>397.39</v>
      </c>
      <c r="N2034" s="23">
        <v>12.129999999999999</v>
      </c>
      <c r="O2034" s="23">
        <v>0</v>
      </c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4"/>
      <c r="AT2034" s="24"/>
      <c r="AU2034" s="24"/>
      <c r="AV2034" s="24"/>
      <c r="AW2034" s="24"/>
      <c r="AX2034" s="24"/>
      <c r="AY2034" s="24"/>
      <c r="AZ2034" s="24"/>
      <c r="BA2034" s="24"/>
      <c r="BB2034" s="24"/>
      <c r="BC2034" s="24"/>
      <c r="BD2034" s="24"/>
      <c r="BE2034" s="24"/>
    </row>
    <row r="2035" spans="1:57" s="3" customFormat="1" hidden="1" x14ac:dyDescent="0.25">
      <c r="A2035" s="23">
        <v>2019</v>
      </c>
      <c r="B2035" s="23">
        <v>12</v>
      </c>
      <c r="C2035" s="23" t="s">
        <v>19</v>
      </c>
      <c r="D2035" s="23" t="s">
        <v>106</v>
      </c>
      <c r="E2035" s="23" t="s">
        <v>81</v>
      </c>
      <c r="F2035" s="23" t="s">
        <v>309</v>
      </c>
      <c r="G2035" s="23" t="s">
        <v>310</v>
      </c>
      <c r="H2035" s="23">
        <v>10.17</v>
      </c>
      <c r="I2035" s="23">
        <v>0</v>
      </c>
      <c r="J2035" s="23">
        <v>0</v>
      </c>
      <c r="K2035" s="23">
        <v>0.28999999999999998</v>
      </c>
      <c r="L2035" s="23">
        <v>9.8800000000000008</v>
      </c>
      <c r="M2035" s="23">
        <v>0</v>
      </c>
      <c r="N2035" s="23">
        <v>0</v>
      </c>
      <c r="O2035" s="23">
        <v>0</v>
      </c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4"/>
      <c r="AT2035" s="24"/>
      <c r="AU2035" s="24"/>
      <c r="AV2035" s="24"/>
      <c r="AW2035" s="24"/>
      <c r="AX2035" s="24"/>
      <c r="AY2035" s="24"/>
      <c r="AZ2035" s="24"/>
      <c r="BA2035" s="24"/>
      <c r="BB2035" s="24"/>
      <c r="BC2035" s="24"/>
      <c r="BD2035" s="24"/>
      <c r="BE2035" s="24"/>
    </row>
    <row r="2036" spans="1:57" s="3" customFormat="1" x14ac:dyDescent="0.25">
      <c r="A2036" s="9">
        <v>2019</v>
      </c>
      <c r="B2036" s="9">
        <v>2</v>
      </c>
      <c r="C2036" s="9" t="s">
        <v>89</v>
      </c>
      <c r="D2036" s="9" t="s">
        <v>332</v>
      </c>
      <c r="E2036" s="9" t="s">
        <v>29</v>
      </c>
      <c r="F2036" s="9" t="s">
        <v>337</v>
      </c>
      <c r="G2036" s="5" t="s">
        <v>330</v>
      </c>
      <c r="H2036" s="6">
        <v>36.619999999999997</v>
      </c>
      <c r="I2036" s="6">
        <v>0</v>
      </c>
      <c r="J2036" s="6">
        <v>0</v>
      </c>
      <c r="K2036" s="6">
        <v>0.28000000000000003</v>
      </c>
      <c r="L2036" s="6">
        <v>13.84</v>
      </c>
      <c r="M2036" s="6">
        <v>0</v>
      </c>
      <c r="N2036" s="6">
        <v>0</v>
      </c>
      <c r="O2036" s="6">
        <v>22.49</v>
      </c>
    </row>
    <row r="2037" spans="1:57" s="3" customFormat="1" hidden="1" x14ac:dyDescent="0.25">
      <c r="A2037" s="9">
        <v>2019</v>
      </c>
      <c r="B2037" s="9">
        <v>3</v>
      </c>
      <c r="C2037" s="9" t="s">
        <v>27</v>
      </c>
      <c r="D2037" s="9" t="s">
        <v>160</v>
      </c>
      <c r="E2037" s="9" t="s">
        <v>17</v>
      </c>
      <c r="F2037" s="9" t="s">
        <v>162</v>
      </c>
      <c r="G2037" s="5" t="s">
        <v>157</v>
      </c>
      <c r="H2037" s="6">
        <v>4.93</v>
      </c>
      <c r="I2037" s="6">
        <v>0</v>
      </c>
      <c r="J2037" s="6">
        <v>0</v>
      </c>
      <c r="K2037" s="6">
        <v>0.28000000000000003</v>
      </c>
      <c r="L2037" s="6">
        <v>0</v>
      </c>
      <c r="M2037" s="6">
        <v>4.6500000000000004</v>
      </c>
      <c r="N2037" s="6">
        <v>3.12</v>
      </c>
      <c r="O2037" s="6">
        <v>0</v>
      </c>
    </row>
    <row r="2038" spans="1:57" s="3" customFormat="1" hidden="1" x14ac:dyDescent="0.25">
      <c r="A2038" s="9">
        <v>2019</v>
      </c>
      <c r="B2038" s="9">
        <v>3</v>
      </c>
      <c r="C2038" s="9" t="s">
        <v>222</v>
      </c>
      <c r="D2038" s="9" t="s">
        <v>223</v>
      </c>
      <c r="E2038" s="9" t="s">
        <v>500</v>
      </c>
      <c r="F2038" s="9" t="s">
        <v>501</v>
      </c>
      <c r="G2038" s="5" t="s">
        <v>502</v>
      </c>
      <c r="H2038" s="6">
        <v>426.88</v>
      </c>
      <c r="I2038" s="6">
        <v>0</v>
      </c>
      <c r="J2038" s="6">
        <v>0</v>
      </c>
      <c r="K2038" s="6">
        <v>0.28000000000000003</v>
      </c>
      <c r="L2038" s="6">
        <v>2.0499999999999998</v>
      </c>
      <c r="M2038" s="6">
        <v>0</v>
      </c>
      <c r="N2038" s="6">
        <v>0</v>
      </c>
      <c r="O2038" s="6">
        <v>424.55</v>
      </c>
    </row>
    <row r="2039" spans="1:57" s="3" customFormat="1" hidden="1" x14ac:dyDescent="0.25">
      <c r="A2039" s="9">
        <v>2019</v>
      </c>
      <c r="B2039" s="9">
        <v>5</v>
      </c>
      <c r="C2039" s="9" t="s">
        <v>19</v>
      </c>
      <c r="D2039" s="9" t="s">
        <v>46</v>
      </c>
      <c r="E2039" s="9" t="s">
        <v>206</v>
      </c>
      <c r="F2039" s="9" t="s">
        <v>295</v>
      </c>
      <c r="G2039" s="5" t="s">
        <v>296</v>
      </c>
      <c r="H2039" s="6">
        <v>0.61</v>
      </c>
      <c r="I2039" s="6">
        <v>0</v>
      </c>
      <c r="J2039" s="6">
        <v>0</v>
      </c>
      <c r="K2039" s="6">
        <v>0.28000000000000003</v>
      </c>
      <c r="L2039" s="6">
        <v>0.32</v>
      </c>
      <c r="M2039" s="6">
        <v>0</v>
      </c>
      <c r="N2039" s="6">
        <v>0</v>
      </c>
      <c r="O2039" s="6">
        <v>0</v>
      </c>
    </row>
    <row r="2040" spans="1:57" s="3" customFormat="1" hidden="1" x14ac:dyDescent="0.25">
      <c r="A2040" s="5">
        <v>2019</v>
      </c>
      <c r="B2040" s="5">
        <v>7</v>
      </c>
      <c r="C2040" s="12" t="s">
        <v>231</v>
      </c>
      <c r="D2040" s="12" t="s">
        <v>503</v>
      </c>
      <c r="E2040" s="5" t="s">
        <v>500</v>
      </c>
      <c r="F2040" s="12" t="s">
        <v>501</v>
      </c>
      <c r="G2040" s="10" t="s">
        <v>502</v>
      </c>
      <c r="H2040" s="6">
        <v>353.86</v>
      </c>
      <c r="I2040" s="6">
        <v>0</v>
      </c>
      <c r="J2040" s="6">
        <v>0</v>
      </c>
      <c r="K2040" s="6">
        <v>0.28000000000000003</v>
      </c>
      <c r="L2040" s="6">
        <v>2.0699999999999998</v>
      </c>
      <c r="M2040" s="6">
        <v>0</v>
      </c>
      <c r="N2040" s="6">
        <v>0</v>
      </c>
      <c r="O2040" s="6">
        <v>351.51</v>
      </c>
    </row>
    <row r="2041" spans="1:57" s="3" customFormat="1" hidden="1" x14ac:dyDescent="0.25">
      <c r="A2041" s="13">
        <v>2019</v>
      </c>
      <c r="B2041" s="13">
        <v>9</v>
      </c>
      <c r="C2041" s="13" t="s">
        <v>231</v>
      </c>
      <c r="D2041" s="13" t="s">
        <v>503</v>
      </c>
      <c r="E2041" s="13" t="s">
        <v>500</v>
      </c>
      <c r="F2041" s="13" t="s">
        <v>501</v>
      </c>
      <c r="G2041" s="7" t="s">
        <v>502</v>
      </c>
      <c r="H2041" s="13">
        <v>342.02</v>
      </c>
      <c r="I2041" s="13">
        <v>0</v>
      </c>
      <c r="J2041" s="13">
        <v>0</v>
      </c>
      <c r="K2041" s="13">
        <v>0.28000000000000003</v>
      </c>
      <c r="L2041" s="13">
        <v>2.0299999999999998</v>
      </c>
      <c r="M2041" s="13">
        <v>0</v>
      </c>
      <c r="N2041" s="13">
        <v>0</v>
      </c>
      <c r="O2041" s="13">
        <v>339.71</v>
      </c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  <c r="AH2041" s="18"/>
      <c r="AI2041" s="18"/>
      <c r="AJ2041" s="18"/>
      <c r="AK2041" s="18"/>
      <c r="AL2041" s="18"/>
      <c r="AM2041" s="18"/>
      <c r="AN2041" s="18"/>
      <c r="AO2041" s="18"/>
      <c r="AP2041" s="18"/>
      <c r="AQ2041" s="18"/>
      <c r="AR2041" s="18"/>
      <c r="AS2041" s="18"/>
      <c r="AT2041" s="18"/>
      <c r="AU2041" s="18"/>
      <c r="AV2041" s="18"/>
      <c r="AW2041" s="18"/>
      <c r="AX2041" s="18"/>
      <c r="AY2041" s="18"/>
      <c r="AZ2041" s="18"/>
      <c r="BA2041" s="18"/>
      <c r="BB2041" s="18"/>
      <c r="BC2041" s="18"/>
      <c r="BD2041" s="18"/>
      <c r="BE2041" s="18"/>
    </row>
    <row r="2042" spans="1:57" s="3" customFormat="1" hidden="1" x14ac:dyDescent="0.25">
      <c r="A2042" s="19">
        <v>2019</v>
      </c>
      <c r="B2042" s="19">
        <v>10</v>
      </c>
      <c r="C2042" s="19" t="s">
        <v>222</v>
      </c>
      <c r="D2042" s="19" t="s">
        <v>229</v>
      </c>
      <c r="E2042" s="19" t="s">
        <v>224</v>
      </c>
      <c r="F2042" s="19" t="s">
        <v>234</v>
      </c>
      <c r="G2042" s="19" t="s">
        <v>226</v>
      </c>
      <c r="H2042" s="19">
        <v>354.52</v>
      </c>
      <c r="I2042" s="19">
        <v>0</v>
      </c>
      <c r="J2042" s="19">
        <v>0</v>
      </c>
      <c r="K2042" s="19">
        <v>0.28000000000000003</v>
      </c>
      <c r="L2042" s="19">
        <v>2.06</v>
      </c>
      <c r="M2042" s="19">
        <v>0</v>
      </c>
      <c r="N2042" s="19">
        <v>0</v>
      </c>
      <c r="O2042" s="19">
        <v>352.18</v>
      </c>
      <c r="P2042" s="20"/>
      <c r="Q2042" s="20"/>
      <c r="R2042" s="20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  <c r="AG2042" s="20"/>
      <c r="AH2042" s="20"/>
      <c r="AI2042" s="20"/>
      <c r="AJ2042" s="20"/>
      <c r="AK2042" s="20"/>
      <c r="AL2042" s="20"/>
      <c r="AM2042" s="20"/>
      <c r="AN2042" s="20"/>
      <c r="AO2042" s="20"/>
      <c r="AP2042" s="20"/>
      <c r="AQ2042" s="20"/>
      <c r="AR2042" s="20"/>
      <c r="AS2042" s="20"/>
      <c r="AT2042" s="20"/>
      <c r="AU2042" s="20"/>
      <c r="AV2042" s="20"/>
      <c r="AW2042" s="20"/>
      <c r="AX2042" s="20"/>
      <c r="AY2042" s="20"/>
      <c r="AZ2042" s="20"/>
      <c r="BA2042" s="20"/>
      <c r="BB2042" s="20"/>
      <c r="BC2042" s="20"/>
      <c r="BD2042" s="20"/>
      <c r="BE2042" s="20"/>
    </row>
    <row r="2043" spans="1:57" s="3" customFormat="1" x14ac:dyDescent="0.25">
      <c r="A2043" s="21">
        <v>2019</v>
      </c>
      <c r="B2043" s="21">
        <v>11</v>
      </c>
      <c r="C2043" s="21" t="s">
        <v>89</v>
      </c>
      <c r="D2043" s="21" t="s">
        <v>197</v>
      </c>
      <c r="E2043" s="21" t="s">
        <v>29</v>
      </c>
      <c r="F2043" s="21" t="s">
        <v>198</v>
      </c>
      <c r="G2043" s="21" t="s">
        <v>330</v>
      </c>
      <c r="H2043" s="21">
        <v>0.28000000000000003</v>
      </c>
      <c r="I2043" s="21">
        <v>0</v>
      </c>
      <c r="J2043" s="21">
        <v>0</v>
      </c>
      <c r="K2043" s="21">
        <v>0.28000000000000003</v>
      </c>
      <c r="L2043" s="21">
        <v>0</v>
      </c>
      <c r="M2043" s="21">
        <v>0</v>
      </c>
      <c r="N2043" s="21">
        <v>0</v>
      </c>
      <c r="O2043" s="21">
        <v>0</v>
      </c>
      <c r="P2043" s="22"/>
      <c r="Q2043" s="22"/>
      <c r="R2043" s="22"/>
      <c r="S2043" s="22"/>
      <c r="T2043" s="22"/>
      <c r="U2043" s="22"/>
      <c r="V2043" s="22"/>
      <c r="W2043" s="22"/>
      <c r="X2043" s="22"/>
      <c r="Y2043" s="22"/>
      <c r="Z2043" s="22"/>
      <c r="AA2043" s="22"/>
      <c r="AB2043" s="22"/>
      <c r="AC2043" s="22"/>
      <c r="AD2043" s="22"/>
      <c r="AE2043" s="22"/>
      <c r="AF2043" s="22"/>
      <c r="AG2043" s="22"/>
      <c r="AH2043" s="22"/>
      <c r="AI2043" s="22"/>
      <c r="AJ2043" s="22"/>
      <c r="AK2043" s="22"/>
      <c r="AL2043" s="22"/>
      <c r="AM2043" s="22"/>
      <c r="AN2043" s="22"/>
      <c r="AO2043" s="22"/>
      <c r="AP2043" s="22"/>
      <c r="AQ2043" s="22"/>
      <c r="AR2043" s="22"/>
      <c r="AS2043" s="22"/>
      <c r="AT2043" s="22"/>
      <c r="AU2043" s="22"/>
      <c r="AV2043" s="22"/>
      <c r="AW2043" s="22"/>
      <c r="AX2043" s="22"/>
      <c r="AY2043" s="22"/>
      <c r="AZ2043" s="22"/>
      <c r="BA2043" s="22"/>
      <c r="BB2043" s="22"/>
      <c r="BC2043" s="22"/>
      <c r="BD2043" s="22"/>
      <c r="BE2043" s="22"/>
    </row>
    <row r="2044" spans="1:57" s="3" customFormat="1" hidden="1" x14ac:dyDescent="0.25">
      <c r="A2044" s="21">
        <v>2019</v>
      </c>
      <c r="B2044" s="21">
        <v>11</v>
      </c>
      <c r="C2044" s="21" t="s">
        <v>133</v>
      </c>
      <c r="D2044" s="21" t="s">
        <v>284</v>
      </c>
      <c r="E2044" s="21" t="s">
        <v>544</v>
      </c>
      <c r="F2044" s="21" t="s">
        <v>286</v>
      </c>
      <c r="G2044" s="21" t="s">
        <v>287</v>
      </c>
      <c r="H2044" s="21">
        <v>15.59</v>
      </c>
      <c r="I2044" s="21">
        <v>0</v>
      </c>
      <c r="J2044" s="21">
        <v>0</v>
      </c>
      <c r="K2044" s="21">
        <v>0.28000000000000003</v>
      </c>
      <c r="L2044" s="21">
        <v>2.35</v>
      </c>
      <c r="M2044" s="21">
        <v>0</v>
      </c>
      <c r="N2044" s="21">
        <v>0</v>
      </c>
      <c r="O2044" s="21">
        <v>12.96</v>
      </c>
      <c r="P2044" s="22"/>
      <c r="Q2044" s="22"/>
      <c r="R2044" s="22"/>
      <c r="S2044" s="22"/>
      <c r="T2044" s="22"/>
      <c r="U2044" s="22"/>
      <c r="V2044" s="22"/>
      <c r="W2044" s="22"/>
      <c r="X2044" s="22"/>
      <c r="Y2044" s="22"/>
      <c r="Z2044" s="22"/>
      <c r="AA2044" s="22"/>
      <c r="AB2044" s="22"/>
      <c r="AC2044" s="22"/>
      <c r="AD2044" s="22"/>
      <c r="AE2044" s="22"/>
      <c r="AF2044" s="22"/>
      <c r="AG2044" s="22"/>
      <c r="AH2044" s="22"/>
      <c r="AI2044" s="22"/>
      <c r="AJ2044" s="22"/>
      <c r="AK2044" s="22"/>
      <c r="AL2044" s="22"/>
      <c r="AM2044" s="22"/>
      <c r="AN2044" s="22"/>
      <c r="AO2044" s="22"/>
      <c r="AP2044" s="22"/>
      <c r="AQ2044" s="22"/>
      <c r="AR2044" s="22"/>
      <c r="AS2044" s="22"/>
      <c r="AT2044" s="22"/>
      <c r="AU2044" s="22"/>
      <c r="AV2044" s="22"/>
      <c r="AW2044" s="22"/>
      <c r="AX2044" s="22"/>
      <c r="AY2044" s="22"/>
      <c r="AZ2044" s="22"/>
      <c r="BA2044" s="22"/>
      <c r="BB2044" s="22"/>
      <c r="BC2044" s="22"/>
      <c r="BD2044" s="22"/>
      <c r="BE2044" s="22"/>
    </row>
    <row r="2045" spans="1:57" s="3" customFormat="1" x14ac:dyDescent="0.25">
      <c r="A2045" s="4">
        <v>2019</v>
      </c>
      <c r="B2045" s="4">
        <v>1</v>
      </c>
      <c r="C2045" s="4" t="s">
        <v>327</v>
      </c>
      <c r="D2045" s="4" t="s">
        <v>328</v>
      </c>
      <c r="E2045" s="4" t="s">
        <v>29</v>
      </c>
      <c r="F2045" s="4" t="s">
        <v>329</v>
      </c>
      <c r="G2045" s="5" t="s">
        <v>330</v>
      </c>
      <c r="H2045" s="6">
        <v>17.77</v>
      </c>
      <c r="I2045" s="6">
        <v>0</v>
      </c>
      <c r="J2045" s="6">
        <v>0</v>
      </c>
      <c r="K2045" s="6">
        <v>0.27</v>
      </c>
      <c r="L2045" s="6">
        <v>17.489999999999998</v>
      </c>
      <c r="M2045" s="6">
        <v>0</v>
      </c>
      <c r="N2045" s="6">
        <v>0</v>
      </c>
      <c r="O2045" s="6">
        <v>0</v>
      </c>
    </row>
    <row r="2046" spans="1:57" s="3" customFormat="1" hidden="1" x14ac:dyDescent="0.25">
      <c r="A2046" s="9">
        <v>2019</v>
      </c>
      <c r="B2046" s="9">
        <v>2</v>
      </c>
      <c r="C2046" s="9" t="s">
        <v>55</v>
      </c>
      <c r="D2046" s="9" t="s">
        <v>249</v>
      </c>
      <c r="E2046" s="9" t="s">
        <v>250</v>
      </c>
      <c r="F2046" s="9" t="s">
        <v>358</v>
      </c>
      <c r="G2046" s="5" t="s">
        <v>357</v>
      </c>
      <c r="H2046" s="6">
        <v>28.65</v>
      </c>
      <c r="I2046" s="6">
        <v>0</v>
      </c>
      <c r="J2046" s="6">
        <v>0</v>
      </c>
      <c r="K2046" s="6">
        <v>0.27</v>
      </c>
      <c r="L2046" s="6">
        <v>28.38</v>
      </c>
      <c r="M2046" s="6">
        <v>0</v>
      </c>
      <c r="N2046" s="6">
        <v>0</v>
      </c>
      <c r="O2046" s="6">
        <v>0</v>
      </c>
    </row>
    <row r="2047" spans="1:57" s="3" customFormat="1" x14ac:dyDescent="0.25">
      <c r="A2047" s="9">
        <v>2019</v>
      </c>
      <c r="B2047" s="9">
        <v>2</v>
      </c>
      <c r="C2047" s="9" t="s">
        <v>61</v>
      </c>
      <c r="D2047" s="9" t="s">
        <v>399</v>
      </c>
      <c r="E2047" s="9" t="s">
        <v>29</v>
      </c>
      <c r="F2047" s="9" t="s">
        <v>424</v>
      </c>
      <c r="G2047" s="5" t="s">
        <v>411</v>
      </c>
      <c r="H2047" s="6">
        <v>19.48</v>
      </c>
      <c r="I2047" s="6">
        <v>0</v>
      </c>
      <c r="J2047" s="6">
        <v>0</v>
      </c>
      <c r="K2047" s="6">
        <v>0.27</v>
      </c>
      <c r="L2047" s="6">
        <v>0</v>
      </c>
      <c r="M2047" s="6">
        <v>19.21</v>
      </c>
      <c r="N2047" s="6">
        <v>6.98</v>
      </c>
      <c r="O2047" s="6">
        <v>0</v>
      </c>
    </row>
    <row r="2048" spans="1:57" s="3" customFormat="1" hidden="1" x14ac:dyDescent="0.25">
      <c r="A2048" s="9">
        <v>2019</v>
      </c>
      <c r="B2048" s="9">
        <v>3</v>
      </c>
      <c r="C2048" s="9" t="s">
        <v>79</v>
      </c>
      <c r="D2048" s="9" t="s">
        <v>137</v>
      </c>
      <c r="E2048" s="9" t="s">
        <v>138</v>
      </c>
      <c r="F2048" s="9" t="s">
        <v>140</v>
      </c>
      <c r="G2048" s="5" t="s">
        <v>140</v>
      </c>
      <c r="H2048" s="82">
        <v>0.27</v>
      </c>
      <c r="I2048" s="6">
        <v>0</v>
      </c>
      <c r="J2048" s="6">
        <v>0</v>
      </c>
      <c r="K2048" s="82">
        <v>0.27</v>
      </c>
      <c r="L2048" s="6">
        <v>0</v>
      </c>
      <c r="M2048" s="6">
        <v>0</v>
      </c>
      <c r="N2048" s="6">
        <v>0</v>
      </c>
      <c r="O2048" s="6">
        <v>0</v>
      </c>
    </row>
    <row r="2049" spans="1:57" s="3" customFormat="1" hidden="1" x14ac:dyDescent="0.25">
      <c r="A2049" s="9">
        <v>2019</v>
      </c>
      <c r="B2049" s="9">
        <v>4</v>
      </c>
      <c r="C2049" s="9" t="s">
        <v>19</v>
      </c>
      <c r="D2049" s="9" t="s">
        <v>46</v>
      </c>
      <c r="E2049" s="9" t="s">
        <v>206</v>
      </c>
      <c r="F2049" s="9" t="s">
        <v>295</v>
      </c>
      <c r="G2049" s="5" t="s">
        <v>296</v>
      </c>
      <c r="H2049" s="6">
        <v>0.56999999999999995</v>
      </c>
      <c r="I2049" s="6">
        <v>0</v>
      </c>
      <c r="J2049" s="6">
        <v>0</v>
      </c>
      <c r="K2049" s="6">
        <v>0.27</v>
      </c>
      <c r="L2049" s="6">
        <v>0.3</v>
      </c>
      <c r="M2049" s="6">
        <v>0</v>
      </c>
      <c r="N2049" s="6">
        <v>0</v>
      </c>
      <c r="O2049" s="6">
        <v>0</v>
      </c>
    </row>
    <row r="2050" spans="1:57" s="3" customFormat="1" x14ac:dyDescent="0.25">
      <c r="A2050" s="9">
        <v>2019</v>
      </c>
      <c r="B2050" s="9">
        <v>6</v>
      </c>
      <c r="C2050" s="10" t="s">
        <v>124</v>
      </c>
      <c r="D2050" s="10" t="s">
        <v>379</v>
      </c>
      <c r="E2050" s="9" t="s">
        <v>29</v>
      </c>
      <c r="F2050" s="10" t="s">
        <v>380</v>
      </c>
      <c r="G2050" s="5" t="s">
        <v>375</v>
      </c>
      <c r="H2050" s="6">
        <v>0.27</v>
      </c>
      <c r="I2050" s="6">
        <v>0</v>
      </c>
      <c r="J2050" s="6">
        <v>0</v>
      </c>
      <c r="K2050" s="6">
        <v>0.27</v>
      </c>
      <c r="L2050" s="6">
        <v>0</v>
      </c>
      <c r="M2050" s="6">
        <v>0</v>
      </c>
      <c r="N2050" s="6">
        <v>0</v>
      </c>
      <c r="O2050" s="6">
        <v>0</v>
      </c>
    </row>
    <row r="2051" spans="1:57" s="3" customFormat="1" hidden="1" x14ac:dyDescent="0.25">
      <c r="A2051" s="5">
        <v>2019</v>
      </c>
      <c r="B2051" s="5">
        <v>7</v>
      </c>
      <c r="C2051" s="12" t="s">
        <v>15</v>
      </c>
      <c r="D2051" s="12" t="s">
        <v>131</v>
      </c>
      <c r="E2051" s="5" t="s">
        <v>43</v>
      </c>
      <c r="F2051" s="12" t="s">
        <v>132</v>
      </c>
      <c r="G2051" s="10" t="s">
        <v>132</v>
      </c>
      <c r="H2051" s="6">
        <v>0.4</v>
      </c>
      <c r="I2051" s="6">
        <v>0</v>
      </c>
      <c r="J2051" s="6">
        <v>0</v>
      </c>
      <c r="K2051" s="6">
        <v>0.27</v>
      </c>
      <c r="L2051" s="6">
        <v>0.13</v>
      </c>
      <c r="M2051" s="6">
        <v>0</v>
      </c>
      <c r="N2051" s="6">
        <v>0</v>
      </c>
      <c r="O2051" s="6">
        <v>0</v>
      </c>
    </row>
    <row r="2052" spans="1:57" s="3" customFormat="1" x14ac:dyDescent="0.25">
      <c r="A2052" s="5">
        <v>2019</v>
      </c>
      <c r="B2052" s="5">
        <v>7</v>
      </c>
      <c r="C2052" s="12" t="s">
        <v>61</v>
      </c>
      <c r="D2052" s="12" t="s">
        <v>399</v>
      </c>
      <c r="E2052" s="5" t="s">
        <v>29</v>
      </c>
      <c r="F2052" s="12" t="s">
        <v>414</v>
      </c>
      <c r="G2052" s="10" t="s">
        <v>411</v>
      </c>
      <c r="H2052" s="6">
        <v>6.8</v>
      </c>
      <c r="I2052" s="6">
        <v>0</v>
      </c>
      <c r="J2052" s="6">
        <v>0</v>
      </c>
      <c r="K2052" s="6">
        <v>0.27</v>
      </c>
      <c r="L2052" s="6">
        <v>0.19</v>
      </c>
      <c r="M2052" s="6">
        <v>6.34</v>
      </c>
      <c r="N2052" s="6">
        <v>2.2999999999999998</v>
      </c>
      <c r="O2052" s="6">
        <v>0</v>
      </c>
    </row>
    <row r="2053" spans="1:57" s="3" customFormat="1" hidden="1" x14ac:dyDescent="0.25">
      <c r="A2053" s="13">
        <v>2019</v>
      </c>
      <c r="B2053" s="13">
        <v>9</v>
      </c>
      <c r="C2053" s="13" t="s">
        <v>222</v>
      </c>
      <c r="D2053" s="13" t="s">
        <v>223</v>
      </c>
      <c r="E2053" s="13" t="s">
        <v>500</v>
      </c>
      <c r="F2053" s="13" t="s">
        <v>501</v>
      </c>
      <c r="G2053" s="7" t="s">
        <v>502</v>
      </c>
      <c r="H2053" s="13">
        <v>331.91</v>
      </c>
      <c r="I2053" s="13">
        <v>0</v>
      </c>
      <c r="J2053" s="13">
        <v>0</v>
      </c>
      <c r="K2053" s="13">
        <v>0.27</v>
      </c>
      <c r="L2053" s="13">
        <v>1.97</v>
      </c>
      <c r="M2053" s="13">
        <v>0</v>
      </c>
      <c r="N2053" s="13">
        <v>0</v>
      </c>
      <c r="O2053" s="13">
        <v>329.67</v>
      </c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  <c r="AH2053" s="18"/>
      <c r="AI2053" s="18"/>
      <c r="AJ2053" s="18"/>
      <c r="AK2053" s="18"/>
      <c r="AL2053" s="18"/>
      <c r="AM2053" s="18"/>
      <c r="AN2053" s="18"/>
      <c r="AO2053" s="18"/>
      <c r="AP2053" s="18"/>
      <c r="AQ2053" s="18"/>
      <c r="AR2053" s="18"/>
      <c r="AS2053" s="18"/>
      <c r="AT2053" s="18"/>
      <c r="AU2053" s="18"/>
      <c r="AV2053" s="18"/>
      <c r="AW2053" s="18"/>
      <c r="AX2053" s="18"/>
      <c r="AY2053" s="18"/>
      <c r="AZ2053" s="18"/>
      <c r="BA2053" s="18"/>
      <c r="BB2053" s="18"/>
      <c r="BC2053" s="18"/>
      <c r="BD2053" s="18"/>
      <c r="BE2053" s="18"/>
    </row>
    <row r="2054" spans="1:57" s="3" customFormat="1" x14ac:dyDescent="0.25">
      <c r="A2054" s="21">
        <v>2019</v>
      </c>
      <c r="B2054" s="21">
        <v>11</v>
      </c>
      <c r="C2054" s="21" t="s">
        <v>124</v>
      </c>
      <c r="D2054" s="21" t="s">
        <v>353</v>
      </c>
      <c r="E2054" s="21" t="s">
        <v>29</v>
      </c>
      <c r="F2054" s="21" t="s">
        <v>515</v>
      </c>
      <c r="G2054" s="21" t="s">
        <v>516</v>
      </c>
      <c r="H2054" s="21">
        <v>0.27</v>
      </c>
      <c r="I2054" s="21">
        <v>0</v>
      </c>
      <c r="J2054" s="21">
        <v>0</v>
      </c>
      <c r="K2054" s="21">
        <v>0.27</v>
      </c>
      <c r="L2054" s="21">
        <v>0</v>
      </c>
      <c r="M2054" s="21">
        <v>0</v>
      </c>
      <c r="N2054" s="21">
        <v>0</v>
      </c>
      <c r="O2054" s="21">
        <v>0</v>
      </c>
      <c r="P2054" s="22"/>
      <c r="Q2054" s="22"/>
      <c r="R2054" s="22"/>
      <c r="S2054" s="22"/>
      <c r="T2054" s="22"/>
      <c r="U2054" s="22"/>
      <c r="V2054" s="22"/>
      <c r="W2054" s="22"/>
      <c r="X2054" s="22"/>
      <c r="Y2054" s="22"/>
      <c r="Z2054" s="22"/>
      <c r="AA2054" s="22"/>
      <c r="AB2054" s="22"/>
      <c r="AC2054" s="22"/>
      <c r="AD2054" s="22"/>
      <c r="AE2054" s="22"/>
      <c r="AF2054" s="22"/>
      <c r="AG2054" s="22"/>
      <c r="AH2054" s="22"/>
      <c r="AI2054" s="22"/>
      <c r="AJ2054" s="22"/>
      <c r="AK2054" s="22"/>
      <c r="AL2054" s="22"/>
      <c r="AM2054" s="22"/>
      <c r="AN2054" s="22"/>
      <c r="AO2054" s="22"/>
      <c r="AP2054" s="22"/>
      <c r="AQ2054" s="22"/>
      <c r="AR2054" s="22"/>
      <c r="AS2054" s="22"/>
      <c r="AT2054" s="22"/>
      <c r="AU2054" s="22"/>
      <c r="AV2054" s="22"/>
      <c r="AW2054" s="22"/>
      <c r="AX2054" s="22"/>
      <c r="AY2054" s="22"/>
      <c r="AZ2054" s="22"/>
      <c r="BA2054" s="22"/>
      <c r="BB2054" s="22"/>
      <c r="BC2054" s="22"/>
      <c r="BD2054" s="22"/>
      <c r="BE2054" s="22"/>
    </row>
    <row r="2055" spans="1:57" s="3" customFormat="1" hidden="1" x14ac:dyDescent="0.25">
      <c r="A2055" s="21">
        <v>2019</v>
      </c>
      <c r="B2055" s="21">
        <v>11</v>
      </c>
      <c r="C2055" s="21" t="s">
        <v>19</v>
      </c>
      <c r="D2055" s="21" t="s">
        <v>106</v>
      </c>
      <c r="E2055" s="21" t="s">
        <v>104</v>
      </c>
      <c r="F2055" s="21" t="s">
        <v>107</v>
      </c>
      <c r="G2055" s="21" t="s">
        <v>19</v>
      </c>
      <c r="H2055" s="21">
        <v>6.08</v>
      </c>
      <c r="I2055" s="21">
        <v>0</v>
      </c>
      <c r="J2055" s="21">
        <v>0</v>
      </c>
      <c r="K2055" s="21">
        <v>0.27</v>
      </c>
      <c r="L2055" s="21">
        <v>5.8</v>
      </c>
      <c r="M2055" s="21">
        <v>0</v>
      </c>
      <c r="N2055" s="21">
        <v>0</v>
      </c>
      <c r="O2055" s="21">
        <v>0</v>
      </c>
      <c r="P2055" s="22"/>
      <c r="Q2055" s="22"/>
      <c r="R2055" s="22"/>
      <c r="S2055" s="22"/>
      <c r="T2055" s="22"/>
      <c r="U2055" s="22"/>
      <c r="V2055" s="22"/>
      <c r="W2055" s="22"/>
      <c r="X2055" s="22"/>
      <c r="Y2055" s="22"/>
      <c r="Z2055" s="22"/>
      <c r="AA2055" s="22"/>
      <c r="AB2055" s="22"/>
      <c r="AC2055" s="22"/>
      <c r="AD2055" s="22"/>
      <c r="AE2055" s="22"/>
      <c r="AF2055" s="22"/>
      <c r="AG2055" s="22"/>
      <c r="AH2055" s="22"/>
      <c r="AI2055" s="22"/>
      <c r="AJ2055" s="22"/>
      <c r="AK2055" s="22"/>
      <c r="AL2055" s="22"/>
      <c r="AM2055" s="22"/>
      <c r="AN2055" s="22"/>
      <c r="AO2055" s="22"/>
      <c r="AP2055" s="22"/>
      <c r="AQ2055" s="22"/>
      <c r="AR2055" s="22"/>
      <c r="AS2055" s="22"/>
      <c r="AT2055" s="22"/>
      <c r="AU2055" s="22"/>
      <c r="AV2055" s="22"/>
      <c r="AW2055" s="22"/>
      <c r="AX2055" s="22"/>
      <c r="AY2055" s="22"/>
      <c r="AZ2055" s="22"/>
      <c r="BA2055" s="22"/>
      <c r="BB2055" s="22"/>
      <c r="BC2055" s="22"/>
      <c r="BD2055" s="22"/>
      <c r="BE2055" s="22"/>
    </row>
    <row r="2056" spans="1:57" s="3" customFormat="1" hidden="1" x14ac:dyDescent="0.25">
      <c r="A2056" s="21">
        <v>2019</v>
      </c>
      <c r="B2056" s="21">
        <v>11</v>
      </c>
      <c r="C2056" s="21" t="s">
        <v>222</v>
      </c>
      <c r="D2056" s="21" t="s">
        <v>229</v>
      </c>
      <c r="E2056" s="21" t="s">
        <v>224</v>
      </c>
      <c r="F2056" s="21" t="s">
        <v>234</v>
      </c>
      <c r="G2056" s="21" t="s">
        <v>226</v>
      </c>
      <c r="H2056" s="21">
        <v>300.23</v>
      </c>
      <c r="I2056" s="21">
        <v>0</v>
      </c>
      <c r="J2056" s="21">
        <v>0</v>
      </c>
      <c r="K2056" s="21">
        <v>0.27</v>
      </c>
      <c r="L2056" s="21">
        <v>2.0099999999999998</v>
      </c>
      <c r="M2056" s="21">
        <v>0</v>
      </c>
      <c r="N2056" s="21">
        <v>0</v>
      </c>
      <c r="O2056" s="21">
        <v>297.95</v>
      </c>
      <c r="P2056" s="22"/>
      <c r="Q2056" s="22"/>
      <c r="R2056" s="22"/>
      <c r="S2056" s="22"/>
      <c r="T2056" s="22"/>
      <c r="U2056" s="22"/>
      <c r="V2056" s="22"/>
      <c r="W2056" s="22"/>
      <c r="X2056" s="22"/>
      <c r="Y2056" s="22"/>
      <c r="Z2056" s="22"/>
      <c r="AA2056" s="22"/>
      <c r="AB2056" s="22"/>
      <c r="AC2056" s="22"/>
      <c r="AD2056" s="22"/>
      <c r="AE2056" s="22"/>
      <c r="AF2056" s="22"/>
      <c r="AG2056" s="22"/>
      <c r="AH2056" s="22"/>
      <c r="AI2056" s="22"/>
      <c r="AJ2056" s="22"/>
      <c r="AK2056" s="22"/>
      <c r="AL2056" s="22"/>
      <c r="AM2056" s="22"/>
      <c r="AN2056" s="22"/>
      <c r="AO2056" s="22"/>
      <c r="AP2056" s="22"/>
      <c r="AQ2056" s="22"/>
      <c r="AR2056" s="22"/>
      <c r="AS2056" s="22"/>
      <c r="AT2056" s="22"/>
      <c r="AU2056" s="22"/>
      <c r="AV2056" s="22"/>
      <c r="AW2056" s="22"/>
      <c r="AX2056" s="22"/>
      <c r="AY2056" s="22"/>
      <c r="AZ2056" s="22"/>
      <c r="BA2056" s="22"/>
      <c r="BB2056" s="22"/>
      <c r="BC2056" s="22"/>
      <c r="BD2056" s="22"/>
      <c r="BE2056" s="22"/>
    </row>
    <row r="2057" spans="1:57" s="3" customFormat="1" hidden="1" x14ac:dyDescent="0.25">
      <c r="A2057" s="23">
        <v>2019</v>
      </c>
      <c r="B2057" s="23">
        <v>12</v>
      </c>
      <c r="C2057" s="23" t="s">
        <v>15</v>
      </c>
      <c r="D2057" s="23" t="s">
        <v>131</v>
      </c>
      <c r="E2057" s="23" t="s">
        <v>43</v>
      </c>
      <c r="F2057" s="23" t="s">
        <v>235</v>
      </c>
      <c r="G2057" s="23" t="s">
        <v>16</v>
      </c>
      <c r="H2057" s="23">
        <v>61.87</v>
      </c>
      <c r="I2057" s="23">
        <v>0</v>
      </c>
      <c r="J2057" s="23">
        <v>0</v>
      </c>
      <c r="K2057" s="23">
        <v>0.27</v>
      </c>
      <c r="L2057" s="23">
        <v>43.03</v>
      </c>
      <c r="M2057" s="23">
        <v>0</v>
      </c>
      <c r="N2057" s="23">
        <v>0</v>
      </c>
      <c r="O2057" s="23">
        <v>18.57</v>
      </c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P2057" s="24"/>
      <c r="AQ2057" s="24"/>
      <c r="AR2057" s="24"/>
      <c r="AS2057" s="24"/>
      <c r="AT2057" s="24"/>
      <c r="AU2057" s="24"/>
      <c r="AV2057" s="24"/>
      <c r="AW2057" s="24"/>
      <c r="AX2057" s="24"/>
      <c r="AY2057" s="24"/>
      <c r="AZ2057" s="24"/>
      <c r="BA2057" s="24"/>
      <c r="BB2057" s="24"/>
      <c r="BC2057" s="24"/>
      <c r="BD2057" s="24"/>
      <c r="BE2057" s="24"/>
    </row>
    <row r="2058" spans="1:57" s="3" customFormat="1" hidden="1" x14ac:dyDescent="0.25">
      <c r="A2058" s="4">
        <v>2019</v>
      </c>
      <c r="B2058" s="4">
        <v>1</v>
      </c>
      <c r="C2058" s="4" t="s">
        <v>79</v>
      </c>
      <c r="D2058" s="4" t="s">
        <v>137</v>
      </c>
      <c r="E2058" s="4" t="s">
        <v>138</v>
      </c>
      <c r="F2058" s="4" t="s">
        <v>170</v>
      </c>
      <c r="G2058" s="5" t="s">
        <v>171</v>
      </c>
      <c r="H2058" s="6">
        <v>7.25</v>
      </c>
      <c r="I2058" s="6">
        <v>0</v>
      </c>
      <c r="J2058" s="6">
        <v>0</v>
      </c>
      <c r="K2058" s="6">
        <v>0.26</v>
      </c>
      <c r="L2058" s="6">
        <v>6.99</v>
      </c>
      <c r="M2058" s="6">
        <v>0</v>
      </c>
      <c r="N2058" s="6">
        <v>0</v>
      </c>
      <c r="O2058" s="6">
        <v>0</v>
      </c>
    </row>
    <row r="2059" spans="1:57" s="3" customFormat="1" hidden="1" x14ac:dyDescent="0.25">
      <c r="A2059" s="4">
        <v>2019</v>
      </c>
      <c r="B2059" s="4">
        <v>1</v>
      </c>
      <c r="C2059" s="4" t="s">
        <v>89</v>
      </c>
      <c r="D2059" s="4" t="s">
        <v>370</v>
      </c>
      <c r="E2059" s="4" t="s">
        <v>371</v>
      </c>
      <c r="F2059" s="4" t="s">
        <v>372</v>
      </c>
      <c r="G2059" s="5" t="s">
        <v>372</v>
      </c>
      <c r="H2059" s="6">
        <v>24.33</v>
      </c>
      <c r="I2059" s="6">
        <v>0</v>
      </c>
      <c r="J2059" s="6">
        <v>0</v>
      </c>
      <c r="K2059" s="6">
        <v>0.26</v>
      </c>
      <c r="L2059" s="6">
        <v>1.5</v>
      </c>
      <c r="M2059" s="6">
        <v>0</v>
      </c>
      <c r="N2059" s="6">
        <v>0</v>
      </c>
      <c r="O2059" s="6">
        <v>22.58</v>
      </c>
    </row>
    <row r="2060" spans="1:57" s="3" customFormat="1" hidden="1" x14ac:dyDescent="0.25">
      <c r="A2060" s="9">
        <v>2019</v>
      </c>
      <c r="B2060" s="9">
        <v>2</v>
      </c>
      <c r="C2060" s="9" t="s">
        <v>19</v>
      </c>
      <c r="D2060" s="9" t="s">
        <v>66</v>
      </c>
      <c r="E2060" s="9" t="s">
        <v>104</v>
      </c>
      <c r="F2060" s="9" t="s">
        <v>107</v>
      </c>
      <c r="G2060" s="5" t="s">
        <v>19</v>
      </c>
      <c r="H2060" s="6">
        <v>9.41</v>
      </c>
      <c r="I2060" s="6">
        <v>0</v>
      </c>
      <c r="J2060" s="6">
        <v>0</v>
      </c>
      <c r="K2060" s="6">
        <v>0.26</v>
      </c>
      <c r="L2060" s="6">
        <v>9.14</v>
      </c>
      <c r="M2060" s="6">
        <v>0</v>
      </c>
      <c r="N2060" s="6">
        <v>0</v>
      </c>
      <c r="O2060" s="6">
        <v>0</v>
      </c>
    </row>
    <row r="2061" spans="1:57" s="3" customFormat="1" hidden="1" x14ac:dyDescent="0.25">
      <c r="A2061" s="9">
        <v>2019</v>
      </c>
      <c r="B2061" s="9">
        <v>3</v>
      </c>
      <c r="C2061" s="9" t="s">
        <v>89</v>
      </c>
      <c r="D2061" s="9" t="s">
        <v>370</v>
      </c>
      <c r="E2061" s="9" t="s">
        <v>371</v>
      </c>
      <c r="F2061" s="9" t="s">
        <v>372</v>
      </c>
      <c r="G2061" s="5" t="s">
        <v>372</v>
      </c>
      <c r="H2061" s="6">
        <v>22.59</v>
      </c>
      <c r="I2061" s="6">
        <v>0</v>
      </c>
      <c r="J2061" s="6">
        <v>0</v>
      </c>
      <c r="K2061" s="6">
        <v>0.26</v>
      </c>
      <c r="L2061" s="6">
        <v>0.05</v>
      </c>
      <c r="M2061" s="6">
        <v>0</v>
      </c>
      <c r="N2061" s="6">
        <v>0</v>
      </c>
      <c r="O2061" s="6">
        <v>22.28</v>
      </c>
    </row>
    <row r="2062" spans="1:57" s="3" customFormat="1" hidden="1" x14ac:dyDescent="0.25">
      <c r="A2062" s="9">
        <v>2019</v>
      </c>
      <c r="B2062" s="9">
        <v>4</v>
      </c>
      <c r="C2062" s="9" t="s">
        <v>231</v>
      </c>
      <c r="D2062" s="9" t="s">
        <v>464</v>
      </c>
      <c r="E2062" s="9" t="s">
        <v>43</v>
      </c>
      <c r="F2062" s="9" t="s">
        <v>465</v>
      </c>
      <c r="G2062" s="5" t="s">
        <v>466</v>
      </c>
      <c r="H2062" s="6">
        <v>187.23</v>
      </c>
      <c r="I2062" s="6">
        <v>0</v>
      </c>
      <c r="J2062" s="6">
        <v>0</v>
      </c>
      <c r="K2062" s="6">
        <v>0.26</v>
      </c>
      <c r="L2062" s="6">
        <v>3.9699999999999998</v>
      </c>
      <c r="M2062" s="6">
        <v>0</v>
      </c>
      <c r="N2062" s="6">
        <v>0</v>
      </c>
      <c r="O2062" s="6">
        <v>183</v>
      </c>
    </row>
    <row r="2063" spans="1:57" s="3" customFormat="1" hidden="1" x14ac:dyDescent="0.25">
      <c r="A2063" s="9">
        <v>2019</v>
      </c>
      <c r="B2063" s="9">
        <v>5</v>
      </c>
      <c r="C2063" s="9" t="s">
        <v>79</v>
      </c>
      <c r="D2063" s="9" t="s">
        <v>79</v>
      </c>
      <c r="E2063" s="9" t="s">
        <v>138</v>
      </c>
      <c r="F2063" s="9" t="s">
        <v>144</v>
      </c>
      <c r="G2063" s="5" t="s">
        <v>140</v>
      </c>
      <c r="H2063" s="6">
        <v>0.26</v>
      </c>
      <c r="I2063" s="6">
        <v>0</v>
      </c>
      <c r="J2063" s="6">
        <v>0</v>
      </c>
      <c r="K2063" s="6">
        <v>0.26</v>
      </c>
      <c r="L2063" s="6">
        <v>0</v>
      </c>
      <c r="M2063" s="6">
        <v>0</v>
      </c>
      <c r="N2063" s="6">
        <v>0</v>
      </c>
      <c r="O2063" s="6">
        <v>0</v>
      </c>
    </row>
    <row r="2064" spans="1:57" s="17" customFormat="1" hidden="1" x14ac:dyDescent="0.25">
      <c r="A2064" s="9">
        <v>2019</v>
      </c>
      <c r="B2064" s="9">
        <v>5</v>
      </c>
      <c r="C2064" s="9" t="s">
        <v>124</v>
      </c>
      <c r="D2064" s="9" t="s">
        <v>125</v>
      </c>
      <c r="E2064" s="9" t="s">
        <v>67</v>
      </c>
      <c r="F2064" s="9" t="s">
        <v>343</v>
      </c>
      <c r="G2064" s="5" t="s">
        <v>344</v>
      </c>
      <c r="H2064" s="6">
        <v>0.26</v>
      </c>
      <c r="I2064" s="6">
        <v>0</v>
      </c>
      <c r="J2064" s="6">
        <v>0</v>
      </c>
      <c r="K2064" s="6">
        <v>0.26</v>
      </c>
      <c r="L2064" s="6">
        <v>0</v>
      </c>
      <c r="M2064" s="6">
        <v>0</v>
      </c>
      <c r="N2064" s="6">
        <v>0</v>
      </c>
      <c r="O2064" s="6">
        <v>0</v>
      </c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  <c r="AP2064" s="3"/>
      <c r="AQ2064" s="3"/>
      <c r="AR2064" s="3"/>
      <c r="AS2064" s="3"/>
      <c r="AT2064" s="3"/>
      <c r="AU2064" s="3"/>
      <c r="AV2064" s="3"/>
      <c r="AW2064" s="3"/>
      <c r="AX2064" s="3"/>
      <c r="AY2064" s="3"/>
      <c r="AZ2064" s="3"/>
      <c r="BA2064" s="3"/>
      <c r="BB2064" s="3"/>
      <c r="BC2064" s="3"/>
      <c r="BD2064" s="3"/>
      <c r="BE2064" s="3"/>
    </row>
    <row r="2065" spans="1:57" s="17" customFormat="1" hidden="1" x14ac:dyDescent="0.25">
      <c r="A2065" s="9">
        <v>2019</v>
      </c>
      <c r="B2065" s="9">
        <v>5</v>
      </c>
      <c r="C2065" s="9" t="s">
        <v>89</v>
      </c>
      <c r="D2065" s="9" t="s">
        <v>370</v>
      </c>
      <c r="E2065" s="9" t="s">
        <v>371</v>
      </c>
      <c r="F2065" s="9" t="s">
        <v>372</v>
      </c>
      <c r="G2065" s="5" t="s">
        <v>372</v>
      </c>
      <c r="H2065" s="6">
        <v>26.08</v>
      </c>
      <c r="I2065" s="6">
        <v>0</v>
      </c>
      <c r="J2065" s="6">
        <v>0</v>
      </c>
      <c r="K2065" s="6">
        <v>0.26</v>
      </c>
      <c r="L2065" s="6">
        <v>1.58</v>
      </c>
      <c r="M2065" s="6">
        <v>0</v>
      </c>
      <c r="N2065" s="6">
        <v>0</v>
      </c>
      <c r="O2065" s="6">
        <v>24.24</v>
      </c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  <c r="AP2065" s="3"/>
      <c r="AQ2065" s="3"/>
      <c r="AR2065" s="3"/>
      <c r="AS2065" s="3"/>
      <c r="AT2065" s="3"/>
      <c r="AU2065" s="3"/>
      <c r="AV2065" s="3"/>
      <c r="AW2065" s="3"/>
      <c r="AX2065" s="3"/>
      <c r="AY2065" s="3"/>
      <c r="AZ2065" s="3"/>
      <c r="BA2065" s="3"/>
      <c r="BB2065" s="3"/>
      <c r="BC2065" s="3"/>
      <c r="BD2065" s="3"/>
      <c r="BE2065" s="3"/>
    </row>
    <row r="2066" spans="1:57" s="17" customFormat="1" hidden="1" x14ac:dyDescent="0.25">
      <c r="A2066" s="5">
        <v>2019</v>
      </c>
      <c r="B2066" s="5">
        <v>7</v>
      </c>
      <c r="C2066" s="12" t="s">
        <v>222</v>
      </c>
      <c r="D2066" s="12" t="s">
        <v>229</v>
      </c>
      <c r="E2066" s="5" t="s">
        <v>224</v>
      </c>
      <c r="F2066" s="12" t="s">
        <v>234</v>
      </c>
      <c r="G2066" s="10" t="s">
        <v>226</v>
      </c>
      <c r="H2066" s="6">
        <v>315.44</v>
      </c>
      <c r="I2066" s="6">
        <v>0</v>
      </c>
      <c r="J2066" s="6">
        <v>0</v>
      </c>
      <c r="K2066" s="6">
        <v>0.26</v>
      </c>
      <c r="L2066" s="6">
        <v>1.9100000000000001</v>
      </c>
      <c r="M2066" s="6">
        <v>0</v>
      </c>
      <c r="N2066" s="6">
        <v>0</v>
      </c>
      <c r="O2066" s="6">
        <v>313.27</v>
      </c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  <c r="AP2066" s="3"/>
      <c r="AQ2066" s="3"/>
      <c r="AR2066" s="3"/>
      <c r="AS2066" s="3"/>
      <c r="AT2066" s="3"/>
      <c r="AU2066" s="3"/>
      <c r="AV2066" s="3"/>
      <c r="AW2066" s="3"/>
      <c r="AX2066" s="3"/>
      <c r="AY2066" s="3"/>
      <c r="AZ2066" s="3"/>
      <c r="BA2066" s="3"/>
      <c r="BB2066" s="3"/>
      <c r="BC2066" s="3"/>
      <c r="BD2066" s="3"/>
      <c r="BE2066" s="3"/>
    </row>
    <row r="2067" spans="1:57" s="17" customFormat="1" x14ac:dyDescent="0.25">
      <c r="A2067" s="5">
        <v>2019</v>
      </c>
      <c r="B2067" s="5">
        <v>7</v>
      </c>
      <c r="C2067" s="12" t="s">
        <v>61</v>
      </c>
      <c r="D2067" s="12" t="s">
        <v>401</v>
      </c>
      <c r="E2067" s="5" t="s">
        <v>29</v>
      </c>
      <c r="F2067" s="12" t="s">
        <v>468</v>
      </c>
      <c r="G2067" s="10" t="s">
        <v>468</v>
      </c>
      <c r="H2067" s="6">
        <v>14.12</v>
      </c>
      <c r="I2067" s="6">
        <v>0</v>
      </c>
      <c r="J2067" s="6">
        <v>0</v>
      </c>
      <c r="K2067" s="6">
        <v>0.26</v>
      </c>
      <c r="L2067" s="6">
        <v>1.77</v>
      </c>
      <c r="M2067" s="6">
        <v>0</v>
      </c>
      <c r="N2067" s="6">
        <v>0</v>
      </c>
      <c r="O2067" s="6">
        <v>12.09</v>
      </c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  <c r="BA2067" s="3"/>
      <c r="BB2067" s="3"/>
      <c r="BC2067" s="3"/>
      <c r="BD2067" s="3"/>
      <c r="BE2067" s="3"/>
    </row>
    <row r="2068" spans="1:57" s="17" customFormat="1" hidden="1" x14ac:dyDescent="0.25">
      <c r="A2068" s="4">
        <v>2019</v>
      </c>
      <c r="B2068" s="4">
        <v>1</v>
      </c>
      <c r="C2068" s="4" t="s">
        <v>19</v>
      </c>
      <c r="D2068" s="4" t="s">
        <v>46</v>
      </c>
      <c r="E2068" s="4" t="s">
        <v>206</v>
      </c>
      <c r="F2068" s="4" t="s">
        <v>295</v>
      </c>
      <c r="G2068" s="5" t="s">
        <v>296</v>
      </c>
      <c r="H2068" s="6">
        <v>0.53</v>
      </c>
      <c r="I2068" s="6">
        <v>0</v>
      </c>
      <c r="J2068" s="6">
        <v>0</v>
      </c>
      <c r="K2068" s="6">
        <v>0.25</v>
      </c>
      <c r="L2068" s="6">
        <v>0.28000000000000003</v>
      </c>
      <c r="M2068" s="6">
        <v>0</v>
      </c>
      <c r="N2068" s="6">
        <v>0</v>
      </c>
      <c r="O2068" s="6">
        <v>0</v>
      </c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  <c r="BA2068" s="3"/>
      <c r="BB2068" s="3"/>
      <c r="BC2068" s="3"/>
      <c r="BD2068" s="3"/>
      <c r="BE2068" s="3"/>
    </row>
    <row r="2069" spans="1:57" s="17" customFormat="1" hidden="1" x14ac:dyDescent="0.25">
      <c r="A2069" s="4">
        <v>2019</v>
      </c>
      <c r="B2069" s="4">
        <v>1</v>
      </c>
      <c r="C2069" s="4" t="s">
        <v>231</v>
      </c>
      <c r="D2069" s="4" t="s">
        <v>464</v>
      </c>
      <c r="E2069" s="4" t="s">
        <v>43</v>
      </c>
      <c r="F2069" s="4" t="s">
        <v>465</v>
      </c>
      <c r="G2069" s="5" t="s">
        <v>466</v>
      </c>
      <c r="H2069" s="6">
        <v>193.77</v>
      </c>
      <c r="I2069" s="6">
        <v>0</v>
      </c>
      <c r="J2069" s="6">
        <v>0</v>
      </c>
      <c r="K2069" s="6">
        <v>0.25</v>
      </c>
      <c r="L2069" s="6">
        <v>3.52</v>
      </c>
      <c r="M2069" s="6">
        <v>0</v>
      </c>
      <c r="N2069" s="6">
        <v>0</v>
      </c>
      <c r="O2069" s="6">
        <v>190</v>
      </c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  <c r="BA2069" s="3"/>
      <c r="BB2069" s="3"/>
      <c r="BC2069" s="3"/>
      <c r="BD2069" s="3"/>
      <c r="BE2069" s="3"/>
    </row>
    <row r="2070" spans="1:57" s="17" customFormat="1" x14ac:dyDescent="0.25">
      <c r="A2070" s="9">
        <v>2019</v>
      </c>
      <c r="B2070" s="9">
        <v>2</v>
      </c>
      <c r="C2070" s="9" t="s">
        <v>27</v>
      </c>
      <c r="D2070" s="9" t="s">
        <v>28</v>
      </c>
      <c r="E2070" s="9" t="s">
        <v>29</v>
      </c>
      <c r="F2070" s="9" t="s">
        <v>36</v>
      </c>
      <c r="G2070" s="5" t="s">
        <v>30</v>
      </c>
      <c r="H2070" s="6">
        <v>8.8000000000000007</v>
      </c>
      <c r="I2070" s="6">
        <v>0</v>
      </c>
      <c r="J2070" s="6">
        <v>0</v>
      </c>
      <c r="K2070" s="6">
        <v>0.25</v>
      </c>
      <c r="L2070" s="6">
        <v>0</v>
      </c>
      <c r="M2070" s="6">
        <v>8.5500000000000007</v>
      </c>
      <c r="N2070" s="6">
        <v>3.89</v>
      </c>
      <c r="O2070" s="6">
        <v>0</v>
      </c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  <c r="AP2070" s="3"/>
      <c r="AQ2070" s="3"/>
      <c r="AR2070" s="3"/>
      <c r="AS2070" s="3"/>
      <c r="AT2070" s="3"/>
      <c r="AU2070" s="3"/>
      <c r="AV2070" s="3"/>
      <c r="AW2070" s="3"/>
      <c r="AX2070" s="3"/>
      <c r="AY2070" s="3"/>
      <c r="AZ2070" s="3"/>
      <c r="BA2070" s="3"/>
      <c r="BB2070" s="3"/>
      <c r="BC2070" s="3"/>
      <c r="BD2070" s="3"/>
      <c r="BE2070" s="3"/>
    </row>
    <row r="2071" spans="1:57" s="17" customFormat="1" hidden="1" x14ac:dyDescent="0.25">
      <c r="A2071" s="9">
        <v>2019</v>
      </c>
      <c r="B2071" s="9">
        <v>2</v>
      </c>
      <c r="C2071" s="9" t="s">
        <v>19</v>
      </c>
      <c r="D2071" s="9" t="s">
        <v>46</v>
      </c>
      <c r="E2071" s="9" t="s">
        <v>206</v>
      </c>
      <c r="F2071" s="9" t="s">
        <v>295</v>
      </c>
      <c r="G2071" s="5" t="s">
        <v>296</v>
      </c>
      <c r="H2071" s="6">
        <v>0.53</v>
      </c>
      <c r="I2071" s="6">
        <v>0</v>
      </c>
      <c r="J2071" s="6">
        <v>0</v>
      </c>
      <c r="K2071" s="6">
        <v>0.25</v>
      </c>
      <c r="L2071" s="6">
        <v>0.28000000000000003</v>
      </c>
      <c r="M2071" s="6">
        <v>0</v>
      </c>
      <c r="N2071" s="6">
        <v>0</v>
      </c>
      <c r="O2071" s="6">
        <v>0</v>
      </c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  <c r="AP2071" s="3"/>
      <c r="AQ2071" s="3"/>
      <c r="AR2071" s="3"/>
      <c r="AS2071" s="3"/>
      <c r="AT2071" s="3"/>
      <c r="AU2071" s="3"/>
      <c r="AV2071" s="3"/>
      <c r="AW2071" s="3"/>
      <c r="AX2071" s="3"/>
      <c r="AY2071" s="3"/>
      <c r="AZ2071" s="3"/>
      <c r="BA2071" s="3"/>
      <c r="BB2071" s="3"/>
      <c r="BC2071" s="3"/>
      <c r="BD2071" s="3"/>
      <c r="BE2071" s="3"/>
    </row>
    <row r="2072" spans="1:57" s="17" customFormat="1" hidden="1" x14ac:dyDescent="0.25">
      <c r="A2072" s="9">
        <v>2019</v>
      </c>
      <c r="B2072" s="9">
        <v>2</v>
      </c>
      <c r="C2072" s="9" t="s">
        <v>19</v>
      </c>
      <c r="D2072" s="9" t="s">
        <v>106</v>
      </c>
      <c r="E2072" s="9" t="s">
        <v>81</v>
      </c>
      <c r="F2072" s="9" t="s">
        <v>309</v>
      </c>
      <c r="G2072" s="5" t="s">
        <v>310</v>
      </c>
      <c r="H2072" s="6">
        <v>9.69</v>
      </c>
      <c r="I2072" s="6">
        <v>0</v>
      </c>
      <c r="J2072" s="6">
        <v>0</v>
      </c>
      <c r="K2072" s="6">
        <v>0.25</v>
      </c>
      <c r="L2072" s="6">
        <v>9.44</v>
      </c>
      <c r="M2072" s="6">
        <v>0</v>
      </c>
      <c r="N2072" s="6">
        <v>0</v>
      </c>
      <c r="O2072" s="6">
        <v>0</v>
      </c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  <c r="BA2072" s="3"/>
      <c r="BB2072" s="3"/>
      <c r="BC2072" s="3"/>
      <c r="BD2072" s="3"/>
      <c r="BE2072" s="3"/>
    </row>
    <row r="2073" spans="1:57" s="17" customFormat="1" hidden="1" x14ac:dyDescent="0.25">
      <c r="A2073" s="9">
        <v>2019</v>
      </c>
      <c r="B2073" s="9">
        <v>3</v>
      </c>
      <c r="C2073" s="9" t="s">
        <v>15</v>
      </c>
      <c r="D2073" s="9" t="s">
        <v>131</v>
      </c>
      <c r="E2073" s="9" t="s">
        <v>43</v>
      </c>
      <c r="F2073" s="9" t="s">
        <v>235</v>
      </c>
      <c r="G2073" s="5" t="s">
        <v>16</v>
      </c>
      <c r="H2073" s="6">
        <v>42.25</v>
      </c>
      <c r="I2073" s="6">
        <v>0</v>
      </c>
      <c r="J2073" s="6">
        <v>0</v>
      </c>
      <c r="K2073" s="6">
        <v>0.25</v>
      </c>
      <c r="L2073" s="6">
        <v>49.01</v>
      </c>
      <c r="M2073" s="6">
        <v>-7</v>
      </c>
      <c r="N2073" s="6">
        <v>0</v>
      </c>
      <c r="O2073" s="6">
        <v>0</v>
      </c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  <c r="BA2073" s="3"/>
      <c r="BB2073" s="3"/>
      <c r="BC2073" s="3"/>
      <c r="BD2073" s="3"/>
      <c r="BE2073" s="3"/>
    </row>
    <row r="2074" spans="1:57" s="17" customFormat="1" hidden="1" x14ac:dyDescent="0.25">
      <c r="A2074" s="9">
        <v>2019</v>
      </c>
      <c r="B2074" s="9">
        <v>3</v>
      </c>
      <c r="C2074" s="9" t="s">
        <v>124</v>
      </c>
      <c r="D2074" s="9" t="s">
        <v>125</v>
      </c>
      <c r="E2074" s="9" t="s">
        <v>67</v>
      </c>
      <c r="F2074" s="9" t="s">
        <v>345</v>
      </c>
      <c r="G2074" s="5" t="s">
        <v>344</v>
      </c>
      <c r="H2074" s="6">
        <v>0.57999999999999996</v>
      </c>
      <c r="I2074" s="6">
        <v>0</v>
      </c>
      <c r="J2074" s="6">
        <v>0</v>
      </c>
      <c r="K2074" s="6">
        <v>0.25</v>
      </c>
      <c r="L2074" s="6">
        <v>0.32</v>
      </c>
      <c r="M2074" s="6">
        <v>0</v>
      </c>
      <c r="N2074" s="6">
        <v>0</v>
      </c>
      <c r="O2074" s="6">
        <v>0</v>
      </c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  <c r="AP2074" s="3"/>
      <c r="AQ2074" s="3"/>
      <c r="AR2074" s="3"/>
      <c r="AS2074" s="3"/>
      <c r="AT2074" s="3"/>
      <c r="AU2074" s="3"/>
      <c r="AV2074" s="3"/>
      <c r="AW2074" s="3"/>
      <c r="AX2074" s="3"/>
      <c r="AY2074" s="3"/>
      <c r="AZ2074" s="3"/>
      <c r="BA2074" s="3"/>
      <c r="BB2074" s="3"/>
      <c r="BC2074" s="3"/>
      <c r="BD2074" s="3"/>
      <c r="BE2074" s="3"/>
    </row>
    <row r="2075" spans="1:57" s="17" customFormat="1" hidden="1" x14ac:dyDescent="0.25">
      <c r="A2075" s="9">
        <v>2019</v>
      </c>
      <c r="B2075" s="9">
        <v>4</v>
      </c>
      <c r="C2075" s="9" t="s">
        <v>79</v>
      </c>
      <c r="D2075" s="9" t="s">
        <v>79</v>
      </c>
      <c r="E2075" s="9" t="s">
        <v>138</v>
      </c>
      <c r="F2075" s="9" t="s">
        <v>142</v>
      </c>
      <c r="G2075" s="5" t="s">
        <v>140</v>
      </c>
      <c r="H2075" s="6">
        <v>0.25</v>
      </c>
      <c r="I2075" s="6">
        <v>0</v>
      </c>
      <c r="J2075" s="6">
        <v>0</v>
      </c>
      <c r="K2075" s="6">
        <v>0.25</v>
      </c>
      <c r="L2075" s="6">
        <v>0</v>
      </c>
      <c r="M2075" s="6">
        <v>0</v>
      </c>
      <c r="N2075" s="6">
        <v>0</v>
      </c>
      <c r="O2075" s="6">
        <v>0</v>
      </c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  <c r="AP2075" s="3"/>
      <c r="AQ2075" s="3"/>
      <c r="AR2075" s="3"/>
      <c r="AS2075" s="3"/>
      <c r="AT2075" s="3"/>
      <c r="AU2075" s="3"/>
      <c r="AV2075" s="3"/>
      <c r="AW2075" s="3"/>
      <c r="AX2075" s="3"/>
      <c r="AY2075" s="3"/>
      <c r="AZ2075" s="3"/>
      <c r="BA2075" s="3"/>
      <c r="BB2075" s="3"/>
      <c r="BC2075" s="3"/>
      <c r="BD2075" s="3"/>
      <c r="BE2075" s="3"/>
    </row>
    <row r="2076" spans="1:57" s="17" customFormat="1" hidden="1" x14ac:dyDescent="0.25">
      <c r="A2076" s="9">
        <v>2019</v>
      </c>
      <c r="B2076" s="9">
        <v>4</v>
      </c>
      <c r="C2076" s="9" t="s">
        <v>89</v>
      </c>
      <c r="D2076" s="9" t="s">
        <v>370</v>
      </c>
      <c r="E2076" s="9" t="s">
        <v>371</v>
      </c>
      <c r="F2076" s="9" t="s">
        <v>372</v>
      </c>
      <c r="G2076" s="5" t="s">
        <v>372</v>
      </c>
      <c r="H2076" s="6">
        <v>22.95</v>
      </c>
      <c r="I2076" s="6">
        <v>0</v>
      </c>
      <c r="J2076" s="6">
        <v>0</v>
      </c>
      <c r="K2076" s="6">
        <v>0.25</v>
      </c>
      <c r="L2076" s="6">
        <v>1.52</v>
      </c>
      <c r="M2076" s="6">
        <v>0</v>
      </c>
      <c r="N2076" s="6">
        <v>0</v>
      </c>
      <c r="O2076" s="6">
        <v>21.18</v>
      </c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  <c r="BA2076" s="3"/>
      <c r="BB2076" s="3"/>
      <c r="BC2076" s="3"/>
      <c r="BD2076" s="3"/>
      <c r="BE2076" s="3"/>
    </row>
    <row r="2077" spans="1:57" s="17" customFormat="1" hidden="1" x14ac:dyDescent="0.25">
      <c r="A2077" s="9">
        <v>2019</v>
      </c>
      <c r="B2077" s="9">
        <v>5</v>
      </c>
      <c r="C2077" s="9" t="s">
        <v>15</v>
      </c>
      <c r="D2077" s="9" t="s">
        <v>131</v>
      </c>
      <c r="E2077" s="9" t="s">
        <v>43</v>
      </c>
      <c r="F2077" s="9" t="s">
        <v>132</v>
      </c>
      <c r="G2077" s="5" t="s">
        <v>132</v>
      </c>
      <c r="H2077" s="6">
        <v>0.25</v>
      </c>
      <c r="I2077" s="6">
        <v>0</v>
      </c>
      <c r="J2077" s="6">
        <v>0</v>
      </c>
      <c r="K2077" s="6">
        <v>0.25</v>
      </c>
      <c r="L2077" s="6">
        <v>0</v>
      </c>
      <c r="M2077" s="6">
        <v>0</v>
      </c>
      <c r="N2077" s="6">
        <v>0</v>
      </c>
      <c r="O2077" s="6">
        <v>0</v>
      </c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  <c r="AP2077" s="3"/>
      <c r="AQ2077" s="3"/>
      <c r="AR2077" s="3"/>
      <c r="AS2077" s="3"/>
      <c r="AT2077" s="3"/>
      <c r="AU2077" s="3"/>
      <c r="AV2077" s="3"/>
      <c r="AW2077" s="3"/>
      <c r="AX2077" s="3"/>
      <c r="AY2077" s="3"/>
      <c r="AZ2077" s="3"/>
      <c r="BA2077" s="3"/>
      <c r="BB2077" s="3"/>
      <c r="BC2077" s="3"/>
      <c r="BD2077" s="3"/>
      <c r="BE2077" s="3"/>
    </row>
    <row r="2078" spans="1:57" s="17" customFormat="1" x14ac:dyDescent="0.25">
      <c r="A2078" s="9">
        <v>2019</v>
      </c>
      <c r="B2078" s="9">
        <v>5</v>
      </c>
      <c r="C2078" s="9" t="s">
        <v>61</v>
      </c>
      <c r="D2078" s="9" t="s">
        <v>399</v>
      </c>
      <c r="E2078" s="9" t="s">
        <v>29</v>
      </c>
      <c r="F2078" s="9" t="s">
        <v>423</v>
      </c>
      <c r="G2078" s="5" t="s">
        <v>411</v>
      </c>
      <c r="H2078" s="6">
        <v>5.8100000000000005</v>
      </c>
      <c r="I2078" s="6">
        <v>0</v>
      </c>
      <c r="J2078" s="6">
        <v>0</v>
      </c>
      <c r="K2078" s="6">
        <v>0.25</v>
      </c>
      <c r="L2078" s="6">
        <v>0</v>
      </c>
      <c r="M2078" s="6">
        <v>5.5600000000000005</v>
      </c>
      <c r="N2078" s="6">
        <v>2.09</v>
      </c>
      <c r="O2078" s="6">
        <v>0</v>
      </c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  <c r="AP2078" s="3"/>
      <c r="AQ2078" s="3"/>
      <c r="AR2078" s="3"/>
      <c r="AS2078" s="3"/>
      <c r="AT2078" s="3"/>
      <c r="AU2078" s="3"/>
      <c r="AV2078" s="3"/>
      <c r="AW2078" s="3"/>
      <c r="AX2078" s="3"/>
      <c r="AY2078" s="3"/>
      <c r="AZ2078" s="3"/>
      <c r="BA2078" s="3"/>
      <c r="BB2078" s="3"/>
      <c r="BC2078" s="3"/>
      <c r="BD2078" s="3"/>
      <c r="BE2078" s="3"/>
    </row>
    <row r="2079" spans="1:57" s="17" customFormat="1" hidden="1" x14ac:dyDescent="0.25">
      <c r="A2079" s="9">
        <v>2019</v>
      </c>
      <c r="B2079" s="9">
        <v>5</v>
      </c>
      <c r="C2079" s="9" t="s">
        <v>124</v>
      </c>
      <c r="D2079" s="9" t="s">
        <v>379</v>
      </c>
      <c r="E2079" s="9" t="s">
        <v>126</v>
      </c>
      <c r="F2079" s="9" t="s">
        <v>440</v>
      </c>
      <c r="G2079" s="5" t="s">
        <v>439</v>
      </c>
      <c r="H2079" s="6">
        <v>0.25</v>
      </c>
      <c r="I2079" s="6">
        <v>0</v>
      </c>
      <c r="J2079" s="6">
        <v>0</v>
      </c>
      <c r="K2079" s="6">
        <v>0.25</v>
      </c>
      <c r="L2079" s="6">
        <v>0</v>
      </c>
      <c r="M2079" s="6">
        <v>0</v>
      </c>
      <c r="N2079" s="6">
        <v>0</v>
      </c>
      <c r="O2079" s="6">
        <v>0</v>
      </c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  <c r="AP2079" s="3"/>
      <c r="AQ2079" s="3"/>
      <c r="AR2079" s="3"/>
      <c r="AS2079" s="3"/>
      <c r="AT2079" s="3"/>
      <c r="AU2079" s="3"/>
      <c r="AV2079" s="3"/>
      <c r="AW2079" s="3"/>
      <c r="AX2079" s="3"/>
      <c r="AY2079" s="3"/>
      <c r="AZ2079" s="3"/>
      <c r="BA2079" s="3"/>
      <c r="BB2079" s="3"/>
      <c r="BC2079" s="3"/>
      <c r="BD2079" s="3"/>
      <c r="BE2079" s="3"/>
    </row>
    <row r="2080" spans="1:57" s="17" customFormat="1" hidden="1" x14ac:dyDescent="0.25">
      <c r="A2080" s="9">
        <v>2019</v>
      </c>
      <c r="B2080" s="9">
        <v>5</v>
      </c>
      <c r="C2080" s="9" t="s">
        <v>231</v>
      </c>
      <c r="D2080" s="9" t="s">
        <v>503</v>
      </c>
      <c r="E2080" s="9" t="s">
        <v>500</v>
      </c>
      <c r="F2080" s="9" t="s">
        <v>501</v>
      </c>
      <c r="G2080" s="5" t="s">
        <v>502</v>
      </c>
      <c r="H2080" s="6">
        <v>408.21</v>
      </c>
      <c r="I2080" s="6">
        <v>0</v>
      </c>
      <c r="J2080" s="6">
        <v>0</v>
      </c>
      <c r="K2080" s="6">
        <v>0.25</v>
      </c>
      <c r="L2080" s="6">
        <v>1.88</v>
      </c>
      <c r="M2080" s="6">
        <v>0</v>
      </c>
      <c r="N2080" s="6">
        <v>0</v>
      </c>
      <c r="O2080" s="6">
        <v>406.07</v>
      </c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  <c r="AP2080" s="3"/>
      <c r="AQ2080" s="3"/>
      <c r="AR2080" s="3"/>
      <c r="AS2080" s="3"/>
      <c r="AT2080" s="3"/>
      <c r="AU2080" s="3"/>
      <c r="AV2080" s="3"/>
      <c r="AW2080" s="3"/>
      <c r="AX2080" s="3"/>
      <c r="AY2080" s="3"/>
      <c r="AZ2080" s="3"/>
      <c r="BA2080" s="3"/>
      <c r="BB2080" s="3"/>
      <c r="BC2080" s="3"/>
      <c r="BD2080" s="3"/>
      <c r="BE2080" s="3"/>
    </row>
    <row r="2081" spans="1:57" s="17" customFormat="1" hidden="1" x14ac:dyDescent="0.25">
      <c r="A2081" s="9">
        <v>2019</v>
      </c>
      <c r="B2081" s="9">
        <v>6</v>
      </c>
      <c r="C2081" s="10" t="s">
        <v>19</v>
      </c>
      <c r="D2081" s="10" t="s">
        <v>46</v>
      </c>
      <c r="E2081" s="9" t="s">
        <v>206</v>
      </c>
      <c r="F2081" s="10" t="s">
        <v>295</v>
      </c>
      <c r="G2081" s="12" t="s">
        <v>296</v>
      </c>
      <c r="H2081" s="6">
        <v>0.55000000000000004</v>
      </c>
      <c r="I2081" s="6">
        <v>0</v>
      </c>
      <c r="J2081" s="6">
        <v>0</v>
      </c>
      <c r="K2081" s="6">
        <v>0.25</v>
      </c>
      <c r="L2081" s="6">
        <v>0.28999999999999998</v>
      </c>
      <c r="M2081" s="6">
        <v>0</v>
      </c>
      <c r="N2081" s="6">
        <v>0</v>
      </c>
      <c r="O2081" s="6">
        <v>0</v>
      </c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  <c r="AP2081" s="3"/>
      <c r="AQ2081" s="3"/>
      <c r="AR2081" s="3"/>
      <c r="AS2081" s="3"/>
      <c r="AT2081" s="3"/>
      <c r="AU2081" s="3"/>
      <c r="AV2081" s="3"/>
      <c r="AW2081" s="3"/>
      <c r="AX2081" s="3"/>
      <c r="AY2081" s="3"/>
      <c r="AZ2081" s="3"/>
      <c r="BA2081" s="3"/>
      <c r="BB2081" s="3"/>
      <c r="BC2081" s="3"/>
      <c r="BD2081" s="3"/>
      <c r="BE2081" s="3"/>
    </row>
    <row r="2082" spans="1:57" s="17" customFormat="1" hidden="1" x14ac:dyDescent="0.25">
      <c r="A2082" s="9">
        <v>2019</v>
      </c>
      <c r="B2082" s="9">
        <v>6</v>
      </c>
      <c r="C2082" s="10" t="s">
        <v>124</v>
      </c>
      <c r="D2082" s="10" t="s">
        <v>125</v>
      </c>
      <c r="E2082" s="9" t="s">
        <v>67</v>
      </c>
      <c r="F2082" s="10" t="s">
        <v>343</v>
      </c>
      <c r="G2082" s="12" t="s">
        <v>344</v>
      </c>
      <c r="H2082" s="6">
        <v>0.25</v>
      </c>
      <c r="I2082" s="6">
        <v>0</v>
      </c>
      <c r="J2082" s="6">
        <v>0</v>
      </c>
      <c r="K2082" s="6">
        <v>0.25</v>
      </c>
      <c r="L2082" s="6">
        <v>0</v>
      </c>
      <c r="M2082" s="6">
        <v>0</v>
      </c>
      <c r="N2082" s="6">
        <v>0</v>
      </c>
      <c r="O2082" s="6">
        <v>0</v>
      </c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  <c r="BA2082" s="3"/>
      <c r="BB2082" s="3"/>
      <c r="BC2082" s="3"/>
      <c r="BD2082" s="3"/>
      <c r="BE2082" s="3"/>
    </row>
    <row r="2083" spans="1:57" s="17" customFormat="1" hidden="1" x14ac:dyDescent="0.25">
      <c r="A2083" s="9">
        <v>2019</v>
      </c>
      <c r="B2083" s="9">
        <v>6</v>
      </c>
      <c r="C2083" s="10" t="s">
        <v>89</v>
      </c>
      <c r="D2083" s="10" t="s">
        <v>370</v>
      </c>
      <c r="E2083" s="9" t="s">
        <v>371</v>
      </c>
      <c r="F2083" s="10" t="s">
        <v>372</v>
      </c>
      <c r="G2083" s="12" t="s">
        <v>372</v>
      </c>
      <c r="H2083" s="6">
        <v>24.79</v>
      </c>
      <c r="I2083" s="6">
        <v>0</v>
      </c>
      <c r="J2083" s="6">
        <v>0</v>
      </c>
      <c r="K2083" s="6">
        <v>0.25</v>
      </c>
      <c r="L2083" s="6">
        <v>1.42</v>
      </c>
      <c r="M2083" s="6">
        <v>0</v>
      </c>
      <c r="N2083" s="6">
        <v>0</v>
      </c>
      <c r="O2083" s="6">
        <v>23.12</v>
      </c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  <c r="AP2083" s="3"/>
      <c r="AQ2083" s="3"/>
      <c r="AR2083" s="3"/>
      <c r="AS2083" s="3"/>
      <c r="AT2083" s="3"/>
      <c r="AU2083" s="3"/>
      <c r="AV2083" s="3"/>
      <c r="AW2083" s="3"/>
      <c r="AX2083" s="3"/>
      <c r="AY2083" s="3"/>
      <c r="AZ2083" s="3"/>
      <c r="BA2083" s="3"/>
      <c r="BB2083" s="3"/>
      <c r="BC2083" s="3"/>
      <c r="BD2083" s="3"/>
      <c r="BE2083" s="3"/>
    </row>
    <row r="2084" spans="1:57" s="17" customFormat="1" x14ac:dyDescent="0.25">
      <c r="A2084" s="9">
        <v>2019</v>
      </c>
      <c r="B2084" s="9">
        <v>6</v>
      </c>
      <c r="C2084" s="10" t="s">
        <v>61</v>
      </c>
      <c r="D2084" s="10" t="s">
        <v>399</v>
      </c>
      <c r="E2084" s="9" t="s">
        <v>29</v>
      </c>
      <c r="F2084" s="10" t="s">
        <v>423</v>
      </c>
      <c r="G2084" s="12" t="s">
        <v>411</v>
      </c>
      <c r="H2084" s="6">
        <v>7.14</v>
      </c>
      <c r="I2084" s="6">
        <v>0</v>
      </c>
      <c r="J2084" s="6">
        <v>0</v>
      </c>
      <c r="K2084" s="6">
        <v>0.25</v>
      </c>
      <c r="L2084" s="6">
        <v>0</v>
      </c>
      <c r="M2084" s="6">
        <v>6.89</v>
      </c>
      <c r="N2084" s="6">
        <v>2.62</v>
      </c>
      <c r="O2084" s="6">
        <v>0</v>
      </c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  <c r="AP2084" s="3"/>
      <c r="AQ2084" s="3"/>
      <c r="AR2084" s="3"/>
      <c r="AS2084" s="3"/>
      <c r="AT2084" s="3"/>
      <c r="AU2084" s="3"/>
      <c r="AV2084" s="3"/>
      <c r="AW2084" s="3"/>
      <c r="AX2084" s="3"/>
      <c r="AY2084" s="3"/>
      <c r="AZ2084" s="3"/>
      <c r="BA2084" s="3"/>
      <c r="BB2084" s="3"/>
      <c r="BC2084" s="3"/>
      <c r="BD2084" s="3"/>
      <c r="BE2084" s="3"/>
    </row>
    <row r="2085" spans="1:57" s="17" customFormat="1" hidden="1" x14ac:dyDescent="0.25">
      <c r="A2085" s="5">
        <v>2019</v>
      </c>
      <c r="B2085" s="5">
        <v>7</v>
      </c>
      <c r="C2085" s="12" t="s">
        <v>222</v>
      </c>
      <c r="D2085" s="12" t="s">
        <v>223</v>
      </c>
      <c r="E2085" s="5" t="s">
        <v>500</v>
      </c>
      <c r="F2085" s="12" t="s">
        <v>501</v>
      </c>
      <c r="G2085" s="10" t="s">
        <v>502</v>
      </c>
      <c r="H2085" s="6">
        <v>311.14999999999998</v>
      </c>
      <c r="I2085" s="6">
        <v>0</v>
      </c>
      <c r="J2085" s="6">
        <v>0</v>
      </c>
      <c r="K2085" s="6">
        <v>0.25</v>
      </c>
      <c r="L2085" s="6">
        <v>1.8199999999999998</v>
      </c>
      <c r="M2085" s="6">
        <v>0</v>
      </c>
      <c r="N2085" s="6">
        <v>0</v>
      </c>
      <c r="O2085" s="6">
        <v>309.08999999999997</v>
      </c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  <c r="AP2085" s="3"/>
      <c r="AQ2085" s="3"/>
      <c r="AR2085" s="3"/>
      <c r="AS2085" s="3"/>
      <c r="AT2085" s="3"/>
      <c r="AU2085" s="3"/>
      <c r="AV2085" s="3"/>
      <c r="AW2085" s="3"/>
      <c r="AX2085" s="3"/>
      <c r="AY2085" s="3"/>
      <c r="AZ2085" s="3"/>
      <c r="BA2085" s="3"/>
      <c r="BB2085" s="3"/>
      <c r="BC2085" s="3"/>
      <c r="BD2085" s="3"/>
      <c r="BE2085" s="3"/>
    </row>
    <row r="2086" spans="1:57" s="17" customFormat="1" hidden="1" x14ac:dyDescent="0.25">
      <c r="A2086" s="15">
        <v>2019</v>
      </c>
      <c r="B2086" s="15">
        <v>8</v>
      </c>
      <c r="C2086" s="15" t="s">
        <v>19</v>
      </c>
      <c r="D2086" s="15" t="s">
        <v>166</v>
      </c>
      <c r="E2086" s="15" t="s">
        <v>242</v>
      </c>
      <c r="F2086" s="15" t="s">
        <v>245</v>
      </c>
      <c r="G2086" s="16" t="s">
        <v>244</v>
      </c>
      <c r="H2086" s="15">
        <v>0.25</v>
      </c>
      <c r="I2086" s="15">
        <v>0</v>
      </c>
      <c r="J2086" s="15">
        <v>0</v>
      </c>
      <c r="K2086" s="15">
        <v>0.25</v>
      </c>
      <c r="L2086" s="15">
        <v>0</v>
      </c>
      <c r="M2086" s="15">
        <v>0</v>
      </c>
      <c r="N2086" s="15">
        <v>0</v>
      </c>
      <c r="O2086" s="15">
        <v>0</v>
      </c>
    </row>
    <row r="2087" spans="1:57" s="17" customFormat="1" hidden="1" x14ac:dyDescent="0.25">
      <c r="A2087" s="13">
        <v>2019</v>
      </c>
      <c r="B2087" s="13">
        <v>9</v>
      </c>
      <c r="C2087" s="13" t="s">
        <v>19</v>
      </c>
      <c r="D2087" s="13" t="s">
        <v>166</v>
      </c>
      <c r="E2087" s="13" t="s">
        <v>242</v>
      </c>
      <c r="F2087" s="13" t="s">
        <v>245</v>
      </c>
      <c r="G2087" s="7" t="s">
        <v>244</v>
      </c>
      <c r="H2087" s="13">
        <v>0.25</v>
      </c>
      <c r="I2087" s="13">
        <v>0</v>
      </c>
      <c r="J2087" s="13">
        <v>0</v>
      </c>
      <c r="K2087" s="13">
        <v>0.25</v>
      </c>
      <c r="L2087" s="13">
        <v>0</v>
      </c>
      <c r="M2087" s="13">
        <v>0</v>
      </c>
      <c r="N2087" s="13">
        <v>0</v>
      </c>
      <c r="O2087" s="13">
        <v>0</v>
      </c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  <c r="AH2087" s="18"/>
      <c r="AI2087" s="18"/>
      <c r="AJ2087" s="18"/>
      <c r="AK2087" s="18"/>
      <c r="AL2087" s="18"/>
      <c r="AM2087" s="18"/>
      <c r="AN2087" s="18"/>
      <c r="AO2087" s="18"/>
      <c r="AP2087" s="18"/>
      <c r="AQ2087" s="18"/>
      <c r="AR2087" s="18"/>
      <c r="AS2087" s="18"/>
      <c r="AT2087" s="18"/>
      <c r="AU2087" s="18"/>
      <c r="AV2087" s="18"/>
      <c r="AW2087" s="18"/>
      <c r="AX2087" s="18"/>
      <c r="AY2087" s="18"/>
      <c r="AZ2087" s="18"/>
      <c r="BA2087" s="18"/>
      <c r="BB2087" s="18"/>
      <c r="BC2087" s="18"/>
      <c r="BD2087" s="18"/>
      <c r="BE2087" s="18"/>
    </row>
    <row r="2088" spans="1:57" s="17" customFormat="1" hidden="1" x14ac:dyDescent="0.25">
      <c r="A2088" s="13">
        <v>2019</v>
      </c>
      <c r="B2088" s="13">
        <v>9</v>
      </c>
      <c r="C2088" s="13" t="s">
        <v>19</v>
      </c>
      <c r="D2088" s="13" t="s">
        <v>166</v>
      </c>
      <c r="E2088" s="13" t="s">
        <v>242</v>
      </c>
      <c r="F2088" s="13" t="s">
        <v>248</v>
      </c>
      <c r="G2088" s="7" t="s">
        <v>247</v>
      </c>
      <c r="H2088" s="13">
        <v>0.25</v>
      </c>
      <c r="I2088" s="13">
        <v>0</v>
      </c>
      <c r="J2088" s="13">
        <v>0</v>
      </c>
      <c r="K2088" s="13">
        <v>0.25</v>
      </c>
      <c r="L2088" s="13">
        <v>0</v>
      </c>
      <c r="M2088" s="13">
        <v>0</v>
      </c>
      <c r="N2088" s="13">
        <v>0</v>
      </c>
      <c r="O2088" s="13">
        <v>0</v>
      </c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  <c r="AH2088" s="18"/>
      <c r="AI2088" s="18"/>
      <c r="AJ2088" s="18"/>
      <c r="AK2088" s="18"/>
      <c r="AL2088" s="18"/>
      <c r="AM2088" s="18"/>
      <c r="AN2088" s="18"/>
      <c r="AO2088" s="18"/>
      <c r="AP2088" s="18"/>
      <c r="AQ2088" s="18"/>
      <c r="AR2088" s="18"/>
      <c r="AS2088" s="18"/>
      <c r="AT2088" s="18"/>
      <c r="AU2088" s="18"/>
      <c r="AV2088" s="18"/>
      <c r="AW2088" s="18"/>
      <c r="AX2088" s="18"/>
      <c r="AY2088" s="18"/>
      <c r="AZ2088" s="18"/>
      <c r="BA2088" s="18"/>
      <c r="BB2088" s="18"/>
      <c r="BC2088" s="18"/>
      <c r="BD2088" s="18"/>
      <c r="BE2088" s="18"/>
    </row>
    <row r="2089" spans="1:57" s="17" customFormat="1" x14ac:dyDescent="0.25">
      <c r="A2089" s="13">
        <v>2019</v>
      </c>
      <c r="B2089" s="13">
        <v>9</v>
      </c>
      <c r="C2089" s="13" t="s">
        <v>61</v>
      </c>
      <c r="D2089" s="13" t="s">
        <v>399</v>
      </c>
      <c r="E2089" s="13" t="s">
        <v>29</v>
      </c>
      <c r="F2089" s="13" t="s">
        <v>423</v>
      </c>
      <c r="G2089" s="7" t="s">
        <v>411</v>
      </c>
      <c r="H2089" s="13">
        <v>7.22</v>
      </c>
      <c r="I2089" s="13">
        <v>0</v>
      </c>
      <c r="J2089" s="13">
        <v>0</v>
      </c>
      <c r="K2089" s="13">
        <v>0.25</v>
      </c>
      <c r="L2089" s="13">
        <v>0.11</v>
      </c>
      <c r="M2089" s="13">
        <v>6.84</v>
      </c>
      <c r="N2089" s="13">
        <v>2.4</v>
      </c>
      <c r="O2089" s="13">
        <v>0.02</v>
      </c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  <c r="AH2089" s="18"/>
      <c r="AI2089" s="18"/>
      <c r="AJ2089" s="18"/>
      <c r="AK2089" s="18"/>
      <c r="AL2089" s="18"/>
      <c r="AM2089" s="18"/>
      <c r="AN2089" s="18"/>
      <c r="AO2089" s="18"/>
      <c r="AP2089" s="18"/>
      <c r="AQ2089" s="18"/>
      <c r="AR2089" s="18"/>
      <c r="AS2089" s="18"/>
      <c r="AT2089" s="18"/>
      <c r="AU2089" s="18"/>
      <c r="AV2089" s="18"/>
      <c r="AW2089" s="18"/>
      <c r="AX2089" s="18"/>
      <c r="AY2089" s="18"/>
      <c r="AZ2089" s="18"/>
      <c r="BA2089" s="18"/>
      <c r="BB2089" s="18"/>
      <c r="BC2089" s="18"/>
      <c r="BD2089" s="18"/>
      <c r="BE2089" s="18"/>
    </row>
    <row r="2090" spans="1:57" s="17" customFormat="1" hidden="1" x14ac:dyDescent="0.25">
      <c r="A2090" s="13">
        <v>2019</v>
      </c>
      <c r="B2090" s="13">
        <v>9</v>
      </c>
      <c r="C2090" s="13" t="s">
        <v>231</v>
      </c>
      <c r="D2090" s="13" t="s">
        <v>464</v>
      </c>
      <c r="E2090" s="13" t="s">
        <v>43</v>
      </c>
      <c r="F2090" s="13" t="s">
        <v>465</v>
      </c>
      <c r="G2090" s="7" t="s">
        <v>466</v>
      </c>
      <c r="H2090" s="13">
        <v>184.31</v>
      </c>
      <c r="I2090" s="13">
        <v>0</v>
      </c>
      <c r="J2090" s="13">
        <v>0</v>
      </c>
      <c r="K2090" s="13">
        <v>0.25</v>
      </c>
      <c r="L2090" s="13">
        <v>3.32</v>
      </c>
      <c r="M2090" s="13">
        <v>0</v>
      </c>
      <c r="N2090" s="13">
        <v>0</v>
      </c>
      <c r="O2090" s="13">
        <v>180.74</v>
      </c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  <c r="AH2090" s="18"/>
      <c r="AI2090" s="18"/>
      <c r="AJ2090" s="18"/>
      <c r="AK2090" s="18"/>
      <c r="AL2090" s="18"/>
      <c r="AM2090" s="18"/>
      <c r="AN2090" s="18"/>
      <c r="AO2090" s="18"/>
      <c r="AP2090" s="18"/>
      <c r="AQ2090" s="18"/>
      <c r="AR2090" s="18"/>
      <c r="AS2090" s="18"/>
      <c r="AT2090" s="18"/>
      <c r="AU2090" s="18"/>
      <c r="AV2090" s="18"/>
      <c r="AW2090" s="18"/>
      <c r="AX2090" s="18"/>
      <c r="AY2090" s="18"/>
      <c r="AZ2090" s="18"/>
      <c r="BA2090" s="18"/>
      <c r="BB2090" s="18"/>
      <c r="BC2090" s="18"/>
      <c r="BD2090" s="18"/>
      <c r="BE2090" s="18"/>
    </row>
    <row r="2091" spans="1:57" s="17" customFormat="1" hidden="1" x14ac:dyDescent="0.25">
      <c r="A2091" s="13">
        <v>2019</v>
      </c>
      <c r="B2091" s="13">
        <v>9</v>
      </c>
      <c r="C2091" s="13" t="s">
        <v>19</v>
      </c>
      <c r="D2091" s="13" t="s">
        <v>299</v>
      </c>
      <c r="E2091" s="13" t="s">
        <v>51</v>
      </c>
      <c r="F2091" s="13" t="s">
        <v>511</v>
      </c>
      <c r="G2091" s="7" t="s">
        <v>512</v>
      </c>
      <c r="H2091" s="13">
        <v>0.25</v>
      </c>
      <c r="I2091" s="13">
        <v>0</v>
      </c>
      <c r="J2091" s="13">
        <v>0</v>
      </c>
      <c r="K2091" s="13">
        <v>0.25</v>
      </c>
      <c r="L2091" s="13">
        <v>0</v>
      </c>
      <c r="M2091" s="13">
        <v>0</v>
      </c>
      <c r="N2091" s="13">
        <v>0</v>
      </c>
      <c r="O2091" s="13">
        <v>0</v>
      </c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  <c r="AH2091" s="18"/>
      <c r="AI2091" s="18"/>
      <c r="AJ2091" s="18"/>
      <c r="AK2091" s="18"/>
      <c r="AL2091" s="18"/>
      <c r="AM2091" s="18"/>
      <c r="AN2091" s="18"/>
      <c r="AO2091" s="18"/>
      <c r="AP2091" s="18"/>
      <c r="AQ2091" s="18"/>
      <c r="AR2091" s="18"/>
      <c r="AS2091" s="18"/>
      <c r="AT2091" s="18"/>
      <c r="AU2091" s="18"/>
      <c r="AV2091" s="18"/>
      <c r="AW2091" s="18"/>
      <c r="AX2091" s="18"/>
      <c r="AY2091" s="18"/>
      <c r="AZ2091" s="18"/>
      <c r="BA2091" s="18"/>
      <c r="BB2091" s="18"/>
      <c r="BC2091" s="18"/>
      <c r="BD2091" s="18"/>
      <c r="BE2091" s="18"/>
    </row>
    <row r="2092" spans="1:57" s="17" customFormat="1" x14ac:dyDescent="0.25">
      <c r="A2092" s="23">
        <v>2019</v>
      </c>
      <c r="B2092" s="23">
        <v>12</v>
      </c>
      <c r="C2092" s="23" t="s">
        <v>27</v>
      </c>
      <c r="D2092" s="23" t="s">
        <v>28</v>
      </c>
      <c r="E2092" s="23" t="s">
        <v>29</v>
      </c>
      <c r="F2092" s="23" t="s">
        <v>41</v>
      </c>
      <c r="G2092" s="23" t="s">
        <v>30</v>
      </c>
      <c r="H2092" s="23">
        <v>8.6999999999999993</v>
      </c>
      <c r="I2092" s="23">
        <v>0</v>
      </c>
      <c r="J2092" s="23">
        <v>0</v>
      </c>
      <c r="K2092" s="23">
        <v>0.25</v>
      </c>
      <c r="L2092" s="23">
        <v>0</v>
      </c>
      <c r="M2092" s="23">
        <v>8.4499999999999993</v>
      </c>
      <c r="N2092" s="23">
        <v>4.42</v>
      </c>
      <c r="O2092" s="23">
        <v>0</v>
      </c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  <c r="AW2092" s="24"/>
      <c r="AX2092" s="24"/>
      <c r="AY2092" s="24"/>
      <c r="AZ2092" s="24"/>
      <c r="BA2092" s="24"/>
      <c r="BB2092" s="24"/>
      <c r="BC2092" s="24"/>
      <c r="BD2092" s="24"/>
      <c r="BE2092" s="24"/>
    </row>
    <row r="2093" spans="1:57" s="17" customFormat="1" x14ac:dyDescent="0.25">
      <c r="A2093" s="19">
        <v>2019</v>
      </c>
      <c r="B2093" s="19">
        <v>10</v>
      </c>
      <c r="C2093" s="19" t="s">
        <v>27</v>
      </c>
      <c r="D2093" s="19" t="s">
        <v>28</v>
      </c>
      <c r="E2093" s="19" t="s">
        <v>29</v>
      </c>
      <c r="F2093" s="19" t="s">
        <v>41</v>
      </c>
      <c r="G2093" s="19" t="s">
        <v>30</v>
      </c>
      <c r="H2093" s="19">
        <v>6.32</v>
      </c>
      <c r="I2093" s="19">
        <v>0</v>
      </c>
      <c r="J2093" s="19">
        <v>0</v>
      </c>
      <c r="K2093" s="19">
        <v>0.24000000000000002</v>
      </c>
      <c r="L2093" s="19">
        <v>0</v>
      </c>
      <c r="M2093" s="19">
        <v>6.0699999999999994</v>
      </c>
      <c r="N2093" s="19">
        <v>2.99</v>
      </c>
      <c r="O2093" s="19">
        <v>0</v>
      </c>
      <c r="P2093" s="20"/>
      <c r="Q2093" s="20"/>
      <c r="R2093" s="20"/>
      <c r="S2093" s="20"/>
      <c r="T2093" s="20"/>
      <c r="U2093" s="20"/>
      <c r="V2093" s="20"/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20"/>
      <c r="AG2093" s="20"/>
      <c r="AH2093" s="20"/>
      <c r="AI2093" s="20"/>
      <c r="AJ2093" s="20"/>
      <c r="AK2093" s="20"/>
      <c r="AL2093" s="20"/>
      <c r="AM2093" s="20"/>
      <c r="AN2093" s="20"/>
      <c r="AO2093" s="20"/>
      <c r="AP2093" s="20"/>
      <c r="AQ2093" s="20"/>
      <c r="AR2093" s="20"/>
      <c r="AS2093" s="20"/>
      <c r="AT2093" s="20"/>
      <c r="AU2093" s="20"/>
      <c r="AV2093" s="20"/>
      <c r="AW2093" s="20"/>
      <c r="AX2093" s="20"/>
      <c r="AY2093" s="20"/>
      <c r="AZ2093" s="20"/>
      <c r="BA2093" s="20"/>
      <c r="BB2093" s="20"/>
      <c r="BC2093" s="20"/>
      <c r="BD2093" s="20"/>
      <c r="BE2093" s="20"/>
    </row>
    <row r="2094" spans="1:57" s="17" customFormat="1" x14ac:dyDescent="0.25">
      <c r="A2094" s="4">
        <v>2019</v>
      </c>
      <c r="B2094" s="4">
        <v>1</v>
      </c>
      <c r="C2094" s="4" t="s">
        <v>61</v>
      </c>
      <c r="D2094" s="4" t="s">
        <v>399</v>
      </c>
      <c r="E2094" s="4" t="s">
        <v>29</v>
      </c>
      <c r="F2094" s="4" t="s">
        <v>422</v>
      </c>
      <c r="G2094" s="5" t="s">
        <v>411</v>
      </c>
      <c r="H2094" s="6">
        <v>14.48</v>
      </c>
      <c r="I2094" s="6">
        <v>0</v>
      </c>
      <c r="J2094" s="6">
        <v>0</v>
      </c>
      <c r="K2094" s="6">
        <v>0.24</v>
      </c>
      <c r="L2094" s="6">
        <v>0.46</v>
      </c>
      <c r="M2094" s="6">
        <v>13.78</v>
      </c>
      <c r="N2094" s="6">
        <v>5.1100000000000003</v>
      </c>
      <c r="O2094" s="6">
        <v>0</v>
      </c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  <c r="AP2094" s="3"/>
      <c r="AQ2094" s="3"/>
      <c r="AR2094" s="3"/>
      <c r="AS2094" s="3"/>
      <c r="AT2094" s="3"/>
      <c r="AU2094" s="3"/>
      <c r="AV2094" s="3"/>
      <c r="AW2094" s="3"/>
      <c r="AX2094" s="3"/>
      <c r="AY2094" s="3"/>
      <c r="AZ2094" s="3"/>
      <c r="BA2094" s="3"/>
      <c r="BB2094" s="3"/>
      <c r="BC2094" s="3"/>
      <c r="BD2094" s="3"/>
      <c r="BE2094" s="3"/>
    </row>
    <row r="2095" spans="1:57" s="17" customFormat="1" hidden="1" x14ac:dyDescent="0.25">
      <c r="A2095" s="9">
        <v>2019</v>
      </c>
      <c r="B2095" s="9">
        <v>4</v>
      </c>
      <c r="C2095" s="9" t="s">
        <v>27</v>
      </c>
      <c r="D2095" s="9" t="s">
        <v>158</v>
      </c>
      <c r="E2095" s="9" t="s">
        <v>17</v>
      </c>
      <c r="F2095" s="9" t="s">
        <v>163</v>
      </c>
      <c r="G2095" s="5" t="s">
        <v>157</v>
      </c>
      <c r="H2095" s="6">
        <v>2.91</v>
      </c>
      <c r="I2095" s="6">
        <v>0</v>
      </c>
      <c r="J2095" s="6">
        <v>0</v>
      </c>
      <c r="K2095" s="6">
        <v>0.24</v>
      </c>
      <c r="L2095" s="6">
        <v>0</v>
      </c>
      <c r="M2095" s="6">
        <v>2.66</v>
      </c>
      <c r="N2095" s="6">
        <v>1.79</v>
      </c>
      <c r="O2095" s="6">
        <v>0</v>
      </c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  <c r="AP2095" s="3"/>
      <c r="AQ2095" s="3"/>
      <c r="AR2095" s="3"/>
      <c r="AS2095" s="3"/>
      <c r="AT2095" s="3"/>
      <c r="AU2095" s="3"/>
      <c r="AV2095" s="3"/>
      <c r="AW2095" s="3"/>
      <c r="AX2095" s="3"/>
      <c r="AY2095" s="3"/>
      <c r="AZ2095" s="3"/>
      <c r="BA2095" s="3"/>
      <c r="BB2095" s="3"/>
      <c r="BC2095" s="3"/>
      <c r="BD2095" s="3"/>
      <c r="BE2095" s="3"/>
    </row>
    <row r="2096" spans="1:57" s="17" customFormat="1" hidden="1" x14ac:dyDescent="0.25">
      <c r="A2096" s="9">
        <v>2019</v>
      </c>
      <c r="B2096" s="9">
        <v>5</v>
      </c>
      <c r="C2096" s="9" t="s">
        <v>79</v>
      </c>
      <c r="D2096" s="9" t="s">
        <v>137</v>
      </c>
      <c r="E2096" s="9" t="s">
        <v>138</v>
      </c>
      <c r="F2096" s="9" t="s">
        <v>139</v>
      </c>
      <c r="G2096" s="5" t="s">
        <v>140</v>
      </c>
      <c r="H2096" s="6">
        <v>0.24</v>
      </c>
      <c r="I2096" s="6">
        <v>0</v>
      </c>
      <c r="J2096" s="6">
        <v>0</v>
      </c>
      <c r="K2096" s="6">
        <v>0.24</v>
      </c>
      <c r="L2096" s="6">
        <v>0</v>
      </c>
      <c r="M2096" s="6">
        <v>0</v>
      </c>
      <c r="N2096" s="6">
        <v>0</v>
      </c>
      <c r="O2096" s="6">
        <v>0</v>
      </c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  <c r="AP2096" s="3"/>
      <c r="AQ2096" s="3"/>
      <c r="AR2096" s="3"/>
      <c r="AS2096" s="3"/>
      <c r="AT2096" s="3"/>
      <c r="AU2096" s="3"/>
      <c r="AV2096" s="3"/>
      <c r="AW2096" s="3"/>
      <c r="AX2096" s="3"/>
      <c r="AY2096" s="3"/>
      <c r="AZ2096" s="3"/>
      <c r="BA2096" s="3"/>
      <c r="BB2096" s="3"/>
      <c r="BC2096" s="3"/>
      <c r="BD2096" s="3"/>
      <c r="BE2096" s="3"/>
    </row>
    <row r="2097" spans="1:57" s="17" customFormat="1" x14ac:dyDescent="0.25">
      <c r="A2097" s="9">
        <v>2019</v>
      </c>
      <c r="B2097" s="9">
        <v>5</v>
      </c>
      <c r="C2097" s="9" t="s">
        <v>124</v>
      </c>
      <c r="D2097" s="9" t="s">
        <v>379</v>
      </c>
      <c r="E2097" s="9" t="s">
        <v>29</v>
      </c>
      <c r="F2097" s="9" t="s">
        <v>380</v>
      </c>
      <c r="G2097" s="5" t="s">
        <v>375</v>
      </c>
      <c r="H2097" s="6">
        <v>0.24</v>
      </c>
      <c r="I2097" s="6">
        <v>0</v>
      </c>
      <c r="J2097" s="6">
        <v>0</v>
      </c>
      <c r="K2097" s="6">
        <v>0.24</v>
      </c>
      <c r="L2097" s="6">
        <v>0</v>
      </c>
      <c r="M2097" s="6">
        <v>0</v>
      </c>
      <c r="N2097" s="6">
        <v>0</v>
      </c>
      <c r="O2097" s="6">
        <v>0</v>
      </c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  <c r="AP2097" s="3"/>
      <c r="AQ2097" s="3"/>
      <c r="AR2097" s="3"/>
      <c r="AS2097" s="3"/>
      <c r="AT2097" s="3"/>
      <c r="AU2097" s="3"/>
      <c r="AV2097" s="3"/>
      <c r="AW2097" s="3"/>
      <c r="AX2097" s="3"/>
      <c r="AY2097" s="3"/>
      <c r="AZ2097" s="3"/>
      <c r="BA2097" s="3"/>
      <c r="BB2097" s="3"/>
      <c r="BC2097" s="3"/>
      <c r="BD2097" s="3"/>
      <c r="BE2097" s="3"/>
    </row>
    <row r="2098" spans="1:57" s="17" customFormat="1" hidden="1" x14ac:dyDescent="0.25">
      <c r="A2098" s="5">
        <v>2019</v>
      </c>
      <c r="B2098" s="5">
        <v>7</v>
      </c>
      <c r="C2098" s="12" t="s">
        <v>19</v>
      </c>
      <c r="D2098" s="12" t="s">
        <v>46</v>
      </c>
      <c r="E2098" s="5" t="s">
        <v>206</v>
      </c>
      <c r="F2098" s="12" t="s">
        <v>295</v>
      </c>
      <c r="G2098" s="10" t="s">
        <v>296</v>
      </c>
      <c r="H2098" s="6">
        <v>0.51</v>
      </c>
      <c r="I2098" s="6">
        <v>0</v>
      </c>
      <c r="J2098" s="6">
        <v>0</v>
      </c>
      <c r="K2098" s="6">
        <v>0.24</v>
      </c>
      <c r="L2098" s="6">
        <v>0.27</v>
      </c>
      <c r="M2098" s="6">
        <v>0</v>
      </c>
      <c r="N2098" s="6">
        <v>0</v>
      </c>
      <c r="O2098" s="6">
        <v>0</v>
      </c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  <c r="AP2098" s="3"/>
      <c r="AQ2098" s="3"/>
      <c r="AR2098" s="3"/>
      <c r="AS2098" s="3"/>
      <c r="AT2098" s="3"/>
      <c r="AU2098" s="3"/>
      <c r="AV2098" s="3"/>
      <c r="AW2098" s="3"/>
      <c r="AX2098" s="3"/>
      <c r="AY2098" s="3"/>
      <c r="AZ2098" s="3"/>
      <c r="BA2098" s="3"/>
      <c r="BB2098" s="3"/>
      <c r="BC2098" s="3"/>
      <c r="BD2098" s="3"/>
      <c r="BE2098" s="3"/>
    </row>
    <row r="2099" spans="1:57" s="17" customFormat="1" hidden="1" x14ac:dyDescent="0.25">
      <c r="A2099" s="5">
        <v>2019</v>
      </c>
      <c r="B2099" s="5">
        <v>7</v>
      </c>
      <c r="C2099" s="12" t="s">
        <v>124</v>
      </c>
      <c r="D2099" s="12" t="s">
        <v>125</v>
      </c>
      <c r="E2099" s="5" t="s">
        <v>67</v>
      </c>
      <c r="F2099" s="12" t="s">
        <v>343</v>
      </c>
      <c r="G2099" s="10" t="s">
        <v>344</v>
      </c>
      <c r="H2099" s="6">
        <v>0.24</v>
      </c>
      <c r="I2099" s="6">
        <v>0</v>
      </c>
      <c r="J2099" s="6">
        <v>0</v>
      </c>
      <c r="K2099" s="6">
        <v>0.24</v>
      </c>
      <c r="L2099" s="6">
        <v>0</v>
      </c>
      <c r="M2099" s="6">
        <v>0</v>
      </c>
      <c r="N2099" s="6">
        <v>0</v>
      </c>
      <c r="O2099" s="6">
        <v>0</v>
      </c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  <c r="BA2099" s="3"/>
      <c r="BB2099" s="3"/>
      <c r="BC2099" s="3"/>
      <c r="BD2099" s="3"/>
      <c r="BE2099" s="3"/>
    </row>
    <row r="2100" spans="1:57" s="17" customFormat="1" x14ac:dyDescent="0.25">
      <c r="A2100" s="15">
        <v>2019</v>
      </c>
      <c r="B2100" s="15">
        <v>8</v>
      </c>
      <c r="C2100" s="15" t="s">
        <v>27</v>
      </c>
      <c r="D2100" s="15" t="s">
        <v>28</v>
      </c>
      <c r="E2100" s="15" t="s">
        <v>29</v>
      </c>
      <c r="F2100" s="15" t="s">
        <v>34</v>
      </c>
      <c r="G2100" s="16" t="s">
        <v>30</v>
      </c>
      <c r="H2100" s="15">
        <v>53.07</v>
      </c>
      <c r="I2100" s="15">
        <v>0</v>
      </c>
      <c r="J2100" s="15">
        <v>0</v>
      </c>
      <c r="K2100" s="15">
        <v>0.24</v>
      </c>
      <c r="L2100" s="15">
        <v>0</v>
      </c>
      <c r="M2100" s="15">
        <v>52.85</v>
      </c>
      <c r="N2100" s="15">
        <v>21.83</v>
      </c>
      <c r="O2100" s="15">
        <v>0</v>
      </c>
    </row>
    <row r="2101" spans="1:57" s="17" customFormat="1" hidden="1" x14ac:dyDescent="0.25">
      <c r="A2101" s="15">
        <v>2019</v>
      </c>
      <c r="B2101" s="15">
        <v>8</v>
      </c>
      <c r="C2101" s="15" t="s">
        <v>79</v>
      </c>
      <c r="D2101" s="15" t="s">
        <v>79</v>
      </c>
      <c r="E2101" s="15" t="s">
        <v>138</v>
      </c>
      <c r="F2101" s="15" t="s">
        <v>142</v>
      </c>
      <c r="G2101" s="16" t="s">
        <v>140</v>
      </c>
      <c r="H2101" s="15">
        <v>0.24</v>
      </c>
      <c r="I2101" s="15">
        <v>0</v>
      </c>
      <c r="J2101" s="15">
        <v>0</v>
      </c>
      <c r="K2101" s="15">
        <v>0.24</v>
      </c>
      <c r="L2101" s="15">
        <v>0</v>
      </c>
      <c r="M2101" s="15">
        <v>0</v>
      </c>
      <c r="N2101" s="15">
        <v>0</v>
      </c>
      <c r="O2101" s="15">
        <v>0</v>
      </c>
    </row>
    <row r="2102" spans="1:57" s="17" customFormat="1" hidden="1" x14ac:dyDescent="0.25">
      <c r="A2102" s="15">
        <v>2019</v>
      </c>
      <c r="B2102" s="15">
        <v>8</v>
      </c>
      <c r="C2102" s="15" t="s">
        <v>19</v>
      </c>
      <c r="D2102" s="15" t="s">
        <v>46</v>
      </c>
      <c r="E2102" s="15" t="s">
        <v>206</v>
      </c>
      <c r="F2102" s="15" t="s">
        <v>295</v>
      </c>
      <c r="G2102" s="16" t="s">
        <v>296</v>
      </c>
      <c r="H2102" s="15">
        <v>0.51</v>
      </c>
      <c r="I2102" s="15">
        <v>0</v>
      </c>
      <c r="J2102" s="15">
        <v>0</v>
      </c>
      <c r="K2102" s="15">
        <v>0.24</v>
      </c>
      <c r="L2102" s="15">
        <v>0.27</v>
      </c>
      <c r="M2102" s="15">
        <v>0</v>
      </c>
      <c r="N2102" s="15">
        <v>0</v>
      </c>
      <c r="O2102" s="15">
        <v>0</v>
      </c>
    </row>
    <row r="2103" spans="1:57" s="17" customFormat="1" hidden="1" x14ac:dyDescent="0.25">
      <c r="A2103" s="13">
        <v>2019</v>
      </c>
      <c r="B2103" s="13">
        <v>9</v>
      </c>
      <c r="C2103" s="13" t="s">
        <v>19</v>
      </c>
      <c r="D2103" s="13" t="s">
        <v>70</v>
      </c>
      <c r="E2103" s="13" t="s">
        <v>104</v>
      </c>
      <c r="F2103" s="13" t="s">
        <v>108</v>
      </c>
      <c r="G2103" s="7" t="s">
        <v>19</v>
      </c>
      <c r="H2103" s="13">
        <v>13.129999999999999</v>
      </c>
      <c r="I2103" s="13">
        <v>0</v>
      </c>
      <c r="J2103" s="13">
        <v>0</v>
      </c>
      <c r="K2103" s="13">
        <v>0.24</v>
      </c>
      <c r="L2103" s="13">
        <v>12.9</v>
      </c>
      <c r="M2103" s="13">
        <v>0</v>
      </c>
      <c r="N2103" s="13">
        <v>0</v>
      </c>
      <c r="O2103" s="13">
        <v>0</v>
      </c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  <c r="AH2103" s="18"/>
      <c r="AI2103" s="18"/>
      <c r="AJ2103" s="18"/>
      <c r="AK2103" s="18"/>
      <c r="AL2103" s="18"/>
      <c r="AM2103" s="18"/>
      <c r="AN2103" s="18"/>
      <c r="AO2103" s="18"/>
      <c r="AP2103" s="18"/>
      <c r="AQ2103" s="18"/>
      <c r="AR2103" s="18"/>
      <c r="AS2103" s="18"/>
      <c r="AT2103" s="18"/>
      <c r="AU2103" s="18"/>
      <c r="AV2103" s="18"/>
      <c r="AW2103" s="18"/>
      <c r="AX2103" s="18"/>
      <c r="AY2103" s="18"/>
      <c r="AZ2103" s="18"/>
      <c r="BA2103" s="18"/>
      <c r="BB2103" s="18"/>
      <c r="BC2103" s="18"/>
      <c r="BD2103" s="18"/>
      <c r="BE2103" s="18"/>
    </row>
    <row r="2104" spans="1:57" s="17" customFormat="1" hidden="1" x14ac:dyDescent="0.25">
      <c r="A2104" s="13">
        <v>2019</v>
      </c>
      <c r="B2104" s="13">
        <v>9</v>
      </c>
      <c r="C2104" s="13" t="s">
        <v>19</v>
      </c>
      <c r="D2104" s="13" t="s">
        <v>46</v>
      </c>
      <c r="E2104" s="13" t="s">
        <v>206</v>
      </c>
      <c r="F2104" s="13" t="s">
        <v>295</v>
      </c>
      <c r="G2104" s="7" t="s">
        <v>296</v>
      </c>
      <c r="H2104" s="13">
        <v>0.5</v>
      </c>
      <c r="I2104" s="13">
        <v>0</v>
      </c>
      <c r="J2104" s="13">
        <v>0</v>
      </c>
      <c r="K2104" s="13">
        <v>0.24</v>
      </c>
      <c r="L2104" s="13">
        <v>0.26</v>
      </c>
      <c r="M2104" s="13">
        <v>0</v>
      </c>
      <c r="N2104" s="13">
        <v>0</v>
      </c>
      <c r="O2104" s="13">
        <v>0</v>
      </c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  <c r="AH2104" s="18"/>
      <c r="AI2104" s="18"/>
      <c r="AJ2104" s="18"/>
      <c r="AK2104" s="18"/>
      <c r="AL2104" s="18"/>
      <c r="AM2104" s="18"/>
      <c r="AN2104" s="18"/>
      <c r="AO2104" s="18"/>
      <c r="AP2104" s="18"/>
      <c r="AQ2104" s="18"/>
      <c r="AR2104" s="18"/>
      <c r="AS2104" s="18"/>
      <c r="AT2104" s="18"/>
      <c r="AU2104" s="18"/>
      <c r="AV2104" s="18"/>
      <c r="AW2104" s="18"/>
      <c r="AX2104" s="18"/>
      <c r="AY2104" s="18"/>
      <c r="AZ2104" s="18"/>
      <c r="BA2104" s="18"/>
      <c r="BB2104" s="18"/>
      <c r="BC2104" s="18"/>
      <c r="BD2104" s="18"/>
      <c r="BE2104" s="18"/>
    </row>
    <row r="2105" spans="1:57" s="17" customFormat="1" hidden="1" x14ac:dyDescent="0.25">
      <c r="A2105" s="13">
        <v>2019</v>
      </c>
      <c r="B2105" s="13">
        <v>9</v>
      </c>
      <c r="C2105" s="13" t="s">
        <v>15</v>
      </c>
      <c r="D2105" s="13" t="s">
        <v>393</v>
      </c>
      <c r="E2105" s="13" t="s">
        <v>43</v>
      </c>
      <c r="F2105" s="13" t="s">
        <v>393</v>
      </c>
      <c r="G2105" s="7" t="s">
        <v>393</v>
      </c>
      <c r="H2105" s="13">
        <v>0.85</v>
      </c>
      <c r="I2105" s="13">
        <v>0</v>
      </c>
      <c r="J2105" s="13">
        <v>0</v>
      </c>
      <c r="K2105" s="13">
        <v>0.24</v>
      </c>
      <c r="L2105" s="13">
        <v>0.6</v>
      </c>
      <c r="M2105" s="13">
        <v>0</v>
      </c>
      <c r="N2105" s="13">
        <v>0</v>
      </c>
      <c r="O2105" s="13">
        <v>0</v>
      </c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  <c r="AH2105" s="18"/>
      <c r="AI2105" s="18"/>
      <c r="AJ2105" s="18"/>
      <c r="AK2105" s="18"/>
      <c r="AL2105" s="18"/>
      <c r="AM2105" s="18"/>
      <c r="AN2105" s="18"/>
      <c r="AO2105" s="18"/>
      <c r="AP2105" s="18"/>
      <c r="AQ2105" s="18"/>
      <c r="AR2105" s="18"/>
      <c r="AS2105" s="18"/>
      <c r="AT2105" s="18"/>
      <c r="AU2105" s="18"/>
      <c r="AV2105" s="18"/>
      <c r="AW2105" s="18"/>
      <c r="AX2105" s="18"/>
      <c r="AY2105" s="18"/>
      <c r="AZ2105" s="18"/>
      <c r="BA2105" s="18"/>
      <c r="BB2105" s="18"/>
      <c r="BC2105" s="18"/>
      <c r="BD2105" s="18"/>
      <c r="BE2105" s="18"/>
    </row>
    <row r="2106" spans="1:57" s="17" customFormat="1" hidden="1" x14ac:dyDescent="0.25">
      <c r="A2106" s="19">
        <v>2019</v>
      </c>
      <c r="B2106" s="19">
        <v>10</v>
      </c>
      <c r="C2106" s="19" t="s">
        <v>79</v>
      </c>
      <c r="D2106" s="19" t="s">
        <v>79</v>
      </c>
      <c r="E2106" s="19" t="s">
        <v>138</v>
      </c>
      <c r="F2106" s="19" t="s">
        <v>142</v>
      </c>
      <c r="G2106" s="19" t="s">
        <v>140</v>
      </c>
      <c r="H2106" s="19">
        <v>0.24</v>
      </c>
      <c r="I2106" s="19">
        <v>0</v>
      </c>
      <c r="J2106" s="19">
        <v>0</v>
      </c>
      <c r="K2106" s="19">
        <v>0.24</v>
      </c>
      <c r="L2106" s="19">
        <v>0</v>
      </c>
      <c r="M2106" s="19">
        <v>0</v>
      </c>
      <c r="N2106" s="19">
        <v>0</v>
      </c>
      <c r="O2106" s="19">
        <v>0</v>
      </c>
      <c r="P2106" s="20"/>
      <c r="Q2106" s="20"/>
      <c r="R2106" s="20"/>
      <c r="S2106" s="20"/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20"/>
      <c r="AG2106" s="20"/>
      <c r="AH2106" s="20"/>
      <c r="AI2106" s="20"/>
      <c r="AJ2106" s="20"/>
      <c r="AK2106" s="20"/>
      <c r="AL2106" s="20"/>
      <c r="AM2106" s="20"/>
      <c r="AN2106" s="20"/>
      <c r="AO2106" s="20"/>
      <c r="AP2106" s="20"/>
      <c r="AQ2106" s="20"/>
      <c r="AR2106" s="20"/>
      <c r="AS2106" s="20"/>
      <c r="AT2106" s="20"/>
      <c r="AU2106" s="20"/>
      <c r="AV2106" s="20"/>
      <c r="AW2106" s="20"/>
      <c r="AX2106" s="20"/>
      <c r="AY2106" s="20"/>
      <c r="AZ2106" s="20"/>
      <c r="BA2106" s="20"/>
      <c r="BB2106" s="20"/>
      <c r="BC2106" s="20"/>
      <c r="BD2106" s="20"/>
      <c r="BE2106" s="20"/>
    </row>
    <row r="2107" spans="1:57" s="17" customFormat="1" x14ac:dyDescent="0.25">
      <c r="A2107" s="19">
        <v>2019</v>
      </c>
      <c r="B2107" s="19">
        <v>10</v>
      </c>
      <c r="C2107" s="19" t="s">
        <v>124</v>
      </c>
      <c r="D2107" s="19" t="s">
        <v>379</v>
      </c>
      <c r="E2107" s="19" t="s">
        <v>29</v>
      </c>
      <c r="F2107" s="19" t="s">
        <v>380</v>
      </c>
      <c r="G2107" s="19" t="s">
        <v>375</v>
      </c>
      <c r="H2107" s="19">
        <v>0.24</v>
      </c>
      <c r="I2107" s="19">
        <v>0</v>
      </c>
      <c r="J2107" s="19">
        <v>0</v>
      </c>
      <c r="K2107" s="19">
        <v>0.24</v>
      </c>
      <c r="L2107" s="19">
        <v>0</v>
      </c>
      <c r="M2107" s="19">
        <v>0</v>
      </c>
      <c r="N2107" s="19">
        <v>0</v>
      </c>
      <c r="O2107" s="19">
        <v>0</v>
      </c>
      <c r="P2107" s="20"/>
      <c r="Q2107" s="20"/>
      <c r="R2107" s="20"/>
      <c r="S2107" s="20"/>
      <c r="T2107" s="20"/>
      <c r="U2107" s="20"/>
      <c r="V2107" s="20"/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20"/>
      <c r="AG2107" s="20"/>
      <c r="AH2107" s="20"/>
      <c r="AI2107" s="20"/>
      <c r="AJ2107" s="20"/>
      <c r="AK2107" s="20"/>
      <c r="AL2107" s="20"/>
      <c r="AM2107" s="20"/>
      <c r="AN2107" s="20"/>
      <c r="AO2107" s="20"/>
      <c r="AP2107" s="20"/>
      <c r="AQ2107" s="20"/>
      <c r="AR2107" s="20"/>
      <c r="AS2107" s="20"/>
      <c r="AT2107" s="20"/>
      <c r="AU2107" s="20"/>
      <c r="AV2107" s="20"/>
      <c r="AW2107" s="20"/>
      <c r="AX2107" s="20"/>
      <c r="AY2107" s="20"/>
      <c r="AZ2107" s="20"/>
      <c r="BA2107" s="20"/>
      <c r="BB2107" s="20"/>
      <c r="BC2107" s="20"/>
      <c r="BD2107" s="20"/>
      <c r="BE2107" s="20"/>
    </row>
    <row r="2108" spans="1:57" s="17" customFormat="1" hidden="1" x14ac:dyDescent="0.25">
      <c r="A2108" s="4">
        <v>2019</v>
      </c>
      <c r="B2108" s="4">
        <v>1</v>
      </c>
      <c r="C2108" s="4" t="s">
        <v>27</v>
      </c>
      <c r="D2108" s="4" t="s">
        <v>158</v>
      </c>
      <c r="E2108" s="4" t="s">
        <v>17</v>
      </c>
      <c r="F2108" s="4" t="s">
        <v>266</v>
      </c>
      <c r="G2108" s="5" t="s">
        <v>34</v>
      </c>
      <c r="H2108" s="6">
        <v>3.17</v>
      </c>
      <c r="I2108" s="6">
        <v>0</v>
      </c>
      <c r="J2108" s="6">
        <v>0</v>
      </c>
      <c r="K2108" s="6">
        <v>0.23</v>
      </c>
      <c r="L2108" s="6">
        <v>0</v>
      </c>
      <c r="M2108" s="6">
        <v>2.94</v>
      </c>
      <c r="N2108" s="6">
        <v>7.2200000000000006</v>
      </c>
      <c r="O2108" s="6">
        <v>0</v>
      </c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  <c r="BC2108" s="3"/>
      <c r="BD2108" s="3"/>
      <c r="BE2108" s="3"/>
    </row>
    <row r="2109" spans="1:57" s="17" customFormat="1" hidden="1" x14ac:dyDescent="0.25">
      <c r="A2109" s="9">
        <v>2019</v>
      </c>
      <c r="B2109" s="9">
        <v>2</v>
      </c>
      <c r="C2109" s="9" t="s">
        <v>15</v>
      </c>
      <c r="D2109" s="9" t="s">
        <v>131</v>
      </c>
      <c r="E2109" s="9" t="s">
        <v>43</v>
      </c>
      <c r="F2109" s="9" t="s">
        <v>235</v>
      </c>
      <c r="G2109" s="5" t="s">
        <v>16</v>
      </c>
      <c r="H2109" s="6">
        <v>42.76</v>
      </c>
      <c r="I2109" s="6">
        <v>0</v>
      </c>
      <c r="J2109" s="6">
        <v>0</v>
      </c>
      <c r="K2109" s="6">
        <v>0.23</v>
      </c>
      <c r="L2109" s="6">
        <v>41.81</v>
      </c>
      <c r="M2109" s="6">
        <v>0</v>
      </c>
      <c r="N2109" s="6">
        <v>0</v>
      </c>
      <c r="O2109" s="6">
        <v>0.72</v>
      </c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  <c r="BA2109" s="3"/>
      <c r="BB2109" s="3"/>
      <c r="BC2109" s="3"/>
      <c r="BD2109" s="3"/>
      <c r="BE2109" s="3"/>
    </row>
    <row r="2110" spans="1:57" s="17" customFormat="1" hidden="1" x14ac:dyDescent="0.25">
      <c r="A2110" s="9">
        <v>2019</v>
      </c>
      <c r="B2110" s="9">
        <v>2</v>
      </c>
      <c r="C2110" s="9" t="s">
        <v>89</v>
      </c>
      <c r="D2110" s="9" t="s">
        <v>370</v>
      </c>
      <c r="E2110" s="9" t="s">
        <v>371</v>
      </c>
      <c r="F2110" s="9" t="s">
        <v>372</v>
      </c>
      <c r="G2110" s="5" t="s">
        <v>372</v>
      </c>
      <c r="H2110" s="6">
        <v>21.38</v>
      </c>
      <c r="I2110" s="6">
        <v>0</v>
      </c>
      <c r="J2110" s="6">
        <v>0</v>
      </c>
      <c r="K2110" s="6">
        <v>0.23</v>
      </c>
      <c r="L2110" s="6">
        <v>1.43</v>
      </c>
      <c r="M2110" s="6">
        <v>0</v>
      </c>
      <c r="N2110" s="6">
        <v>0</v>
      </c>
      <c r="O2110" s="6">
        <v>19.72</v>
      </c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  <c r="AP2110" s="3"/>
      <c r="AQ2110" s="3"/>
      <c r="AR2110" s="3"/>
      <c r="AS2110" s="3"/>
      <c r="AT2110" s="3"/>
      <c r="AU2110" s="3"/>
      <c r="AV2110" s="3"/>
      <c r="AW2110" s="3"/>
      <c r="AX2110" s="3"/>
      <c r="AY2110" s="3"/>
      <c r="AZ2110" s="3"/>
      <c r="BA2110" s="3"/>
      <c r="BB2110" s="3"/>
      <c r="BC2110" s="3"/>
      <c r="BD2110" s="3"/>
      <c r="BE2110" s="3"/>
    </row>
    <row r="2111" spans="1:57" s="17" customFormat="1" hidden="1" x14ac:dyDescent="0.25">
      <c r="A2111" s="9">
        <v>2019</v>
      </c>
      <c r="B2111" s="9">
        <v>2</v>
      </c>
      <c r="C2111" s="9" t="s">
        <v>231</v>
      </c>
      <c r="D2111" s="9" t="s">
        <v>464</v>
      </c>
      <c r="E2111" s="9" t="s">
        <v>43</v>
      </c>
      <c r="F2111" s="9" t="s">
        <v>465</v>
      </c>
      <c r="G2111" s="5" t="s">
        <v>466</v>
      </c>
      <c r="H2111" s="6">
        <v>179.27</v>
      </c>
      <c r="I2111" s="6">
        <v>0</v>
      </c>
      <c r="J2111" s="6">
        <v>0</v>
      </c>
      <c r="K2111" s="6">
        <v>0.23</v>
      </c>
      <c r="L2111" s="6">
        <v>2.87</v>
      </c>
      <c r="M2111" s="6">
        <v>0</v>
      </c>
      <c r="N2111" s="6">
        <v>0</v>
      </c>
      <c r="O2111" s="6">
        <v>176.16</v>
      </c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  <c r="AP2111" s="3"/>
      <c r="AQ2111" s="3"/>
      <c r="AR2111" s="3"/>
      <c r="AS2111" s="3"/>
      <c r="AT2111" s="3"/>
      <c r="AU2111" s="3"/>
      <c r="AV2111" s="3"/>
      <c r="AW2111" s="3"/>
      <c r="AX2111" s="3"/>
      <c r="AY2111" s="3"/>
      <c r="AZ2111" s="3"/>
      <c r="BA2111" s="3"/>
      <c r="BB2111" s="3"/>
      <c r="BC2111" s="3"/>
      <c r="BD2111" s="3"/>
      <c r="BE2111" s="3"/>
    </row>
    <row r="2112" spans="1:57" s="17" customFormat="1" x14ac:dyDescent="0.25">
      <c r="A2112" s="9">
        <v>2019</v>
      </c>
      <c r="B2112" s="9">
        <v>3</v>
      </c>
      <c r="C2112" s="9" t="s">
        <v>27</v>
      </c>
      <c r="D2112" s="9" t="s">
        <v>28</v>
      </c>
      <c r="E2112" s="9" t="s">
        <v>29</v>
      </c>
      <c r="F2112" s="9" t="s">
        <v>34</v>
      </c>
      <c r="G2112" s="5" t="s">
        <v>30</v>
      </c>
      <c r="H2112" s="6">
        <v>53.07</v>
      </c>
      <c r="I2112" s="6">
        <v>0</v>
      </c>
      <c r="J2112" s="6">
        <v>0</v>
      </c>
      <c r="K2112" s="6">
        <v>0.23</v>
      </c>
      <c r="L2112" s="6">
        <v>0</v>
      </c>
      <c r="M2112" s="6">
        <v>52.83</v>
      </c>
      <c r="N2112" s="6">
        <v>24.14</v>
      </c>
      <c r="O2112" s="6">
        <v>0</v>
      </c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  <c r="AP2112" s="3"/>
      <c r="AQ2112" s="3"/>
      <c r="AR2112" s="3"/>
      <c r="AS2112" s="3"/>
      <c r="AT2112" s="3"/>
      <c r="AU2112" s="3"/>
      <c r="AV2112" s="3"/>
      <c r="AW2112" s="3"/>
      <c r="AX2112" s="3"/>
      <c r="AY2112" s="3"/>
      <c r="AZ2112" s="3"/>
      <c r="BA2112" s="3"/>
      <c r="BB2112" s="3"/>
      <c r="BC2112" s="3"/>
      <c r="BD2112" s="3"/>
      <c r="BE2112" s="3"/>
    </row>
    <row r="2113" spans="1:57" s="17" customFormat="1" hidden="1" x14ac:dyDescent="0.25">
      <c r="A2113" s="9">
        <v>2019</v>
      </c>
      <c r="B2113" s="9">
        <v>4</v>
      </c>
      <c r="C2113" s="9" t="s">
        <v>79</v>
      </c>
      <c r="D2113" s="9" t="s">
        <v>137</v>
      </c>
      <c r="E2113" s="9" t="s">
        <v>138</v>
      </c>
      <c r="F2113" s="9" t="s">
        <v>140</v>
      </c>
      <c r="G2113" s="5" t="s">
        <v>140</v>
      </c>
      <c r="H2113" s="6">
        <v>0.23</v>
      </c>
      <c r="I2113" s="6">
        <v>0</v>
      </c>
      <c r="J2113" s="6">
        <v>0</v>
      </c>
      <c r="K2113" s="6">
        <v>0.23</v>
      </c>
      <c r="L2113" s="6">
        <v>0</v>
      </c>
      <c r="M2113" s="6">
        <v>0</v>
      </c>
      <c r="N2113" s="6">
        <v>0</v>
      </c>
      <c r="O2113" s="6">
        <v>0</v>
      </c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  <c r="AP2113" s="3"/>
      <c r="AQ2113" s="3"/>
      <c r="AR2113" s="3"/>
      <c r="AS2113" s="3"/>
      <c r="AT2113" s="3"/>
      <c r="AU2113" s="3"/>
      <c r="AV2113" s="3"/>
      <c r="AW2113" s="3"/>
      <c r="AX2113" s="3"/>
      <c r="AY2113" s="3"/>
      <c r="AZ2113" s="3"/>
      <c r="BA2113" s="3"/>
      <c r="BB2113" s="3"/>
      <c r="BC2113" s="3"/>
      <c r="BD2113" s="3"/>
      <c r="BE2113" s="3"/>
    </row>
    <row r="2114" spans="1:57" s="17" customFormat="1" x14ac:dyDescent="0.25">
      <c r="A2114" s="9">
        <v>2019</v>
      </c>
      <c r="B2114" s="9">
        <v>4</v>
      </c>
      <c r="C2114" s="9" t="s">
        <v>124</v>
      </c>
      <c r="D2114" s="9" t="s">
        <v>379</v>
      </c>
      <c r="E2114" s="9" t="s">
        <v>29</v>
      </c>
      <c r="F2114" s="9" t="s">
        <v>380</v>
      </c>
      <c r="G2114" s="5" t="s">
        <v>375</v>
      </c>
      <c r="H2114" s="6">
        <v>0.23</v>
      </c>
      <c r="I2114" s="6">
        <v>0</v>
      </c>
      <c r="J2114" s="6">
        <v>0</v>
      </c>
      <c r="K2114" s="6">
        <v>0.23</v>
      </c>
      <c r="L2114" s="6">
        <v>0</v>
      </c>
      <c r="M2114" s="6">
        <v>0</v>
      </c>
      <c r="N2114" s="6">
        <v>0</v>
      </c>
      <c r="O2114" s="6">
        <v>0</v>
      </c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  <c r="AP2114" s="3"/>
      <c r="AQ2114" s="3"/>
      <c r="AR2114" s="3"/>
      <c r="AS2114" s="3"/>
      <c r="AT2114" s="3"/>
      <c r="AU2114" s="3"/>
      <c r="AV2114" s="3"/>
      <c r="AW2114" s="3"/>
      <c r="AX2114" s="3"/>
      <c r="AY2114" s="3"/>
      <c r="AZ2114" s="3"/>
      <c r="BA2114" s="3"/>
      <c r="BB2114" s="3"/>
      <c r="BC2114" s="3"/>
      <c r="BD2114" s="3"/>
      <c r="BE2114" s="3"/>
    </row>
    <row r="2115" spans="1:57" s="17" customFormat="1" hidden="1" x14ac:dyDescent="0.25">
      <c r="A2115" s="9">
        <v>2019</v>
      </c>
      <c r="B2115" s="9">
        <v>5</v>
      </c>
      <c r="C2115" s="9" t="s">
        <v>79</v>
      </c>
      <c r="D2115" s="9" t="s">
        <v>79</v>
      </c>
      <c r="E2115" s="9" t="s">
        <v>138</v>
      </c>
      <c r="F2115" s="9" t="s">
        <v>142</v>
      </c>
      <c r="G2115" s="5" t="s">
        <v>140</v>
      </c>
      <c r="H2115" s="6">
        <v>0.23</v>
      </c>
      <c r="I2115" s="6">
        <v>0</v>
      </c>
      <c r="J2115" s="6">
        <v>0</v>
      </c>
      <c r="K2115" s="6">
        <v>0.23</v>
      </c>
      <c r="L2115" s="6">
        <v>0</v>
      </c>
      <c r="M2115" s="6">
        <v>0</v>
      </c>
      <c r="N2115" s="6">
        <v>0</v>
      </c>
      <c r="O2115" s="6">
        <v>0</v>
      </c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  <c r="BC2115" s="3"/>
      <c r="BD2115" s="3"/>
      <c r="BE2115" s="3"/>
    </row>
    <row r="2116" spans="1:57" s="17" customFormat="1" x14ac:dyDescent="0.25">
      <c r="A2116" s="9">
        <v>2019</v>
      </c>
      <c r="B2116" s="9">
        <v>5</v>
      </c>
      <c r="C2116" s="9" t="s">
        <v>61</v>
      </c>
      <c r="D2116" s="9" t="s">
        <v>399</v>
      </c>
      <c r="E2116" s="9" t="s">
        <v>29</v>
      </c>
      <c r="F2116" s="9" t="s">
        <v>414</v>
      </c>
      <c r="G2116" s="5" t="s">
        <v>411</v>
      </c>
      <c r="H2116" s="6">
        <v>6.17</v>
      </c>
      <c r="I2116" s="6">
        <v>0</v>
      </c>
      <c r="J2116" s="6">
        <v>0</v>
      </c>
      <c r="K2116" s="6">
        <v>0.23</v>
      </c>
      <c r="L2116" s="6">
        <v>0</v>
      </c>
      <c r="M2116" s="6">
        <v>5.93</v>
      </c>
      <c r="N2116" s="6">
        <v>2.23</v>
      </c>
      <c r="O2116" s="6">
        <v>0</v>
      </c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  <c r="BA2116" s="3"/>
      <c r="BB2116" s="3"/>
      <c r="BC2116" s="3"/>
      <c r="BD2116" s="3"/>
      <c r="BE2116" s="3"/>
    </row>
    <row r="2117" spans="1:57" s="17" customFormat="1" hidden="1" x14ac:dyDescent="0.25">
      <c r="A2117" s="9">
        <v>2019</v>
      </c>
      <c r="B2117" s="9">
        <v>5</v>
      </c>
      <c r="C2117" s="9" t="s">
        <v>124</v>
      </c>
      <c r="D2117" s="9" t="s">
        <v>425</v>
      </c>
      <c r="E2117" s="9" t="s">
        <v>126</v>
      </c>
      <c r="F2117" s="9" t="s">
        <v>438</v>
      </c>
      <c r="G2117" s="5" t="s">
        <v>439</v>
      </c>
      <c r="H2117" s="6">
        <v>0.23</v>
      </c>
      <c r="I2117" s="6">
        <v>0</v>
      </c>
      <c r="J2117" s="6">
        <v>0</v>
      </c>
      <c r="K2117" s="6">
        <v>0.23</v>
      </c>
      <c r="L2117" s="6">
        <v>0</v>
      </c>
      <c r="M2117" s="6">
        <v>0</v>
      </c>
      <c r="N2117" s="6">
        <v>0</v>
      </c>
      <c r="O2117" s="6">
        <v>0</v>
      </c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  <c r="AP2117" s="3"/>
      <c r="AQ2117" s="3"/>
      <c r="AR2117" s="3"/>
      <c r="AS2117" s="3"/>
      <c r="AT2117" s="3"/>
      <c r="AU2117" s="3"/>
      <c r="AV2117" s="3"/>
      <c r="AW2117" s="3"/>
      <c r="AX2117" s="3"/>
      <c r="AY2117" s="3"/>
      <c r="AZ2117" s="3"/>
      <c r="BA2117" s="3"/>
      <c r="BB2117" s="3"/>
      <c r="BC2117" s="3"/>
      <c r="BD2117" s="3"/>
      <c r="BE2117" s="3"/>
    </row>
    <row r="2118" spans="1:57" s="17" customFormat="1" hidden="1" x14ac:dyDescent="0.25">
      <c r="A2118" s="9">
        <v>2019</v>
      </c>
      <c r="B2118" s="9">
        <v>6</v>
      </c>
      <c r="C2118" s="10" t="s">
        <v>55</v>
      </c>
      <c r="D2118" s="10" t="s">
        <v>249</v>
      </c>
      <c r="E2118" s="9" t="s">
        <v>250</v>
      </c>
      <c r="F2118" s="10" t="s">
        <v>358</v>
      </c>
      <c r="G2118" s="12" t="s">
        <v>357</v>
      </c>
      <c r="H2118" s="6">
        <v>30.97</v>
      </c>
      <c r="I2118" s="6">
        <v>0</v>
      </c>
      <c r="J2118" s="6">
        <v>0</v>
      </c>
      <c r="K2118" s="6">
        <v>0.23</v>
      </c>
      <c r="L2118" s="6">
        <v>30.74</v>
      </c>
      <c r="M2118" s="6">
        <v>0</v>
      </c>
      <c r="N2118" s="6">
        <v>0</v>
      </c>
      <c r="O2118" s="6">
        <v>0</v>
      </c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  <c r="BC2118" s="3"/>
      <c r="BD2118" s="3"/>
      <c r="BE2118" s="3"/>
    </row>
    <row r="2119" spans="1:57" s="17" customFormat="1" hidden="1" x14ac:dyDescent="0.25">
      <c r="A2119" s="9">
        <v>2019</v>
      </c>
      <c r="B2119" s="9">
        <v>6</v>
      </c>
      <c r="C2119" s="10" t="s">
        <v>231</v>
      </c>
      <c r="D2119" s="10" t="s">
        <v>464</v>
      </c>
      <c r="E2119" s="9" t="s">
        <v>43</v>
      </c>
      <c r="F2119" s="10" t="s">
        <v>465</v>
      </c>
      <c r="G2119" s="12" t="s">
        <v>466</v>
      </c>
      <c r="H2119" s="6">
        <v>186.67</v>
      </c>
      <c r="I2119" s="6">
        <v>0</v>
      </c>
      <c r="J2119" s="6">
        <v>0</v>
      </c>
      <c r="K2119" s="6">
        <v>0.23</v>
      </c>
      <c r="L2119" s="6">
        <v>3.71</v>
      </c>
      <c r="M2119" s="6">
        <v>0</v>
      </c>
      <c r="N2119" s="6">
        <v>0</v>
      </c>
      <c r="O2119" s="6">
        <v>182.73</v>
      </c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  <c r="AP2119" s="3"/>
      <c r="AQ2119" s="3"/>
      <c r="AR2119" s="3"/>
      <c r="AS2119" s="3"/>
      <c r="AT2119" s="3"/>
      <c r="AU2119" s="3"/>
      <c r="AV2119" s="3"/>
      <c r="AW2119" s="3"/>
      <c r="AX2119" s="3"/>
      <c r="AY2119" s="3"/>
      <c r="AZ2119" s="3"/>
      <c r="BA2119" s="3"/>
      <c r="BB2119" s="3"/>
      <c r="BC2119" s="3"/>
      <c r="BD2119" s="3"/>
      <c r="BE2119" s="3"/>
    </row>
    <row r="2120" spans="1:57" s="17" customFormat="1" hidden="1" x14ac:dyDescent="0.25">
      <c r="A2120" s="13">
        <v>2019</v>
      </c>
      <c r="B2120" s="13">
        <v>9</v>
      </c>
      <c r="C2120" s="13" t="s">
        <v>27</v>
      </c>
      <c r="D2120" s="13" t="s">
        <v>158</v>
      </c>
      <c r="E2120" s="5" t="s">
        <v>17</v>
      </c>
      <c r="F2120" s="13" t="s">
        <v>263</v>
      </c>
      <c r="G2120" s="7" t="s">
        <v>34</v>
      </c>
      <c r="H2120" s="13">
        <v>18.760000000000002</v>
      </c>
      <c r="I2120" s="13">
        <v>0</v>
      </c>
      <c r="J2120" s="13">
        <v>0</v>
      </c>
      <c r="K2120" s="13">
        <v>0.23</v>
      </c>
      <c r="L2120" s="13">
        <v>0</v>
      </c>
      <c r="M2120" s="13">
        <v>18.54</v>
      </c>
      <c r="N2120" s="13">
        <v>29.89</v>
      </c>
      <c r="O2120" s="13">
        <v>0</v>
      </c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  <c r="AH2120" s="18"/>
      <c r="AI2120" s="18"/>
      <c r="AJ2120" s="18"/>
      <c r="AK2120" s="18"/>
      <c r="AL2120" s="18"/>
      <c r="AM2120" s="18"/>
      <c r="AN2120" s="18"/>
      <c r="AO2120" s="18"/>
      <c r="AP2120" s="18"/>
      <c r="AQ2120" s="18"/>
      <c r="AR2120" s="18"/>
      <c r="AS2120" s="18"/>
      <c r="AT2120" s="18"/>
      <c r="AU2120" s="18"/>
      <c r="AV2120" s="18"/>
      <c r="AW2120" s="18"/>
      <c r="AX2120" s="18"/>
      <c r="AY2120" s="18"/>
      <c r="AZ2120" s="18"/>
      <c r="BA2120" s="18"/>
      <c r="BB2120" s="18"/>
      <c r="BC2120" s="18"/>
      <c r="BD2120" s="18"/>
      <c r="BE2120" s="18"/>
    </row>
    <row r="2121" spans="1:57" s="17" customFormat="1" x14ac:dyDescent="0.25">
      <c r="A2121" s="13">
        <v>2019</v>
      </c>
      <c r="B2121" s="13">
        <v>9</v>
      </c>
      <c r="C2121" s="13" t="s">
        <v>61</v>
      </c>
      <c r="D2121" s="13" t="s">
        <v>399</v>
      </c>
      <c r="E2121" s="13" t="s">
        <v>29</v>
      </c>
      <c r="F2121" s="13" t="s">
        <v>414</v>
      </c>
      <c r="G2121" s="7" t="s">
        <v>411</v>
      </c>
      <c r="H2121" s="13">
        <v>6.66</v>
      </c>
      <c r="I2121" s="13">
        <v>0</v>
      </c>
      <c r="J2121" s="13">
        <v>0</v>
      </c>
      <c r="K2121" s="13">
        <v>0.23</v>
      </c>
      <c r="L2121" s="13">
        <v>0.12</v>
      </c>
      <c r="M2121" s="13">
        <v>6.29</v>
      </c>
      <c r="N2121" s="13">
        <v>2.21</v>
      </c>
      <c r="O2121" s="13">
        <v>0.02</v>
      </c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  <c r="AH2121" s="18"/>
      <c r="AI2121" s="18"/>
      <c r="AJ2121" s="18"/>
      <c r="AK2121" s="18"/>
      <c r="AL2121" s="18"/>
      <c r="AM2121" s="18"/>
      <c r="AN2121" s="18"/>
      <c r="AO2121" s="18"/>
      <c r="AP2121" s="18"/>
      <c r="AQ2121" s="18"/>
      <c r="AR2121" s="18"/>
      <c r="AS2121" s="18"/>
      <c r="AT2121" s="18"/>
      <c r="AU2121" s="18"/>
      <c r="AV2121" s="18"/>
      <c r="AW2121" s="18"/>
      <c r="AX2121" s="18"/>
      <c r="AY2121" s="18"/>
      <c r="AZ2121" s="18"/>
      <c r="BA2121" s="18"/>
      <c r="BB2121" s="18"/>
      <c r="BC2121" s="18"/>
      <c r="BD2121" s="18"/>
      <c r="BE2121" s="18"/>
    </row>
    <row r="2122" spans="1:57" s="17" customFormat="1" hidden="1" x14ac:dyDescent="0.25">
      <c r="A2122" s="19">
        <v>2019</v>
      </c>
      <c r="B2122" s="19">
        <v>10</v>
      </c>
      <c r="C2122" s="19" t="s">
        <v>19</v>
      </c>
      <c r="D2122" s="19" t="s">
        <v>46</v>
      </c>
      <c r="E2122" s="19" t="s">
        <v>206</v>
      </c>
      <c r="F2122" s="19" t="s">
        <v>295</v>
      </c>
      <c r="G2122" s="19" t="s">
        <v>296</v>
      </c>
      <c r="H2122" s="19">
        <v>0.48</v>
      </c>
      <c r="I2122" s="19">
        <v>0</v>
      </c>
      <c r="J2122" s="19">
        <v>0</v>
      </c>
      <c r="K2122" s="19">
        <v>0.23</v>
      </c>
      <c r="L2122" s="19">
        <v>0.26</v>
      </c>
      <c r="M2122" s="19">
        <v>0</v>
      </c>
      <c r="N2122" s="19">
        <v>0</v>
      </c>
      <c r="O2122" s="19">
        <v>0</v>
      </c>
      <c r="P2122" s="20"/>
      <c r="Q2122" s="20"/>
      <c r="R2122" s="20"/>
      <c r="S2122" s="20"/>
      <c r="T2122" s="20"/>
      <c r="U2122" s="20"/>
      <c r="V2122" s="20"/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20"/>
      <c r="AG2122" s="20"/>
      <c r="AH2122" s="20"/>
      <c r="AI2122" s="20"/>
      <c r="AJ2122" s="20"/>
      <c r="AK2122" s="20"/>
      <c r="AL2122" s="20"/>
      <c r="AM2122" s="20"/>
      <c r="AN2122" s="20"/>
      <c r="AO2122" s="20"/>
      <c r="AP2122" s="20"/>
      <c r="AQ2122" s="20"/>
      <c r="AR2122" s="20"/>
      <c r="AS2122" s="20"/>
      <c r="AT2122" s="20"/>
      <c r="AU2122" s="20"/>
      <c r="AV2122" s="20"/>
      <c r="AW2122" s="20"/>
      <c r="AX2122" s="20"/>
      <c r="AY2122" s="20"/>
      <c r="AZ2122" s="20"/>
      <c r="BA2122" s="20"/>
      <c r="BB2122" s="20"/>
      <c r="BC2122" s="20"/>
      <c r="BD2122" s="20"/>
      <c r="BE2122" s="20"/>
    </row>
    <row r="2123" spans="1:57" s="17" customFormat="1" hidden="1" x14ac:dyDescent="0.25">
      <c r="A2123" s="19">
        <v>2019</v>
      </c>
      <c r="B2123" s="19">
        <v>10</v>
      </c>
      <c r="C2123" s="19" t="s">
        <v>15</v>
      </c>
      <c r="D2123" s="19" t="s">
        <v>393</v>
      </c>
      <c r="E2123" s="19" t="s">
        <v>43</v>
      </c>
      <c r="F2123" s="19" t="s">
        <v>393</v>
      </c>
      <c r="G2123" s="19" t="s">
        <v>393</v>
      </c>
      <c r="H2123" s="19">
        <v>1.02</v>
      </c>
      <c r="I2123" s="19">
        <v>0</v>
      </c>
      <c r="J2123" s="19">
        <v>0</v>
      </c>
      <c r="K2123" s="19">
        <v>0.23</v>
      </c>
      <c r="L2123" s="19">
        <v>0.79</v>
      </c>
      <c r="M2123" s="19">
        <v>0</v>
      </c>
      <c r="N2123" s="19">
        <v>0</v>
      </c>
      <c r="O2123" s="19">
        <v>0</v>
      </c>
      <c r="P2123" s="20"/>
      <c r="Q2123" s="20"/>
      <c r="R2123" s="20"/>
      <c r="S2123" s="20"/>
      <c r="T2123" s="20"/>
      <c r="U2123" s="20"/>
      <c r="V2123" s="20"/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20"/>
      <c r="AG2123" s="20"/>
      <c r="AH2123" s="20"/>
      <c r="AI2123" s="20"/>
      <c r="AJ2123" s="20"/>
      <c r="AK2123" s="20"/>
      <c r="AL2123" s="20"/>
      <c r="AM2123" s="20"/>
      <c r="AN2123" s="20"/>
      <c r="AO2123" s="20"/>
      <c r="AP2123" s="20"/>
      <c r="AQ2123" s="20"/>
      <c r="AR2123" s="20"/>
      <c r="AS2123" s="20"/>
      <c r="AT2123" s="20"/>
      <c r="AU2123" s="20"/>
      <c r="AV2123" s="20"/>
      <c r="AW2123" s="20"/>
      <c r="AX2123" s="20"/>
      <c r="AY2123" s="20"/>
      <c r="AZ2123" s="20"/>
      <c r="BA2123" s="20"/>
      <c r="BB2123" s="20"/>
      <c r="BC2123" s="20"/>
      <c r="BD2123" s="20"/>
      <c r="BE2123" s="20"/>
    </row>
    <row r="2124" spans="1:57" s="17" customFormat="1" hidden="1" x14ac:dyDescent="0.25">
      <c r="A2124" s="23">
        <v>2019</v>
      </c>
      <c r="B2124" s="23">
        <v>12</v>
      </c>
      <c r="C2124" s="23" t="s">
        <v>19</v>
      </c>
      <c r="D2124" s="23" t="s">
        <v>20</v>
      </c>
      <c r="E2124" s="23" t="s">
        <v>441</v>
      </c>
      <c r="F2124" s="23" t="s">
        <v>442</v>
      </c>
      <c r="G2124" s="23" t="s">
        <v>442</v>
      </c>
      <c r="H2124" s="23">
        <v>3.3400000000000003</v>
      </c>
      <c r="I2124" s="23">
        <v>0</v>
      </c>
      <c r="J2124" s="23">
        <v>0</v>
      </c>
      <c r="K2124" s="23">
        <v>0.23</v>
      </c>
      <c r="L2124" s="23">
        <v>3.12</v>
      </c>
      <c r="M2124" s="23">
        <v>0</v>
      </c>
      <c r="N2124" s="23">
        <v>0</v>
      </c>
      <c r="O2124" s="23">
        <v>0</v>
      </c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  <c r="AW2124" s="24"/>
      <c r="AX2124" s="24"/>
      <c r="AY2124" s="24"/>
      <c r="AZ2124" s="24"/>
      <c r="BA2124" s="24"/>
      <c r="BB2124" s="24"/>
      <c r="BC2124" s="24"/>
      <c r="BD2124" s="24"/>
      <c r="BE2124" s="24"/>
    </row>
    <row r="2125" spans="1:57" s="17" customFormat="1" hidden="1" x14ac:dyDescent="0.25">
      <c r="A2125" s="4">
        <v>2019</v>
      </c>
      <c r="B2125" s="4">
        <v>1</v>
      </c>
      <c r="C2125" s="4" t="s">
        <v>19</v>
      </c>
      <c r="D2125" s="4" t="s">
        <v>299</v>
      </c>
      <c r="E2125" s="4" t="s">
        <v>280</v>
      </c>
      <c r="F2125" s="4" t="s">
        <v>511</v>
      </c>
      <c r="G2125" s="5" t="s">
        <v>512</v>
      </c>
      <c r="H2125" s="6">
        <v>0.22999999999999998</v>
      </c>
      <c r="I2125" s="6">
        <v>0</v>
      </c>
      <c r="J2125" s="6">
        <v>0</v>
      </c>
      <c r="K2125" s="6">
        <v>0.22999999999999998</v>
      </c>
      <c r="L2125" s="6">
        <v>0</v>
      </c>
      <c r="M2125" s="6">
        <v>0</v>
      </c>
      <c r="N2125" s="6">
        <v>0</v>
      </c>
      <c r="O2125" s="6">
        <v>0</v>
      </c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  <c r="BA2125" s="3"/>
      <c r="BB2125" s="3"/>
      <c r="BC2125" s="3"/>
      <c r="BD2125" s="3"/>
      <c r="BE2125" s="3"/>
    </row>
    <row r="2126" spans="1:57" s="17" customFormat="1" hidden="1" x14ac:dyDescent="0.25">
      <c r="A2126" s="9">
        <v>2019</v>
      </c>
      <c r="B2126" s="9">
        <v>2</v>
      </c>
      <c r="C2126" s="9" t="s">
        <v>19</v>
      </c>
      <c r="D2126" s="9" t="s">
        <v>106</v>
      </c>
      <c r="E2126" s="9" t="s">
        <v>104</v>
      </c>
      <c r="F2126" s="9" t="s">
        <v>107</v>
      </c>
      <c r="G2126" s="5" t="s">
        <v>19</v>
      </c>
      <c r="H2126" s="6">
        <v>8.24</v>
      </c>
      <c r="I2126" s="6">
        <v>0</v>
      </c>
      <c r="J2126" s="6">
        <v>0</v>
      </c>
      <c r="K2126" s="6">
        <v>0.22999999999999998</v>
      </c>
      <c r="L2126" s="6">
        <v>8.01</v>
      </c>
      <c r="M2126" s="6">
        <v>0</v>
      </c>
      <c r="N2126" s="6">
        <v>0</v>
      </c>
      <c r="O2126" s="6">
        <v>0</v>
      </c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  <c r="AP2126" s="3"/>
      <c r="AQ2126" s="3"/>
      <c r="AR2126" s="3"/>
      <c r="AS2126" s="3"/>
      <c r="AT2126" s="3"/>
      <c r="AU2126" s="3"/>
      <c r="AV2126" s="3"/>
      <c r="AW2126" s="3"/>
      <c r="AX2126" s="3"/>
      <c r="AY2126" s="3"/>
      <c r="AZ2126" s="3"/>
      <c r="BA2126" s="3"/>
      <c r="BB2126" s="3"/>
      <c r="BC2126" s="3"/>
      <c r="BD2126" s="3"/>
      <c r="BE2126" s="3"/>
    </row>
    <row r="2127" spans="1:57" s="17" customFormat="1" x14ac:dyDescent="0.25">
      <c r="A2127" s="19">
        <v>2019</v>
      </c>
      <c r="B2127" s="19">
        <v>10</v>
      </c>
      <c r="C2127" s="19" t="s">
        <v>27</v>
      </c>
      <c r="D2127" s="19" t="s">
        <v>28</v>
      </c>
      <c r="E2127" s="19" t="s">
        <v>29</v>
      </c>
      <c r="F2127" s="19" t="s">
        <v>33</v>
      </c>
      <c r="G2127" s="19" t="s">
        <v>30</v>
      </c>
      <c r="H2127" s="19">
        <v>10.66</v>
      </c>
      <c r="I2127" s="19">
        <v>0</v>
      </c>
      <c r="J2127" s="19">
        <v>0</v>
      </c>
      <c r="K2127" s="19">
        <v>0.22999999999999998</v>
      </c>
      <c r="L2127" s="19">
        <v>0</v>
      </c>
      <c r="M2127" s="19">
        <v>10.43</v>
      </c>
      <c r="N2127" s="19">
        <v>5.13</v>
      </c>
      <c r="O2127" s="19">
        <v>0</v>
      </c>
      <c r="P2127" s="20"/>
      <c r="Q2127" s="20"/>
      <c r="R2127" s="20"/>
      <c r="S2127" s="20"/>
      <c r="T2127" s="20"/>
      <c r="U2127" s="20"/>
      <c r="V2127" s="20"/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20"/>
      <c r="AG2127" s="20"/>
      <c r="AH2127" s="20"/>
      <c r="AI2127" s="20"/>
      <c r="AJ2127" s="20"/>
      <c r="AK2127" s="20"/>
      <c r="AL2127" s="20"/>
      <c r="AM2127" s="20"/>
      <c r="AN2127" s="20"/>
      <c r="AO2127" s="20"/>
      <c r="AP2127" s="20"/>
      <c r="AQ2127" s="20"/>
      <c r="AR2127" s="20"/>
      <c r="AS2127" s="20"/>
      <c r="AT2127" s="20"/>
      <c r="AU2127" s="20"/>
      <c r="AV2127" s="20"/>
      <c r="AW2127" s="20"/>
      <c r="AX2127" s="20"/>
      <c r="AY2127" s="20"/>
      <c r="AZ2127" s="20"/>
      <c r="BA2127" s="20"/>
      <c r="BB2127" s="20"/>
      <c r="BC2127" s="20"/>
      <c r="BD2127" s="20"/>
      <c r="BE2127" s="20"/>
    </row>
    <row r="2128" spans="1:57" s="17" customFormat="1" hidden="1" x14ac:dyDescent="0.25">
      <c r="A2128" s="4">
        <v>2019</v>
      </c>
      <c r="B2128" s="4">
        <v>1</v>
      </c>
      <c r="C2128" s="4" t="s">
        <v>19</v>
      </c>
      <c r="D2128" s="4" t="s">
        <v>66</v>
      </c>
      <c r="E2128" s="4" t="s">
        <v>67</v>
      </c>
      <c r="F2128" s="4" t="s">
        <v>68</v>
      </c>
      <c r="G2128" s="5" t="s">
        <v>68</v>
      </c>
      <c r="H2128" s="6">
        <v>0.22</v>
      </c>
      <c r="I2128" s="6">
        <v>0</v>
      </c>
      <c r="J2128" s="6">
        <v>0</v>
      </c>
      <c r="K2128" s="6">
        <v>0.22</v>
      </c>
      <c r="L2128" s="6">
        <v>0</v>
      </c>
      <c r="M2128" s="6">
        <v>0</v>
      </c>
      <c r="N2128" s="6">
        <v>0</v>
      </c>
      <c r="O2128" s="6">
        <v>0</v>
      </c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  <c r="AP2128" s="3"/>
      <c r="AQ2128" s="3"/>
      <c r="AR2128" s="3"/>
      <c r="AS2128" s="3"/>
      <c r="AT2128" s="3"/>
      <c r="AU2128" s="3"/>
      <c r="AV2128" s="3"/>
      <c r="AW2128" s="3"/>
      <c r="AX2128" s="3"/>
      <c r="AY2128" s="3"/>
      <c r="AZ2128" s="3"/>
      <c r="BA2128" s="3"/>
      <c r="BB2128" s="3"/>
      <c r="BC2128" s="3"/>
      <c r="BD2128" s="3"/>
      <c r="BE2128" s="3"/>
    </row>
    <row r="2129" spans="1:57" s="17" customFormat="1" hidden="1" x14ac:dyDescent="0.25">
      <c r="A2129" s="9">
        <v>2019</v>
      </c>
      <c r="B2129" s="9">
        <v>3</v>
      </c>
      <c r="C2129" s="9" t="s">
        <v>79</v>
      </c>
      <c r="D2129" s="9" t="s">
        <v>79</v>
      </c>
      <c r="E2129" s="9" t="s">
        <v>138</v>
      </c>
      <c r="F2129" s="9" t="s">
        <v>142</v>
      </c>
      <c r="G2129" s="5" t="s">
        <v>140</v>
      </c>
      <c r="H2129" s="6">
        <v>0.22</v>
      </c>
      <c r="I2129" s="6">
        <v>0</v>
      </c>
      <c r="J2129" s="6">
        <v>0</v>
      </c>
      <c r="K2129" s="6">
        <v>0.22</v>
      </c>
      <c r="L2129" s="6">
        <v>0</v>
      </c>
      <c r="M2129" s="6">
        <v>0</v>
      </c>
      <c r="N2129" s="6">
        <v>0</v>
      </c>
      <c r="O2129" s="6">
        <v>0</v>
      </c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  <c r="AP2129" s="3"/>
      <c r="AQ2129" s="3"/>
      <c r="AR2129" s="3"/>
      <c r="AS2129" s="3"/>
      <c r="AT2129" s="3"/>
      <c r="AU2129" s="3"/>
      <c r="AV2129" s="3"/>
      <c r="AW2129" s="3"/>
      <c r="AX2129" s="3"/>
      <c r="AY2129" s="3"/>
      <c r="AZ2129" s="3"/>
      <c r="BA2129" s="3"/>
      <c r="BB2129" s="3"/>
      <c r="BC2129" s="3"/>
      <c r="BD2129" s="3"/>
      <c r="BE2129" s="3"/>
    </row>
    <row r="2130" spans="1:57" s="17" customFormat="1" hidden="1" x14ac:dyDescent="0.25">
      <c r="A2130" s="9">
        <v>2019</v>
      </c>
      <c r="B2130" s="9">
        <v>4</v>
      </c>
      <c r="C2130" s="9" t="s">
        <v>19</v>
      </c>
      <c r="D2130" s="9" t="s">
        <v>66</v>
      </c>
      <c r="E2130" s="9" t="s">
        <v>104</v>
      </c>
      <c r="F2130" s="9" t="s">
        <v>107</v>
      </c>
      <c r="G2130" s="5" t="s">
        <v>19</v>
      </c>
      <c r="H2130" s="6">
        <v>9.4699999999999989</v>
      </c>
      <c r="I2130" s="6">
        <v>0</v>
      </c>
      <c r="J2130" s="6">
        <v>0</v>
      </c>
      <c r="K2130" s="6">
        <v>0.22</v>
      </c>
      <c r="L2130" s="6">
        <v>9.25</v>
      </c>
      <c r="M2130" s="6">
        <v>0</v>
      </c>
      <c r="N2130" s="6">
        <v>0</v>
      </c>
      <c r="O2130" s="6">
        <v>0</v>
      </c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  <c r="BA2130" s="3"/>
      <c r="BB2130" s="3"/>
      <c r="BC2130" s="3"/>
      <c r="BD2130" s="3"/>
      <c r="BE2130" s="3"/>
    </row>
    <row r="2131" spans="1:57" s="17" customFormat="1" hidden="1" x14ac:dyDescent="0.25">
      <c r="A2131" s="9">
        <v>2019</v>
      </c>
      <c r="B2131" s="9">
        <v>6</v>
      </c>
      <c r="C2131" s="10" t="s">
        <v>79</v>
      </c>
      <c r="D2131" s="10" t="s">
        <v>79</v>
      </c>
      <c r="E2131" s="9" t="s">
        <v>138</v>
      </c>
      <c r="F2131" s="10" t="s">
        <v>142</v>
      </c>
      <c r="G2131" s="12" t="s">
        <v>140</v>
      </c>
      <c r="H2131" s="6">
        <v>0.22</v>
      </c>
      <c r="I2131" s="6">
        <v>0</v>
      </c>
      <c r="J2131" s="6">
        <v>0</v>
      </c>
      <c r="K2131" s="6">
        <v>0.22</v>
      </c>
      <c r="L2131" s="6">
        <v>0</v>
      </c>
      <c r="M2131" s="6">
        <v>0</v>
      </c>
      <c r="N2131" s="6">
        <v>0</v>
      </c>
      <c r="O2131" s="6">
        <v>0</v>
      </c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  <c r="BA2131" s="3"/>
      <c r="BB2131" s="3"/>
      <c r="BC2131" s="3"/>
      <c r="BD2131" s="3"/>
      <c r="BE2131" s="3"/>
    </row>
    <row r="2132" spans="1:57" s="17" customFormat="1" hidden="1" x14ac:dyDescent="0.25">
      <c r="A2132" s="9">
        <v>2019</v>
      </c>
      <c r="B2132" s="9">
        <v>6</v>
      </c>
      <c r="C2132" s="10" t="s">
        <v>203</v>
      </c>
      <c r="D2132" s="10" t="s">
        <v>204</v>
      </c>
      <c r="E2132" s="9" t="s">
        <v>17</v>
      </c>
      <c r="F2132" s="10" t="s">
        <v>204</v>
      </c>
      <c r="G2132" s="12" t="s">
        <v>205</v>
      </c>
      <c r="H2132" s="6">
        <v>28.16</v>
      </c>
      <c r="I2132" s="6">
        <v>0</v>
      </c>
      <c r="J2132" s="6">
        <v>0</v>
      </c>
      <c r="K2132" s="6">
        <v>0.22</v>
      </c>
      <c r="L2132" s="6">
        <v>9.33</v>
      </c>
      <c r="M2132" s="6">
        <v>0</v>
      </c>
      <c r="N2132" s="6">
        <v>0</v>
      </c>
      <c r="O2132" s="6">
        <v>18.61</v>
      </c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  <c r="BA2132" s="3"/>
      <c r="BB2132" s="3"/>
      <c r="BC2132" s="3"/>
      <c r="BD2132" s="3"/>
      <c r="BE2132" s="3"/>
    </row>
    <row r="2133" spans="1:57" s="17" customFormat="1" x14ac:dyDescent="0.25">
      <c r="A2133" s="9">
        <v>2019</v>
      </c>
      <c r="B2133" s="9">
        <v>6</v>
      </c>
      <c r="C2133" s="10" t="s">
        <v>61</v>
      </c>
      <c r="D2133" s="10" t="s">
        <v>399</v>
      </c>
      <c r="E2133" s="9" t="s">
        <v>29</v>
      </c>
      <c r="F2133" s="10" t="s">
        <v>414</v>
      </c>
      <c r="G2133" s="12" t="s">
        <v>411</v>
      </c>
      <c r="H2133" s="6">
        <v>6.01</v>
      </c>
      <c r="I2133" s="6">
        <v>0</v>
      </c>
      <c r="J2133" s="6">
        <v>0</v>
      </c>
      <c r="K2133" s="6">
        <v>0.22</v>
      </c>
      <c r="L2133" s="6">
        <v>0</v>
      </c>
      <c r="M2133" s="6">
        <v>5.79</v>
      </c>
      <c r="N2133" s="6">
        <v>2.2000000000000002</v>
      </c>
      <c r="O2133" s="6">
        <v>0</v>
      </c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  <c r="BA2133" s="3"/>
      <c r="BB2133" s="3"/>
      <c r="BC2133" s="3"/>
      <c r="BD2133" s="3"/>
      <c r="BE2133" s="3"/>
    </row>
    <row r="2134" spans="1:57" s="17" customFormat="1" hidden="1" x14ac:dyDescent="0.25">
      <c r="A2134" s="5">
        <v>2019</v>
      </c>
      <c r="B2134" s="5">
        <v>7</v>
      </c>
      <c r="C2134" s="12" t="s">
        <v>19</v>
      </c>
      <c r="D2134" s="12" t="s">
        <v>166</v>
      </c>
      <c r="E2134" s="5" t="s">
        <v>242</v>
      </c>
      <c r="F2134" s="12" t="s">
        <v>245</v>
      </c>
      <c r="G2134" s="10" t="s">
        <v>244</v>
      </c>
      <c r="H2134" s="6">
        <v>0.22</v>
      </c>
      <c r="I2134" s="6">
        <v>0</v>
      </c>
      <c r="J2134" s="6">
        <v>0</v>
      </c>
      <c r="K2134" s="6">
        <v>0.22</v>
      </c>
      <c r="L2134" s="6">
        <v>0</v>
      </c>
      <c r="M2134" s="6">
        <v>0</v>
      </c>
      <c r="N2134" s="6">
        <v>0</v>
      </c>
      <c r="O2134" s="6">
        <v>0</v>
      </c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  <c r="AP2134" s="3"/>
      <c r="AQ2134" s="3"/>
      <c r="AR2134" s="3"/>
      <c r="AS2134" s="3"/>
      <c r="AT2134" s="3"/>
      <c r="AU2134" s="3"/>
      <c r="AV2134" s="3"/>
      <c r="AW2134" s="3"/>
      <c r="AX2134" s="3"/>
      <c r="AY2134" s="3"/>
      <c r="AZ2134" s="3"/>
      <c r="BA2134" s="3"/>
      <c r="BB2134" s="3"/>
      <c r="BC2134" s="3"/>
      <c r="BD2134" s="3"/>
      <c r="BE2134" s="3"/>
    </row>
    <row r="2135" spans="1:57" s="17" customFormat="1" hidden="1" x14ac:dyDescent="0.25">
      <c r="A2135" s="19">
        <v>2019</v>
      </c>
      <c r="B2135" s="19">
        <v>10</v>
      </c>
      <c r="C2135" s="19" t="s">
        <v>231</v>
      </c>
      <c r="D2135" s="19" t="s">
        <v>232</v>
      </c>
      <c r="E2135" s="19" t="s">
        <v>500</v>
      </c>
      <c r="F2135" s="19" t="s">
        <v>539</v>
      </c>
      <c r="G2135" s="19" t="s">
        <v>502</v>
      </c>
      <c r="H2135" s="19">
        <v>268.60000000000002</v>
      </c>
      <c r="I2135" s="19">
        <v>0</v>
      </c>
      <c r="J2135" s="19">
        <v>0</v>
      </c>
      <c r="K2135" s="19">
        <v>0.22</v>
      </c>
      <c r="L2135" s="19">
        <v>1.6099999999999999</v>
      </c>
      <c r="M2135" s="19">
        <v>0</v>
      </c>
      <c r="N2135" s="19">
        <v>0</v>
      </c>
      <c r="O2135" s="19">
        <v>266.77</v>
      </c>
      <c r="P2135" s="20"/>
      <c r="Q2135" s="20"/>
      <c r="R2135" s="20"/>
      <c r="S2135" s="20"/>
      <c r="T2135" s="20"/>
      <c r="U2135" s="20"/>
      <c r="V2135" s="20"/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20"/>
      <c r="AG2135" s="20"/>
      <c r="AH2135" s="20"/>
      <c r="AI2135" s="20"/>
      <c r="AJ2135" s="20"/>
      <c r="AK2135" s="20"/>
      <c r="AL2135" s="20"/>
      <c r="AM2135" s="20"/>
      <c r="AN2135" s="20"/>
      <c r="AO2135" s="20"/>
      <c r="AP2135" s="20"/>
      <c r="AQ2135" s="20"/>
      <c r="AR2135" s="20"/>
      <c r="AS2135" s="20"/>
      <c r="AT2135" s="20"/>
      <c r="AU2135" s="20"/>
      <c r="AV2135" s="20"/>
      <c r="AW2135" s="20"/>
      <c r="AX2135" s="20"/>
      <c r="AY2135" s="20"/>
      <c r="AZ2135" s="20"/>
      <c r="BA2135" s="20"/>
      <c r="BB2135" s="20"/>
      <c r="BC2135" s="20"/>
      <c r="BD2135" s="20"/>
      <c r="BE2135" s="20"/>
    </row>
    <row r="2136" spans="1:57" s="17" customFormat="1" hidden="1" x14ac:dyDescent="0.25">
      <c r="A2136" s="19">
        <v>2019</v>
      </c>
      <c r="B2136" s="19">
        <v>10</v>
      </c>
      <c r="C2136" s="19" t="s">
        <v>19</v>
      </c>
      <c r="D2136" s="19" t="s">
        <v>299</v>
      </c>
      <c r="E2136" s="19" t="s">
        <v>51</v>
      </c>
      <c r="F2136" s="19" t="s">
        <v>511</v>
      </c>
      <c r="G2136" s="19" t="s">
        <v>512</v>
      </c>
      <c r="H2136" s="19">
        <v>0.22</v>
      </c>
      <c r="I2136" s="19">
        <v>0</v>
      </c>
      <c r="J2136" s="19">
        <v>0</v>
      </c>
      <c r="K2136" s="19">
        <v>0.22</v>
      </c>
      <c r="L2136" s="19">
        <v>0</v>
      </c>
      <c r="M2136" s="19">
        <v>0</v>
      </c>
      <c r="N2136" s="19">
        <v>0</v>
      </c>
      <c r="O2136" s="19">
        <v>0</v>
      </c>
      <c r="P2136" s="20"/>
      <c r="Q2136" s="20"/>
      <c r="R2136" s="20"/>
      <c r="S2136" s="20"/>
      <c r="T2136" s="20"/>
      <c r="U2136" s="20"/>
      <c r="V2136" s="20"/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20"/>
      <c r="AG2136" s="20"/>
      <c r="AH2136" s="20"/>
      <c r="AI2136" s="20"/>
      <c r="AJ2136" s="20"/>
      <c r="AK2136" s="20"/>
      <c r="AL2136" s="20"/>
      <c r="AM2136" s="20"/>
      <c r="AN2136" s="20"/>
      <c r="AO2136" s="20"/>
      <c r="AP2136" s="20"/>
      <c r="AQ2136" s="20"/>
      <c r="AR2136" s="20"/>
      <c r="AS2136" s="20"/>
      <c r="AT2136" s="20"/>
      <c r="AU2136" s="20"/>
      <c r="AV2136" s="20"/>
      <c r="AW2136" s="20"/>
      <c r="AX2136" s="20"/>
      <c r="AY2136" s="20"/>
      <c r="AZ2136" s="20"/>
      <c r="BA2136" s="20"/>
      <c r="BB2136" s="20"/>
      <c r="BC2136" s="20"/>
      <c r="BD2136" s="20"/>
      <c r="BE2136" s="20"/>
    </row>
    <row r="2137" spans="1:57" s="17" customFormat="1" hidden="1" x14ac:dyDescent="0.25">
      <c r="A2137" s="21">
        <v>2019</v>
      </c>
      <c r="B2137" s="21">
        <v>11</v>
      </c>
      <c r="C2137" s="21" t="s">
        <v>19</v>
      </c>
      <c r="D2137" s="21" t="s">
        <v>66</v>
      </c>
      <c r="E2137" s="21" t="s">
        <v>104</v>
      </c>
      <c r="F2137" s="21" t="s">
        <v>107</v>
      </c>
      <c r="G2137" s="21" t="s">
        <v>19</v>
      </c>
      <c r="H2137" s="21">
        <v>6.52</v>
      </c>
      <c r="I2137" s="21">
        <v>0</v>
      </c>
      <c r="J2137" s="21">
        <v>0</v>
      </c>
      <c r="K2137" s="21">
        <v>0.22</v>
      </c>
      <c r="L2137" s="21">
        <v>6.3000000000000007</v>
      </c>
      <c r="M2137" s="21">
        <v>0</v>
      </c>
      <c r="N2137" s="21">
        <v>0</v>
      </c>
      <c r="O2137" s="21">
        <v>0</v>
      </c>
      <c r="P2137" s="22"/>
      <c r="Q2137" s="22"/>
      <c r="R2137" s="22"/>
      <c r="S2137" s="22"/>
      <c r="T2137" s="22"/>
      <c r="U2137" s="22"/>
      <c r="V2137" s="22"/>
      <c r="W2137" s="22"/>
      <c r="X2137" s="22"/>
      <c r="Y2137" s="22"/>
      <c r="Z2137" s="22"/>
      <c r="AA2137" s="22"/>
      <c r="AB2137" s="22"/>
      <c r="AC2137" s="22"/>
      <c r="AD2137" s="22"/>
      <c r="AE2137" s="22"/>
      <c r="AF2137" s="22"/>
      <c r="AG2137" s="22"/>
      <c r="AH2137" s="22"/>
      <c r="AI2137" s="22"/>
      <c r="AJ2137" s="22"/>
      <c r="AK2137" s="22"/>
      <c r="AL2137" s="22"/>
      <c r="AM2137" s="22"/>
      <c r="AN2137" s="22"/>
      <c r="AO2137" s="22"/>
      <c r="AP2137" s="22"/>
      <c r="AQ2137" s="22"/>
      <c r="AR2137" s="22"/>
      <c r="AS2137" s="22"/>
      <c r="AT2137" s="22"/>
      <c r="AU2137" s="22"/>
      <c r="AV2137" s="22"/>
      <c r="AW2137" s="22"/>
      <c r="AX2137" s="22"/>
      <c r="AY2137" s="22"/>
      <c r="AZ2137" s="22"/>
      <c r="BA2137" s="22"/>
      <c r="BB2137" s="22"/>
      <c r="BC2137" s="22"/>
      <c r="BD2137" s="22"/>
      <c r="BE2137" s="22"/>
    </row>
    <row r="2138" spans="1:57" s="17" customFormat="1" hidden="1" x14ac:dyDescent="0.25">
      <c r="A2138" s="23">
        <v>2019</v>
      </c>
      <c r="B2138" s="23">
        <v>12</v>
      </c>
      <c r="C2138" s="23" t="s">
        <v>79</v>
      </c>
      <c r="D2138" s="23" t="s">
        <v>137</v>
      </c>
      <c r="E2138" s="23" t="s">
        <v>138</v>
      </c>
      <c r="F2138" s="23" t="s">
        <v>142</v>
      </c>
      <c r="G2138" s="23" t="s">
        <v>140</v>
      </c>
      <c r="H2138" s="23">
        <v>0.22</v>
      </c>
      <c r="I2138" s="23">
        <v>0</v>
      </c>
      <c r="J2138" s="23">
        <v>0</v>
      </c>
      <c r="K2138" s="23">
        <v>0.22</v>
      </c>
      <c r="L2138" s="23">
        <v>0</v>
      </c>
      <c r="M2138" s="23">
        <v>0</v>
      </c>
      <c r="N2138" s="23">
        <v>0</v>
      </c>
      <c r="O2138" s="23">
        <v>0</v>
      </c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  <c r="AW2138" s="24"/>
      <c r="AX2138" s="24"/>
      <c r="AY2138" s="24"/>
      <c r="AZ2138" s="24"/>
      <c r="BA2138" s="24"/>
      <c r="BB2138" s="24"/>
      <c r="BC2138" s="24"/>
      <c r="BD2138" s="24"/>
      <c r="BE2138" s="24"/>
    </row>
    <row r="2139" spans="1:57" s="17" customFormat="1" x14ac:dyDescent="0.25">
      <c r="A2139" s="23">
        <v>2019</v>
      </c>
      <c r="B2139" s="23">
        <v>12</v>
      </c>
      <c r="C2139" s="23" t="s">
        <v>124</v>
      </c>
      <c r="D2139" s="23" t="s">
        <v>379</v>
      </c>
      <c r="E2139" s="23" t="s">
        <v>29</v>
      </c>
      <c r="F2139" s="23" t="s">
        <v>380</v>
      </c>
      <c r="G2139" s="23" t="s">
        <v>375</v>
      </c>
      <c r="H2139" s="23">
        <v>0.22</v>
      </c>
      <c r="I2139" s="23">
        <v>0</v>
      </c>
      <c r="J2139" s="23">
        <v>0</v>
      </c>
      <c r="K2139" s="23">
        <v>0.22</v>
      </c>
      <c r="L2139" s="23">
        <v>0</v>
      </c>
      <c r="M2139" s="23">
        <v>0</v>
      </c>
      <c r="N2139" s="23">
        <v>0</v>
      </c>
      <c r="O2139" s="23">
        <v>0</v>
      </c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  <c r="AW2139" s="24"/>
      <c r="AX2139" s="24"/>
      <c r="AY2139" s="24"/>
      <c r="AZ2139" s="24"/>
      <c r="BA2139" s="24"/>
      <c r="BB2139" s="24"/>
      <c r="BC2139" s="24"/>
      <c r="BD2139" s="24"/>
      <c r="BE2139" s="24"/>
    </row>
    <row r="2140" spans="1:57" s="17" customFormat="1" x14ac:dyDescent="0.25">
      <c r="A2140" s="4">
        <v>2019</v>
      </c>
      <c r="B2140" s="4">
        <v>1</v>
      </c>
      <c r="C2140" s="4" t="s">
        <v>27</v>
      </c>
      <c r="D2140" s="4" t="s">
        <v>28</v>
      </c>
      <c r="E2140" s="4" t="s">
        <v>29</v>
      </c>
      <c r="F2140" s="4" t="s">
        <v>41</v>
      </c>
      <c r="G2140" s="5" t="s">
        <v>30</v>
      </c>
      <c r="H2140" s="6">
        <v>5.43</v>
      </c>
      <c r="I2140" s="6">
        <v>0</v>
      </c>
      <c r="J2140" s="6">
        <v>0</v>
      </c>
      <c r="K2140" s="6">
        <v>0.21000000000000002</v>
      </c>
      <c r="L2140" s="6">
        <v>0</v>
      </c>
      <c r="M2140" s="6">
        <v>5.23</v>
      </c>
      <c r="N2140" s="6">
        <v>2.4900000000000002</v>
      </c>
      <c r="O2140" s="6">
        <v>0</v>
      </c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  <c r="BA2140" s="3"/>
      <c r="BB2140" s="3"/>
      <c r="BC2140" s="3"/>
      <c r="BD2140" s="3"/>
      <c r="BE2140" s="3"/>
    </row>
    <row r="2141" spans="1:57" s="17" customFormat="1" hidden="1" x14ac:dyDescent="0.25">
      <c r="A2141" s="9">
        <v>2019</v>
      </c>
      <c r="B2141" s="9">
        <v>5</v>
      </c>
      <c r="C2141" s="9" t="s">
        <v>27</v>
      </c>
      <c r="D2141" s="9" t="s">
        <v>158</v>
      </c>
      <c r="E2141" s="9" t="s">
        <v>17</v>
      </c>
      <c r="F2141" s="9" t="s">
        <v>263</v>
      </c>
      <c r="G2141" s="5" t="s">
        <v>34</v>
      </c>
      <c r="H2141" s="6">
        <v>17.739999999999998</v>
      </c>
      <c r="I2141" s="6">
        <v>0</v>
      </c>
      <c r="J2141" s="6">
        <v>0</v>
      </c>
      <c r="K2141" s="6">
        <v>0.21000000000000002</v>
      </c>
      <c r="L2141" s="6">
        <v>0</v>
      </c>
      <c r="M2141" s="6">
        <v>17.53</v>
      </c>
      <c r="N2141" s="6">
        <v>33.32</v>
      </c>
      <c r="O2141" s="6">
        <v>0</v>
      </c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  <c r="BA2141" s="3"/>
      <c r="BB2141" s="3"/>
      <c r="BC2141" s="3"/>
      <c r="BD2141" s="3"/>
      <c r="BE2141" s="3"/>
    </row>
    <row r="2142" spans="1:57" s="17" customFormat="1" hidden="1" x14ac:dyDescent="0.25">
      <c r="A2142" s="4">
        <v>2019</v>
      </c>
      <c r="B2142" s="4">
        <v>1</v>
      </c>
      <c r="C2142" s="4" t="s">
        <v>15</v>
      </c>
      <c r="D2142" s="4" t="s">
        <v>24</v>
      </c>
      <c r="E2142" s="4" t="s">
        <v>43</v>
      </c>
      <c r="F2142" s="4" t="s">
        <v>435</v>
      </c>
      <c r="G2142" s="5" t="s">
        <v>434</v>
      </c>
      <c r="H2142" s="6">
        <v>33.69</v>
      </c>
      <c r="I2142" s="6">
        <v>0</v>
      </c>
      <c r="J2142" s="6">
        <v>0</v>
      </c>
      <c r="K2142" s="6">
        <v>0.21</v>
      </c>
      <c r="L2142" s="6">
        <v>3.01</v>
      </c>
      <c r="M2142" s="6">
        <v>0</v>
      </c>
      <c r="N2142" s="6">
        <v>0</v>
      </c>
      <c r="O2142" s="6">
        <v>30.46</v>
      </c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  <c r="BC2142" s="3"/>
      <c r="BD2142" s="3"/>
      <c r="BE2142" s="3"/>
    </row>
    <row r="2143" spans="1:57" s="17" customFormat="1" hidden="1" x14ac:dyDescent="0.25">
      <c r="A2143" s="9">
        <v>2019</v>
      </c>
      <c r="B2143" s="9">
        <v>2</v>
      </c>
      <c r="C2143" s="9" t="s">
        <v>19</v>
      </c>
      <c r="D2143" s="9" t="s">
        <v>299</v>
      </c>
      <c r="E2143" s="9" t="s">
        <v>280</v>
      </c>
      <c r="F2143" s="9" t="s">
        <v>511</v>
      </c>
      <c r="G2143" s="5" t="s">
        <v>512</v>
      </c>
      <c r="H2143" s="6">
        <v>0.21</v>
      </c>
      <c r="I2143" s="6">
        <v>0</v>
      </c>
      <c r="J2143" s="6">
        <v>0</v>
      </c>
      <c r="K2143" s="6">
        <v>0.21</v>
      </c>
      <c r="L2143" s="6">
        <v>0</v>
      </c>
      <c r="M2143" s="6">
        <v>0</v>
      </c>
      <c r="N2143" s="6">
        <v>0</v>
      </c>
      <c r="O2143" s="6">
        <v>0</v>
      </c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  <c r="AP2143" s="3"/>
      <c r="AQ2143" s="3"/>
      <c r="AR2143" s="3"/>
      <c r="AS2143" s="3"/>
      <c r="AT2143" s="3"/>
      <c r="AU2143" s="3"/>
      <c r="AV2143" s="3"/>
      <c r="AW2143" s="3"/>
      <c r="AX2143" s="3"/>
      <c r="AY2143" s="3"/>
      <c r="AZ2143" s="3"/>
      <c r="BA2143" s="3"/>
      <c r="BB2143" s="3"/>
      <c r="BC2143" s="3"/>
      <c r="BD2143" s="3"/>
      <c r="BE2143" s="3"/>
    </row>
    <row r="2144" spans="1:57" s="17" customFormat="1" hidden="1" x14ac:dyDescent="0.25">
      <c r="A2144" s="9">
        <v>2019</v>
      </c>
      <c r="B2144" s="9">
        <v>3</v>
      </c>
      <c r="C2144" s="9" t="s">
        <v>19</v>
      </c>
      <c r="D2144" s="9" t="s">
        <v>66</v>
      </c>
      <c r="E2144" s="9" t="s">
        <v>67</v>
      </c>
      <c r="F2144" s="9" t="s">
        <v>68</v>
      </c>
      <c r="G2144" s="5" t="s">
        <v>68</v>
      </c>
      <c r="H2144" s="6">
        <v>0.21</v>
      </c>
      <c r="I2144" s="6">
        <v>0</v>
      </c>
      <c r="J2144" s="6">
        <v>0</v>
      </c>
      <c r="K2144" s="6">
        <v>0.21</v>
      </c>
      <c r="L2144" s="6">
        <v>0</v>
      </c>
      <c r="M2144" s="6">
        <v>0</v>
      </c>
      <c r="N2144" s="6">
        <v>0</v>
      </c>
      <c r="O2144" s="6">
        <v>0</v>
      </c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  <c r="AP2144" s="3"/>
      <c r="AQ2144" s="3"/>
      <c r="AR2144" s="3"/>
      <c r="AS2144" s="3"/>
      <c r="AT2144" s="3"/>
      <c r="AU2144" s="3"/>
      <c r="AV2144" s="3"/>
      <c r="AW2144" s="3"/>
      <c r="AX2144" s="3"/>
      <c r="AY2144" s="3"/>
      <c r="AZ2144" s="3"/>
      <c r="BA2144" s="3"/>
      <c r="BB2144" s="3"/>
      <c r="BC2144" s="3"/>
      <c r="BD2144" s="3"/>
      <c r="BE2144" s="3"/>
    </row>
    <row r="2145" spans="1:57" s="17" customFormat="1" hidden="1" x14ac:dyDescent="0.25">
      <c r="A2145" s="9">
        <v>2019</v>
      </c>
      <c r="B2145" s="9">
        <v>3</v>
      </c>
      <c r="C2145" s="9" t="s">
        <v>133</v>
      </c>
      <c r="D2145" s="9" t="s">
        <v>284</v>
      </c>
      <c r="E2145" s="9" t="s">
        <v>285</v>
      </c>
      <c r="F2145" s="9" t="s">
        <v>286</v>
      </c>
      <c r="G2145" s="5" t="s">
        <v>287</v>
      </c>
      <c r="H2145" s="6">
        <v>13.03</v>
      </c>
      <c r="I2145" s="6">
        <v>0</v>
      </c>
      <c r="J2145" s="6">
        <v>0</v>
      </c>
      <c r="K2145" s="6">
        <v>0.21</v>
      </c>
      <c r="L2145" s="6">
        <v>5.01</v>
      </c>
      <c r="M2145" s="6">
        <v>0</v>
      </c>
      <c r="N2145" s="6">
        <v>0</v>
      </c>
      <c r="O2145" s="6">
        <v>7.8100000000000005</v>
      </c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  <c r="BA2145" s="3"/>
      <c r="BB2145" s="3"/>
      <c r="BC2145" s="3"/>
      <c r="BD2145" s="3"/>
      <c r="BE2145" s="3"/>
    </row>
    <row r="2146" spans="1:57" s="17" customFormat="1" hidden="1" x14ac:dyDescent="0.25">
      <c r="A2146" s="9">
        <v>2019</v>
      </c>
      <c r="B2146" s="9">
        <v>4</v>
      </c>
      <c r="C2146" s="9" t="s">
        <v>133</v>
      </c>
      <c r="D2146" s="9" t="s">
        <v>339</v>
      </c>
      <c r="E2146" s="9" t="s">
        <v>340</v>
      </c>
      <c r="F2146" s="9" t="s">
        <v>341</v>
      </c>
      <c r="G2146" s="5" t="s">
        <v>342</v>
      </c>
      <c r="H2146" s="6">
        <v>15.62</v>
      </c>
      <c r="I2146" s="6">
        <v>0</v>
      </c>
      <c r="J2146" s="6">
        <v>0</v>
      </c>
      <c r="K2146" s="6">
        <v>0.21</v>
      </c>
      <c r="L2146" s="6">
        <v>0</v>
      </c>
      <c r="M2146" s="6">
        <v>0</v>
      </c>
      <c r="N2146" s="6">
        <v>0</v>
      </c>
      <c r="O2146" s="6">
        <v>15.42</v>
      </c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  <c r="AP2146" s="3"/>
      <c r="AQ2146" s="3"/>
      <c r="AR2146" s="3"/>
      <c r="AS2146" s="3"/>
      <c r="AT2146" s="3"/>
      <c r="AU2146" s="3"/>
      <c r="AV2146" s="3"/>
      <c r="AW2146" s="3"/>
      <c r="AX2146" s="3"/>
      <c r="AY2146" s="3"/>
      <c r="AZ2146" s="3"/>
      <c r="BA2146" s="3"/>
      <c r="BB2146" s="3"/>
      <c r="BC2146" s="3"/>
      <c r="BD2146" s="3"/>
      <c r="BE2146" s="3"/>
    </row>
    <row r="2147" spans="1:57" s="17" customFormat="1" hidden="1" x14ac:dyDescent="0.25">
      <c r="A2147" s="9">
        <v>2019</v>
      </c>
      <c r="B2147" s="9">
        <v>6</v>
      </c>
      <c r="C2147" s="10" t="s">
        <v>231</v>
      </c>
      <c r="D2147" s="10" t="s">
        <v>503</v>
      </c>
      <c r="E2147" s="9" t="s">
        <v>500</v>
      </c>
      <c r="F2147" s="10" t="s">
        <v>501</v>
      </c>
      <c r="G2147" s="12" t="s">
        <v>502</v>
      </c>
      <c r="H2147" s="6">
        <v>360.72</v>
      </c>
      <c r="I2147" s="6">
        <v>0</v>
      </c>
      <c r="J2147" s="6">
        <v>0</v>
      </c>
      <c r="K2147" s="6">
        <v>0.21</v>
      </c>
      <c r="L2147" s="6">
        <v>1.5699999999999998</v>
      </c>
      <c r="M2147" s="6">
        <v>0</v>
      </c>
      <c r="N2147" s="6">
        <v>0</v>
      </c>
      <c r="O2147" s="6">
        <v>358.94</v>
      </c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  <c r="BA2147" s="3"/>
      <c r="BB2147" s="3"/>
      <c r="BC2147" s="3"/>
      <c r="BD2147" s="3"/>
      <c r="BE2147" s="3"/>
    </row>
    <row r="2148" spans="1:57" s="17" customFormat="1" hidden="1" x14ac:dyDescent="0.25">
      <c r="A2148" s="5">
        <v>2019</v>
      </c>
      <c r="B2148" s="5">
        <v>7</v>
      </c>
      <c r="C2148" s="12" t="s">
        <v>19</v>
      </c>
      <c r="D2148" s="12" t="s">
        <v>66</v>
      </c>
      <c r="E2148" s="5" t="s">
        <v>67</v>
      </c>
      <c r="F2148" s="12" t="s">
        <v>68</v>
      </c>
      <c r="G2148" s="10" t="s">
        <v>68</v>
      </c>
      <c r="H2148" s="6">
        <v>0.21</v>
      </c>
      <c r="I2148" s="6">
        <v>0</v>
      </c>
      <c r="J2148" s="6">
        <v>0</v>
      </c>
      <c r="K2148" s="6">
        <v>0.21</v>
      </c>
      <c r="L2148" s="6">
        <v>0</v>
      </c>
      <c r="M2148" s="6">
        <v>0</v>
      </c>
      <c r="N2148" s="6">
        <v>0</v>
      </c>
      <c r="O2148" s="6">
        <v>0</v>
      </c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  <c r="AP2148" s="3"/>
      <c r="AQ2148" s="3"/>
      <c r="AR2148" s="3"/>
      <c r="AS2148" s="3"/>
      <c r="AT2148" s="3"/>
      <c r="AU2148" s="3"/>
      <c r="AV2148" s="3"/>
      <c r="AW2148" s="3"/>
      <c r="AX2148" s="3"/>
      <c r="AY2148" s="3"/>
      <c r="AZ2148" s="3"/>
      <c r="BA2148" s="3"/>
      <c r="BB2148" s="3"/>
      <c r="BC2148" s="3"/>
      <c r="BD2148" s="3"/>
      <c r="BE2148" s="3"/>
    </row>
    <row r="2149" spans="1:57" s="17" customFormat="1" hidden="1" x14ac:dyDescent="0.25">
      <c r="A2149" s="5">
        <v>2019</v>
      </c>
      <c r="B2149" s="5">
        <v>7</v>
      </c>
      <c r="C2149" s="12" t="s">
        <v>19</v>
      </c>
      <c r="D2149" s="12" t="s">
        <v>20</v>
      </c>
      <c r="E2149" s="5" t="s">
        <v>115</v>
      </c>
      <c r="F2149" s="12" t="s">
        <v>119</v>
      </c>
      <c r="G2149" s="9" t="s">
        <v>117</v>
      </c>
      <c r="H2149" s="6">
        <v>2.7</v>
      </c>
      <c r="I2149" s="6">
        <v>0</v>
      </c>
      <c r="J2149" s="6">
        <v>0</v>
      </c>
      <c r="K2149" s="6">
        <v>0.21</v>
      </c>
      <c r="L2149" s="6">
        <v>0</v>
      </c>
      <c r="M2149" s="6">
        <v>0</v>
      </c>
      <c r="N2149" s="6">
        <v>0</v>
      </c>
      <c r="O2149" s="6">
        <v>2.4900000000000002</v>
      </c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  <c r="AP2149" s="3"/>
      <c r="AQ2149" s="3"/>
      <c r="AR2149" s="3"/>
      <c r="AS2149" s="3"/>
      <c r="AT2149" s="3"/>
      <c r="AU2149" s="3"/>
      <c r="AV2149" s="3"/>
      <c r="AW2149" s="3"/>
      <c r="AX2149" s="3"/>
      <c r="AY2149" s="3"/>
      <c r="AZ2149" s="3"/>
      <c r="BA2149" s="3"/>
      <c r="BB2149" s="3"/>
      <c r="BC2149" s="3"/>
      <c r="BD2149" s="3"/>
      <c r="BE2149" s="3"/>
    </row>
    <row r="2150" spans="1:57" s="17" customFormat="1" hidden="1" x14ac:dyDescent="0.25">
      <c r="A2150" s="5">
        <v>2019</v>
      </c>
      <c r="B2150" s="5">
        <v>7</v>
      </c>
      <c r="C2150" s="12" t="s">
        <v>89</v>
      </c>
      <c r="D2150" s="12" t="s">
        <v>370</v>
      </c>
      <c r="E2150" s="5" t="s">
        <v>371</v>
      </c>
      <c r="F2150" s="12" t="s">
        <v>372</v>
      </c>
      <c r="G2150" s="10" t="s">
        <v>372</v>
      </c>
      <c r="H2150" s="6">
        <v>27.04</v>
      </c>
      <c r="I2150" s="6">
        <v>0</v>
      </c>
      <c r="J2150" s="6">
        <v>0</v>
      </c>
      <c r="K2150" s="6">
        <v>0.21</v>
      </c>
      <c r="L2150" s="6">
        <v>1.63</v>
      </c>
      <c r="M2150" s="6">
        <v>0</v>
      </c>
      <c r="N2150" s="6">
        <v>0</v>
      </c>
      <c r="O2150" s="6">
        <v>25.19</v>
      </c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  <c r="AP2150" s="3"/>
      <c r="AQ2150" s="3"/>
      <c r="AR2150" s="3"/>
      <c r="AS2150" s="3"/>
      <c r="AT2150" s="3"/>
      <c r="AU2150" s="3"/>
      <c r="AV2150" s="3"/>
      <c r="AW2150" s="3"/>
      <c r="AX2150" s="3"/>
      <c r="AY2150" s="3"/>
      <c r="AZ2150" s="3"/>
      <c r="BA2150" s="3"/>
      <c r="BB2150" s="3"/>
      <c r="BC2150" s="3"/>
      <c r="BD2150" s="3"/>
      <c r="BE2150" s="3"/>
    </row>
    <row r="2151" spans="1:57" s="17" customFormat="1" x14ac:dyDescent="0.25">
      <c r="A2151" s="15">
        <v>2019</v>
      </c>
      <c r="B2151" s="15">
        <v>8</v>
      </c>
      <c r="C2151" s="15" t="s">
        <v>61</v>
      </c>
      <c r="D2151" s="15" t="s">
        <v>399</v>
      </c>
      <c r="E2151" s="15" t="s">
        <v>29</v>
      </c>
      <c r="F2151" s="15" t="s">
        <v>414</v>
      </c>
      <c r="G2151" s="16" t="s">
        <v>411</v>
      </c>
      <c r="H2151" s="15">
        <v>6.82</v>
      </c>
      <c r="I2151" s="15">
        <v>0</v>
      </c>
      <c r="J2151" s="15">
        <v>0</v>
      </c>
      <c r="K2151" s="15">
        <v>0.21</v>
      </c>
      <c r="L2151" s="15">
        <v>0</v>
      </c>
      <c r="M2151" s="15">
        <v>6.61</v>
      </c>
      <c r="N2151" s="15">
        <v>2.27</v>
      </c>
      <c r="O2151" s="15">
        <v>0</v>
      </c>
    </row>
    <row r="2152" spans="1:57" s="17" customFormat="1" hidden="1" x14ac:dyDescent="0.25">
      <c r="A2152" s="15">
        <v>2019</v>
      </c>
      <c r="B2152" s="15">
        <v>8</v>
      </c>
      <c r="C2152" s="15" t="s">
        <v>15</v>
      </c>
      <c r="D2152" s="15" t="s">
        <v>24</v>
      </c>
      <c r="E2152" s="15" t="s">
        <v>43</v>
      </c>
      <c r="F2152" s="15" t="s">
        <v>435</v>
      </c>
      <c r="G2152" s="16" t="s">
        <v>434</v>
      </c>
      <c r="H2152" s="15">
        <v>36.5</v>
      </c>
      <c r="I2152" s="15">
        <v>0</v>
      </c>
      <c r="J2152" s="15">
        <v>0</v>
      </c>
      <c r="K2152" s="15">
        <v>0.21</v>
      </c>
      <c r="L2152" s="15">
        <v>3.25</v>
      </c>
      <c r="M2152" s="15">
        <v>0</v>
      </c>
      <c r="N2152" s="15">
        <v>0</v>
      </c>
      <c r="O2152" s="15">
        <v>33.03</v>
      </c>
    </row>
    <row r="2153" spans="1:57" s="17" customFormat="1" hidden="1" x14ac:dyDescent="0.25">
      <c r="A2153" s="15">
        <v>2019</v>
      </c>
      <c r="B2153" s="15">
        <v>8</v>
      </c>
      <c r="C2153" s="15" t="s">
        <v>19</v>
      </c>
      <c r="D2153" s="15" t="s">
        <v>66</v>
      </c>
      <c r="E2153" s="15" t="s">
        <v>43</v>
      </c>
      <c r="F2153" s="15" t="s">
        <v>494</v>
      </c>
      <c r="G2153" s="16" t="s">
        <v>495</v>
      </c>
      <c r="H2153" s="15">
        <v>0.21</v>
      </c>
      <c r="I2153" s="15">
        <v>0</v>
      </c>
      <c r="J2153" s="15">
        <v>0</v>
      </c>
      <c r="K2153" s="15">
        <v>0.21</v>
      </c>
      <c r="L2153" s="15">
        <v>0</v>
      </c>
      <c r="M2153" s="15">
        <v>0</v>
      </c>
      <c r="N2153" s="15">
        <v>0</v>
      </c>
      <c r="O2153" s="15">
        <v>0</v>
      </c>
    </row>
    <row r="2154" spans="1:57" s="17" customFormat="1" hidden="1" x14ac:dyDescent="0.25">
      <c r="A2154" s="19">
        <v>2019</v>
      </c>
      <c r="B2154" s="19">
        <v>10</v>
      </c>
      <c r="C2154" s="19" t="s">
        <v>79</v>
      </c>
      <c r="D2154" s="19" t="s">
        <v>137</v>
      </c>
      <c r="E2154" s="19" t="s">
        <v>138</v>
      </c>
      <c r="F2154" s="19" t="s">
        <v>139</v>
      </c>
      <c r="G2154" s="19" t="s">
        <v>140</v>
      </c>
      <c r="H2154" s="19">
        <v>0.21</v>
      </c>
      <c r="I2154" s="19">
        <v>0</v>
      </c>
      <c r="J2154" s="19">
        <v>0</v>
      </c>
      <c r="K2154" s="19">
        <v>0.21</v>
      </c>
      <c r="L2154" s="19">
        <v>0</v>
      </c>
      <c r="M2154" s="19">
        <v>0</v>
      </c>
      <c r="N2154" s="19">
        <v>0</v>
      </c>
      <c r="O2154" s="19">
        <v>0</v>
      </c>
      <c r="P2154" s="20"/>
      <c r="Q2154" s="20"/>
      <c r="R2154" s="20"/>
      <c r="S2154" s="20"/>
      <c r="T2154" s="20"/>
      <c r="U2154" s="20"/>
      <c r="V2154" s="20"/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20"/>
      <c r="AG2154" s="20"/>
      <c r="AH2154" s="20"/>
      <c r="AI2154" s="20"/>
      <c r="AJ2154" s="20"/>
      <c r="AK2154" s="20"/>
      <c r="AL2154" s="20"/>
      <c r="AM2154" s="20"/>
      <c r="AN2154" s="20"/>
      <c r="AO2154" s="20"/>
      <c r="AP2154" s="20"/>
      <c r="AQ2154" s="20"/>
      <c r="AR2154" s="20"/>
      <c r="AS2154" s="20"/>
      <c r="AT2154" s="20"/>
      <c r="AU2154" s="20"/>
      <c r="AV2154" s="20"/>
      <c r="AW2154" s="20"/>
      <c r="AX2154" s="20"/>
      <c r="AY2154" s="20"/>
      <c r="AZ2154" s="20"/>
      <c r="BA2154" s="20"/>
      <c r="BB2154" s="20"/>
      <c r="BC2154" s="20"/>
      <c r="BD2154" s="20"/>
      <c r="BE2154" s="20"/>
    </row>
    <row r="2155" spans="1:57" s="17" customFormat="1" x14ac:dyDescent="0.25">
      <c r="A2155" s="21">
        <v>2019</v>
      </c>
      <c r="B2155" s="21">
        <v>11</v>
      </c>
      <c r="C2155" s="21" t="s">
        <v>89</v>
      </c>
      <c r="D2155" s="21" t="s">
        <v>197</v>
      </c>
      <c r="E2155" s="21" t="s">
        <v>29</v>
      </c>
      <c r="F2155" s="21" t="s">
        <v>199</v>
      </c>
      <c r="G2155" s="21" t="s">
        <v>200</v>
      </c>
      <c r="H2155" s="21">
        <v>56.37</v>
      </c>
      <c r="I2155" s="21">
        <v>0</v>
      </c>
      <c r="J2155" s="21">
        <v>0</v>
      </c>
      <c r="K2155" s="21">
        <v>0.21</v>
      </c>
      <c r="L2155" s="21">
        <v>3.36</v>
      </c>
      <c r="M2155" s="21">
        <v>52.02</v>
      </c>
      <c r="N2155" s="21">
        <v>3.9699999999999998</v>
      </c>
      <c r="O2155" s="21">
        <v>0.77</v>
      </c>
      <c r="P2155" s="22"/>
      <c r="Q2155" s="22"/>
      <c r="R2155" s="22"/>
      <c r="S2155" s="22"/>
      <c r="T2155" s="22"/>
      <c r="U2155" s="22"/>
      <c r="V2155" s="22"/>
      <c r="W2155" s="22"/>
      <c r="X2155" s="22"/>
      <c r="Y2155" s="22"/>
      <c r="Z2155" s="22"/>
      <c r="AA2155" s="22"/>
      <c r="AB2155" s="22"/>
      <c r="AC2155" s="22"/>
      <c r="AD2155" s="22"/>
      <c r="AE2155" s="22"/>
      <c r="AF2155" s="22"/>
      <c r="AG2155" s="22"/>
      <c r="AH2155" s="22"/>
      <c r="AI2155" s="22"/>
      <c r="AJ2155" s="22"/>
      <c r="AK2155" s="22"/>
      <c r="AL2155" s="22"/>
      <c r="AM2155" s="22"/>
      <c r="AN2155" s="22"/>
      <c r="AO2155" s="22"/>
      <c r="AP2155" s="22"/>
      <c r="AQ2155" s="22"/>
      <c r="AR2155" s="22"/>
      <c r="AS2155" s="22"/>
      <c r="AT2155" s="22"/>
      <c r="AU2155" s="22"/>
      <c r="AV2155" s="22"/>
      <c r="AW2155" s="22"/>
      <c r="AX2155" s="22"/>
      <c r="AY2155" s="22"/>
      <c r="AZ2155" s="22"/>
      <c r="BA2155" s="22"/>
      <c r="BB2155" s="22"/>
      <c r="BC2155" s="22"/>
      <c r="BD2155" s="22"/>
      <c r="BE2155" s="22"/>
    </row>
    <row r="2156" spans="1:57" s="17" customFormat="1" x14ac:dyDescent="0.25">
      <c r="A2156" s="21">
        <v>2019</v>
      </c>
      <c r="B2156" s="21">
        <v>11</v>
      </c>
      <c r="C2156" s="21" t="s">
        <v>124</v>
      </c>
      <c r="D2156" s="21" t="s">
        <v>379</v>
      </c>
      <c r="E2156" s="21" t="s">
        <v>29</v>
      </c>
      <c r="F2156" s="21" t="s">
        <v>380</v>
      </c>
      <c r="G2156" s="21" t="s">
        <v>375</v>
      </c>
      <c r="H2156" s="21">
        <v>0.21</v>
      </c>
      <c r="I2156" s="21">
        <v>0</v>
      </c>
      <c r="J2156" s="21">
        <v>0</v>
      </c>
      <c r="K2156" s="21">
        <v>0.21</v>
      </c>
      <c r="L2156" s="21">
        <v>0</v>
      </c>
      <c r="M2156" s="21">
        <v>0</v>
      </c>
      <c r="N2156" s="21">
        <v>0</v>
      </c>
      <c r="O2156" s="21">
        <v>0</v>
      </c>
      <c r="P2156" s="22"/>
      <c r="Q2156" s="22"/>
      <c r="R2156" s="22"/>
      <c r="S2156" s="22"/>
      <c r="T2156" s="22"/>
      <c r="U2156" s="22"/>
      <c r="V2156" s="22"/>
      <c r="W2156" s="22"/>
      <c r="X2156" s="22"/>
      <c r="Y2156" s="22"/>
      <c r="Z2156" s="22"/>
      <c r="AA2156" s="22"/>
      <c r="AB2156" s="22"/>
      <c r="AC2156" s="22"/>
      <c r="AD2156" s="22"/>
      <c r="AE2156" s="22"/>
      <c r="AF2156" s="22"/>
      <c r="AG2156" s="22"/>
      <c r="AH2156" s="22"/>
      <c r="AI2156" s="22"/>
      <c r="AJ2156" s="22"/>
      <c r="AK2156" s="22"/>
      <c r="AL2156" s="22"/>
      <c r="AM2156" s="22"/>
      <c r="AN2156" s="22"/>
      <c r="AO2156" s="22"/>
      <c r="AP2156" s="22"/>
      <c r="AQ2156" s="22"/>
      <c r="AR2156" s="22"/>
      <c r="AS2156" s="22"/>
      <c r="AT2156" s="22"/>
      <c r="AU2156" s="22"/>
      <c r="AV2156" s="22"/>
      <c r="AW2156" s="22"/>
      <c r="AX2156" s="22"/>
      <c r="AY2156" s="22"/>
      <c r="AZ2156" s="22"/>
      <c r="BA2156" s="22"/>
      <c r="BB2156" s="22"/>
      <c r="BC2156" s="22"/>
      <c r="BD2156" s="22"/>
      <c r="BE2156" s="22"/>
    </row>
    <row r="2157" spans="1:57" s="17" customFormat="1" hidden="1" x14ac:dyDescent="0.25">
      <c r="A2157" s="23">
        <v>2019</v>
      </c>
      <c r="B2157" s="23">
        <v>12</v>
      </c>
      <c r="C2157" s="23" t="s">
        <v>19</v>
      </c>
      <c r="D2157" s="23" t="s">
        <v>299</v>
      </c>
      <c r="E2157" s="23" t="s">
        <v>51</v>
      </c>
      <c r="F2157" s="23" t="s">
        <v>511</v>
      </c>
      <c r="G2157" s="23" t="s">
        <v>512</v>
      </c>
      <c r="H2157" s="23">
        <v>0.21</v>
      </c>
      <c r="I2157" s="23">
        <v>0</v>
      </c>
      <c r="J2157" s="23">
        <v>0</v>
      </c>
      <c r="K2157" s="23">
        <v>0.21</v>
      </c>
      <c r="L2157" s="23">
        <v>0</v>
      </c>
      <c r="M2157" s="23">
        <v>0</v>
      </c>
      <c r="N2157" s="23">
        <v>0</v>
      </c>
      <c r="O2157" s="23">
        <v>0</v>
      </c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  <c r="AW2157" s="24"/>
      <c r="AX2157" s="24"/>
      <c r="AY2157" s="24"/>
      <c r="AZ2157" s="24"/>
      <c r="BA2157" s="24"/>
      <c r="BB2157" s="24"/>
      <c r="BC2157" s="24"/>
      <c r="BD2157" s="24"/>
      <c r="BE2157" s="24"/>
    </row>
    <row r="2158" spans="1:57" s="17" customFormat="1" hidden="1" x14ac:dyDescent="0.25">
      <c r="A2158" s="4">
        <v>2019</v>
      </c>
      <c r="B2158" s="4">
        <v>1</v>
      </c>
      <c r="C2158" s="4" t="s">
        <v>79</v>
      </c>
      <c r="D2158" s="4" t="s">
        <v>79</v>
      </c>
      <c r="E2158" s="4" t="s">
        <v>138</v>
      </c>
      <c r="F2158" s="4" t="s">
        <v>142</v>
      </c>
      <c r="G2158" s="5" t="s">
        <v>140</v>
      </c>
      <c r="H2158" s="6">
        <v>0.2</v>
      </c>
      <c r="I2158" s="6">
        <v>0</v>
      </c>
      <c r="J2158" s="6">
        <v>0</v>
      </c>
      <c r="K2158" s="6">
        <v>0.2</v>
      </c>
      <c r="L2158" s="6">
        <v>0</v>
      </c>
      <c r="M2158" s="6">
        <v>0</v>
      </c>
      <c r="N2158" s="6">
        <v>0</v>
      </c>
      <c r="O2158" s="6">
        <v>0</v>
      </c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  <c r="AP2158" s="3"/>
      <c r="AQ2158" s="3"/>
      <c r="AR2158" s="3"/>
      <c r="AS2158" s="3"/>
      <c r="AT2158" s="3"/>
      <c r="AU2158" s="3"/>
      <c r="AV2158" s="3"/>
      <c r="AW2158" s="3"/>
      <c r="AX2158" s="3"/>
      <c r="AY2158" s="3"/>
      <c r="AZ2158" s="3"/>
      <c r="BA2158" s="3"/>
      <c r="BB2158" s="3"/>
      <c r="BC2158" s="3"/>
      <c r="BD2158" s="3"/>
      <c r="BE2158" s="3"/>
    </row>
    <row r="2159" spans="1:57" s="17" customFormat="1" hidden="1" x14ac:dyDescent="0.25">
      <c r="A2159" s="9">
        <v>2019</v>
      </c>
      <c r="B2159" s="9">
        <v>2</v>
      </c>
      <c r="C2159" s="9" t="s">
        <v>27</v>
      </c>
      <c r="D2159" s="9" t="s">
        <v>158</v>
      </c>
      <c r="E2159" s="9" t="s">
        <v>17</v>
      </c>
      <c r="F2159" s="9" t="s">
        <v>266</v>
      </c>
      <c r="G2159" s="5" t="s">
        <v>34</v>
      </c>
      <c r="H2159" s="6">
        <v>2.87</v>
      </c>
      <c r="I2159" s="6">
        <v>0</v>
      </c>
      <c r="J2159" s="6">
        <v>0</v>
      </c>
      <c r="K2159" s="6">
        <v>0.2</v>
      </c>
      <c r="L2159" s="6">
        <v>0</v>
      </c>
      <c r="M2159" s="6">
        <v>2.67</v>
      </c>
      <c r="N2159" s="6">
        <v>5.63</v>
      </c>
      <c r="O2159" s="6">
        <v>0</v>
      </c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  <c r="BA2159" s="3"/>
      <c r="BB2159" s="3"/>
      <c r="BC2159" s="3"/>
      <c r="BD2159" s="3"/>
      <c r="BE2159" s="3"/>
    </row>
    <row r="2160" spans="1:57" s="17" customFormat="1" hidden="1" x14ac:dyDescent="0.25">
      <c r="A2160" s="9">
        <v>2019</v>
      </c>
      <c r="B2160" s="9">
        <v>2</v>
      </c>
      <c r="C2160" s="9" t="s">
        <v>15</v>
      </c>
      <c r="D2160" s="9" t="s">
        <v>393</v>
      </c>
      <c r="E2160" s="9" t="s">
        <v>43</v>
      </c>
      <c r="F2160" s="9" t="s">
        <v>396</v>
      </c>
      <c r="G2160" s="5" t="s">
        <v>396</v>
      </c>
      <c r="H2160" s="6">
        <v>0.2</v>
      </c>
      <c r="I2160" s="6">
        <v>0</v>
      </c>
      <c r="J2160" s="6">
        <v>0</v>
      </c>
      <c r="K2160" s="6">
        <v>0.2</v>
      </c>
      <c r="L2160" s="6">
        <v>0</v>
      </c>
      <c r="M2160" s="6">
        <v>0</v>
      </c>
      <c r="N2160" s="6">
        <v>0</v>
      </c>
      <c r="O2160" s="6">
        <v>0</v>
      </c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  <c r="AP2160" s="3"/>
      <c r="AQ2160" s="3"/>
      <c r="AR2160" s="3"/>
      <c r="AS2160" s="3"/>
      <c r="AT2160" s="3"/>
      <c r="AU2160" s="3"/>
      <c r="AV2160" s="3"/>
      <c r="AW2160" s="3"/>
      <c r="AX2160" s="3"/>
      <c r="AY2160" s="3"/>
      <c r="AZ2160" s="3"/>
      <c r="BA2160" s="3"/>
      <c r="BB2160" s="3"/>
      <c r="BC2160" s="3"/>
      <c r="BD2160" s="3"/>
      <c r="BE2160" s="3"/>
    </row>
    <row r="2161" spans="1:57" s="17" customFormat="1" hidden="1" x14ac:dyDescent="0.25">
      <c r="A2161" s="9">
        <v>2019</v>
      </c>
      <c r="B2161" s="9">
        <v>3</v>
      </c>
      <c r="C2161" s="9" t="s">
        <v>27</v>
      </c>
      <c r="D2161" s="9" t="s">
        <v>158</v>
      </c>
      <c r="E2161" s="9" t="s">
        <v>17</v>
      </c>
      <c r="F2161" s="9" t="s">
        <v>266</v>
      </c>
      <c r="G2161" s="5" t="s">
        <v>34</v>
      </c>
      <c r="H2161" s="6">
        <v>3.5</v>
      </c>
      <c r="I2161" s="6">
        <v>0</v>
      </c>
      <c r="J2161" s="6">
        <v>0</v>
      </c>
      <c r="K2161" s="6">
        <v>0.2</v>
      </c>
      <c r="L2161" s="6">
        <v>0</v>
      </c>
      <c r="M2161" s="6">
        <v>3.3000000000000003</v>
      </c>
      <c r="N2161" s="6">
        <v>6.91</v>
      </c>
      <c r="O2161" s="6">
        <v>0</v>
      </c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  <c r="AP2161" s="3"/>
      <c r="AQ2161" s="3"/>
      <c r="AR2161" s="3"/>
      <c r="AS2161" s="3"/>
      <c r="AT2161" s="3"/>
      <c r="AU2161" s="3"/>
      <c r="AV2161" s="3"/>
      <c r="AW2161" s="3"/>
      <c r="AX2161" s="3"/>
      <c r="AY2161" s="3"/>
      <c r="AZ2161" s="3"/>
      <c r="BA2161" s="3"/>
      <c r="BB2161" s="3"/>
      <c r="BC2161" s="3"/>
      <c r="BD2161" s="3"/>
      <c r="BE2161" s="3"/>
    </row>
    <row r="2162" spans="1:57" s="17" customFormat="1" hidden="1" x14ac:dyDescent="0.25">
      <c r="A2162" s="9">
        <v>2019</v>
      </c>
      <c r="B2162" s="9">
        <v>3</v>
      </c>
      <c r="C2162" s="9" t="s">
        <v>19</v>
      </c>
      <c r="D2162" s="9" t="s">
        <v>299</v>
      </c>
      <c r="E2162" s="9" t="s">
        <v>280</v>
      </c>
      <c r="F2162" s="9" t="s">
        <v>511</v>
      </c>
      <c r="G2162" s="5" t="s">
        <v>512</v>
      </c>
      <c r="H2162" s="6">
        <v>0.2</v>
      </c>
      <c r="I2162" s="6">
        <v>0</v>
      </c>
      <c r="J2162" s="6">
        <v>0</v>
      </c>
      <c r="K2162" s="6">
        <v>0.2</v>
      </c>
      <c r="L2162" s="6">
        <v>0</v>
      </c>
      <c r="M2162" s="6">
        <v>0</v>
      </c>
      <c r="N2162" s="6">
        <v>0</v>
      </c>
      <c r="O2162" s="6">
        <v>0</v>
      </c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  <c r="AP2162" s="3"/>
      <c r="AQ2162" s="3"/>
      <c r="AR2162" s="3"/>
      <c r="AS2162" s="3"/>
      <c r="AT2162" s="3"/>
      <c r="AU2162" s="3"/>
      <c r="AV2162" s="3"/>
      <c r="AW2162" s="3"/>
      <c r="AX2162" s="3"/>
      <c r="AY2162" s="3"/>
      <c r="AZ2162" s="3"/>
      <c r="BA2162" s="3"/>
      <c r="BB2162" s="3"/>
      <c r="BC2162" s="3"/>
      <c r="BD2162" s="3"/>
      <c r="BE2162" s="3"/>
    </row>
    <row r="2163" spans="1:57" s="17" customFormat="1" hidden="1" x14ac:dyDescent="0.25">
      <c r="A2163" s="9">
        <v>2019</v>
      </c>
      <c r="B2163" s="9">
        <v>4</v>
      </c>
      <c r="C2163" s="9" t="s">
        <v>19</v>
      </c>
      <c r="D2163" s="9" t="s">
        <v>106</v>
      </c>
      <c r="E2163" s="9" t="s">
        <v>104</v>
      </c>
      <c r="F2163" s="9" t="s">
        <v>107</v>
      </c>
      <c r="G2163" s="5" t="s">
        <v>19</v>
      </c>
      <c r="H2163" s="6">
        <v>8.73</v>
      </c>
      <c r="I2163" s="6">
        <v>0</v>
      </c>
      <c r="J2163" s="6">
        <v>0</v>
      </c>
      <c r="K2163" s="6">
        <v>0.2</v>
      </c>
      <c r="L2163" s="6">
        <v>8.5299999999999994</v>
      </c>
      <c r="M2163" s="6">
        <v>0</v>
      </c>
      <c r="N2163" s="6">
        <v>0</v>
      </c>
      <c r="O2163" s="6">
        <v>0</v>
      </c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  <c r="AP2163" s="3"/>
      <c r="AQ2163" s="3"/>
      <c r="AR2163" s="3"/>
      <c r="AS2163" s="3"/>
      <c r="AT2163" s="3"/>
      <c r="AU2163" s="3"/>
      <c r="AV2163" s="3"/>
      <c r="AW2163" s="3"/>
      <c r="AX2163" s="3"/>
      <c r="AY2163" s="3"/>
      <c r="AZ2163" s="3"/>
      <c r="BA2163" s="3"/>
      <c r="BB2163" s="3"/>
      <c r="BC2163" s="3"/>
      <c r="BD2163" s="3"/>
      <c r="BE2163" s="3"/>
    </row>
    <row r="2164" spans="1:57" s="17" customFormat="1" hidden="1" x14ac:dyDescent="0.25">
      <c r="A2164" s="9">
        <v>2019</v>
      </c>
      <c r="B2164" s="9">
        <v>4</v>
      </c>
      <c r="C2164" s="9" t="s">
        <v>79</v>
      </c>
      <c r="D2164" s="9" t="s">
        <v>137</v>
      </c>
      <c r="E2164" s="9" t="s">
        <v>138</v>
      </c>
      <c r="F2164" s="9" t="s">
        <v>143</v>
      </c>
      <c r="G2164" s="5" t="s">
        <v>140</v>
      </c>
      <c r="H2164" s="6">
        <v>0.2</v>
      </c>
      <c r="I2164" s="6">
        <v>0</v>
      </c>
      <c r="J2164" s="6">
        <v>0</v>
      </c>
      <c r="K2164" s="6">
        <v>0.2</v>
      </c>
      <c r="L2164" s="6">
        <v>0</v>
      </c>
      <c r="M2164" s="6">
        <v>0</v>
      </c>
      <c r="N2164" s="6">
        <v>0</v>
      </c>
      <c r="O2164" s="6">
        <v>0</v>
      </c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  <c r="AP2164" s="3"/>
      <c r="AQ2164" s="3"/>
      <c r="AR2164" s="3"/>
      <c r="AS2164" s="3"/>
      <c r="AT2164" s="3"/>
      <c r="AU2164" s="3"/>
      <c r="AV2164" s="3"/>
      <c r="AW2164" s="3"/>
      <c r="AX2164" s="3"/>
      <c r="AY2164" s="3"/>
      <c r="AZ2164" s="3"/>
      <c r="BA2164" s="3"/>
      <c r="BB2164" s="3"/>
      <c r="BC2164" s="3"/>
      <c r="BD2164" s="3"/>
      <c r="BE2164" s="3"/>
    </row>
    <row r="2165" spans="1:57" s="17" customFormat="1" hidden="1" x14ac:dyDescent="0.25">
      <c r="A2165" s="9">
        <v>2019</v>
      </c>
      <c r="B2165" s="9">
        <v>6</v>
      </c>
      <c r="C2165" s="10" t="s">
        <v>79</v>
      </c>
      <c r="D2165" s="10" t="s">
        <v>137</v>
      </c>
      <c r="E2165" s="9" t="s">
        <v>138</v>
      </c>
      <c r="F2165" s="10" t="s">
        <v>139</v>
      </c>
      <c r="G2165" s="12" t="s">
        <v>140</v>
      </c>
      <c r="H2165" s="6">
        <v>0.2</v>
      </c>
      <c r="I2165" s="6">
        <v>0</v>
      </c>
      <c r="J2165" s="6">
        <v>0</v>
      </c>
      <c r="K2165" s="6">
        <v>0.2</v>
      </c>
      <c r="L2165" s="6">
        <v>0</v>
      </c>
      <c r="M2165" s="6">
        <v>0</v>
      </c>
      <c r="N2165" s="6">
        <v>0</v>
      </c>
      <c r="O2165" s="6">
        <v>0</v>
      </c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  <c r="AP2165" s="3"/>
      <c r="AQ2165" s="3"/>
      <c r="AR2165" s="3"/>
      <c r="AS2165" s="3"/>
      <c r="AT2165" s="3"/>
      <c r="AU2165" s="3"/>
      <c r="AV2165" s="3"/>
      <c r="AW2165" s="3"/>
      <c r="AX2165" s="3"/>
      <c r="AY2165" s="3"/>
      <c r="AZ2165" s="3"/>
      <c r="BA2165" s="3"/>
      <c r="BB2165" s="3"/>
      <c r="BC2165" s="3"/>
      <c r="BD2165" s="3"/>
      <c r="BE2165" s="3"/>
    </row>
    <row r="2166" spans="1:57" s="17" customFormat="1" x14ac:dyDescent="0.25">
      <c r="A2166" s="15">
        <v>2019</v>
      </c>
      <c r="B2166" s="15">
        <v>8</v>
      </c>
      <c r="C2166" s="15" t="s">
        <v>27</v>
      </c>
      <c r="D2166" s="15" t="s">
        <v>28</v>
      </c>
      <c r="E2166" s="15" t="s">
        <v>29</v>
      </c>
      <c r="F2166" s="15" t="s">
        <v>41</v>
      </c>
      <c r="G2166" s="16" t="s">
        <v>30</v>
      </c>
      <c r="H2166" s="15">
        <v>5.64</v>
      </c>
      <c r="I2166" s="15">
        <v>0</v>
      </c>
      <c r="J2166" s="15">
        <v>0</v>
      </c>
      <c r="K2166" s="15">
        <v>0.2</v>
      </c>
      <c r="L2166" s="15">
        <v>0</v>
      </c>
      <c r="M2166" s="15">
        <v>5.43</v>
      </c>
      <c r="N2166" s="15">
        <v>2.25</v>
      </c>
      <c r="O2166" s="15">
        <v>0</v>
      </c>
    </row>
    <row r="2167" spans="1:57" s="17" customFormat="1" hidden="1" x14ac:dyDescent="0.25">
      <c r="A2167" s="15">
        <v>2019</v>
      </c>
      <c r="B2167" s="15">
        <v>8</v>
      </c>
      <c r="C2167" s="15" t="s">
        <v>19</v>
      </c>
      <c r="D2167" s="15" t="s">
        <v>66</v>
      </c>
      <c r="E2167" s="15" t="s">
        <v>67</v>
      </c>
      <c r="F2167" s="15" t="s">
        <v>68</v>
      </c>
      <c r="G2167" s="16" t="s">
        <v>68</v>
      </c>
      <c r="H2167" s="15">
        <v>0.2</v>
      </c>
      <c r="I2167" s="15">
        <v>0</v>
      </c>
      <c r="J2167" s="15">
        <v>0</v>
      </c>
      <c r="K2167" s="15">
        <v>0.2</v>
      </c>
      <c r="L2167" s="15">
        <v>0</v>
      </c>
      <c r="M2167" s="15">
        <v>0</v>
      </c>
      <c r="N2167" s="15">
        <v>0</v>
      </c>
      <c r="O2167" s="15">
        <v>0</v>
      </c>
    </row>
    <row r="2168" spans="1:57" s="17" customFormat="1" hidden="1" x14ac:dyDescent="0.25">
      <c r="A2168" s="15">
        <v>2019</v>
      </c>
      <c r="B2168" s="15">
        <v>8</v>
      </c>
      <c r="C2168" s="15" t="s">
        <v>15</v>
      </c>
      <c r="D2168" s="15" t="s">
        <v>131</v>
      </c>
      <c r="E2168" s="15" t="s">
        <v>43</v>
      </c>
      <c r="F2168" s="15" t="s">
        <v>132</v>
      </c>
      <c r="G2168" s="16" t="s">
        <v>132</v>
      </c>
      <c r="H2168" s="15">
        <v>0.39</v>
      </c>
      <c r="I2168" s="15">
        <v>0</v>
      </c>
      <c r="J2168" s="15">
        <v>0</v>
      </c>
      <c r="K2168" s="15">
        <v>0.2</v>
      </c>
      <c r="L2168" s="15">
        <v>0.19</v>
      </c>
      <c r="M2168" s="15">
        <v>0</v>
      </c>
      <c r="N2168" s="15">
        <v>0</v>
      </c>
      <c r="O2168" s="15">
        <v>0</v>
      </c>
    </row>
    <row r="2169" spans="1:57" s="17" customFormat="1" x14ac:dyDescent="0.25">
      <c r="A2169" s="15">
        <v>2019</v>
      </c>
      <c r="B2169" s="15">
        <v>8</v>
      </c>
      <c r="C2169" s="15" t="s">
        <v>61</v>
      </c>
      <c r="D2169" s="15" t="s">
        <v>399</v>
      </c>
      <c r="E2169" s="15" t="s">
        <v>29</v>
      </c>
      <c r="F2169" s="15" t="s">
        <v>423</v>
      </c>
      <c r="G2169" s="16" t="s">
        <v>411</v>
      </c>
      <c r="H2169" s="15">
        <v>6</v>
      </c>
      <c r="I2169" s="15">
        <v>0</v>
      </c>
      <c r="J2169" s="15">
        <v>0</v>
      </c>
      <c r="K2169" s="15">
        <v>0.2</v>
      </c>
      <c r="L2169" s="15">
        <v>0</v>
      </c>
      <c r="M2169" s="15">
        <v>5.8</v>
      </c>
      <c r="N2169" s="15">
        <v>1.99</v>
      </c>
      <c r="O2169" s="15">
        <v>0</v>
      </c>
    </row>
    <row r="2170" spans="1:57" s="17" customFormat="1" hidden="1" x14ac:dyDescent="0.25">
      <c r="A2170" s="13">
        <v>2019</v>
      </c>
      <c r="B2170" s="13">
        <v>9</v>
      </c>
      <c r="C2170" s="13" t="s">
        <v>79</v>
      </c>
      <c r="D2170" s="13" t="s">
        <v>79</v>
      </c>
      <c r="E2170" s="13" t="s">
        <v>138</v>
      </c>
      <c r="F2170" s="13" t="s">
        <v>142</v>
      </c>
      <c r="G2170" s="7" t="s">
        <v>140</v>
      </c>
      <c r="H2170" s="13">
        <v>0.2</v>
      </c>
      <c r="I2170" s="13">
        <v>0</v>
      </c>
      <c r="J2170" s="13">
        <v>0</v>
      </c>
      <c r="K2170" s="13">
        <v>0.2</v>
      </c>
      <c r="L2170" s="13">
        <v>0</v>
      </c>
      <c r="M2170" s="13">
        <v>0</v>
      </c>
      <c r="N2170" s="13">
        <v>0</v>
      </c>
      <c r="O2170" s="13">
        <v>0</v>
      </c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  <c r="AH2170" s="18"/>
      <c r="AI2170" s="18"/>
      <c r="AJ2170" s="18"/>
      <c r="AK2170" s="18"/>
      <c r="AL2170" s="18"/>
      <c r="AM2170" s="18"/>
      <c r="AN2170" s="18"/>
      <c r="AO2170" s="18"/>
      <c r="AP2170" s="18"/>
      <c r="AQ2170" s="18"/>
      <c r="AR2170" s="18"/>
      <c r="AS2170" s="18"/>
      <c r="AT2170" s="18"/>
      <c r="AU2170" s="18"/>
      <c r="AV2170" s="18"/>
      <c r="AW2170" s="18"/>
      <c r="AX2170" s="18"/>
      <c r="AY2170" s="18"/>
      <c r="AZ2170" s="18"/>
      <c r="BA2170" s="18"/>
      <c r="BB2170" s="18"/>
      <c r="BC2170" s="18"/>
      <c r="BD2170" s="18"/>
      <c r="BE2170" s="18"/>
    </row>
    <row r="2171" spans="1:57" s="17" customFormat="1" hidden="1" x14ac:dyDescent="0.25">
      <c r="A2171" s="13">
        <v>2019</v>
      </c>
      <c r="B2171" s="13">
        <v>9</v>
      </c>
      <c r="C2171" s="13" t="s">
        <v>19</v>
      </c>
      <c r="D2171" s="13" t="s">
        <v>66</v>
      </c>
      <c r="E2171" s="13" t="s">
        <v>43</v>
      </c>
      <c r="F2171" s="13" t="s">
        <v>494</v>
      </c>
      <c r="G2171" s="7" t="s">
        <v>495</v>
      </c>
      <c r="H2171" s="13">
        <v>0.2</v>
      </c>
      <c r="I2171" s="13">
        <v>0</v>
      </c>
      <c r="J2171" s="13">
        <v>0</v>
      </c>
      <c r="K2171" s="13">
        <v>0.2</v>
      </c>
      <c r="L2171" s="13">
        <v>0</v>
      </c>
      <c r="M2171" s="13">
        <v>0</v>
      </c>
      <c r="N2171" s="13">
        <v>0</v>
      </c>
      <c r="O2171" s="13">
        <v>0</v>
      </c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  <c r="AH2171" s="18"/>
      <c r="AI2171" s="18"/>
      <c r="AJ2171" s="18"/>
      <c r="AK2171" s="18"/>
      <c r="AL2171" s="18"/>
      <c r="AM2171" s="18"/>
      <c r="AN2171" s="18"/>
      <c r="AO2171" s="18"/>
      <c r="AP2171" s="18"/>
      <c r="AQ2171" s="18"/>
      <c r="AR2171" s="18"/>
      <c r="AS2171" s="18"/>
      <c r="AT2171" s="18"/>
      <c r="AU2171" s="18"/>
      <c r="AV2171" s="18"/>
      <c r="AW2171" s="18"/>
      <c r="AX2171" s="18"/>
      <c r="AY2171" s="18"/>
      <c r="AZ2171" s="18"/>
      <c r="BA2171" s="18"/>
      <c r="BB2171" s="18"/>
      <c r="BC2171" s="18"/>
      <c r="BD2171" s="18"/>
      <c r="BE2171" s="18"/>
    </row>
    <row r="2172" spans="1:57" s="17" customFormat="1" hidden="1" x14ac:dyDescent="0.25">
      <c r="A2172" s="19">
        <v>2019</v>
      </c>
      <c r="B2172" s="19">
        <v>10</v>
      </c>
      <c r="C2172" s="19" t="s">
        <v>55</v>
      </c>
      <c r="D2172" s="19" t="s">
        <v>60</v>
      </c>
      <c r="E2172" s="19" t="s">
        <v>57</v>
      </c>
      <c r="F2172" s="19" t="s">
        <v>60</v>
      </c>
      <c r="G2172" s="19" t="s">
        <v>59</v>
      </c>
      <c r="H2172" s="19">
        <v>293.16000000000003</v>
      </c>
      <c r="I2172" s="19">
        <v>0</v>
      </c>
      <c r="J2172" s="19">
        <v>0</v>
      </c>
      <c r="K2172" s="19">
        <v>0.2</v>
      </c>
      <c r="L2172" s="19">
        <v>0</v>
      </c>
      <c r="M2172" s="19">
        <v>0</v>
      </c>
      <c r="N2172" s="19">
        <v>0</v>
      </c>
      <c r="O2172" s="19">
        <v>292.95999999999998</v>
      </c>
      <c r="P2172" s="20"/>
      <c r="Q2172" s="20"/>
      <c r="R2172" s="20"/>
      <c r="S2172" s="20"/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20"/>
      <c r="AG2172" s="20"/>
      <c r="AH2172" s="20"/>
      <c r="AI2172" s="20"/>
      <c r="AJ2172" s="20"/>
      <c r="AK2172" s="20"/>
      <c r="AL2172" s="20"/>
      <c r="AM2172" s="20"/>
      <c r="AN2172" s="20"/>
      <c r="AO2172" s="20"/>
      <c r="AP2172" s="20"/>
      <c r="AQ2172" s="20"/>
      <c r="AR2172" s="20"/>
      <c r="AS2172" s="20"/>
      <c r="AT2172" s="20"/>
      <c r="AU2172" s="20"/>
      <c r="AV2172" s="20"/>
      <c r="AW2172" s="20"/>
      <c r="AX2172" s="20"/>
      <c r="AY2172" s="20"/>
      <c r="AZ2172" s="20"/>
      <c r="BA2172" s="20"/>
      <c r="BB2172" s="20"/>
      <c r="BC2172" s="20"/>
      <c r="BD2172" s="20"/>
      <c r="BE2172" s="20"/>
    </row>
    <row r="2173" spans="1:57" s="17" customFormat="1" hidden="1" x14ac:dyDescent="0.25">
      <c r="A2173" s="19">
        <v>2019</v>
      </c>
      <c r="B2173" s="19">
        <v>10</v>
      </c>
      <c r="C2173" s="19" t="s">
        <v>19</v>
      </c>
      <c r="D2173" s="19" t="s">
        <v>66</v>
      </c>
      <c r="E2173" s="19" t="s">
        <v>67</v>
      </c>
      <c r="F2173" s="19" t="s">
        <v>68</v>
      </c>
      <c r="G2173" s="19" t="s">
        <v>68</v>
      </c>
      <c r="H2173" s="19">
        <v>0.2</v>
      </c>
      <c r="I2173" s="19">
        <v>0</v>
      </c>
      <c r="J2173" s="19">
        <v>0</v>
      </c>
      <c r="K2173" s="19">
        <v>0.2</v>
      </c>
      <c r="L2173" s="19">
        <v>0</v>
      </c>
      <c r="M2173" s="19">
        <v>0</v>
      </c>
      <c r="N2173" s="19">
        <v>0</v>
      </c>
      <c r="O2173" s="19">
        <v>0</v>
      </c>
      <c r="P2173" s="20"/>
      <c r="Q2173" s="20"/>
      <c r="R2173" s="20"/>
      <c r="S2173" s="20"/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20"/>
      <c r="AG2173" s="20"/>
      <c r="AH2173" s="20"/>
      <c r="AI2173" s="20"/>
      <c r="AJ2173" s="20"/>
      <c r="AK2173" s="20"/>
      <c r="AL2173" s="20"/>
      <c r="AM2173" s="20"/>
      <c r="AN2173" s="20"/>
      <c r="AO2173" s="20"/>
      <c r="AP2173" s="20"/>
      <c r="AQ2173" s="20"/>
      <c r="AR2173" s="20"/>
      <c r="AS2173" s="20"/>
      <c r="AT2173" s="20"/>
      <c r="AU2173" s="20"/>
      <c r="AV2173" s="20"/>
      <c r="AW2173" s="20"/>
      <c r="AX2173" s="20"/>
      <c r="AY2173" s="20"/>
      <c r="AZ2173" s="20"/>
      <c r="BA2173" s="20"/>
      <c r="BB2173" s="20"/>
      <c r="BC2173" s="20"/>
      <c r="BD2173" s="20"/>
      <c r="BE2173" s="20"/>
    </row>
    <row r="2174" spans="1:57" s="17" customFormat="1" hidden="1" x14ac:dyDescent="0.25">
      <c r="A2174" s="19">
        <v>2019</v>
      </c>
      <c r="B2174" s="19">
        <v>10</v>
      </c>
      <c r="C2174" s="19" t="s">
        <v>27</v>
      </c>
      <c r="D2174" s="19" t="s">
        <v>158</v>
      </c>
      <c r="E2174" s="5" t="s">
        <v>17</v>
      </c>
      <c r="F2174" s="19" t="s">
        <v>263</v>
      </c>
      <c r="G2174" s="19" t="s">
        <v>34</v>
      </c>
      <c r="H2174" s="19">
        <v>18.549999999999997</v>
      </c>
      <c r="I2174" s="19">
        <v>0</v>
      </c>
      <c r="J2174" s="19">
        <v>0</v>
      </c>
      <c r="K2174" s="19">
        <v>0.2</v>
      </c>
      <c r="L2174" s="19">
        <v>0</v>
      </c>
      <c r="M2174" s="19">
        <v>18.350000000000001</v>
      </c>
      <c r="N2174" s="19">
        <v>28.6</v>
      </c>
      <c r="O2174" s="19">
        <v>0</v>
      </c>
      <c r="P2174" s="20"/>
      <c r="Q2174" s="20"/>
      <c r="R2174" s="20"/>
      <c r="S2174" s="20"/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20"/>
      <c r="AG2174" s="20"/>
      <c r="AH2174" s="20"/>
      <c r="AI2174" s="20"/>
      <c r="AJ2174" s="20"/>
      <c r="AK2174" s="20"/>
      <c r="AL2174" s="20"/>
      <c r="AM2174" s="20"/>
      <c r="AN2174" s="20"/>
      <c r="AO2174" s="20"/>
      <c r="AP2174" s="20"/>
      <c r="AQ2174" s="20"/>
      <c r="AR2174" s="20"/>
      <c r="AS2174" s="20"/>
      <c r="AT2174" s="20"/>
      <c r="AU2174" s="20"/>
      <c r="AV2174" s="20"/>
      <c r="AW2174" s="20"/>
      <c r="AX2174" s="20"/>
      <c r="AY2174" s="20"/>
      <c r="AZ2174" s="20"/>
      <c r="BA2174" s="20"/>
      <c r="BB2174" s="20"/>
      <c r="BC2174" s="20"/>
      <c r="BD2174" s="20"/>
      <c r="BE2174" s="20"/>
    </row>
    <row r="2175" spans="1:57" s="17" customFormat="1" x14ac:dyDescent="0.25">
      <c r="A2175" s="19">
        <v>2019</v>
      </c>
      <c r="B2175" s="19">
        <v>10</v>
      </c>
      <c r="C2175" s="19" t="s">
        <v>55</v>
      </c>
      <c r="D2175" s="19" t="s">
        <v>249</v>
      </c>
      <c r="E2175" s="19" t="s">
        <v>29</v>
      </c>
      <c r="F2175" s="19" t="s">
        <v>397</v>
      </c>
      <c r="G2175" s="19" t="s">
        <v>398</v>
      </c>
      <c r="H2175" s="19">
        <v>12.67</v>
      </c>
      <c r="I2175" s="19">
        <v>0</v>
      </c>
      <c r="J2175" s="19">
        <v>0</v>
      </c>
      <c r="K2175" s="19">
        <v>0.2</v>
      </c>
      <c r="L2175" s="19">
        <v>0</v>
      </c>
      <c r="M2175" s="19">
        <v>0</v>
      </c>
      <c r="N2175" s="19">
        <v>0</v>
      </c>
      <c r="O2175" s="19">
        <v>12.46</v>
      </c>
      <c r="P2175" s="20"/>
      <c r="Q2175" s="20"/>
      <c r="R2175" s="20"/>
      <c r="S2175" s="20"/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20"/>
      <c r="AG2175" s="20"/>
      <c r="AH2175" s="20"/>
      <c r="AI2175" s="20"/>
      <c r="AJ2175" s="20"/>
      <c r="AK2175" s="20"/>
      <c r="AL2175" s="20"/>
      <c r="AM2175" s="20"/>
      <c r="AN2175" s="20"/>
      <c r="AO2175" s="20"/>
      <c r="AP2175" s="20"/>
      <c r="AQ2175" s="20"/>
      <c r="AR2175" s="20"/>
      <c r="AS2175" s="20"/>
      <c r="AT2175" s="20"/>
      <c r="AU2175" s="20"/>
      <c r="AV2175" s="20"/>
      <c r="AW2175" s="20"/>
      <c r="AX2175" s="20"/>
      <c r="AY2175" s="20"/>
      <c r="AZ2175" s="20"/>
      <c r="BA2175" s="20"/>
      <c r="BB2175" s="20"/>
      <c r="BC2175" s="20"/>
      <c r="BD2175" s="20"/>
      <c r="BE2175" s="20"/>
    </row>
    <row r="2176" spans="1:57" s="17" customFormat="1" x14ac:dyDescent="0.25">
      <c r="A2176" s="19">
        <v>2019</v>
      </c>
      <c r="B2176" s="19">
        <v>10</v>
      </c>
      <c r="C2176" s="19" t="s">
        <v>61</v>
      </c>
      <c r="D2176" s="19" t="s">
        <v>399</v>
      </c>
      <c r="E2176" s="19" t="s">
        <v>29</v>
      </c>
      <c r="F2176" s="19" t="s">
        <v>424</v>
      </c>
      <c r="G2176" s="19" t="s">
        <v>411</v>
      </c>
      <c r="H2176" s="19">
        <v>17.62</v>
      </c>
      <c r="I2176" s="19">
        <v>0</v>
      </c>
      <c r="J2176" s="19">
        <v>0</v>
      </c>
      <c r="K2176" s="19">
        <v>0.2</v>
      </c>
      <c r="L2176" s="19">
        <v>0</v>
      </c>
      <c r="M2176" s="19">
        <v>17.43</v>
      </c>
      <c r="N2176" s="19">
        <v>5.6</v>
      </c>
      <c r="O2176" s="19">
        <v>0</v>
      </c>
      <c r="P2176" s="20"/>
      <c r="Q2176" s="20"/>
      <c r="R2176" s="20"/>
      <c r="S2176" s="20"/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20"/>
      <c r="AG2176" s="20"/>
      <c r="AH2176" s="20"/>
      <c r="AI2176" s="20"/>
      <c r="AJ2176" s="20"/>
      <c r="AK2176" s="20"/>
      <c r="AL2176" s="20"/>
      <c r="AM2176" s="20"/>
      <c r="AN2176" s="20"/>
      <c r="AO2176" s="20"/>
      <c r="AP2176" s="20"/>
      <c r="AQ2176" s="20"/>
      <c r="AR2176" s="20"/>
      <c r="AS2176" s="20"/>
      <c r="AT2176" s="20"/>
      <c r="AU2176" s="20"/>
      <c r="AV2176" s="20"/>
      <c r="AW2176" s="20"/>
      <c r="AX2176" s="20"/>
      <c r="AY2176" s="20"/>
      <c r="AZ2176" s="20"/>
      <c r="BA2176" s="20"/>
      <c r="BB2176" s="20"/>
      <c r="BC2176" s="20"/>
      <c r="BD2176" s="20"/>
      <c r="BE2176" s="20"/>
    </row>
    <row r="2177" spans="1:57" s="17" customFormat="1" hidden="1" x14ac:dyDescent="0.25">
      <c r="A2177" s="21">
        <v>2019</v>
      </c>
      <c r="B2177" s="21">
        <v>11</v>
      </c>
      <c r="C2177" s="21" t="s">
        <v>79</v>
      </c>
      <c r="D2177" s="21" t="s">
        <v>79</v>
      </c>
      <c r="E2177" s="21" t="s">
        <v>138</v>
      </c>
      <c r="F2177" s="21" t="s">
        <v>142</v>
      </c>
      <c r="G2177" s="21" t="s">
        <v>140</v>
      </c>
      <c r="H2177" s="21">
        <v>0.2</v>
      </c>
      <c r="I2177" s="21">
        <v>0</v>
      </c>
      <c r="J2177" s="21">
        <v>0</v>
      </c>
      <c r="K2177" s="21">
        <v>0.2</v>
      </c>
      <c r="L2177" s="21">
        <v>0</v>
      </c>
      <c r="M2177" s="21">
        <v>0</v>
      </c>
      <c r="N2177" s="21">
        <v>0</v>
      </c>
      <c r="O2177" s="21">
        <v>0</v>
      </c>
      <c r="P2177" s="22"/>
      <c r="Q2177" s="22"/>
      <c r="R2177" s="22"/>
      <c r="S2177" s="22"/>
      <c r="T2177" s="22"/>
      <c r="U2177" s="22"/>
      <c r="V2177" s="22"/>
      <c r="W2177" s="22"/>
      <c r="X2177" s="22"/>
      <c r="Y2177" s="22"/>
      <c r="Z2177" s="22"/>
      <c r="AA2177" s="22"/>
      <c r="AB2177" s="22"/>
      <c r="AC2177" s="22"/>
      <c r="AD2177" s="22"/>
      <c r="AE2177" s="22"/>
      <c r="AF2177" s="22"/>
      <c r="AG2177" s="22"/>
      <c r="AH2177" s="22"/>
      <c r="AI2177" s="22"/>
      <c r="AJ2177" s="22"/>
      <c r="AK2177" s="22"/>
      <c r="AL2177" s="22"/>
      <c r="AM2177" s="22"/>
      <c r="AN2177" s="22"/>
      <c r="AO2177" s="22"/>
      <c r="AP2177" s="22"/>
      <c r="AQ2177" s="22"/>
      <c r="AR2177" s="22"/>
      <c r="AS2177" s="22"/>
      <c r="AT2177" s="22"/>
      <c r="AU2177" s="22"/>
      <c r="AV2177" s="22"/>
      <c r="AW2177" s="22"/>
      <c r="AX2177" s="22"/>
      <c r="AY2177" s="22"/>
      <c r="AZ2177" s="22"/>
      <c r="BA2177" s="22"/>
      <c r="BB2177" s="22"/>
      <c r="BC2177" s="22"/>
      <c r="BD2177" s="22"/>
      <c r="BE2177" s="22"/>
    </row>
    <row r="2178" spans="1:57" s="17" customFormat="1" x14ac:dyDescent="0.25">
      <c r="A2178" s="19">
        <v>2019</v>
      </c>
      <c r="B2178" s="19">
        <v>10</v>
      </c>
      <c r="C2178" s="19" t="s">
        <v>27</v>
      </c>
      <c r="D2178" s="19" t="s">
        <v>28</v>
      </c>
      <c r="E2178" s="19" t="s">
        <v>29</v>
      </c>
      <c r="F2178" s="19" t="s">
        <v>31</v>
      </c>
      <c r="G2178" s="19" t="s">
        <v>30</v>
      </c>
      <c r="H2178" s="19">
        <v>8.870000000000001</v>
      </c>
      <c r="I2178" s="19">
        <v>0</v>
      </c>
      <c r="J2178" s="19">
        <v>0</v>
      </c>
      <c r="K2178" s="19">
        <v>0.19999999999999998</v>
      </c>
      <c r="L2178" s="19">
        <v>0</v>
      </c>
      <c r="M2178" s="19">
        <v>8.68</v>
      </c>
      <c r="N2178" s="19">
        <v>4.2699999999999996</v>
      </c>
      <c r="O2178" s="19">
        <v>0</v>
      </c>
      <c r="P2178" s="20"/>
      <c r="Q2178" s="20"/>
      <c r="R2178" s="20"/>
      <c r="S2178" s="20"/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20"/>
      <c r="AG2178" s="20"/>
      <c r="AH2178" s="20"/>
      <c r="AI2178" s="20"/>
      <c r="AJ2178" s="20"/>
      <c r="AK2178" s="20"/>
      <c r="AL2178" s="20"/>
      <c r="AM2178" s="20"/>
      <c r="AN2178" s="20"/>
      <c r="AO2178" s="20"/>
      <c r="AP2178" s="20"/>
      <c r="AQ2178" s="20"/>
      <c r="AR2178" s="20"/>
      <c r="AS2178" s="20"/>
      <c r="AT2178" s="20"/>
      <c r="AU2178" s="20"/>
      <c r="AV2178" s="20"/>
      <c r="AW2178" s="20"/>
      <c r="AX2178" s="20"/>
      <c r="AY2178" s="20"/>
      <c r="AZ2178" s="20"/>
      <c r="BA2178" s="20"/>
      <c r="BB2178" s="20"/>
      <c r="BC2178" s="20"/>
      <c r="BD2178" s="20"/>
      <c r="BE2178" s="20"/>
    </row>
    <row r="2179" spans="1:57" s="17" customFormat="1" hidden="1" x14ac:dyDescent="0.25">
      <c r="A2179" s="4">
        <v>2019</v>
      </c>
      <c r="B2179" s="4">
        <v>1</v>
      </c>
      <c r="C2179" s="4" t="s">
        <v>79</v>
      </c>
      <c r="D2179" s="4" t="s">
        <v>137</v>
      </c>
      <c r="E2179" s="4" t="s">
        <v>138</v>
      </c>
      <c r="F2179" s="4" t="s">
        <v>140</v>
      </c>
      <c r="G2179" s="5" t="s">
        <v>140</v>
      </c>
      <c r="H2179" s="6">
        <v>0.19</v>
      </c>
      <c r="I2179" s="6">
        <v>0</v>
      </c>
      <c r="J2179" s="6">
        <v>0</v>
      </c>
      <c r="K2179" s="6">
        <v>0.19</v>
      </c>
      <c r="L2179" s="6">
        <v>0</v>
      </c>
      <c r="M2179" s="6">
        <v>0</v>
      </c>
      <c r="N2179" s="6">
        <v>0</v>
      </c>
      <c r="O2179" s="6">
        <v>0</v>
      </c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  <c r="AP2179" s="3"/>
      <c r="AQ2179" s="3"/>
      <c r="AR2179" s="3"/>
      <c r="AS2179" s="3"/>
      <c r="AT2179" s="3"/>
      <c r="AU2179" s="3"/>
      <c r="AV2179" s="3"/>
      <c r="AW2179" s="3"/>
      <c r="AX2179" s="3"/>
      <c r="AY2179" s="3"/>
      <c r="AZ2179" s="3"/>
      <c r="BA2179" s="3"/>
      <c r="BB2179" s="3"/>
      <c r="BC2179" s="3"/>
      <c r="BD2179" s="3"/>
      <c r="BE2179" s="3"/>
    </row>
    <row r="2180" spans="1:57" s="17" customFormat="1" hidden="1" x14ac:dyDescent="0.25">
      <c r="A2180" s="4">
        <v>2019</v>
      </c>
      <c r="B2180" s="4">
        <v>1</v>
      </c>
      <c r="C2180" s="4" t="s">
        <v>27</v>
      </c>
      <c r="D2180" s="4" t="s">
        <v>160</v>
      </c>
      <c r="E2180" s="4" t="s">
        <v>17</v>
      </c>
      <c r="F2180" s="4" t="s">
        <v>161</v>
      </c>
      <c r="G2180" s="5" t="s">
        <v>157</v>
      </c>
      <c r="H2180" s="6">
        <v>2.66</v>
      </c>
      <c r="I2180" s="6">
        <v>0</v>
      </c>
      <c r="J2180" s="6">
        <v>0</v>
      </c>
      <c r="K2180" s="6">
        <v>0.19</v>
      </c>
      <c r="L2180" s="6">
        <v>0</v>
      </c>
      <c r="M2180" s="6">
        <v>2.46</v>
      </c>
      <c r="N2180" s="6">
        <v>1.62</v>
      </c>
      <c r="O2180" s="6">
        <v>0</v>
      </c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  <c r="AP2180" s="3"/>
      <c r="AQ2180" s="3"/>
      <c r="AR2180" s="3"/>
      <c r="AS2180" s="3"/>
      <c r="AT2180" s="3"/>
      <c r="AU2180" s="3"/>
      <c r="AV2180" s="3"/>
      <c r="AW2180" s="3"/>
      <c r="AX2180" s="3"/>
      <c r="AY2180" s="3"/>
      <c r="AZ2180" s="3"/>
      <c r="BA2180" s="3"/>
      <c r="BB2180" s="3"/>
      <c r="BC2180" s="3"/>
      <c r="BD2180" s="3"/>
      <c r="BE2180" s="3"/>
    </row>
    <row r="2181" spans="1:57" s="17" customFormat="1" hidden="1" x14ac:dyDescent="0.25">
      <c r="A2181" s="4">
        <v>2019</v>
      </c>
      <c r="B2181" s="4">
        <v>1</v>
      </c>
      <c r="C2181" s="4" t="s">
        <v>27</v>
      </c>
      <c r="D2181" s="4" t="s">
        <v>158</v>
      </c>
      <c r="E2181" s="4" t="s">
        <v>17</v>
      </c>
      <c r="F2181" s="4" t="s">
        <v>163</v>
      </c>
      <c r="G2181" s="5" t="s">
        <v>157</v>
      </c>
      <c r="H2181" s="6">
        <v>2.58</v>
      </c>
      <c r="I2181" s="6">
        <v>0</v>
      </c>
      <c r="J2181" s="6">
        <v>0</v>
      </c>
      <c r="K2181" s="6">
        <v>0.19</v>
      </c>
      <c r="L2181" s="6">
        <v>0</v>
      </c>
      <c r="M2181" s="6">
        <v>2.39</v>
      </c>
      <c r="N2181" s="6">
        <v>1.5699999999999998</v>
      </c>
      <c r="O2181" s="6">
        <v>0</v>
      </c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  <c r="AP2181" s="3"/>
      <c r="AQ2181" s="3"/>
      <c r="AR2181" s="3"/>
      <c r="AS2181" s="3"/>
      <c r="AT2181" s="3"/>
      <c r="AU2181" s="3"/>
      <c r="AV2181" s="3"/>
      <c r="AW2181" s="3"/>
      <c r="AX2181" s="3"/>
      <c r="AY2181" s="3"/>
      <c r="AZ2181" s="3"/>
      <c r="BA2181" s="3"/>
      <c r="BB2181" s="3"/>
      <c r="BC2181" s="3"/>
      <c r="BD2181" s="3"/>
      <c r="BE2181" s="3"/>
    </row>
    <row r="2182" spans="1:57" s="17" customFormat="1" hidden="1" x14ac:dyDescent="0.25">
      <c r="A2182" s="4">
        <v>2019</v>
      </c>
      <c r="B2182" s="4">
        <v>1</v>
      </c>
      <c r="C2182" s="4" t="s">
        <v>27</v>
      </c>
      <c r="D2182" s="4" t="s">
        <v>158</v>
      </c>
      <c r="E2182" s="4" t="s">
        <v>17</v>
      </c>
      <c r="F2182" s="4" t="s">
        <v>265</v>
      </c>
      <c r="G2182" s="5" t="s">
        <v>34</v>
      </c>
      <c r="H2182" s="6">
        <v>2.6399999999999997</v>
      </c>
      <c r="I2182" s="6">
        <v>0</v>
      </c>
      <c r="J2182" s="6">
        <v>0</v>
      </c>
      <c r="K2182" s="6">
        <v>0.19</v>
      </c>
      <c r="L2182" s="6">
        <v>0</v>
      </c>
      <c r="M2182" s="6">
        <v>2.4500000000000002</v>
      </c>
      <c r="N2182" s="6">
        <v>6.0200000000000005</v>
      </c>
      <c r="O2182" s="6">
        <v>0</v>
      </c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  <c r="AP2182" s="3"/>
      <c r="AQ2182" s="3"/>
      <c r="AR2182" s="3"/>
      <c r="AS2182" s="3"/>
      <c r="AT2182" s="3"/>
      <c r="AU2182" s="3"/>
      <c r="AV2182" s="3"/>
      <c r="AW2182" s="3"/>
      <c r="AX2182" s="3"/>
      <c r="AY2182" s="3"/>
      <c r="AZ2182" s="3"/>
      <c r="BA2182" s="3"/>
      <c r="BB2182" s="3"/>
      <c r="BC2182" s="3"/>
      <c r="BD2182" s="3"/>
      <c r="BE2182" s="3"/>
    </row>
    <row r="2183" spans="1:57" s="17" customFormat="1" hidden="1" x14ac:dyDescent="0.25">
      <c r="A2183" s="9">
        <v>2019</v>
      </c>
      <c r="B2183" s="9">
        <v>2</v>
      </c>
      <c r="C2183" s="9" t="s">
        <v>19</v>
      </c>
      <c r="D2183" s="9" t="s">
        <v>66</v>
      </c>
      <c r="E2183" s="9" t="s">
        <v>67</v>
      </c>
      <c r="F2183" s="9" t="s">
        <v>68</v>
      </c>
      <c r="G2183" s="5" t="s">
        <v>68</v>
      </c>
      <c r="H2183" s="6">
        <v>0.19</v>
      </c>
      <c r="I2183" s="6">
        <v>0</v>
      </c>
      <c r="J2183" s="6">
        <v>0</v>
      </c>
      <c r="K2183" s="6">
        <v>0.19</v>
      </c>
      <c r="L2183" s="6">
        <v>0</v>
      </c>
      <c r="M2183" s="6">
        <v>0</v>
      </c>
      <c r="N2183" s="6">
        <v>0</v>
      </c>
      <c r="O2183" s="6">
        <v>0</v>
      </c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  <c r="BC2183" s="3"/>
      <c r="BD2183" s="3"/>
      <c r="BE2183" s="3"/>
    </row>
    <row r="2184" spans="1:57" s="17" customFormat="1" hidden="1" x14ac:dyDescent="0.25">
      <c r="A2184" s="9">
        <v>2019</v>
      </c>
      <c r="B2184" s="9">
        <v>2</v>
      </c>
      <c r="C2184" s="9" t="s">
        <v>27</v>
      </c>
      <c r="D2184" s="9" t="s">
        <v>158</v>
      </c>
      <c r="E2184" s="9" t="s">
        <v>17</v>
      </c>
      <c r="F2184" s="9" t="s">
        <v>163</v>
      </c>
      <c r="G2184" s="5" t="s">
        <v>157</v>
      </c>
      <c r="H2184" s="6">
        <v>2.7</v>
      </c>
      <c r="I2184" s="6">
        <v>0</v>
      </c>
      <c r="J2184" s="6">
        <v>0</v>
      </c>
      <c r="K2184" s="6">
        <v>0.19</v>
      </c>
      <c r="L2184" s="6">
        <v>0</v>
      </c>
      <c r="M2184" s="6">
        <v>2.5099999999999998</v>
      </c>
      <c r="N2184" s="6">
        <v>1.69</v>
      </c>
      <c r="O2184" s="6">
        <v>0</v>
      </c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  <c r="AP2184" s="3"/>
      <c r="AQ2184" s="3"/>
      <c r="AR2184" s="3"/>
      <c r="AS2184" s="3"/>
      <c r="AT2184" s="3"/>
      <c r="AU2184" s="3"/>
      <c r="AV2184" s="3"/>
      <c r="AW2184" s="3"/>
      <c r="AX2184" s="3"/>
      <c r="AY2184" s="3"/>
      <c r="AZ2184" s="3"/>
      <c r="BA2184" s="3"/>
      <c r="BB2184" s="3"/>
      <c r="BC2184" s="3"/>
      <c r="BD2184" s="3"/>
      <c r="BE2184" s="3"/>
    </row>
    <row r="2185" spans="1:57" s="17" customFormat="1" hidden="1" x14ac:dyDescent="0.25">
      <c r="A2185" s="9">
        <v>2019</v>
      </c>
      <c r="B2185" s="9">
        <v>3</v>
      </c>
      <c r="C2185" s="9" t="s">
        <v>19</v>
      </c>
      <c r="D2185" s="9" t="s">
        <v>20</v>
      </c>
      <c r="E2185" s="9" t="s">
        <v>115</v>
      </c>
      <c r="F2185" s="9" t="s">
        <v>119</v>
      </c>
      <c r="G2185" s="5" t="s">
        <v>117</v>
      </c>
      <c r="H2185" s="6">
        <v>3.02</v>
      </c>
      <c r="I2185" s="6">
        <v>0</v>
      </c>
      <c r="J2185" s="6">
        <v>0</v>
      </c>
      <c r="K2185" s="6">
        <v>0.19</v>
      </c>
      <c r="L2185" s="6">
        <v>0</v>
      </c>
      <c r="M2185" s="6">
        <v>0</v>
      </c>
      <c r="N2185" s="6">
        <v>0</v>
      </c>
      <c r="O2185" s="6">
        <v>2.83</v>
      </c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  <c r="BC2185" s="3"/>
      <c r="BD2185" s="3"/>
      <c r="BE2185" s="3"/>
    </row>
    <row r="2186" spans="1:57" s="17" customFormat="1" x14ac:dyDescent="0.25">
      <c r="A2186" s="9">
        <v>2019</v>
      </c>
      <c r="B2186" s="9">
        <v>3</v>
      </c>
      <c r="C2186" s="9" t="s">
        <v>89</v>
      </c>
      <c r="D2186" s="9" t="s">
        <v>197</v>
      </c>
      <c r="E2186" s="9" t="s">
        <v>29</v>
      </c>
      <c r="F2186" s="9" t="s">
        <v>202</v>
      </c>
      <c r="G2186" s="5" t="s">
        <v>200</v>
      </c>
      <c r="H2186" s="6">
        <v>31.19</v>
      </c>
      <c r="I2186" s="6">
        <v>0</v>
      </c>
      <c r="J2186" s="6">
        <v>0</v>
      </c>
      <c r="K2186" s="6">
        <v>0.19</v>
      </c>
      <c r="L2186" s="6">
        <v>1.4</v>
      </c>
      <c r="M2186" s="6">
        <v>29.25</v>
      </c>
      <c r="N2186" s="6">
        <v>0</v>
      </c>
      <c r="O2186" s="6">
        <v>0.35</v>
      </c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  <c r="AP2186" s="3"/>
      <c r="AQ2186" s="3"/>
      <c r="AR2186" s="3"/>
      <c r="AS2186" s="3"/>
      <c r="AT2186" s="3"/>
      <c r="AU2186" s="3"/>
      <c r="AV2186" s="3"/>
      <c r="AW2186" s="3"/>
      <c r="AX2186" s="3"/>
      <c r="AY2186" s="3"/>
      <c r="AZ2186" s="3"/>
      <c r="BA2186" s="3"/>
      <c r="BB2186" s="3"/>
      <c r="BC2186" s="3"/>
      <c r="BD2186" s="3"/>
      <c r="BE2186" s="3"/>
    </row>
    <row r="2187" spans="1:57" s="17" customFormat="1" x14ac:dyDescent="0.25">
      <c r="A2187" s="9">
        <v>2019</v>
      </c>
      <c r="B2187" s="9">
        <v>4</v>
      </c>
      <c r="C2187" s="9" t="s">
        <v>27</v>
      </c>
      <c r="D2187" s="9" t="s">
        <v>28</v>
      </c>
      <c r="E2187" s="9" t="s">
        <v>29</v>
      </c>
      <c r="F2187" s="9" t="s">
        <v>31</v>
      </c>
      <c r="G2187" s="5" t="s">
        <v>30</v>
      </c>
      <c r="H2187" s="6">
        <v>11.379999999999999</v>
      </c>
      <c r="I2187" s="6">
        <v>0</v>
      </c>
      <c r="J2187" s="6">
        <v>0</v>
      </c>
      <c r="K2187" s="6">
        <v>0.19</v>
      </c>
      <c r="L2187" s="6">
        <v>0</v>
      </c>
      <c r="M2187" s="6">
        <v>11.19</v>
      </c>
      <c r="N2187" s="6">
        <v>4.7399999999999993</v>
      </c>
      <c r="O2187" s="6">
        <v>0</v>
      </c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  <c r="BA2187" s="3"/>
      <c r="BB2187" s="3"/>
      <c r="BC2187" s="3"/>
      <c r="BD2187" s="3"/>
      <c r="BE2187" s="3"/>
    </row>
    <row r="2188" spans="1:57" s="17" customFormat="1" hidden="1" x14ac:dyDescent="0.25">
      <c r="A2188" s="9">
        <v>2019</v>
      </c>
      <c r="B2188" s="9">
        <v>4</v>
      </c>
      <c r="C2188" s="9" t="s">
        <v>27</v>
      </c>
      <c r="D2188" s="9" t="s">
        <v>160</v>
      </c>
      <c r="E2188" s="9" t="s">
        <v>17</v>
      </c>
      <c r="F2188" s="9" t="s">
        <v>161</v>
      </c>
      <c r="G2188" s="5" t="s">
        <v>157</v>
      </c>
      <c r="H2188" s="6">
        <v>2.27</v>
      </c>
      <c r="I2188" s="6">
        <v>0</v>
      </c>
      <c r="J2188" s="6">
        <v>0</v>
      </c>
      <c r="K2188" s="6">
        <v>0.19</v>
      </c>
      <c r="L2188" s="6">
        <v>0</v>
      </c>
      <c r="M2188" s="6">
        <v>2.08</v>
      </c>
      <c r="N2188" s="6">
        <v>1.3900000000000001</v>
      </c>
      <c r="O2188" s="6">
        <v>0</v>
      </c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3"/>
      <c r="BD2188" s="3"/>
      <c r="BE2188" s="3"/>
    </row>
    <row r="2189" spans="1:57" s="17" customFormat="1" hidden="1" x14ac:dyDescent="0.25">
      <c r="A2189" s="9">
        <v>2019</v>
      </c>
      <c r="B2189" s="9">
        <v>4</v>
      </c>
      <c r="C2189" s="9" t="s">
        <v>19</v>
      </c>
      <c r="D2189" s="9" t="s">
        <v>106</v>
      </c>
      <c r="E2189" s="9" t="s">
        <v>81</v>
      </c>
      <c r="F2189" s="9" t="s">
        <v>309</v>
      </c>
      <c r="G2189" s="5" t="s">
        <v>310</v>
      </c>
      <c r="H2189" s="6">
        <v>8.69</v>
      </c>
      <c r="I2189" s="6">
        <v>0</v>
      </c>
      <c r="J2189" s="6">
        <v>0</v>
      </c>
      <c r="K2189" s="6">
        <v>0.19</v>
      </c>
      <c r="L2189" s="6">
        <v>8.5</v>
      </c>
      <c r="M2189" s="6">
        <v>0</v>
      </c>
      <c r="N2189" s="6">
        <v>0</v>
      </c>
      <c r="O2189" s="6">
        <v>0</v>
      </c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3"/>
      <c r="BD2189" s="3"/>
      <c r="BE2189" s="3"/>
    </row>
    <row r="2190" spans="1:57" s="17" customFormat="1" hidden="1" x14ac:dyDescent="0.25">
      <c r="A2190" s="9">
        <v>2019</v>
      </c>
      <c r="B2190" s="9">
        <v>4</v>
      </c>
      <c r="C2190" s="9" t="s">
        <v>231</v>
      </c>
      <c r="D2190" s="9" t="s">
        <v>503</v>
      </c>
      <c r="E2190" s="9" t="s">
        <v>500</v>
      </c>
      <c r="F2190" s="9" t="s">
        <v>501</v>
      </c>
      <c r="G2190" s="5" t="s">
        <v>502</v>
      </c>
      <c r="H2190" s="6">
        <v>324.77</v>
      </c>
      <c r="I2190" s="6">
        <v>0</v>
      </c>
      <c r="J2190" s="6">
        <v>0</v>
      </c>
      <c r="K2190" s="6">
        <v>0.19</v>
      </c>
      <c r="L2190" s="6">
        <v>1.4</v>
      </c>
      <c r="M2190" s="6">
        <v>0</v>
      </c>
      <c r="N2190" s="6">
        <v>0</v>
      </c>
      <c r="O2190" s="6">
        <v>323.18</v>
      </c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3"/>
      <c r="BD2190" s="3"/>
      <c r="BE2190" s="3"/>
    </row>
    <row r="2191" spans="1:57" s="17" customFormat="1" hidden="1" x14ac:dyDescent="0.25">
      <c r="A2191" s="9">
        <v>2019</v>
      </c>
      <c r="B2191" s="9">
        <v>5</v>
      </c>
      <c r="C2191" s="9" t="s">
        <v>19</v>
      </c>
      <c r="D2191" s="9" t="s">
        <v>66</v>
      </c>
      <c r="E2191" s="9" t="s">
        <v>67</v>
      </c>
      <c r="F2191" s="9" t="s">
        <v>68</v>
      </c>
      <c r="G2191" s="5" t="s">
        <v>68</v>
      </c>
      <c r="H2191" s="6">
        <v>0.19</v>
      </c>
      <c r="I2191" s="6">
        <v>0</v>
      </c>
      <c r="J2191" s="6">
        <v>0</v>
      </c>
      <c r="K2191" s="6">
        <v>0.19</v>
      </c>
      <c r="L2191" s="6">
        <v>0</v>
      </c>
      <c r="M2191" s="6">
        <v>0</v>
      </c>
      <c r="N2191" s="6">
        <v>0</v>
      </c>
      <c r="O2191" s="6">
        <v>0</v>
      </c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</row>
    <row r="2192" spans="1:57" s="17" customFormat="1" hidden="1" x14ac:dyDescent="0.25">
      <c r="A2192" s="9">
        <v>2019</v>
      </c>
      <c r="B2192" s="9">
        <v>5</v>
      </c>
      <c r="C2192" s="9" t="s">
        <v>19</v>
      </c>
      <c r="D2192" s="9" t="s">
        <v>66</v>
      </c>
      <c r="E2192" s="9" t="s">
        <v>43</v>
      </c>
      <c r="F2192" s="9" t="s">
        <v>494</v>
      </c>
      <c r="G2192" s="5" t="s">
        <v>495</v>
      </c>
      <c r="H2192" s="6">
        <v>0.19</v>
      </c>
      <c r="I2192" s="6">
        <v>0</v>
      </c>
      <c r="J2192" s="6">
        <v>0</v>
      </c>
      <c r="K2192" s="6">
        <v>0.19</v>
      </c>
      <c r="L2192" s="6">
        <v>0</v>
      </c>
      <c r="M2192" s="6">
        <v>0</v>
      </c>
      <c r="N2192" s="6">
        <v>0</v>
      </c>
      <c r="O2192" s="6">
        <v>0</v>
      </c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  <c r="AP2192" s="3"/>
      <c r="AQ2192" s="3"/>
      <c r="AR2192" s="3"/>
      <c r="AS2192" s="3"/>
      <c r="AT2192" s="3"/>
      <c r="AU2192" s="3"/>
      <c r="AV2192" s="3"/>
      <c r="AW2192" s="3"/>
      <c r="AX2192" s="3"/>
      <c r="AY2192" s="3"/>
      <c r="AZ2192" s="3"/>
      <c r="BA2192" s="3"/>
      <c r="BB2192" s="3"/>
      <c r="BC2192" s="3"/>
      <c r="BD2192" s="3"/>
      <c r="BE2192" s="3"/>
    </row>
    <row r="2193" spans="1:57" s="17" customFormat="1" hidden="1" x14ac:dyDescent="0.25">
      <c r="A2193" s="9">
        <v>2019</v>
      </c>
      <c r="B2193" s="9">
        <v>6</v>
      </c>
      <c r="C2193" s="10" t="s">
        <v>19</v>
      </c>
      <c r="D2193" s="10" t="s">
        <v>66</v>
      </c>
      <c r="E2193" s="9" t="s">
        <v>67</v>
      </c>
      <c r="F2193" s="10" t="s">
        <v>68</v>
      </c>
      <c r="G2193" s="12" t="s">
        <v>68</v>
      </c>
      <c r="H2193" s="6">
        <v>0.19</v>
      </c>
      <c r="I2193" s="6">
        <v>0</v>
      </c>
      <c r="J2193" s="6">
        <v>0</v>
      </c>
      <c r="K2193" s="6">
        <v>0.19</v>
      </c>
      <c r="L2193" s="6">
        <v>0</v>
      </c>
      <c r="M2193" s="6">
        <v>0</v>
      </c>
      <c r="N2193" s="6">
        <v>0</v>
      </c>
      <c r="O2193" s="6">
        <v>0</v>
      </c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  <c r="BA2193" s="3"/>
      <c r="BB2193" s="3"/>
      <c r="BC2193" s="3"/>
      <c r="BD2193" s="3"/>
      <c r="BE2193" s="3"/>
    </row>
    <row r="2194" spans="1:57" s="17" customFormat="1" x14ac:dyDescent="0.25">
      <c r="A2194" s="9">
        <v>2019</v>
      </c>
      <c r="B2194" s="9">
        <v>6</v>
      </c>
      <c r="C2194" s="10" t="s">
        <v>124</v>
      </c>
      <c r="D2194" s="10" t="s">
        <v>382</v>
      </c>
      <c r="E2194" s="9" t="s">
        <v>29</v>
      </c>
      <c r="F2194" s="10" t="s">
        <v>383</v>
      </c>
      <c r="G2194" s="5" t="s">
        <v>384</v>
      </c>
      <c r="H2194" s="6">
        <v>0.19</v>
      </c>
      <c r="I2194" s="6">
        <v>0</v>
      </c>
      <c r="J2194" s="6">
        <v>0</v>
      </c>
      <c r="K2194" s="6">
        <v>0.19</v>
      </c>
      <c r="L2194" s="6">
        <v>0</v>
      </c>
      <c r="M2194" s="6">
        <v>0</v>
      </c>
      <c r="N2194" s="6">
        <v>0</v>
      </c>
      <c r="O2194" s="6">
        <v>0</v>
      </c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  <c r="AP2194" s="3"/>
      <c r="AQ2194" s="3"/>
      <c r="AR2194" s="3"/>
      <c r="AS2194" s="3"/>
      <c r="AT2194" s="3"/>
      <c r="AU2194" s="3"/>
      <c r="AV2194" s="3"/>
      <c r="AW2194" s="3"/>
      <c r="AX2194" s="3"/>
      <c r="AY2194" s="3"/>
      <c r="AZ2194" s="3"/>
      <c r="BA2194" s="3"/>
      <c r="BB2194" s="3"/>
      <c r="BC2194" s="3"/>
      <c r="BD2194" s="3"/>
      <c r="BE2194" s="3"/>
    </row>
    <row r="2195" spans="1:57" s="17" customFormat="1" hidden="1" x14ac:dyDescent="0.25">
      <c r="A2195" s="9">
        <v>2019</v>
      </c>
      <c r="B2195" s="9">
        <v>6</v>
      </c>
      <c r="C2195" s="10" t="s">
        <v>19</v>
      </c>
      <c r="D2195" s="10" t="s">
        <v>66</v>
      </c>
      <c r="E2195" s="9" t="s">
        <v>43</v>
      </c>
      <c r="F2195" s="10" t="s">
        <v>494</v>
      </c>
      <c r="G2195" s="12" t="s">
        <v>495</v>
      </c>
      <c r="H2195" s="6">
        <v>0.19</v>
      </c>
      <c r="I2195" s="6">
        <v>0</v>
      </c>
      <c r="J2195" s="6">
        <v>0</v>
      </c>
      <c r="K2195" s="6">
        <v>0.19</v>
      </c>
      <c r="L2195" s="6">
        <v>0</v>
      </c>
      <c r="M2195" s="6">
        <v>0</v>
      </c>
      <c r="N2195" s="6">
        <v>0</v>
      </c>
      <c r="O2195" s="6">
        <v>0</v>
      </c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  <c r="AP2195" s="3"/>
      <c r="AQ2195" s="3"/>
      <c r="AR2195" s="3"/>
      <c r="AS2195" s="3"/>
      <c r="AT2195" s="3"/>
      <c r="AU2195" s="3"/>
      <c r="AV2195" s="3"/>
      <c r="AW2195" s="3"/>
      <c r="AX2195" s="3"/>
      <c r="AY2195" s="3"/>
      <c r="AZ2195" s="3"/>
      <c r="BA2195" s="3"/>
      <c r="BB2195" s="3"/>
      <c r="BC2195" s="3"/>
      <c r="BD2195" s="3"/>
      <c r="BE2195" s="3"/>
    </row>
    <row r="2196" spans="1:57" s="17" customFormat="1" hidden="1" x14ac:dyDescent="0.25">
      <c r="A2196" s="9">
        <v>2019</v>
      </c>
      <c r="B2196" s="9">
        <v>6</v>
      </c>
      <c r="C2196" s="10" t="s">
        <v>222</v>
      </c>
      <c r="D2196" s="10" t="s">
        <v>223</v>
      </c>
      <c r="E2196" s="9" t="s">
        <v>500</v>
      </c>
      <c r="F2196" s="10" t="s">
        <v>501</v>
      </c>
      <c r="G2196" s="12" t="s">
        <v>502</v>
      </c>
      <c r="H2196" s="6">
        <v>327.22000000000003</v>
      </c>
      <c r="I2196" s="6">
        <v>0</v>
      </c>
      <c r="J2196" s="6">
        <v>0</v>
      </c>
      <c r="K2196" s="6">
        <v>0.19</v>
      </c>
      <c r="L2196" s="6">
        <v>1.42</v>
      </c>
      <c r="M2196" s="6">
        <v>0</v>
      </c>
      <c r="N2196" s="6">
        <v>0</v>
      </c>
      <c r="O2196" s="6">
        <v>325.61</v>
      </c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  <c r="AP2196" s="3"/>
      <c r="AQ2196" s="3"/>
      <c r="AR2196" s="3"/>
      <c r="AS2196" s="3"/>
      <c r="AT2196" s="3"/>
      <c r="AU2196" s="3"/>
      <c r="AV2196" s="3"/>
      <c r="AW2196" s="3"/>
      <c r="AX2196" s="3"/>
      <c r="AY2196" s="3"/>
      <c r="AZ2196" s="3"/>
      <c r="BA2196" s="3"/>
      <c r="BB2196" s="3"/>
      <c r="BC2196" s="3"/>
      <c r="BD2196" s="3"/>
      <c r="BE2196" s="3"/>
    </row>
    <row r="2197" spans="1:57" s="17" customFormat="1" hidden="1" x14ac:dyDescent="0.25">
      <c r="A2197" s="5">
        <v>2019</v>
      </c>
      <c r="B2197" s="5">
        <v>7</v>
      </c>
      <c r="C2197" s="12" t="s">
        <v>27</v>
      </c>
      <c r="D2197" s="12" t="s">
        <v>158</v>
      </c>
      <c r="E2197" s="5" t="s">
        <v>17</v>
      </c>
      <c r="F2197" s="12" t="s">
        <v>263</v>
      </c>
      <c r="G2197" s="10" t="s">
        <v>34</v>
      </c>
      <c r="H2197" s="6">
        <v>17.38</v>
      </c>
      <c r="I2197" s="6">
        <v>0</v>
      </c>
      <c r="J2197" s="6">
        <v>0</v>
      </c>
      <c r="K2197" s="6">
        <v>0.19</v>
      </c>
      <c r="L2197" s="6">
        <v>0</v>
      </c>
      <c r="M2197" s="6">
        <v>17.190000000000001</v>
      </c>
      <c r="N2197" s="6">
        <v>32.730000000000004</v>
      </c>
      <c r="O2197" s="6">
        <v>0</v>
      </c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  <c r="AP2197" s="3"/>
      <c r="AQ2197" s="3"/>
      <c r="AR2197" s="3"/>
      <c r="AS2197" s="3"/>
      <c r="AT2197" s="3"/>
      <c r="AU2197" s="3"/>
      <c r="AV2197" s="3"/>
      <c r="AW2197" s="3"/>
      <c r="AX2197" s="3"/>
      <c r="AY2197" s="3"/>
      <c r="AZ2197" s="3"/>
      <c r="BA2197" s="3"/>
      <c r="BB2197" s="3"/>
      <c r="BC2197" s="3"/>
      <c r="BD2197" s="3"/>
      <c r="BE2197" s="3"/>
    </row>
    <row r="2198" spans="1:57" s="17" customFormat="1" hidden="1" x14ac:dyDescent="0.25">
      <c r="A2198" s="5">
        <v>2019</v>
      </c>
      <c r="B2198" s="5">
        <v>7</v>
      </c>
      <c r="C2198" s="12" t="s">
        <v>19</v>
      </c>
      <c r="D2198" s="12" t="s">
        <v>66</v>
      </c>
      <c r="E2198" s="5" t="s">
        <v>43</v>
      </c>
      <c r="F2198" s="12" t="s">
        <v>494</v>
      </c>
      <c r="G2198" s="10" t="s">
        <v>495</v>
      </c>
      <c r="H2198" s="6">
        <v>0.19</v>
      </c>
      <c r="I2198" s="6">
        <v>0</v>
      </c>
      <c r="J2198" s="6">
        <v>0</v>
      </c>
      <c r="K2198" s="6">
        <v>0.19</v>
      </c>
      <c r="L2198" s="6">
        <v>0</v>
      </c>
      <c r="M2198" s="6">
        <v>0</v>
      </c>
      <c r="N2198" s="6">
        <v>0</v>
      </c>
      <c r="O2198" s="6">
        <v>0</v>
      </c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  <c r="AP2198" s="3"/>
      <c r="AQ2198" s="3"/>
      <c r="AR2198" s="3"/>
      <c r="AS2198" s="3"/>
      <c r="AT2198" s="3"/>
      <c r="AU2198" s="3"/>
      <c r="AV2198" s="3"/>
      <c r="AW2198" s="3"/>
      <c r="AX2198" s="3"/>
      <c r="AY2198" s="3"/>
      <c r="AZ2198" s="3"/>
      <c r="BA2198" s="3"/>
      <c r="BB2198" s="3"/>
      <c r="BC2198" s="3"/>
      <c r="BD2198" s="3"/>
      <c r="BE2198" s="3"/>
    </row>
    <row r="2199" spans="1:57" s="17" customFormat="1" hidden="1" x14ac:dyDescent="0.25">
      <c r="A2199" s="15">
        <v>2019</v>
      </c>
      <c r="B2199" s="15">
        <v>8</v>
      </c>
      <c r="C2199" s="15" t="s">
        <v>79</v>
      </c>
      <c r="D2199" s="15" t="s">
        <v>137</v>
      </c>
      <c r="E2199" s="15" t="s">
        <v>138</v>
      </c>
      <c r="F2199" s="15" t="s">
        <v>139</v>
      </c>
      <c r="G2199" s="16" t="s">
        <v>140</v>
      </c>
      <c r="H2199" s="15">
        <v>0.19</v>
      </c>
      <c r="I2199" s="15">
        <v>0</v>
      </c>
      <c r="J2199" s="15">
        <v>0</v>
      </c>
      <c r="K2199" s="15">
        <v>0.19</v>
      </c>
      <c r="L2199" s="15">
        <v>0</v>
      </c>
      <c r="M2199" s="15">
        <v>0</v>
      </c>
      <c r="N2199" s="15">
        <v>0</v>
      </c>
      <c r="O2199" s="15">
        <v>0</v>
      </c>
    </row>
    <row r="2200" spans="1:57" s="17" customFormat="1" hidden="1" x14ac:dyDescent="0.25">
      <c r="A2200" s="13">
        <v>2019</v>
      </c>
      <c r="B2200" s="13">
        <v>9</v>
      </c>
      <c r="C2200" s="13" t="s">
        <v>19</v>
      </c>
      <c r="D2200" s="13" t="s">
        <v>66</v>
      </c>
      <c r="E2200" s="13" t="s">
        <v>67</v>
      </c>
      <c r="F2200" s="13" t="s">
        <v>68</v>
      </c>
      <c r="G2200" s="7" t="s">
        <v>68</v>
      </c>
      <c r="H2200" s="13">
        <v>0.19</v>
      </c>
      <c r="I2200" s="13">
        <v>0</v>
      </c>
      <c r="J2200" s="13">
        <v>0</v>
      </c>
      <c r="K2200" s="13">
        <v>0.19</v>
      </c>
      <c r="L2200" s="13">
        <v>0</v>
      </c>
      <c r="M2200" s="13">
        <v>0</v>
      </c>
      <c r="N2200" s="13">
        <v>0</v>
      </c>
      <c r="O2200" s="13">
        <v>0</v>
      </c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  <c r="AH2200" s="18"/>
      <c r="AI2200" s="18"/>
      <c r="AJ2200" s="18"/>
      <c r="AK2200" s="18"/>
      <c r="AL2200" s="18"/>
      <c r="AM2200" s="18"/>
      <c r="AN2200" s="18"/>
      <c r="AO2200" s="18"/>
      <c r="AP2200" s="18"/>
      <c r="AQ2200" s="18"/>
      <c r="AR2200" s="18"/>
      <c r="AS2200" s="18"/>
      <c r="AT2200" s="18"/>
      <c r="AU2200" s="18"/>
      <c r="AV2200" s="18"/>
      <c r="AW2200" s="18"/>
      <c r="AX2200" s="18"/>
      <c r="AY2200" s="18"/>
      <c r="AZ2200" s="18"/>
      <c r="BA2200" s="18"/>
      <c r="BB2200" s="18"/>
      <c r="BC2200" s="18"/>
      <c r="BD2200" s="18"/>
      <c r="BE2200" s="18"/>
    </row>
    <row r="2201" spans="1:57" s="17" customFormat="1" x14ac:dyDescent="0.25">
      <c r="A2201" s="13">
        <v>2019</v>
      </c>
      <c r="B2201" s="13">
        <v>9</v>
      </c>
      <c r="C2201" s="13" t="s">
        <v>61</v>
      </c>
      <c r="D2201" s="13" t="s">
        <v>401</v>
      </c>
      <c r="E2201" s="13" t="s">
        <v>29</v>
      </c>
      <c r="F2201" s="13" t="s">
        <v>468</v>
      </c>
      <c r="G2201" s="7" t="s">
        <v>468</v>
      </c>
      <c r="H2201" s="13">
        <v>11.92</v>
      </c>
      <c r="I2201" s="13">
        <v>0</v>
      </c>
      <c r="J2201" s="13">
        <v>0</v>
      </c>
      <c r="K2201" s="13">
        <v>0.19</v>
      </c>
      <c r="L2201" s="13">
        <v>1.65</v>
      </c>
      <c r="M2201" s="13">
        <v>0</v>
      </c>
      <c r="N2201" s="13">
        <v>0</v>
      </c>
      <c r="O2201" s="13">
        <v>10.09</v>
      </c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  <c r="AH2201" s="18"/>
      <c r="AI2201" s="18"/>
      <c r="AJ2201" s="18"/>
      <c r="AK2201" s="18"/>
      <c r="AL2201" s="18"/>
      <c r="AM2201" s="18"/>
      <c r="AN2201" s="18"/>
      <c r="AO2201" s="18"/>
      <c r="AP2201" s="18"/>
      <c r="AQ2201" s="18"/>
      <c r="AR2201" s="18"/>
      <c r="AS2201" s="18"/>
      <c r="AT2201" s="18"/>
      <c r="AU2201" s="18"/>
      <c r="AV2201" s="18"/>
      <c r="AW2201" s="18"/>
      <c r="AX2201" s="18"/>
      <c r="AY2201" s="18"/>
      <c r="AZ2201" s="18"/>
      <c r="BA2201" s="18"/>
      <c r="BB2201" s="18"/>
      <c r="BC2201" s="18"/>
      <c r="BD2201" s="18"/>
      <c r="BE2201" s="18"/>
    </row>
    <row r="2202" spans="1:57" s="17" customFormat="1" hidden="1" x14ac:dyDescent="0.25">
      <c r="A2202" s="19">
        <v>2019</v>
      </c>
      <c r="B2202" s="19">
        <v>10</v>
      </c>
      <c r="C2202" s="19" t="s">
        <v>19</v>
      </c>
      <c r="D2202" s="19" t="s">
        <v>70</v>
      </c>
      <c r="E2202" s="19" t="s">
        <v>104</v>
      </c>
      <c r="F2202" s="19" t="s">
        <v>108</v>
      </c>
      <c r="G2202" s="19" t="s">
        <v>19</v>
      </c>
      <c r="H2202" s="19">
        <v>13.14</v>
      </c>
      <c r="I2202" s="19">
        <v>0</v>
      </c>
      <c r="J2202" s="19">
        <v>0</v>
      </c>
      <c r="K2202" s="19">
        <v>0.19</v>
      </c>
      <c r="L2202" s="19">
        <v>12.969999999999999</v>
      </c>
      <c r="M2202" s="19">
        <v>0</v>
      </c>
      <c r="N2202" s="19">
        <v>0</v>
      </c>
      <c r="O2202" s="19">
        <v>0</v>
      </c>
      <c r="P2202" s="20"/>
      <c r="Q2202" s="20"/>
      <c r="R2202" s="20"/>
      <c r="S2202" s="20"/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20"/>
      <c r="AG2202" s="20"/>
      <c r="AH2202" s="20"/>
      <c r="AI2202" s="20"/>
      <c r="AJ2202" s="20"/>
      <c r="AK2202" s="20"/>
      <c r="AL2202" s="20"/>
      <c r="AM2202" s="20"/>
      <c r="AN2202" s="20"/>
      <c r="AO2202" s="20"/>
      <c r="AP2202" s="20"/>
      <c r="AQ2202" s="20"/>
      <c r="AR2202" s="20"/>
      <c r="AS2202" s="20"/>
      <c r="AT2202" s="20"/>
      <c r="AU2202" s="20"/>
      <c r="AV2202" s="20"/>
      <c r="AW2202" s="20"/>
      <c r="AX2202" s="20"/>
      <c r="AY2202" s="20"/>
      <c r="AZ2202" s="20"/>
      <c r="BA2202" s="20"/>
      <c r="BB2202" s="20"/>
      <c r="BC2202" s="20"/>
      <c r="BD2202" s="20"/>
      <c r="BE2202" s="20"/>
    </row>
    <row r="2203" spans="1:57" s="17" customFormat="1" hidden="1" x14ac:dyDescent="0.25">
      <c r="A2203" s="19">
        <v>2019</v>
      </c>
      <c r="B2203" s="19">
        <v>10</v>
      </c>
      <c r="C2203" s="19" t="s">
        <v>19</v>
      </c>
      <c r="D2203" s="19" t="s">
        <v>20</v>
      </c>
      <c r="E2203" s="19" t="s">
        <v>441</v>
      </c>
      <c r="F2203" s="19" t="s">
        <v>442</v>
      </c>
      <c r="G2203" s="19" t="s">
        <v>442</v>
      </c>
      <c r="H2203" s="19">
        <v>3.4299999999999997</v>
      </c>
      <c r="I2203" s="19">
        <v>0</v>
      </c>
      <c r="J2203" s="19">
        <v>0</v>
      </c>
      <c r="K2203" s="19">
        <v>0.19</v>
      </c>
      <c r="L2203" s="19">
        <v>3.24</v>
      </c>
      <c r="M2203" s="19">
        <v>0</v>
      </c>
      <c r="N2203" s="19">
        <v>0</v>
      </c>
      <c r="O2203" s="19">
        <v>0</v>
      </c>
      <c r="P2203" s="20"/>
      <c r="Q2203" s="20"/>
      <c r="R2203" s="20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  <c r="AG2203" s="20"/>
      <c r="AH2203" s="20"/>
      <c r="AI2203" s="20"/>
      <c r="AJ2203" s="20"/>
      <c r="AK2203" s="20"/>
      <c r="AL2203" s="20"/>
      <c r="AM2203" s="20"/>
      <c r="AN2203" s="20"/>
      <c r="AO2203" s="20"/>
      <c r="AP2203" s="20"/>
      <c r="AQ2203" s="20"/>
      <c r="AR2203" s="20"/>
      <c r="AS2203" s="20"/>
      <c r="AT2203" s="20"/>
      <c r="AU2203" s="20"/>
      <c r="AV2203" s="20"/>
      <c r="AW2203" s="20"/>
      <c r="AX2203" s="20"/>
      <c r="AY2203" s="20"/>
      <c r="AZ2203" s="20"/>
      <c r="BA2203" s="20"/>
      <c r="BB2203" s="20"/>
      <c r="BC2203" s="20"/>
      <c r="BD2203" s="20"/>
      <c r="BE2203" s="20"/>
    </row>
    <row r="2204" spans="1:57" s="17" customFormat="1" x14ac:dyDescent="0.25">
      <c r="A2204" s="19">
        <v>2019</v>
      </c>
      <c r="B2204" s="19">
        <v>10</v>
      </c>
      <c r="C2204" s="19" t="s">
        <v>19</v>
      </c>
      <c r="D2204" s="19" t="s">
        <v>70</v>
      </c>
      <c r="E2204" s="19" t="s">
        <v>29</v>
      </c>
      <c r="F2204" s="19" t="s">
        <v>446</v>
      </c>
      <c r="G2204" s="19" t="s">
        <v>444</v>
      </c>
      <c r="H2204" s="19">
        <v>35.479999999999997</v>
      </c>
      <c r="I2204" s="19">
        <v>0</v>
      </c>
      <c r="J2204" s="19">
        <v>34.659999999999997</v>
      </c>
      <c r="K2204" s="19">
        <v>0.19</v>
      </c>
      <c r="L2204" s="19">
        <v>0.63</v>
      </c>
      <c r="M2204" s="19">
        <v>0</v>
      </c>
      <c r="N2204" s="19">
        <v>0</v>
      </c>
      <c r="O2204" s="19">
        <v>0</v>
      </c>
      <c r="P2204" s="20"/>
      <c r="Q2204" s="20"/>
      <c r="R2204" s="20"/>
      <c r="S2204" s="20"/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20"/>
      <c r="AG2204" s="20"/>
      <c r="AH2204" s="20"/>
      <c r="AI2204" s="20"/>
      <c r="AJ2204" s="20"/>
      <c r="AK2204" s="20"/>
      <c r="AL2204" s="20"/>
      <c r="AM2204" s="20"/>
      <c r="AN2204" s="20"/>
      <c r="AO2204" s="20"/>
      <c r="AP2204" s="20"/>
      <c r="AQ2204" s="20"/>
      <c r="AR2204" s="20"/>
      <c r="AS2204" s="20"/>
      <c r="AT2204" s="20"/>
      <c r="AU2204" s="20"/>
      <c r="AV2204" s="20"/>
      <c r="AW2204" s="20"/>
      <c r="AX2204" s="20"/>
      <c r="AY2204" s="20"/>
      <c r="AZ2204" s="20"/>
      <c r="BA2204" s="20"/>
      <c r="BB2204" s="20"/>
      <c r="BC2204" s="20"/>
      <c r="BD2204" s="20"/>
      <c r="BE2204" s="20"/>
    </row>
    <row r="2205" spans="1:57" s="17" customFormat="1" hidden="1" x14ac:dyDescent="0.25">
      <c r="A2205" s="19">
        <v>2019</v>
      </c>
      <c r="B2205" s="19">
        <v>10</v>
      </c>
      <c r="C2205" s="19" t="s">
        <v>19</v>
      </c>
      <c r="D2205" s="19" t="s">
        <v>66</v>
      </c>
      <c r="E2205" s="19" t="s">
        <v>43</v>
      </c>
      <c r="F2205" s="19" t="s">
        <v>494</v>
      </c>
      <c r="G2205" s="19" t="s">
        <v>495</v>
      </c>
      <c r="H2205" s="19">
        <v>0.19</v>
      </c>
      <c r="I2205" s="19">
        <v>0</v>
      </c>
      <c r="J2205" s="19">
        <v>0</v>
      </c>
      <c r="K2205" s="19">
        <v>0.19</v>
      </c>
      <c r="L2205" s="19">
        <v>0</v>
      </c>
      <c r="M2205" s="19">
        <v>0</v>
      </c>
      <c r="N2205" s="19">
        <v>0</v>
      </c>
      <c r="O2205" s="19">
        <v>0</v>
      </c>
      <c r="P2205" s="20"/>
      <c r="Q2205" s="20"/>
      <c r="R2205" s="20"/>
      <c r="S2205" s="20"/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20"/>
      <c r="AG2205" s="20"/>
      <c r="AH2205" s="20"/>
      <c r="AI2205" s="20"/>
      <c r="AJ2205" s="20"/>
      <c r="AK2205" s="20"/>
      <c r="AL2205" s="20"/>
      <c r="AM2205" s="20"/>
      <c r="AN2205" s="20"/>
      <c r="AO2205" s="20"/>
      <c r="AP2205" s="20"/>
      <c r="AQ2205" s="20"/>
      <c r="AR2205" s="20"/>
      <c r="AS2205" s="20"/>
      <c r="AT2205" s="20"/>
      <c r="AU2205" s="20"/>
      <c r="AV2205" s="20"/>
      <c r="AW2205" s="20"/>
      <c r="AX2205" s="20"/>
      <c r="AY2205" s="20"/>
      <c r="AZ2205" s="20"/>
      <c r="BA2205" s="20"/>
      <c r="BB2205" s="20"/>
      <c r="BC2205" s="20"/>
      <c r="BD2205" s="20"/>
      <c r="BE2205" s="20"/>
    </row>
    <row r="2206" spans="1:57" s="17" customFormat="1" hidden="1" x14ac:dyDescent="0.25">
      <c r="A2206" s="21">
        <v>2019</v>
      </c>
      <c r="B2206" s="21">
        <v>11</v>
      </c>
      <c r="C2206" s="21" t="s">
        <v>19</v>
      </c>
      <c r="D2206" s="21" t="s">
        <v>66</v>
      </c>
      <c r="E2206" s="21" t="s">
        <v>67</v>
      </c>
      <c r="F2206" s="21" t="s">
        <v>68</v>
      </c>
      <c r="G2206" s="21" t="s">
        <v>68</v>
      </c>
      <c r="H2206" s="21">
        <v>0.19</v>
      </c>
      <c r="I2206" s="21">
        <v>0</v>
      </c>
      <c r="J2206" s="21">
        <v>0</v>
      </c>
      <c r="K2206" s="21">
        <v>0.19</v>
      </c>
      <c r="L2206" s="21">
        <v>0</v>
      </c>
      <c r="M2206" s="21">
        <v>0</v>
      </c>
      <c r="N2206" s="21">
        <v>0</v>
      </c>
      <c r="O2206" s="21">
        <v>0</v>
      </c>
      <c r="P2206" s="22"/>
      <c r="Q2206" s="22"/>
      <c r="R2206" s="22"/>
      <c r="S2206" s="22"/>
      <c r="T2206" s="22"/>
      <c r="U2206" s="22"/>
      <c r="V2206" s="22"/>
      <c r="W2206" s="22"/>
      <c r="X2206" s="22"/>
      <c r="Y2206" s="22"/>
      <c r="Z2206" s="22"/>
      <c r="AA2206" s="22"/>
      <c r="AB2206" s="22"/>
      <c r="AC2206" s="22"/>
      <c r="AD2206" s="22"/>
      <c r="AE2206" s="22"/>
      <c r="AF2206" s="22"/>
      <c r="AG2206" s="22"/>
      <c r="AH2206" s="22"/>
      <c r="AI2206" s="22"/>
      <c r="AJ2206" s="22"/>
      <c r="AK2206" s="22"/>
      <c r="AL2206" s="22"/>
      <c r="AM2206" s="22"/>
      <c r="AN2206" s="22"/>
      <c r="AO2206" s="22"/>
      <c r="AP2206" s="22"/>
      <c r="AQ2206" s="22"/>
      <c r="AR2206" s="22"/>
      <c r="AS2206" s="22"/>
      <c r="AT2206" s="22"/>
      <c r="AU2206" s="22"/>
      <c r="AV2206" s="22"/>
      <c r="AW2206" s="22"/>
      <c r="AX2206" s="22"/>
      <c r="AY2206" s="22"/>
      <c r="AZ2206" s="22"/>
      <c r="BA2206" s="22"/>
      <c r="BB2206" s="22"/>
      <c r="BC2206" s="22"/>
      <c r="BD2206" s="22"/>
      <c r="BE2206" s="22"/>
    </row>
    <row r="2207" spans="1:57" s="17" customFormat="1" hidden="1" x14ac:dyDescent="0.25">
      <c r="A2207" s="21">
        <v>2019</v>
      </c>
      <c r="B2207" s="21">
        <v>11</v>
      </c>
      <c r="C2207" s="21" t="s">
        <v>19</v>
      </c>
      <c r="D2207" s="21" t="s">
        <v>46</v>
      </c>
      <c r="E2207" s="21" t="s">
        <v>206</v>
      </c>
      <c r="F2207" s="21" t="s">
        <v>295</v>
      </c>
      <c r="G2207" s="21" t="s">
        <v>296</v>
      </c>
      <c r="H2207" s="21">
        <v>0.41</v>
      </c>
      <c r="I2207" s="21">
        <v>0</v>
      </c>
      <c r="J2207" s="21">
        <v>0</v>
      </c>
      <c r="K2207" s="21">
        <v>0.19</v>
      </c>
      <c r="L2207" s="21">
        <v>0.21</v>
      </c>
      <c r="M2207" s="21">
        <v>0</v>
      </c>
      <c r="N2207" s="21">
        <v>0</v>
      </c>
      <c r="O2207" s="21">
        <v>0</v>
      </c>
      <c r="P2207" s="22"/>
      <c r="Q2207" s="22"/>
      <c r="R2207" s="22"/>
      <c r="S2207" s="22"/>
      <c r="T2207" s="22"/>
      <c r="U2207" s="22"/>
      <c r="V2207" s="22"/>
      <c r="W2207" s="22"/>
      <c r="X2207" s="22"/>
      <c r="Y2207" s="22"/>
      <c r="Z2207" s="22"/>
      <c r="AA2207" s="22"/>
      <c r="AB2207" s="22"/>
      <c r="AC2207" s="22"/>
      <c r="AD2207" s="22"/>
      <c r="AE2207" s="22"/>
      <c r="AF2207" s="22"/>
      <c r="AG2207" s="22"/>
      <c r="AH2207" s="22"/>
      <c r="AI2207" s="22"/>
      <c r="AJ2207" s="22"/>
      <c r="AK2207" s="22"/>
      <c r="AL2207" s="22"/>
      <c r="AM2207" s="22"/>
      <c r="AN2207" s="22"/>
      <c r="AO2207" s="22"/>
      <c r="AP2207" s="22"/>
      <c r="AQ2207" s="22"/>
      <c r="AR2207" s="22"/>
      <c r="AS2207" s="22"/>
      <c r="AT2207" s="22"/>
      <c r="AU2207" s="22"/>
      <c r="AV2207" s="22"/>
      <c r="AW2207" s="22"/>
      <c r="AX2207" s="22"/>
      <c r="AY2207" s="22"/>
      <c r="AZ2207" s="22"/>
      <c r="BA2207" s="22"/>
      <c r="BB2207" s="22"/>
      <c r="BC2207" s="22"/>
      <c r="BD2207" s="22"/>
      <c r="BE2207" s="22"/>
    </row>
    <row r="2208" spans="1:57" s="17" customFormat="1" x14ac:dyDescent="0.25">
      <c r="A2208" s="21">
        <v>2019</v>
      </c>
      <c r="B2208" s="21">
        <v>11</v>
      </c>
      <c r="C2208" s="21" t="s">
        <v>61</v>
      </c>
      <c r="D2208" s="21" t="s">
        <v>399</v>
      </c>
      <c r="E2208" s="21" t="s">
        <v>29</v>
      </c>
      <c r="F2208" s="21" t="s">
        <v>424</v>
      </c>
      <c r="G2208" s="21" t="s">
        <v>411</v>
      </c>
      <c r="H2208" s="21">
        <v>14.31</v>
      </c>
      <c r="I2208" s="21">
        <v>0</v>
      </c>
      <c r="J2208" s="21">
        <v>0</v>
      </c>
      <c r="K2208" s="21">
        <v>0.19</v>
      </c>
      <c r="L2208" s="21">
        <v>0</v>
      </c>
      <c r="M2208" s="21">
        <v>14.12</v>
      </c>
      <c r="N2208" s="21">
        <v>4.51</v>
      </c>
      <c r="O2208" s="21">
        <v>0</v>
      </c>
      <c r="P2208" s="22"/>
      <c r="Q2208" s="22"/>
      <c r="R2208" s="22"/>
      <c r="S2208" s="22"/>
      <c r="T2208" s="22"/>
      <c r="U2208" s="22"/>
      <c r="V2208" s="22"/>
      <c r="W2208" s="22"/>
      <c r="X2208" s="22"/>
      <c r="Y2208" s="22"/>
      <c r="Z2208" s="22"/>
      <c r="AA2208" s="22"/>
      <c r="AB2208" s="22"/>
      <c r="AC2208" s="22"/>
      <c r="AD2208" s="22"/>
      <c r="AE2208" s="22"/>
      <c r="AF2208" s="22"/>
      <c r="AG2208" s="22"/>
      <c r="AH2208" s="22"/>
      <c r="AI2208" s="22"/>
      <c r="AJ2208" s="22"/>
      <c r="AK2208" s="22"/>
      <c r="AL2208" s="22"/>
      <c r="AM2208" s="22"/>
      <c r="AN2208" s="22"/>
      <c r="AO2208" s="22"/>
      <c r="AP2208" s="22"/>
      <c r="AQ2208" s="22"/>
      <c r="AR2208" s="22"/>
      <c r="AS2208" s="22"/>
      <c r="AT2208" s="22"/>
      <c r="AU2208" s="22"/>
      <c r="AV2208" s="22"/>
      <c r="AW2208" s="22"/>
      <c r="AX2208" s="22"/>
      <c r="AY2208" s="22"/>
      <c r="AZ2208" s="22"/>
      <c r="BA2208" s="22"/>
      <c r="BB2208" s="22"/>
      <c r="BC2208" s="22"/>
      <c r="BD2208" s="22"/>
      <c r="BE2208" s="22"/>
    </row>
    <row r="2209" spans="1:57" s="17" customFormat="1" x14ac:dyDescent="0.25">
      <c r="A2209" s="23">
        <v>2019</v>
      </c>
      <c r="B2209" s="23">
        <v>12</v>
      </c>
      <c r="C2209" s="23" t="s">
        <v>27</v>
      </c>
      <c r="D2209" s="23" t="s">
        <v>28</v>
      </c>
      <c r="E2209" s="23" t="s">
        <v>29</v>
      </c>
      <c r="F2209" s="23" t="s">
        <v>31</v>
      </c>
      <c r="G2209" s="23" t="s">
        <v>30</v>
      </c>
      <c r="H2209" s="23">
        <v>9.3000000000000007</v>
      </c>
      <c r="I2209" s="23">
        <v>0</v>
      </c>
      <c r="J2209" s="23">
        <v>0</v>
      </c>
      <c r="K2209" s="23">
        <v>0.19</v>
      </c>
      <c r="L2209" s="23">
        <v>0</v>
      </c>
      <c r="M2209" s="23">
        <v>9.11</v>
      </c>
      <c r="N2209" s="23">
        <v>4.76</v>
      </c>
      <c r="O2209" s="23">
        <v>0</v>
      </c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  <c r="AW2209" s="24"/>
      <c r="AX2209" s="24"/>
      <c r="AY2209" s="24"/>
      <c r="AZ2209" s="24"/>
      <c r="BA2209" s="24"/>
      <c r="BB2209" s="24"/>
      <c r="BC2209" s="24"/>
      <c r="BD2209" s="24"/>
      <c r="BE2209" s="24"/>
    </row>
    <row r="2210" spans="1:57" s="17" customFormat="1" hidden="1" x14ac:dyDescent="0.25">
      <c r="A2210" s="23">
        <v>2019</v>
      </c>
      <c r="B2210" s="23">
        <v>12</v>
      </c>
      <c r="C2210" s="23" t="s">
        <v>19</v>
      </c>
      <c r="D2210" s="23" t="s">
        <v>66</v>
      </c>
      <c r="E2210" s="23" t="s">
        <v>67</v>
      </c>
      <c r="F2210" s="23" t="s">
        <v>68</v>
      </c>
      <c r="G2210" s="23" t="s">
        <v>68</v>
      </c>
      <c r="H2210" s="23">
        <v>0.19</v>
      </c>
      <c r="I2210" s="23">
        <v>0</v>
      </c>
      <c r="J2210" s="23">
        <v>0</v>
      </c>
      <c r="K2210" s="23">
        <v>0.19</v>
      </c>
      <c r="L2210" s="23">
        <v>0</v>
      </c>
      <c r="M2210" s="23">
        <v>0</v>
      </c>
      <c r="N2210" s="23">
        <v>0</v>
      </c>
      <c r="O2210" s="23">
        <v>0</v>
      </c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  <c r="AW2210" s="24"/>
      <c r="AX2210" s="24"/>
      <c r="AY2210" s="24"/>
      <c r="AZ2210" s="24"/>
      <c r="BA2210" s="24"/>
      <c r="BB2210" s="24"/>
      <c r="BC2210" s="24"/>
      <c r="BD2210" s="24"/>
      <c r="BE2210" s="24"/>
    </row>
    <row r="2211" spans="1:57" s="17" customFormat="1" hidden="1" x14ac:dyDescent="0.25">
      <c r="A2211" s="23">
        <v>2019</v>
      </c>
      <c r="B2211" s="23">
        <v>12</v>
      </c>
      <c r="C2211" s="23" t="s">
        <v>79</v>
      </c>
      <c r="D2211" s="23" t="s">
        <v>137</v>
      </c>
      <c r="E2211" s="23" t="s">
        <v>138</v>
      </c>
      <c r="F2211" s="23" t="s">
        <v>140</v>
      </c>
      <c r="G2211" s="23" t="s">
        <v>140</v>
      </c>
      <c r="H2211" s="23">
        <v>0.19</v>
      </c>
      <c r="I2211" s="23">
        <v>0</v>
      </c>
      <c r="J2211" s="23">
        <v>0</v>
      </c>
      <c r="K2211" s="23">
        <v>0.19</v>
      </c>
      <c r="L2211" s="23">
        <v>0</v>
      </c>
      <c r="M2211" s="23">
        <v>0</v>
      </c>
      <c r="N2211" s="23">
        <v>0</v>
      </c>
      <c r="O2211" s="23">
        <v>0</v>
      </c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  <c r="AW2211" s="24"/>
      <c r="AX2211" s="24"/>
      <c r="AY2211" s="24"/>
      <c r="AZ2211" s="24"/>
      <c r="BA2211" s="24"/>
      <c r="BB2211" s="24"/>
      <c r="BC2211" s="24"/>
      <c r="BD2211" s="24"/>
      <c r="BE2211" s="24"/>
    </row>
    <row r="2212" spans="1:57" s="17" customFormat="1" hidden="1" x14ac:dyDescent="0.25">
      <c r="A2212" s="23">
        <v>2019</v>
      </c>
      <c r="B2212" s="23">
        <v>12</v>
      </c>
      <c r="C2212" s="23" t="s">
        <v>209</v>
      </c>
      <c r="D2212" s="23" t="s">
        <v>210</v>
      </c>
      <c r="E2212" s="23" t="s">
        <v>17</v>
      </c>
      <c r="F2212" s="23" t="s">
        <v>215</v>
      </c>
      <c r="G2212" s="23" t="s">
        <v>212</v>
      </c>
      <c r="H2212" s="23">
        <v>7.32</v>
      </c>
      <c r="I2212" s="23">
        <v>0</v>
      </c>
      <c r="J2212" s="23">
        <v>0</v>
      </c>
      <c r="K2212" s="23">
        <v>0.19</v>
      </c>
      <c r="L2212" s="23">
        <v>0.79</v>
      </c>
      <c r="M2212" s="23">
        <v>0</v>
      </c>
      <c r="N2212" s="23">
        <v>0</v>
      </c>
      <c r="O2212" s="23">
        <v>6.33</v>
      </c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  <c r="AW2212" s="24"/>
      <c r="AX2212" s="24"/>
      <c r="AY2212" s="24"/>
      <c r="AZ2212" s="24"/>
      <c r="BA2212" s="24"/>
      <c r="BB2212" s="24"/>
      <c r="BC2212" s="24"/>
      <c r="BD2212" s="24"/>
      <c r="BE2212" s="24"/>
    </row>
    <row r="2213" spans="1:57" s="17" customFormat="1" hidden="1" x14ac:dyDescent="0.25">
      <c r="A2213" s="23">
        <v>2019</v>
      </c>
      <c r="B2213" s="23">
        <v>12</v>
      </c>
      <c r="C2213" s="23" t="s">
        <v>15</v>
      </c>
      <c r="D2213" s="23" t="s">
        <v>236</v>
      </c>
      <c r="E2213" s="23" t="s">
        <v>43</v>
      </c>
      <c r="F2213" s="23" t="s">
        <v>237</v>
      </c>
      <c r="G2213" s="23" t="s">
        <v>16</v>
      </c>
      <c r="H2213" s="23">
        <v>11.6</v>
      </c>
      <c r="I2213" s="23">
        <v>0</v>
      </c>
      <c r="J2213" s="23">
        <v>0</v>
      </c>
      <c r="K2213" s="23">
        <v>0.19</v>
      </c>
      <c r="L2213" s="23">
        <v>11.41</v>
      </c>
      <c r="M2213" s="23">
        <v>0</v>
      </c>
      <c r="N2213" s="23">
        <v>0</v>
      </c>
      <c r="O2213" s="23">
        <v>0</v>
      </c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  <c r="AW2213" s="24"/>
      <c r="AX2213" s="24"/>
      <c r="AY2213" s="24"/>
      <c r="AZ2213" s="24"/>
      <c r="BA2213" s="24"/>
      <c r="BB2213" s="24"/>
      <c r="BC2213" s="24"/>
      <c r="BD2213" s="24"/>
      <c r="BE2213" s="24"/>
    </row>
    <row r="2214" spans="1:57" s="17" customFormat="1" hidden="1" x14ac:dyDescent="0.25">
      <c r="A2214" s="23">
        <v>2019</v>
      </c>
      <c r="B2214" s="23">
        <v>12</v>
      </c>
      <c r="C2214" s="23" t="s">
        <v>133</v>
      </c>
      <c r="D2214" s="23" t="s">
        <v>238</v>
      </c>
      <c r="E2214" s="23" t="s">
        <v>81</v>
      </c>
      <c r="F2214" s="23" t="s">
        <v>241</v>
      </c>
      <c r="G2214" s="23" t="s">
        <v>240</v>
      </c>
      <c r="H2214" s="23">
        <v>0.23</v>
      </c>
      <c r="I2214" s="23">
        <v>0</v>
      </c>
      <c r="J2214" s="23">
        <v>0</v>
      </c>
      <c r="K2214" s="23">
        <v>0.19</v>
      </c>
      <c r="L2214" s="23">
        <v>0.04</v>
      </c>
      <c r="M2214" s="23">
        <v>0</v>
      </c>
      <c r="N2214" s="23">
        <v>0</v>
      </c>
      <c r="O2214" s="23">
        <v>0</v>
      </c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  <c r="AW2214" s="24"/>
      <c r="AX2214" s="24"/>
      <c r="AY2214" s="24"/>
      <c r="AZ2214" s="24"/>
      <c r="BA2214" s="24"/>
      <c r="BB2214" s="24"/>
      <c r="BC2214" s="24"/>
      <c r="BD2214" s="24"/>
      <c r="BE2214" s="24"/>
    </row>
    <row r="2215" spans="1:57" s="17" customFormat="1" x14ac:dyDescent="0.25">
      <c r="A2215" s="9">
        <v>2019</v>
      </c>
      <c r="B2215" s="9">
        <v>4</v>
      </c>
      <c r="C2215" s="9" t="s">
        <v>27</v>
      </c>
      <c r="D2215" s="9" t="s">
        <v>28</v>
      </c>
      <c r="E2215" s="9" t="s">
        <v>29</v>
      </c>
      <c r="F2215" s="9" t="s">
        <v>32</v>
      </c>
      <c r="G2215" s="5" t="s">
        <v>30</v>
      </c>
      <c r="H2215" s="6">
        <v>5.55</v>
      </c>
      <c r="I2215" s="6">
        <v>0</v>
      </c>
      <c r="J2215" s="6">
        <v>0</v>
      </c>
      <c r="K2215" s="6">
        <v>0.18000000000000002</v>
      </c>
      <c r="L2215" s="6">
        <v>0</v>
      </c>
      <c r="M2215" s="6">
        <v>5.37</v>
      </c>
      <c r="N2215" s="6">
        <v>2.27</v>
      </c>
      <c r="O2215" s="6">
        <v>0</v>
      </c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  <c r="AP2215" s="3"/>
      <c r="AQ2215" s="3"/>
      <c r="AR2215" s="3"/>
      <c r="AS2215" s="3"/>
      <c r="AT2215" s="3"/>
      <c r="AU2215" s="3"/>
      <c r="AV2215" s="3"/>
      <c r="AW2215" s="3"/>
      <c r="AX2215" s="3"/>
      <c r="AY2215" s="3"/>
      <c r="AZ2215" s="3"/>
      <c r="BA2215" s="3"/>
      <c r="BB2215" s="3"/>
      <c r="BC2215" s="3"/>
      <c r="BD2215" s="3"/>
      <c r="BE2215" s="3"/>
    </row>
    <row r="2216" spans="1:57" s="17" customFormat="1" hidden="1" x14ac:dyDescent="0.25">
      <c r="A2216" s="15">
        <v>2019</v>
      </c>
      <c r="B2216" s="15">
        <v>8</v>
      </c>
      <c r="C2216" s="15" t="s">
        <v>19</v>
      </c>
      <c r="D2216" s="15" t="s">
        <v>299</v>
      </c>
      <c r="E2216" s="15" t="s">
        <v>81</v>
      </c>
      <c r="F2216" s="15" t="s">
        <v>300</v>
      </c>
      <c r="G2216" s="16" t="s">
        <v>301</v>
      </c>
      <c r="H2216" s="15">
        <v>2.93</v>
      </c>
      <c r="I2216" s="15">
        <v>0</v>
      </c>
      <c r="J2216" s="15">
        <v>0</v>
      </c>
      <c r="K2216" s="15">
        <v>0.18000000000000002</v>
      </c>
      <c r="L2216" s="15">
        <v>2.75</v>
      </c>
      <c r="M2216" s="15">
        <v>0</v>
      </c>
      <c r="N2216" s="15">
        <v>0</v>
      </c>
      <c r="O2216" s="15">
        <v>0</v>
      </c>
    </row>
    <row r="2217" spans="1:57" s="17" customFormat="1" hidden="1" x14ac:dyDescent="0.25">
      <c r="A2217" s="9">
        <v>2019</v>
      </c>
      <c r="B2217" s="9">
        <v>2</v>
      </c>
      <c r="C2217" s="9" t="s">
        <v>79</v>
      </c>
      <c r="D2217" s="9" t="s">
        <v>79</v>
      </c>
      <c r="E2217" s="9" t="s">
        <v>138</v>
      </c>
      <c r="F2217" s="9" t="s">
        <v>142</v>
      </c>
      <c r="G2217" s="5" t="s">
        <v>140</v>
      </c>
      <c r="H2217" s="6">
        <v>0.18</v>
      </c>
      <c r="I2217" s="6">
        <v>0</v>
      </c>
      <c r="J2217" s="6">
        <v>0</v>
      </c>
      <c r="K2217" s="6">
        <v>0.18</v>
      </c>
      <c r="L2217" s="6">
        <v>0</v>
      </c>
      <c r="M2217" s="6">
        <v>0</v>
      </c>
      <c r="N2217" s="6">
        <v>0</v>
      </c>
      <c r="O2217" s="6">
        <v>0</v>
      </c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  <c r="AP2217" s="3"/>
      <c r="AQ2217" s="3"/>
      <c r="AR2217" s="3"/>
      <c r="AS2217" s="3"/>
      <c r="AT2217" s="3"/>
      <c r="AU2217" s="3"/>
      <c r="AV2217" s="3"/>
      <c r="AW2217" s="3"/>
      <c r="AX2217" s="3"/>
      <c r="AY2217" s="3"/>
      <c r="AZ2217" s="3"/>
      <c r="BA2217" s="3"/>
      <c r="BB2217" s="3"/>
      <c r="BC2217" s="3"/>
      <c r="BD2217" s="3"/>
      <c r="BE2217" s="3"/>
    </row>
    <row r="2218" spans="1:57" s="17" customFormat="1" x14ac:dyDescent="0.25">
      <c r="A2218" s="9">
        <v>2019</v>
      </c>
      <c r="B2218" s="9">
        <v>3</v>
      </c>
      <c r="C2218" s="9" t="s">
        <v>27</v>
      </c>
      <c r="D2218" s="9" t="s">
        <v>28</v>
      </c>
      <c r="E2218" s="9" t="s">
        <v>29</v>
      </c>
      <c r="F2218" s="9" t="s">
        <v>41</v>
      </c>
      <c r="G2218" s="5" t="s">
        <v>30</v>
      </c>
      <c r="H2218" s="6">
        <v>6.5200000000000005</v>
      </c>
      <c r="I2218" s="6">
        <v>0</v>
      </c>
      <c r="J2218" s="6">
        <v>0</v>
      </c>
      <c r="K2218" s="6">
        <v>0.18</v>
      </c>
      <c r="L2218" s="6">
        <v>0</v>
      </c>
      <c r="M2218" s="6">
        <v>6.34</v>
      </c>
      <c r="N2218" s="6">
        <v>2.9</v>
      </c>
      <c r="O2218" s="6">
        <v>0</v>
      </c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  <c r="AP2218" s="3"/>
      <c r="AQ2218" s="3"/>
      <c r="AR2218" s="3"/>
      <c r="AS2218" s="3"/>
      <c r="AT2218" s="3"/>
      <c r="AU2218" s="3"/>
      <c r="AV2218" s="3"/>
      <c r="AW2218" s="3"/>
      <c r="AX2218" s="3"/>
      <c r="AY2218" s="3"/>
      <c r="AZ2218" s="3"/>
      <c r="BA2218" s="3"/>
      <c r="BB2218" s="3"/>
      <c r="BC2218" s="3"/>
      <c r="BD2218" s="3"/>
      <c r="BE2218" s="3"/>
    </row>
    <row r="2219" spans="1:57" s="17" customFormat="1" hidden="1" x14ac:dyDescent="0.25">
      <c r="A2219" s="9">
        <v>2019</v>
      </c>
      <c r="B2219" s="9">
        <v>3</v>
      </c>
      <c r="C2219" s="9" t="s">
        <v>79</v>
      </c>
      <c r="D2219" s="9" t="s">
        <v>137</v>
      </c>
      <c r="E2219" s="9" t="s">
        <v>138</v>
      </c>
      <c r="F2219" s="9" t="s">
        <v>143</v>
      </c>
      <c r="G2219" s="5" t="s">
        <v>140</v>
      </c>
      <c r="H2219" s="6">
        <v>0.18</v>
      </c>
      <c r="I2219" s="6">
        <v>0</v>
      </c>
      <c r="J2219" s="6">
        <v>0</v>
      </c>
      <c r="K2219" s="6">
        <v>0.18</v>
      </c>
      <c r="L2219" s="6">
        <v>0</v>
      </c>
      <c r="M2219" s="6">
        <v>0</v>
      </c>
      <c r="N2219" s="6">
        <v>0</v>
      </c>
      <c r="O2219" s="6">
        <v>0</v>
      </c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  <c r="AP2219" s="3"/>
      <c r="AQ2219" s="3"/>
      <c r="AR2219" s="3"/>
      <c r="AS2219" s="3"/>
      <c r="AT2219" s="3"/>
      <c r="AU2219" s="3"/>
      <c r="AV2219" s="3"/>
      <c r="AW2219" s="3"/>
      <c r="AX2219" s="3"/>
      <c r="AY2219" s="3"/>
      <c r="AZ2219" s="3"/>
      <c r="BA2219" s="3"/>
      <c r="BB2219" s="3"/>
      <c r="BC2219" s="3"/>
      <c r="BD2219" s="3"/>
      <c r="BE2219" s="3"/>
    </row>
    <row r="2220" spans="1:57" s="17" customFormat="1" hidden="1" x14ac:dyDescent="0.25">
      <c r="A2220" s="9">
        <v>2019</v>
      </c>
      <c r="B2220" s="9">
        <v>4</v>
      </c>
      <c r="C2220" s="9" t="s">
        <v>19</v>
      </c>
      <c r="D2220" s="9" t="s">
        <v>66</v>
      </c>
      <c r="E2220" s="9" t="s">
        <v>67</v>
      </c>
      <c r="F2220" s="9" t="s">
        <v>68</v>
      </c>
      <c r="G2220" s="5" t="s">
        <v>68</v>
      </c>
      <c r="H2220" s="6">
        <v>0.18</v>
      </c>
      <c r="I2220" s="6">
        <v>0</v>
      </c>
      <c r="J2220" s="6">
        <v>0</v>
      </c>
      <c r="K2220" s="6">
        <v>0.18</v>
      </c>
      <c r="L2220" s="6">
        <v>0</v>
      </c>
      <c r="M2220" s="6">
        <v>0</v>
      </c>
      <c r="N2220" s="6">
        <v>0</v>
      </c>
      <c r="O2220" s="6">
        <v>0</v>
      </c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  <c r="AP2220" s="3"/>
      <c r="AQ2220" s="3"/>
      <c r="AR2220" s="3"/>
      <c r="AS2220" s="3"/>
      <c r="AT2220" s="3"/>
      <c r="AU2220" s="3"/>
      <c r="AV2220" s="3"/>
      <c r="AW2220" s="3"/>
      <c r="AX2220" s="3"/>
      <c r="AY2220" s="3"/>
      <c r="AZ2220" s="3"/>
      <c r="BA2220" s="3"/>
      <c r="BB2220" s="3"/>
      <c r="BC2220" s="3"/>
      <c r="BD2220" s="3"/>
      <c r="BE2220" s="3"/>
    </row>
    <row r="2221" spans="1:57" s="17" customFormat="1" hidden="1" x14ac:dyDescent="0.25">
      <c r="A2221" s="9">
        <v>2019</v>
      </c>
      <c r="B2221" s="9">
        <v>4</v>
      </c>
      <c r="C2221" s="9" t="s">
        <v>124</v>
      </c>
      <c r="D2221" s="9" t="s">
        <v>125</v>
      </c>
      <c r="E2221" s="9" t="s">
        <v>67</v>
      </c>
      <c r="F2221" s="9" t="s">
        <v>345</v>
      </c>
      <c r="G2221" s="5" t="s">
        <v>344</v>
      </c>
      <c r="H2221" s="6">
        <v>0.53</v>
      </c>
      <c r="I2221" s="6">
        <v>0</v>
      </c>
      <c r="J2221" s="6">
        <v>0</v>
      </c>
      <c r="K2221" s="6">
        <v>0.18</v>
      </c>
      <c r="L2221" s="6">
        <v>0.35</v>
      </c>
      <c r="M2221" s="6">
        <v>0</v>
      </c>
      <c r="N2221" s="6">
        <v>0</v>
      </c>
      <c r="O2221" s="6">
        <v>0</v>
      </c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  <c r="AP2221" s="3"/>
      <c r="AQ2221" s="3"/>
      <c r="AR2221" s="3"/>
      <c r="AS2221" s="3"/>
      <c r="AT2221" s="3"/>
      <c r="AU2221" s="3"/>
      <c r="AV2221" s="3"/>
      <c r="AW2221" s="3"/>
      <c r="AX2221" s="3"/>
      <c r="AY2221" s="3"/>
      <c r="AZ2221" s="3"/>
      <c r="BA2221" s="3"/>
      <c r="BB2221" s="3"/>
      <c r="BC2221" s="3"/>
      <c r="BD2221" s="3"/>
      <c r="BE2221" s="3"/>
    </row>
    <row r="2222" spans="1:57" s="17" customFormat="1" hidden="1" x14ac:dyDescent="0.25">
      <c r="A2222" s="9">
        <v>2019</v>
      </c>
      <c r="B2222" s="9">
        <v>4</v>
      </c>
      <c r="C2222" s="9" t="s">
        <v>19</v>
      </c>
      <c r="D2222" s="9" t="s">
        <v>66</v>
      </c>
      <c r="E2222" s="9" t="s">
        <v>43</v>
      </c>
      <c r="F2222" s="9" t="s">
        <v>494</v>
      </c>
      <c r="G2222" s="5" t="s">
        <v>495</v>
      </c>
      <c r="H2222" s="6">
        <v>0.18</v>
      </c>
      <c r="I2222" s="6">
        <v>0</v>
      </c>
      <c r="J2222" s="6">
        <v>0</v>
      </c>
      <c r="K2222" s="6">
        <v>0.18</v>
      </c>
      <c r="L2222" s="6">
        <v>0</v>
      </c>
      <c r="M2222" s="6">
        <v>0</v>
      </c>
      <c r="N2222" s="6">
        <v>0</v>
      </c>
      <c r="O2222" s="6">
        <v>0</v>
      </c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  <c r="BA2222" s="3"/>
      <c r="BB2222" s="3"/>
      <c r="BC2222" s="3"/>
      <c r="BD2222" s="3"/>
      <c r="BE2222" s="3"/>
    </row>
    <row r="2223" spans="1:57" s="17" customFormat="1" hidden="1" x14ac:dyDescent="0.25">
      <c r="A2223" s="9">
        <v>2019</v>
      </c>
      <c r="B2223" s="9">
        <v>4</v>
      </c>
      <c r="C2223" s="9" t="s">
        <v>222</v>
      </c>
      <c r="D2223" s="9" t="s">
        <v>223</v>
      </c>
      <c r="E2223" s="9" t="s">
        <v>500</v>
      </c>
      <c r="F2223" s="9" t="s">
        <v>501</v>
      </c>
      <c r="G2223" s="5" t="s">
        <v>502</v>
      </c>
      <c r="H2223" s="6">
        <v>298.26</v>
      </c>
      <c r="I2223" s="6">
        <v>0</v>
      </c>
      <c r="J2223" s="6">
        <v>0</v>
      </c>
      <c r="K2223" s="6">
        <v>0.18</v>
      </c>
      <c r="L2223" s="6">
        <v>1.3</v>
      </c>
      <c r="M2223" s="6">
        <v>0</v>
      </c>
      <c r="N2223" s="6">
        <v>0</v>
      </c>
      <c r="O2223" s="6">
        <v>296.77999999999997</v>
      </c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  <c r="AP2223" s="3"/>
      <c r="AQ2223" s="3"/>
      <c r="AR2223" s="3"/>
      <c r="AS2223" s="3"/>
      <c r="AT2223" s="3"/>
      <c r="AU2223" s="3"/>
      <c r="AV2223" s="3"/>
      <c r="AW2223" s="3"/>
      <c r="AX2223" s="3"/>
      <c r="AY2223" s="3"/>
      <c r="AZ2223" s="3"/>
      <c r="BA2223" s="3"/>
      <c r="BB2223" s="3"/>
      <c r="BC2223" s="3"/>
      <c r="BD2223" s="3"/>
      <c r="BE2223" s="3"/>
    </row>
    <row r="2224" spans="1:57" s="17" customFormat="1" x14ac:dyDescent="0.25">
      <c r="A2224" s="9">
        <v>2019</v>
      </c>
      <c r="B2224" s="9">
        <v>5</v>
      </c>
      <c r="C2224" s="9" t="s">
        <v>61</v>
      </c>
      <c r="D2224" s="9" t="s">
        <v>401</v>
      </c>
      <c r="E2224" s="9" t="s">
        <v>29</v>
      </c>
      <c r="F2224" s="9" t="s">
        <v>468</v>
      </c>
      <c r="G2224" s="5" t="s">
        <v>468</v>
      </c>
      <c r="H2224" s="6">
        <v>13.21</v>
      </c>
      <c r="I2224" s="6">
        <v>0</v>
      </c>
      <c r="J2224" s="6">
        <v>0</v>
      </c>
      <c r="K2224" s="6">
        <v>0.18</v>
      </c>
      <c r="L2224" s="6">
        <v>1.47</v>
      </c>
      <c r="M2224" s="6">
        <v>0</v>
      </c>
      <c r="N2224" s="6">
        <v>0</v>
      </c>
      <c r="O2224" s="6">
        <v>11.56</v>
      </c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  <c r="AP2224" s="3"/>
      <c r="AQ2224" s="3"/>
      <c r="AR2224" s="3"/>
      <c r="AS2224" s="3"/>
      <c r="AT2224" s="3"/>
      <c r="AU2224" s="3"/>
      <c r="AV2224" s="3"/>
      <c r="AW2224" s="3"/>
      <c r="AX2224" s="3"/>
      <c r="AY2224" s="3"/>
      <c r="AZ2224" s="3"/>
      <c r="BA2224" s="3"/>
      <c r="BB2224" s="3"/>
      <c r="BC2224" s="3"/>
      <c r="BD2224" s="3"/>
      <c r="BE2224" s="3"/>
    </row>
    <row r="2225" spans="1:57" s="17" customFormat="1" hidden="1" x14ac:dyDescent="0.25">
      <c r="A2225" s="5">
        <v>2019</v>
      </c>
      <c r="B2225" s="5">
        <v>7</v>
      </c>
      <c r="C2225" s="12" t="s">
        <v>222</v>
      </c>
      <c r="D2225" s="12" t="s">
        <v>223</v>
      </c>
      <c r="E2225" s="5" t="s">
        <v>224</v>
      </c>
      <c r="F2225" s="12" t="s">
        <v>520</v>
      </c>
      <c r="G2225" s="10" t="s">
        <v>226</v>
      </c>
      <c r="H2225" s="6">
        <v>214.87</v>
      </c>
      <c r="I2225" s="6">
        <v>0</v>
      </c>
      <c r="J2225" s="6">
        <v>0</v>
      </c>
      <c r="K2225" s="6">
        <v>0.18</v>
      </c>
      <c r="L2225" s="6">
        <v>1.28</v>
      </c>
      <c r="M2225" s="6">
        <v>0</v>
      </c>
      <c r="N2225" s="6">
        <v>0</v>
      </c>
      <c r="O2225" s="6">
        <v>213.41</v>
      </c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</row>
    <row r="2226" spans="1:57" s="17" customFormat="1" hidden="1" x14ac:dyDescent="0.25">
      <c r="A2226" s="15">
        <v>2019</v>
      </c>
      <c r="B2226" s="15">
        <v>8</v>
      </c>
      <c r="C2226" s="15" t="s">
        <v>19</v>
      </c>
      <c r="D2226" s="15" t="s">
        <v>299</v>
      </c>
      <c r="E2226" s="15" t="s">
        <v>51</v>
      </c>
      <c r="F2226" s="15" t="s">
        <v>511</v>
      </c>
      <c r="G2226" s="16" t="s">
        <v>512</v>
      </c>
      <c r="H2226" s="15">
        <v>0.18</v>
      </c>
      <c r="I2226" s="15">
        <v>0</v>
      </c>
      <c r="J2226" s="15">
        <v>0</v>
      </c>
      <c r="K2226" s="15">
        <v>0.18</v>
      </c>
      <c r="L2226" s="15">
        <v>0</v>
      </c>
      <c r="M2226" s="15">
        <v>0</v>
      </c>
      <c r="N2226" s="15">
        <v>0</v>
      </c>
      <c r="O2226" s="15">
        <v>0</v>
      </c>
    </row>
    <row r="2227" spans="1:57" s="17" customFormat="1" hidden="1" x14ac:dyDescent="0.25">
      <c r="A2227" s="13">
        <v>2019</v>
      </c>
      <c r="B2227" s="13">
        <v>9</v>
      </c>
      <c r="C2227" s="13" t="s">
        <v>231</v>
      </c>
      <c r="D2227" s="13" t="s">
        <v>232</v>
      </c>
      <c r="E2227" s="13" t="s">
        <v>224</v>
      </c>
      <c r="F2227" s="13" t="s">
        <v>233</v>
      </c>
      <c r="G2227" s="7" t="s">
        <v>226</v>
      </c>
      <c r="H2227" s="13">
        <v>228.64</v>
      </c>
      <c r="I2227" s="13">
        <v>0</v>
      </c>
      <c r="J2227" s="13">
        <v>0</v>
      </c>
      <c r="K2227" s="13">
        <v>0.18</v>
      </c>
      <c r="L2227" s="13">
        <v>1.3</v>
      </c>
      <c r="M2227" s="13">
        <v>0</v>
      </c>
      <c r="N2227" s="13">
        <v>0</v>
      </c>
      <c r="O2227" s="13">
        <v>227.17</v>
      </c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  <c r="AH2227" s="18"/>
      <c r="AI2227" s="18"/>
      <c r="AJ2227" s="18"/>
      <c r="AK2227" s="18"/>
      <c r="AL2227" s="18"/>
      <c r="AM2227" s="18"/>
      <c r="AN2227" s="18"/>
      <c r="AO2227" s="18"/>
      <c r="AP2227" s="18"/>
      <c r="AQ2227" s="18"/>
      <c r="AR2227" s="18"/>
      <c r="AS2227" s="18"/>
      <c r="AT2227" s="18"/>
      <c r="AU2227" s="18"/>
      <c r="AV2227" s="18"/>
      <c r="AW2227" s="18"/>
      <c r="AX2227" s="18"/>
      <c r="AY2227" s="18"/>
      <c r="AZ2227" s="18"/>
      <c r="BA2227" s="18"/>
      <c r="BB2227" s="18"/>
      <c r="BC2227" s="18"/>
      <c r="BD2227" s="18"/>
      <c r="BE2227" s="18"/>
    </row>
    <row r="2228" spans="1:57" s="17" customFormat="1" hidden="1" x14ac:dyDescent="0.25">
      <c r="A2228" s="13">
        <v>2019</v>
      </c>
      <c r="B2228" s="13">
        <v>9</v>
      </c>
      <c r="C2228" s="13" t="s">
        <v>15</v>
      </c>
      <c r="D2228" s="13" t="s">
        <v>236</v>
      </c>
      <c r="E2228" s="13" t="s">
        <v>43</v>
      </c>
      <c r="F2228" s="13" t="s">
        <v>237</v>
      </c>
      <c r="G2228" s="7" t="s">
        <v>16</v>
      </c>
      <c r="H2228" s="13">
        <v>11.72</v>
      </c>
      <c r="I2228" s="13">
        <v>0</v>
      </c>
      <c r="J2228" s="13">
        <v>0</v>
      </c>
      <c r="K2228" s="13">
        <v>0.18</v>
      </c>
      <c r="L2228" s="13">
        <v>12.6</v>
      </c>
      <c r="M2228" s="13">
        <v>-1.07</v>
      </c>
      <c r="N2228" s="13">
        <v>0</v>
      </c>
      <c r="O2228" s="13">
        <v>0</v>
      </c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  <c r="AH2228" s="18"/>
      <c r="AI2228" s="18"/>
      <c r="AJ2228" s="18"/>
      <c r="AK2228" s="18"/>
      <c r="AL2228" s="18"/>
      <c r="AM2228" s="18"/>
      <c r="AN2228" s="18"/>
      <c r="AO2228" s="18"/>
      <c r="AP2228" s="18"/>
      <c r="AQ2228" s="18"/>
      <c r="AR2228" s="18"/>
      <c r="AS2228" s="18"/>
      <c r="AT2228" s="18"/>
      <c r="AU2228" s="18"/>
      <c r="AV2228" s="18"/>
      <c r="AW2228" s="18"/>
      <c r="AX2228" s="18"/>
      <c r="AY2228" s="18"/>
      <c r="AZ2228" s="18"/>
      <c r="BA2228" s="18"/>
      <c r="BB2228" s="18"/>
      <c r="BC2228" s="18"/>
      <c r="BD2228" s="18"/>
      <c r="BE2228" s="18"/>
    </row>
    <row r="2229" spans="1:57" s="17" customFormat="1" hidden="1" x14ac:dyDescent="0.25">
      <c r="A2229" s="19">
        <v>2019</v>
      </c>
      <c r="B2229" s="19">
        <v>10</v>
      </c>
      <c r="C2229" s="19" t="s">
        <v>79</v>
      </c>
      <c r="D2229" s="19" t="s">
        <v>137</v>
      </c>
      <c r="E2229" s="19" t="s">
        <v>138</v>
      </c>
      <c r="F2229" s="19" t="s">
        <v>140</v>
      </c>
      <c r="G2229" s="19" t="s">
        <v>140</v>
      </c>
      <c r="H2229" s="19">
        <v>0.18</v>
      </c>
      <c r="I2229" s="19">
        <v>0</v>
      </c>
      <c r="J2229" s="19">
        <v>0</v>
      </c>
      <c r="K2229" s="19">
        <v>0.18</v>
      </c>
      <c r="L2229" s="19">
        <v>0</v>
      </c>
      <c r="M2229" s="19">
        <v>0</v>
      </c>
      <c r="N2229" s="19">
        <v>0</v>
      </c>
      <c r="O2229" s="19">
        <v>0</v>
      </c>
      <c r="P2229" s="20"/>
      <c r="Q2229" s="20"/>
      <c r="R2229" s="20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  <c r="AG2229" s="20"/>
      <c r="AH2229" s="20"/>
      <c r="AI2229" s="20"/>
      <c r="AJ2229" s="20"/>
      <c r="AK2229" s="20"/>
      <c r="AL2229" s="20"/>
      <c r="AM2229" s="20"/>
      <c r="AN2229" s="20"/>
      <c r="AO2229" s="20"/>
      <c r="AP2229" s="20"/>
      <c r="AQ2229" s="20"/>
      <c r="AR2229" s="20"/>
      <c r="AS2229" s="20"/>
      <c r="AT2229" s="20"/>
      <c r="AU2229" s="20"/>
      <c r="AV2229" s="20"/>
      <c r="AW2229" s="20"/>
      <c r="AX2229" s="20"/>
      <c r="AY2229" s="20"/>
      <c r="AZ2229" s="20"/>
      <c r="BA2229" s="20"/>
      <c r="BB2229" s="20"/>
      <c r="BC2229" s="20"/>
      <c r="BD2229" s="20"/>
      <c r="BE2229" s="20"/>
    </row>
    <row r="2230" spans="1:57" s="17" customFormat="1" hidden="1" x14ac:dyDescent="0.25">
      <c r="A2230" s="21">
        <v>2019</v>
      </c>
      <c r="B2230" s="21">
        <v>11</v>
      </c>
      <c r="C2230" s="21" t="s">
        <v>19</v>
      </c>
      <c r="D2230" s="21" t="s">
        <v>70</v>
      </c>
      <c r="E2230" s="21" t="s">
        <v>104</v>
      </c>
      <c r="F2230" s="21" t="s">
        <v>108</v>
      </c>
      <c r="G2230" s="21" t="s">
        <v>19</v>
      </c>
      <c r="H2230" s="21">
        <v>12.8</v>
      </c>
      <c r="I2230" s="21">
        <v>0</v>
      </c>
      <c r="J2230" s="21">
        <v>0</v>
      </c>
      <c r="K2230" s="21">
        <v>0.18</v>
      </c>
      <c r="L2230" s="21">
        <v>12.61</v>
      </c>
      <c r="M2230" s="21">
        <v>0</v>
      </c>
      <c r="N2230" s="21">
        <v>0</v>
      </c>
      <c r="O2230" s="21">
        <v>0</v>
      </c>
      <c r="P2230" s="22"/>
      <c r="Q2230" s="22"/>
      <c r="R2230" s="22"/>
      <c r="S2230" s="22"/>
      <c r="T2230" s="22"/>
      <c r="U2230" s="22"/>
      <c r="V2230" s="22"/>
      <c r="W2230" s="22"/>
      <c r="X2230" s="22"/>
      <c r="Y2230" s="22"/>
      <c r="Z2230" s="22"/>
      <c r="AA2230" s="22"/>
      <c r="AB2230" s="22"/>
      <c r="AC2230" s="22"/>
      <c r="AD2230" s="22"/>
      <c r="AE2230" s="22"/>
      <c r="AF2230" s="22"/>
      <c r="AG2230" s="22"/>
      <c r="AH2230" s="22"/>
      <c r="AI2230" s="22"/>
      <c r="AJ2230" s="22"/>
      <c r="AK2230" s="22"/>
      <c r="AL2230" s="22"/>
      <c r="AM2230" s="22"/>
      <c r="AN2230" s="22"/>
      <c r="AO2230" s="22"/>
      <c r="AP2230" s="22"/>
      <c r="AQ2230" s="22"/>
      <c r="AR2230" s="22"/>
      <c r="AS2230" s="22"/>
      <c r="AT2230" s="22"/>
      <c r="AU2230" s="22"/>
      <c r="AV2230" s="22"/>
      <c r="AW2230" s="22"/>
      <c r="AX2230" s="22"/>
      <c r="AY2230" s="22"/>
      <c r="AZ2230" s="22"/>
      <c r="BA2230" s="22"/>
      <c r="BB2230" s="22"/>
      <c r="BC2230" s="22"/>
      <c r="BD2230" s="22"/>
      <c r="BE2230" s="22"/>
    </row>
    <row r="2231" spans="1:57" s="17" customFormat="1" hidden="1" x14ac:dyDescent="0.25">
      <c r="A2231" s="23">
        <v>2019</v>
      </c>
      <c r="B2231" s="23">
        <v>12</v>
      </c>
      <c r="C2231" s="23" t="s">
        <v>231</v>
      </c>
      <c r="D2231" s="23" t="s">
        <v>277</v>
      </c>
      <c r="E2231" s="23" t="s">
        <v>17</v>
      </c>
      <c r="F2231" s="23" t="s">
        <v>279</v>
      </c>
      <c r="G2231" s="23" t="s">
        <v>278</v>
      </c>
      <c r="H2231" s="23">
        <v>35.619999999999997</v>
      </c>
      <c r="I2231" s="23">
        <v>0</v>
      </c>
      <c r="J2231" s="23">
        <v>0</v>
      </c>
      <c r="K2231" s="23">
        <v>0.18</v>
      </c>
      <c r="L2231" s="23">
        <v>1.41</v>
      </c>
      <c r="M2231" s="23">
        <v>0</v>
      </c>
      <c r="N2231" s="23">
        <v>0</v>
      </c>
      <c r="O2231" s="23">
        <v>34.020000000000003</v>
      </c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  <c r="AW2231" s="24"/>
      <c r="AX2231" s="24"/>
      <c r="AY2231" s="24"/>
      <c r="AZ2231" s="24"/>
      <c r="BA2231" s="24"/>
      <c r="BB2231" s="24"/>
      <c r="BC2231" s="24"/>
      <c r="BD2231" s="24"/>
      <c r="BE2231" s="24"/>
    </row>
    <row r="2232" spans="1:57" s="17" customFormat="1" hidden="1" x14ac:dyDescent="0.25">
      <c r="A2232" s="23">
        <v>2019</v>
      </c>
      <c r="B2232" s="23">
        <v>12</v>
      </c>
      <c r="C2232" s="23" t="s">
        <v>89</v>
      </c>
      <c r="D2232" s="23" t="s">
        <v>288</v>
      </c>
      <c r="E2232" s="23" t="s">
        <v>543</v>
      </c>
      <c r="F2232" s="23" t="s">
        <v>289</v>
      </c>
      <c r="G2232" s="23" t="s">
        <v>290</v>
      </c>
      <c r="H2232" s="23">
        <v>0.18</v>
      </c>
      <c r="I2232" s="23">
        <v>0</v>
      </c>
      <c r="J2232" s="23">
        <v>0</v>
      </c>
      <c r="K2232" s="23">
        <v>0.18</v>
      </c>
      <c r="L2232" s="23">
        <v>0</v>
      </c>
      <c r="M2232" s="23">
        <v>0</v>
      </c>
      <c r="N2232" s="23">
        <v>0</v>
      </c>
      <c r="O2232" s="23">
        <v>0</v>
      </c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  <c r="AW2232" s="24"/>
      <c r="AX2232" s="24"/>
      <c r="AY2232" s="24"/>
      <c r="AZ2232" s="24"/>
      <c r="BA2232" s="24"/>
      <c r="BB2232" s="24"/>
      <c r="BC2232" s="24"/>
      <c r="BD2232" s="24"/>
      <c r="BE2232" s="24"/>
    </row>
    <row r="2233" spans="1:57" s="17" customFormat="1" hidden="1" x14ac:dyDescent="0.25">
      <c r="A2233" s="23">
        <v>2019</v>
      </c>
      <c r="B2233" s="23">
        <v>12</v>
      </c>
      <c r="C2233" s="23" t="s">
        <v>19</v>
      </c>
      <c r="D2233" s="23" t="s">
        <v>46</v>
      </c>
      <c r="E2233" s="23" t="s">
        <v>206</v>
      </c>
      <c r="F2233" s="23" t="s">
        <v>295</v>
      </c>
      <c r="G2233" s="23" t="s">
        <v>296</v>
      </c>
      <c r="H2233" s="23">
        <v>0.39</v>
      </c>
      <c r="I2233" s="23">
        <v>0</v>
      </c>
      <c r="J2233" s="23">
        <v>0</v>
      </c>
      <c r="K2233" s="23">
        <v>0.18</v>
      </c>
      <c r="L2233" s="23">
        <v>0.21</v>
      </c>
      <c r="M2233" s="23">
        <v>0</v>
      </c>
      <c r="N2233" s="23">
        <v>0</v>
      </c>
      <c r="O2233" s="23">
        <v>0</v>
      </c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  <c r="AW2233" s="24"/>
      <c r="AX2233" s="24"/>
      <c r="AY2233" s="24"/>
      <c r="AZ2233" s="24"/>
      <c r="BA2233" s="24"/>
      <c r="BB2233" s="24"/>
      <c r="BC2233" s="24"/>
      <c r="BD2233" s="24"/>
      <c r="BE2233" s="24"/>
    </row>
    <row r="2234" spans="1:57" s="17" customFormat="1" hidden="1" x14ac:dyDescent="0.25">
      <c r="A2234" s="4">
        <v>2019</v>
      </c>
      <c r="B2234" s="4">
        <v>1</v>
      </c>
      <c r="C2234" s="4" t="s">
        <v>19</v>
      </c>
      <c r="D2234" s="4" t="s">
        <v>46</v>
      </c>
      <c r="E2234" s="4" t="s">
        <v>280</v>
      </c>
      <c r="F2234" s="4" t="s">
        <v>514</v>
      </c>
      <c r="G2234" s="5" t="s">
        <v>512</v>
      </c>
      <c r="H2234" s="6">
        <v>0.17</v>
      </c>
      <c r="I2234" s="6">
        <v>0</v>
      </c>
      <c r="J2234" s="6">
        <v>0</v>
      </c>
      <c r="K2234" s="6">
        <v>0.17</v>
      </c>
      <c r="L2234" s="6">
        <v>0</v>
      </c>
      <c r="M2234" s="6">
        <v>0</v>
      </c>
      <c r="N2234" s="6">
        <v>0</v>
      </c>
      <c r="O2234" s="6">
        <v>0</v>
      </c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  <c r="AP2234" s="3"/>
      <c r="AQ2234" s="3"/>
      <c r="AR2234" s="3"/>
      <c r="AS2234" s="3"/>
      <c r="AT2234" s="3"/>
      <c r="AU2234" s="3"/>
      <c r="AV2234" s="3"/>
      <c r="AW2234" s="3"/>
      <c r="AX2234" s="3"/>
      <c r="AY2234" s="3"/>
      <c r="AZ2234" s="3"/>
      <c r="BA2234" s="3"/>
      <c r="BB2234" s="3"/>
      <c r="BC2234" s="3"/>
      <c r="BD2234" s="3"/>
      <c r="BE2234" s="3"/>
    </row>
    <row r="2235" spans="1:57" s="17" customFormat="1" hidden="1" x14ac:dyDescent="0.25">
      <c r="A2235" s="9">
        <v>2019</v>
      </c>
      <c r="B2235" s="9">
        <v>2</v>
      </c>
      <c r="C2235" s="9" t="s">
        <v>27</v>
      </c>
      <c r="D2235" s="9" t="s">
        <v>160</v>
      </c>
      <c r="E2235" s="9" t="s">
        <v>17</v>
      </c>
      <c r="F2235" s="9" t="s">
        <v>161</v>
      </c>
      <c r="G2235" s="5" t="s">
        <v>157</v>
      </c>
      <c r="H2235" s="6">
        <v>2.41</v>
      </c>
      <c r="I2235" s="6">
        <v>0</v>
      </c>
      <c r="J2235" s="6">
        <v>0</v>
      </c>
      <c r="K2235" s="6">
        <v>0.17</v>
      </c>
      <c r="L2235" s="6">
        <v>0</v>
      </c>
      <c r="M2235" s="6">
        <v>2.2400000000000002</v>
      </c>
      <c r="N2235" s="6">
        <v>1.5</v>
      </c>
      <c r="O2235" s="6">
        <v>0</v>
      </c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  <c r="AP2235" s="3"/>
      <c r="AQ2235" s="3"/>
      <c r="AR2235" s="3"/>
      <c r="AS2235" s="3"/>
      <c r="AT2235" s="3"/>
      <c r="AU2235" s="3"/>
      <c r="AV2235" s="3"/>
      <c r="AW2235" s="3"/>
      <c r="AX2235" s="3"/>
      <c r="AY2235" s="3"/>
      <c r="AZ2235" s="3"/>
      <c r="BA2235" s="3"/>
      <c r="BB2235" s="3"/>
      <c r="BC2235" s="3"/>
      <c r="BD2235" s="3"/>
      <c r="BE2235" s="3"/>
    </row>
    <row r="2236" spans="1:57" s="17" customFormat="1" hidden="1" x14ac:dyDescent="0.25">
      <c r="A2236" s="9">
        <v>2019</v>
      </c>
      <c r="B2236" s="9">
        <v>2</v>
      </c>
      <c r="C2236" s="9" t="s">
        <v>61</v>
      </c>
      <c r="D2236" s="9" t="s">
        <v>346</v>
      </c>
      <c r="E2236" s="9" t="s">
        <v>67</v>
      </c>
      <c r="F2236" s="9" t="s">
        <v>347</v>
      </c>
      <c r="G2236" s="5" t="s">
        <v>348</v>
      </c>
      <c r="H2236" s="6">
        <v>0.17</v>
      </c>
      <c r="I2236" s="6">
        <v>0</v>
      </c>
      <c r="J2236" s="6">
        <v>0</v>
      </c>
      <c r="K2236" s="6">
        <v>0.17</v>
      </c>
      <c r="L2236" s="6">
        <v>0</v>
      </c>
      <c r="M2236" s="6">
        <v>0</v>
      </c>
      <c r="N2236" s="6">
        <v>0</v>
      </c>
      <c r="O2236" s="6">
        <v>0</v>
      </c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  <c r="AP2236" s="3"/>
      <c r="AQ2236" s="3"/>
      <c r="AR2236" s="3"/>
      <c r="AS2236" s="3"/>
      <c r="AT2236" s="3"/>
      <c r="AU2236" s="3"/>
      <c r="AV2236" s="3"/>
      <c r="AW2236" s="3"/>
      <c r="AX2236" s="3"/>
      <c r="AY2236" s="3"/>
      <c r="AZ2236" s="3"/>
      <c r="BA2236" s="3"/>
      <c r="BB2236" s="3"/>
      <c r="BC2236" s="3"/>
      <c r="BD2236" s="3"/>
      <c r="BE2236" s="3"/>
    </row>
    <row r="2237" spans="1:57" s="17" customFormat="1" hidden="1" x14ac:dyDescent="0.25">
      <c r="A2237" s="9">
        <v>2019</v>
      </c>
      <c r="B2237" s="9">
        <v>3</v>
      </c>
      <c r="C2237" s="9" t="s">
        <v>27</v>
      </c>
      <c r="D2237" s="9" t="s">
        <v>158</v>
      </c>
      <c r="E2237" s="9" t="s">
        <v>17</v>
      </c>
      <c r="F2237" s="9" t="s">
        <v>163</v>
      </c>
      <c r="G2237" s="5" t="s">
        <v>157</v>
      </c>
      <c r="H2237" s="6">
        <v>2.9699999999999998</v>
      </c>
      <c r="I2237" s="6">
        <v>0</v>
      </c>
      <c r="J2237" s="6">
        <v>0</v>
      </c>
      <c r="K2237" s="6">
        <v>0.17</v>
      </c>
      <c r="L2237" s="6">
        <v>0</v>
      </c>
      <c r="M2237" s="6">
        <v>2.81</v>
      </c>
      <c r="N2237" s="6">
        <v>1.88</v>
      </c>
      <c r="O2237" s="6">
        <v>0</v>
      </c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  <c r="AP2237" s="3"/>
      <c r="AQ2237" s="3"/>
      <c r="AR2237" s="3"/>
      <c r="AS2237" s="3"/>
      <c r="AT2237" s="3"/>
      <c r="AU2237" s="3"/>
      <c r="AV2237" s="3"/>
      <c r="AW2237" s="3"/>
      <c r="AX2237" s="3"/>
      <c r="AY2237" s="3"/>
      <c r="AZ2237" s="3"/>
      <c r="BA2237" s="3"/>
      <c r="BB2237" s="3"/>
      <c r="BC2237" s="3"/>
      <c r="BD2237" s="3"/>
      <c r="BE2237" s="3"/>
    </row>
    <row r="2238" spans="1:57" s="17" customFormat="1" hidden="1" x14ac:dyDescent="0.25">
      <c r="A2238" s="9">
        <v>2019</v>
      </c>
      <c r="B2238" s="9">
        <v>3</v>
      </c>
      <c r="C2238" s="9" t="s">
        <v>27</v>
      </c>
      <c r="D2238" s="9" t="s">
        <v>158</v>
      </c>
      <c r="E2238" s="9" t="s">
        <v>176</v>
      </c>
      <c r="F2238" s="9" t="s">
        <v>177</v>
      </c>
      <c r="G2238" s="5" t="s">
        <v>178</v>
      </c>
      <c r="H2238" s="6">
        <v>0.17</v>
      </c>
      <c r="I2238" s="6">
        <v>0</v>
      </c>
      <c r="J2238" s="6">
        <v>0</v>
      </c>
      <c r="K2238" s="6">
        <v>0.17</v>
      </c>
      <c r="L2238" s="6">
        <v>0</v>
      </c>
      <c r="M2238" s="6">
        <v>0</v>
      </c>
      <c r="N2238" s="6">
        <v>0</v>
      </c>
      <c r="O2238" s="6">
        <v>0</v>
      </c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  <c r="AP2238" s="3"/>
      <c r="AQ2238" s="3"/>
      <c r="AR2238" s="3"/>
      <c r="AS2238" s="3"/>
      <c r="AT2238" s="3"/>
      <c r="AU2238" s="3"/>
      <c r="AV2238" s="3"/>
      <c r="AW2238" s="3"/>
      <c r="AX2238" s="3"/>
      <c r="AY2238" s="3"/>
      <c r="AZ2238" s="3"/>
      <c r="BA2238" s="3"/>
      <c r="BB2238" s="3"/>
      <c r="BC2238" s="3"/>
      <c r="BD2238" s="3"/>
      <c r="BE2238" s="3"/>
    </row>
    <row r="2239" spans="1:57" s="17" customFormat="1" x14ac:dyDescent="0.25">
      <c r="A2239" s="9">
        <v>2019</v>
      </c>
      <c r="B2239" s="9">
        <v>4</v>
      </c>
      <c r="C2239" s="9" t="s">
        <v>27</v>
      </c>
      <c r="D2239" s="9" t="s">
        <v>28</v>
      </c>
      <c r="E2239" s="9" t="s">
        <v>29</v>
      </c>
      <c r="F2239" s="9" t="s">
        <v>35</v>
      </c>
      <c r="G2239" s="5" t="s">
        <v>30</v>
      </c>
      <c r="H2239" s="6">
        <v>5.08</v>
      </c>
      <c r="I2239" s="6">
        <v>0</v>
      </c>
      <c r="J2239" s="6">
        <v>0</v>
      </c>
      <c r="K2239" s="6">
        <v>0.17</v>
      </c>
      <c r="L2239" s="6">
        <v>0</v>
      </c>
      <c r="M2239" s="6">
        <v>4.91</v>
      </c>
      <c r="N2239" s="6">
        <v>2.0699999999999998</v>
      </c>
      <c r="O2239" s="6">
        <v>0</v>
      </c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  <c r="AP2239" s="3"/>
      <c r="AQ2239" s="3"/>
      <c r="AR2239" s="3"/>
      <c r="AS2239" s="3"/>
      <c r="AT2239" s="3"/>
      <c r="AU2239" s="3"/>
      <c r="AV2239" s="3"/>
      <c r="AW2239" s="3"/>
      <c r="AX2239" s="3"/>
      <c r="AY2239" s="3"/>
      <c r="AZ2239" s="3"/>
      <c r="BA2239" s="3"/>
      <c r="BB2239" s="3"/>
      <c r="BC2239" s="3"/>
      <c r="BD2239" s="3"/>
      <c r="BE2239" s="3"/>
    </row>
    <row r="2240" spans="1:57" s="17" customFormat="1" hidden="1" x14ac:dyDescent="0.25">
      <c r="A2240" s="9">
        <v>2019</v>
      </c>
      <c r="B2240" s="9">
        <v>4</v>
      </c>
      <c r="C2240" s="9" t="s">
        <v>209</v>
      </c>
      <c r="D2240" s="9" t="s">
        <v>210</v>
      </c>
      <c r="E2240" s="9" t="s">
        <v>17</v>
      </c>
      <c r="F2240" s="9" t="s">
        <v>215</v>
      </c>
      <c r="G2240" s="7" t="s">
        <v>212</v>
      </c>
      <c r="H2240" s="6">
        <v>5.65</v>
      </c>
      <c r="I2240" s="6">
        <v>0</v>
      </c>
      <c r="J2240" s="6">
        <v>0</v>
      </c>
      <c r="K2240" s="6">
        <v>0.17</v>
      </c>
      <c r="L2240" s="6">
        <v>1.1200000000000001</v>
      </c>
      <c r="M2240" s="6">
        <v>0</v>
      </c>
      <c r="N2240" s="6">
        <v>0</v>
      </c>
      <c r="O2240" s="6">
        <v>4.3600000000000003</v>
      </c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  <c r="AP2240" s="3"/>
      <c r="AQ2240" s="3"/>
      <c r="AR2240" s="3"/>
      <c r="AS2240" s="3"/>
      <c r="AT2240" s="3"/>
      <c r="AU2240" s="3"/>
      <c r="AV2240" s="3"/>
      <c r="AW2240" s="3"/>
      <c r="AX2240" s="3"/>
      <c r="AY2240" s="3"/>
      <c r="AZ2240" s="3"/>
      <c r="BA2240" s="3"/>
      <c r="BB2240" s="3"/>
      <c r="BC2240" s="3"/>
      <c r="BD2240" s="3"/>
      <c r="BE2240" s="3"/>
    </row>
    <row r="2241" spans="1:57" s="17" customFormat="1" hidden="1" x14ac:dyDescent="0.25">
      <c r="A2241" s="9">
        <v>2019</v>
      </c>
      <c r="B2241" s="9">
        <v>4</v>
      </c>
      <c r="C2241" s="9" t="s">
        <v>27</v>
      </c>
      <c r="D2241" s="9" t="s">
        <v>158</v>
      </c>
      <c r="E2241" s="9" t="s">
        <v>17</v>
      </c>
      <c r="F2241" s="9" t="s">
        <v>265</v>
      </c>
      <c r="G2241" s="5" t="s">
        <v>34</v>
      </c>
      <c r="H2241" s="6">
        <v>2.09</v>
      </c>
      <c r="I2241" s="6">
        <v>0</v>
      </c>
      <c r="J2241" s="6">
        <v>0</v>
      </c>
      <c r="K2241" s="6">
        <v>0.17</v>
      </c>
      <c r="L2241" s="6">
        <v>0</v>
      </c>
      <c r="M2241" s="6">
        <v>1.9100000000000001</v>
      </c>
      <c r="N2241" s="6">
        <v>4</v>
      </c>
      <c r="O2241" s="6">
        <v>0</v>
      </c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  <c r="AP2241" s="3"/>
      <c r="AQ2241" s="3"/>
      <c r="AR2241" s="3"/>
      <c r="AS2241" s="3"/>
      <c r="AT2241" s="3"/>
      <c r="AU2241" s="3"/>
      <c r="AV2241" s="3"/>
      <c r="AW2241" s="3"/>
      <c r="AX2241" s="3"/>
      <c r="AY2241" s="3"/>
      <c r="AZ2241" s="3"/>
      <c r="BA2241" s="3"/>
      <c r="BB2241" s="3"/>
      <c r="BC2241" s="3"/>
      <c r="BD2241" s="3"/>
      <c r="BE2241" s="3"/>
    </row>
    <row r="2242" spans="1:57" s="17" customFormat="1" hidden="1" x14ac:dyDescent="0.25">
      <c r="A2242" s="9">
        <v>2019</v>
      </c>
      <c r="B2242" s="9">
        <v>4</v>
      </c>
      <c r="C2242" s="9" t="s">
        <v>19</v>
      </c>
      <c r="D2242" s="9" t="s">
        <v>20</v>
      </c>
      <c r="E2242" s="9" t="s">
        <v>304</v>
      </c>
      <c r="F2242" s="9" t="s">
        <v>305</v>
      </c>
      <c r="G2242" s="5" t="s">
        <v>306</v>
      </c>
      <c r="H2242" s="6">
        <v>0.17</v>
      </c>
      <c r="I2242" s="6">
        <v>0</v>
      </c>
      <c r="J2242" s="6">
        <v>0</v>
      </c>
      <c r="K2242" s="6">
        <v>0.17</v>
      </c>
      <c r="L2242" s="6">
        <v>0</v>
      </c>
      <c r="M2242" s="6">
        <v>0</v>
      </c>
      <c r="N2242" s="6">
        <v>0</v>
      </c>
      <c r="O2242" s="6">
        <v>0</v>
      </c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  <c r="AP2242" s="3"/>
      <c r="AQ2242" s="3"/>
      <c r="AR2242" s="3"/>
      <c r="AS2242" s="3"/>
      <c r="AT2242" s="3"/>
      <c r="AU2242" s="3"/>
      <c r="AV2242" s="3"/>
      <c r="AW2242" s="3"/>
      <c r="AX2242" s="3"/>
      <c r="AY2242" s="3"/>
      <c r="AZ2242" s="3"/>
      <c r="BA2242" s="3"/>
      <c r="BB2242" s="3"/>
      <c r="BC2242" s="3"/>
      <c r="BD2242" s="3"/>
      <c r="BE2242" s="3"/>
    </row>
    <row r="2243" spans="1:57" s="17" customFormat="1" hidden="1" x14ac:dyDescent="0.25">
      <c r="A2243" s="9">
        <v>2019</v>
      </c>
      <c r="B2243" s="9">
        <v>5</v>
      </c>
      <c r="C2243" s="9" t="s">
        <v>19</v>
      </c>
      <c r="D2243" s="9" t="s">
        <v>46</v>
      </c>
      <c r="E2243" s="9" t="s">
        <v>206</v>
      </c>
      <c r="F2243" s="9" t="s">
        <v>297</v>
      </c>
      <c r="G2243" s="5" t="s">
        <v>296</v>
      </c>
      <c r="H2243" s="6">
        <v>0.37</v>
      </c>
      <c r="I2243" s="6">
        <v>0</v>
      </c>
      <c r="J2243" s="6">
        <v>0</v>
      </c>
      <c r="K2243" s="6">
        <v>0.17</v>
      </c>
      <c r="L2243" s="6">
        <v>0.2</v>
      </c>
      <c r="M2243" s="6">
        <v>0</v>
      </c>
      <c r="N2243" s="6">
        <v>0</v>
      </c>
      <c r="O2243" s="6">
        <v>0</v>
      </c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  <c r="AP2243" s="3"/>
      <c r="AQ2243" s="3"/>
      <c r="AR2243" s="3"/>
      <c r="AS2243" s="3"/>
      <c r="AT2243" s="3"/>
      <c r="AU2243" s="3"/>
      <c r="AV2243" s="3"/>
      <c r="AW2243" s="3"/>
      <c r="AX2243" s="3"/>
      <c r="AY2243" s="3"/>
      <c r="AZ2243" s="3"/>
      <c r="BA2243" s="3"/>
      <c r="BB2243" s="3"/>
      <c r="BC2243" s="3"/>
      <c r="BD2243" s="3"/>
      <c r="BE2243" s="3"/>
    </row>
    <row r="2244" spans="1:57" s="17" customFormat="1" hidden="1" x14ac:dyDescent="0.25">
      <c r="A2244" s="5">
        <v>2019</v>
      </c>
      <c r="B2244" s="5">
        <v>7</v>
      </c>
      <c r="C2244" s="12" t="s">
        <v>327</v>
      </c>
      <c r="D2244" s="12" t="s">
        <v>533</v>
      </c>
      <c r="E2244" s="12" t="s">
        <v>81</v>
      </c>
      <c r="F2244" s="12" t="s">
        <v>534</v>
      </c>
      <c r="G2244" s="10" t="s">
        <v>534</v>
      </c>
      <c r="H2244" s="6">
        <v>0.17</v>
      </c>
      <c r="I2244" s="6">
        <v>0</v>
      </c>
      <c r="J2244" s="6">
        <v>0</v>
      </c>
      <c r="K2244" s="6">
        <v>0.17</v>
      </c>
      <c r="L2244" s="6">
        <v>0</v>
      </c>
      <c r="M2244" s="6">
        <v>0</v>
      </c>
      <c r="N2244" s="6">
        <v>0</v>
      </c>
      <c r="O2244" s="6">
        <v>0</v>
      </c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  <c r="AP2244" s="3"/>
      <c r="AQ2244" s="3"/>
      <c r="AR2244" s="3"/>
      <c r="AS2244" s="3"/>
      <c r="AT2244" s="3"/>
      <c r="AU2244" s="3"/>
      <c r="AV2244" s="3"/>
      <c r="AW2244" s="3"/>
      <c r="AX2244" s="3"/>
      <c r="AY2244" s="3"/>
      <c r="AZ2244" s="3"/>
      <c r="BA2244" s="3"/>
      <c r="BB2244" s="3"/>
      <c r="BC2244" s="3"/>
      <c r="BD2244" s="3"/>
      <c r="BE2244" s="3"/>
    </row>
    <row r="2245" spans="1:57" s="17" customFormat="1" hidden="1" x14ac:dyDescent="0.25">
      <c r="A2245" s="5">
        <v>2019</v>
      </c>
      <c r="B2245" s="5">
        <v>7</v>
      </c>
      <c r="C2245" s="12" t="s">
        <v>231</v>
      </c>
      <c r="D2245" s="12" t="s">
        <v>232</v>
      </c>
      <c r="E2245" s="5" t="s">
        <v>224</v>
      </c>
      <c r="F2245" s="12" t="s">
        <v>233</v>
      </c>
      <c r="G2245" s="10" t="s">
        <v>226</v>
      </c>
      <c r="H2245" s="6">
        <v>203.45</v>
      </c>
      <c r="I2245" s="6">
        <v>0</v>
      </c>
      <c r="J2245" s="6">
        <v>0</v>
      </c>
      <c r="K2245" s="6">
        <v>0.17</v>
      </c>
      <c r="L2245" s="6">
        <v>1.22</v>
      </c>
      <c r="M2245" s="6">
        <v>0</v>
      </c>
      <c r="N2245" s="6">
        <v>0</v>
      </c>
      <c r="O2245" s="6">
        <v>202.07</v>
      </c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AY2245" s="3"/>
      <c r="AZ2245" s="3"/>
      <c r="BA2245" s="3"/>
      <c r="BB2245" s="3"/>
      <c r="BC2245" s="3"/>
      <c r="BD2245" s="3"/>
      <c r="BE2245" s="3"/>
    </row>
    <row r="2246" spans="1:57" s="17" customFormat="1" hidden="1" x14ac:dyDescent="0.25">
      <c r="A2246" s="5">
        <v>2019</v>
      </c>
      <c r="B2246" s="5">
        <v>7</v>
      </c>
      <c r="C2246" s="12" t="s">
        <v>133</v>
      </c>
      <c r="D2246" s="12" t="s">
        <v>238</v>
      </c>
      <c r="E2246" s="5" t="s">
        <v>81</v>
      </c>
      <c r="F2246" s="12" t="s">
        <v>241</v>
      </c>
      <c r="G2246" s="10" t="s">
        <v>240</v>
      </c>
      <c r="H2246" s="6">
        <v>0.22</v>
      </c>
      <c r="I2246" s="6">
        <v>0</v>
      </c>
      <c r="J2246" s="6">
        <v>0</v>
      </c>
      <c r="K2246" s="6">
        <v>0.17</v>
      </c>
      <c r="L2246" s="6">
        <v>0.05</v>
      </c>
      <c r="M2246" s="6">
        <v>0</v>
      </c>
      <c r="N2246" s="6">
        <v>0</v>
      </c>
      <c r="O2246" s="6">
        <v>0</v>
      </c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  <c r="AP2246" s="3"/>
      <c r="AQ2246" s="3"/>
      <c r="AR2246" s="3"/>
      <c r="AS2246" s="3"/>
      <c r="AT2246" s="3"/>
      <c r="AU2246" s="3"/>
      <c r="AV2246" s="3"/>
      <c r="AW2246" s="3"/>
      <c r="AX2246" s="3"/>
      <c r="AY2246" s="3"/>
      <c r="AZ2246" s="3"/>
      <c r="BA2246" s="3"/>
      <c r="BB2246" s="3"/>
      <c r="BC2246" s="3"/>
      <c r="BD2246" s="3"/>
      <c r="BE2246" s="3"/>
    </row>
    <row r="2247" spans="1:57" s="17" customFormat="1" hidden="1" x14ac:dyDescent="0.25">
      <c r="A2247" s="15">
        <v>2019</v>
      </c>
      <c r="B2247" s="15">
        <v>8</v>
      </c>
      <c r="C2247" s="15" t="s">
        <v>79</v>
      </c>
      <c r="D2247" s="15" t="s">
        <v>137</v>
      </c>
      <c r="E2247" s="15" t="s">
        <v>138</v>
      </c>
      <c r="F2247" s="15" t="s">
        <v>143</v>
      </c>
      <c r="G2247" s="16" t="s">
        <v>140</v>
      </c>
      <c r="H2247" s="15">
        <v>0.17</v>
      </c>
      <c r="I2247" s="15">
        <v>0</v>
      </c>
      <c r="J2247" s="15">
        <v>0</v>
      </c>
      <c r="K2247" s="15">
        <v>0.17</v>
      </c>
      <c r="L2247" s="15">
        <v>0</v>
      </c>
      <c r="M2247" s="15">
        <v>0</v>
      </c>
      <c r="N2247" s="15">
        <v>0</v>
      </c>
      <c r="O2247" s="15">
        <v>0</v>
      </c>
    </row>
    <row r="2248" spans="1:57" s="17" customFormat="1" hidden="1" x14ac:dyDescent="0.25">
      <c r="A2248" s="13">
        <v>2019</v>
      </c>
      <c r="B2248" s="13">
        <v>9</v>
      </c>
      <c r="C2248" s="13" t="s">
        <v>79</v>
      </c>
      <c r="D2248" s="13" t="s">
        <v>137</v>
      </c>
      <c r="E2248" s="13" t="s">
        <v>138</v>
      </c>
      <c r="F2248" s="13" t="s">
        <v>139</v>
      </c>
      <c r="G2248" s="7" t="s">
        <v>140</v>
      </c>
      <c r="H2248" s="13">
        <v>0.17</v>
      </c>
      <c r="I2248" s="13">
        <v>0</v>
      </c>
      <c r="J2248" s="13">
        <v>0</v>
      </c>
      <c r="K2248" s="13">
        <v>0.17</v>
      </c>
      <c r="L2248" s="13">
        <v>0</v>
      </c>
      <c r="M2248" s="13">
        <v>0</v>
      </c>
      <c r="N2248" s="13">
        <v>0</v>
      </c>
      <c r="O2248" s="13">
        <v>0</v>
      </c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  <c r="AH2248" s="18"/>
      <c r="AI2248" s="18"/>
      <c r="AJ2248" s="18"/>
      <c r="AK2248" s="18"/>
      <c r="AL2248" s="18"/>
      <c r="AM2248" s="18"/>
      <c r="AN2248" s="18"/>
      <c r="AO2248" s="18"/>
      <c r="AP2248" s="18"/>
      <c r="AQ2248" s="18"/>
      <c r="AR2248" s="18"/>
      <c r="AS2248" s="18"/>
      <c r="AT2248" s="18"/>
      <c r="AU2248" s="18"/>
      <c r="AV2248" s="18"/>
      <c r="AW2248" s="18"/>
      <c r="AX2248" s="18"/>
      <c r="AY2248" s="18"/>
      <c r="AZ2248" s="18"/>
      <c r="BA2248" s="18"/>
      <c r="BB2248" s="18"/>
      <c r="BC2248" s="18"/>
      <c r="BD2248" s="18"/>
      <c r="BE2248" s="18"/>
    </row>
    <row r="2249" spans="1:57" s="17" customFormat="1" hidden="1" x14ac:dyDescent="0.25">
      <c r="A2249" s="19">
        <v>2019</v>
      </c>
      <c r="B2249" s="19">
        <v>10</v>
      </c>
      <c r="C2249" s="19" t="s">
        <v>89</v>
      </c>
      <c r="D2249" s="19" t="s">
        <v>370</v>
      </c>
      <c r="E2249" s="19" t="s">
        <v>371</v>
      </c>
      <c r="F2249" s="19" t="s">
        <v>372</v>
      </c>
      <c r="G2249" s="19" t="s">
        <v>372</v>
      </c>
      <c r="H2249" s="19">
        <v>22.51</v>
      </c>
      <c r="I2249" s="19">
        <v>0</v>
      </c>
      <c r="J2249" s="19">
        <v>0</v>
      </c>
      <c r="K2249" s="19">
        <v>0.17</v>
      </c>
      <c r="L2249" s="19">
        <v>1.53</v>
      </c>
      <c r="M2249" s="19">
        <v>0</v>
      </c>
      <c r="N2249" s="19">
        <v>0</v>
      </c>
      <c r="O2249" s="19">
        <v>20.81</v>
      </c>
      <c r="P2249" s="20"/>
      <c r="Q2249" s="20"/>
      <c r="R2249" s="20"/>
      <c r="S2249" s="20"/>
      <c r="T2249" s="20"/>
      <c r="U2249" s="20"/>
      <c r="V2249" s="20"/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20"/>
      <c r="AG2249" s="20"/>
      <c r="AH2249" s="20"/>
      <c r="AI2249" s="20"/>
      <c r="AJ2249" s="20"/>
      <c r="AK2249" s="20"/>
      <c r="AL2249" s="20"/>
      <c r="AM2249" s="20"/>
      <c r="AN2249" s="20"/>
      <c r="AO2249" s="20"/>
      <c r="AP2249" s="20"/>
      <c r="AQ2249" s="20"/>
      <c r="AR2249" s="20"/>
      <c r="AS2249" s="20"/>
      <c r="AT2249" s="20"/>
      <c r="AU2249" s="20"/>
      <c r="AV2249" s="20"/>
      <c r="AW2249" s="20"/>
      <c r="AX2249" s="20"/>
      <c r="AY2249" s="20"/>
      <c r="AZ2249" s="20"/>
      <c r="BA2249" s="20"/>
      <c r="BB2249" s="20"/>
      <c r="BC2249" s="20"/>
      <c r="BD2249" s="20"/>
      <c r="BE2249" s="20"/>
    </row>
    <row r="2250" spans="1:57" s="17" customFormat="1" hidden="1" x14ac:dyDescent="0.25">
      <c r="A2250" s="21">
        <v>2019</v>
      </c>
      <c r="B2250" s="21">
        <v>11</v>
      </c>
      <c r="C2250" s="21" t="s">
        <v>79</v>
      </c>
      <c r="D2250" s="21" t="s">
        <v>137</v>
      </c>
      <c r="E2250" s="21" t="s">
        <v>138</v>
      </c>
      <c r="F2250" s="21" t="s">
        <v>140</v>
      </c>
      <c r="G2250" s="21" t="s">
        <v>140</v>
      </c>
      <c r="H2250" s="21">
        <v>0.17</v>
      </c>
      <c r="I2250" s="21">
        <v>0</v>
      </c>
      <c r="J2250" s="21">
        <v>0</v>
      </c>
      <c r="K2250" s="21">
        <v>0.17</v>
      </c>
      <c r="L2250" s="21">
        <v>0</v>
      </c>
      <c r="M2250" s="21">
        <v>0</v>
      </c>
      <c r="N2250" s="21">
        <v>0</v>
      </c>
      <c r="O2250" s="21">
        <v>0</v>
      </c>
      <c r="P2250" s="22"/>
      <c r="Q2250" s="22"/>
      <c r="R2250" s="22"/>
      <c r="S2250" s="22"/>
      <c r="T2250" s="22"/>
      <c r="U2250" s="22"/>
      <c r="V2250" s="22"/>
      <c r="W2250" s="22"/>
      <c r="X2250" s="22"/>
      <c r="Y2250" s="22"/>
      <c r="Z2250" s="22"/>
      <c r="AA2250" s="22"/>
      <c r="AB2250" s="22"/>
      <c r="AC2250" s="22"/>
      <c r="AD2250" s="22"/>
      <c r="AE2250" s="22"/>
      <c r="AF2250" s="22"/>
      <c r="AG2250" s="22"/>
      <c r="AH2250" s="22"/>
      <c r="AI2250" s="22"/>
      <c r="AJ2250" s="22"/>
      <c r="AK2250" s="22"/>
      <c r="AL2250" s="22"/>
      <c r="AM2250" s="22"/>
      <c r="AN2250" s="22"/>
      <c r="AO2250" s="22"/>
      <c r="AP2250" s="22"/>
      <c r="AQ2250" s="22"/>
      <c r="AR2250" s="22"/>
      <c r="AS2250" s="22"/>
      <c r="AT2250" s="22"/>
      <c r="AU2250" s="22"/>
      <c r="AV2250" s="22"/>
      <c r="AW2250" s="22"/>
      <c r="AX2250" s="22"/>
      <c r="AY2250" s="22"/>
      <c r="AZ2250" s="22"/>
      <c r="BA2250" s="22"/>
      <c r="BB2250" s="22"/>
      <c r="BC2250" s="22"/>
      <c r="BD2250" s="22"/>
      <c r="BE2250" s="22"/>
    </row>
    <row r="2251" spans="1:57" s="17" customFormat="1" hidden="1" x14ac:dyDescent="0.25">
      <c r="A2251" s="21">
        <v>2019</v>
      </c>
      <c r="B2251" s="21">
        <v>11</v>
      </c>
      <c r="C2251" s="21" t="s">
        <v>15</v>
      </c>
      <c r="D2251" s="21" t="s">
        <v>393</v>
      </c>
      <c r="E2251" s="21" t="s">
        <v>43</v>
      </c>
      <c r="F2251" s="21" t="s">
        <v>393</v>
      </c>
      <c r="G2251" s="21" t="s">
        <v>393</v>
      </c>
      <c r="H2251" s="21">
        <v>1.1200000000000001</v>
      </c>
      <c r="I2251" s="21">
        <v>0</v>
      </c>
      <c r="J2251" s="21">
        <v>0</v>
      </c>
      <c r="K2251" s="21">
        <v>0.17</v>
      </c>
      <c r="L2251" s="21">
        <v>0.95</v>
      </c>
      <c r="M2251" s="21">
        <v>0</v>
      </c>
      <c r="N2251" s="21">
        <v>0</v>
      </c>
      <c r="O2251" s="21">
        <v>0</v>
      </c>
      <c r="P2251" s="22"/>
      <c r="Q2251" s="22"/>
      <c r="R2251" s="22"/>
      <c r="S2251" s="22"/>
      <c r="T2251" s="22"/>
      <c r="U2251" s="22"/>
      <c r="V2251" s="22"/>
      <c r="W2251" s="22"/>
      <c r="X2251" s="22"/>
      <c r="Y2251" s="22"/>
      <c r="Z2251" s="22"/>
      <c r="AA2251" s="22"/>
      <c r="AB2251" s="22"/>
      <c r="AC2251" s="22"/>
      <c r="AD2251" s="22"/>
      <c r="AE2251" s="22"/>
      <c r="AF2251" s="22"/>
      <c r="AG2251" s="22"/>
      <c r="AH2251" s="22"/>
      <c r="AI2251" s="22"/>
      <c r="AJ2251" s="22"/>
      <c r="AK2251" s="22"/>
      <c r="AL2251" s="22"/>
      <c r="AM2251" s="22"/>
      <c r="AN2251" s="22"/>
      <c r="AO2251" s="22"/>
      <c r="AP2251" s="22"/>
      <c r="AQ2251" s="22"/>
      <c r="AR2251" s="22"/>
      <c r="AS2251" s="22"/>
      <c r="AT2251" s="22"/>
      <c r="AU2251" s="22"/>
      <c r="AV2251" s="22"/>
      <c r="AW2251" s="22"/>
      <c r="AX2251" s="22"/>
      <c r="AY2251" s="22"/>
      <c r="AZ2251" s="22"/>
      <c r="BA2251" s="22"/>
      <c r="BB2251" s="22"/>
      <c r="BC2251" s="22"/>
      <c r="BD2251" s="22"/>
      <c r="BE2251" s="22"/>
    </row>
    <row r="2252" spans="1:57" s="17" customFormat="1" hidden="1" x14ac:dyDescent="0.25">
      <c r="A2252" s="21">
        <v>2019</v>
      </c>
      <c r="B2252" s="21">
        <v>11</v>
      </c>
      <c r="C2252" s="21" t="s">
        <v>203</v>
      </c>
      <c r="D2252" s="21" t="s">
        <v>434</v>
      </c>
      <c r="E2252" s="21" t="s">
        <v>43</v>
      </c>
      <c r="F2252" s="21" t="s">
        <v>434</v>
      </c>
      <c r="G2252" s="21" t="s">
        <v>434</v>
      </c>
      <c r="H2252" s="21">
        <v>7.15</v>
      </c>
      <c r="I2252" s="21">
        <v>0</v>
      </c>
      <c r="J2252" s="21">
        <v>0</v>
      </c>
      <c r="K2252" s="21">
        <v>0.17</v>
      </c>
      <c r="L2252" s="21">
        <v>0.6</v>
      </c>
      <c r="M2252" s="21">
        <v>0</v>
      </c>
      <c r="N2252" s="21">
        <v>0</v>
      </c>
      <c r="O2252" s="21">
        <v>6.39</v>
      </c>
      <c r="P2252" s="22"/>
      <c r="Q2252" s="22"/>
      <c r="R2252" s="22"/>
      <c r="S2252" s="22"/>
      <c r="T2252" s="22"/>
      <c r="U2252" s="22"/>
      <c r="V2252" s="22"/>
      <c r="W2252" s="22"/>
      <c r="X2252" s="22"/>
      <c r="Y2252" s="22"/>
      <c r="Z2252" s="22"/>
      <c r="AA2252" s="22"/>
      <c r="AB2252" s="22"/>
      <c r="AC2252" s="22"/>
      <c r="AD2252" s="22"/>
      <c r="AE2252" s="22"/>
      <c r="AF2252" s="22"/>
      <c r="AG2252" s="22"/>
      <c r="AH2252" s="22"/>
      <c r="AI2252" s="22"/>
      <c r="AJ2252" s="22"/>
      <c r="AK2252" s="22"/>
      <c r="AL2252" s="22"/>
      <c r="AM2252" s="22"/>
      <c r="AN2252" s="22"/>
      <c r="AO2252" s="22"/>
      <c r="AP2252" s="22"/>
      <c r="AQ2252" s="22"/>
      <c r="AR2252" s="22"/>
      <c r="AS2252" s="22"/>
      <c r="AT2252" s="22"/>
      <c r="AU2252" s="22"/>
      <c r="AV2252" s="22"/>
      <c r="AW2252" s="22"/>
      <c r="AX2252" s="22"/>
      <c r="AY2252" s="22"/>
      <c r="AZ2252" s="22"/>
      <c r="BA2252" s="22"/>
      <c r="BB2252" s="22"/>
      <c r="BC2252" s="22"/>
      <c r="BD2252" s="22"/>
      <c r="BE2252" s="22"/>
    </row>
    <row r="2253" spans="1:57" s="17" customFormat="1" hidden="1" x14ac:dyDescent="0.25">
      <c r="A2253" s="21">
        <v>2019</v>
      </c>
      <c r="B2253" s="21">
        <v>11</v>
      </c>
      <c r="C2253" s="21" t="s">
        <v>19</v>
      </c>
      <c r="D2253" s="21" t="s">
        <v>66</v>
      </c>
      <c r="E2253" s="21" t="s">
        <v>43</v>
      </c>
      <c r="F2253" s="21" t="s">
        <v>494</v>
      </c>
      <c r="G2253" s="21" t="s">
        <v>495</v>
      </c>
      <c r="H2253" s="21">
        <v>0.17</v>
      </c>
      <c r="I2253" s="21">
        <v>0</v>
      </c>
      <c r="J2253" s="21">
        <v>0</v>
      </c>
      <c r="K2253" s="21">
        <v>0.17</v>
      </c>
      <c r="L2253" s="21">
        <v>0</v>
      </c>
      <c r="M2253" s="21">
        <v>0</v>
      </c>
      <c r="N2253" s="21">
        <v>0</v>
      </c>
      <c r="O2253" s="21">
        <v>0</v>
      </c>
      <c r="P2253" s="22"/>
      <c r="Q2253" s="22"/>
      <c r="R2253" s="22"/>
      <c r="S2253" s="22"/>
      <c r="T2253" s="22"/>
      <c r="U2253" s="22"/>
      <c r="V2253" s="22"/>
      <c r="W2253" s="22"/>
      <c r="X2253" s="22"/>
      <c r="Y2253" s="22"/>
      <c r="Z2253" s="22"/>
      <c r="AA2253" s="22"/>
      <c r="AB2253" s="22"/>
      <c r="AC2253" s="22"/>
      <c r="AD2253" s="22"/>
      <c r="AE2253" s="22"/>
      <c r="AF2253" s="22"/>
      <c r="AG2253" s="22"/>
      <c r="AH2253" s="22"/>
      <c r="AI2253" s="22"/>
      <c r="AJ2253" s="22"/>
      <c r="AK2253" s="22"/>
      <c r="AL2253" s="22"/>
      <c r="AM2253" s="22"/>
      <c r="AN2253" s="22"/>
      <c r="AO2253" s="22"/>
      <c r="AP2253" s="22"/>
      <c r="AQ2253" s="22"/>
      <c r="AR2253" s="22"/>
      <c r="AS2253" s="22"/>
      <c r="AT2253" s="22"/>
      <c r="AU2253" s="22"/>
      <c r="AV2253" s="22"/>
      <c r="AW2253" s="22"/>
      <c r="AX2253" s="22"/>
      <c r="AY2253" s="22"/>
      <c r="AZ2253" s="22"/>
      <c r="BA2253" s="22"/>
      <c r="BB2253" s="22"/>
      <c r="BC2253" s="22"/>
      <c r="BD2253" s="22"/>
      <c r="BE2253" s="22"/>
    </row>
    <row r="2254" spans="1:57" s="17" customFormat="1" hidden="1" x14ac:dyDescent="0.25">
      <c r="A2254" s="23">
        <v>2019</v>
      </c>
      <c r="B2254" s="23">
        <v>12</v>
      </c>
      <c r="C2254" s="23" t="s">
        <v>79</v>
      </c>
      <c r="D2254" s="23" t="s">
        <v>137</v>
      </c>
      <c r="E2254" s="23" t="s">
        <v>138</v>
      </c>
      <c r="F2254" s="23" t="s">
        <v>143</v>
      </c>
      <c r="G2254" s="23" t="s">
        <v>140</v>
      </c>
      <c r="H2254" s="23">
        <v>0.17</v>
      </c>
      <c r="I2254" s="23">
        <v>0</v>
      </c>
      <c r="J2254" s="23">
        <v>0</v>
      </c>
      <c r="K2254" s="23">
        <v>0.17</v>
      </c>
      <c r="L2254" s="23">
        <v>0</v>
      </c>
      <c r="M2254" s="23">
        <v>0</v>
      </c>
      <c r="N2254" s="23">
        <v>0</v>
      </c>
      <c r="O2254" s="23">
        <v>0</v>
      </c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  <c r="AW2254" s="24"/>
      <c r="AX2254" s="24"/>
      <c r="AY2254" s="24"/>
      <c r="AZ2254" s="24"/>
      <c r="BA2254" s="24"/>
      <c r="BB2254" s="24"/>
      <c r="BC2254" s="24"/>
      <c r="BD2254" s="24"/>
      <c r="BE2254" s="24"/>
    </row>
    <row r="2255" spans="1:57" s="17" customFormat="1" hidden="1" x14ac:dyDescent="0.25">
      <c r="A2255" s="23">
        <v>2019</v>
      </c>
      <c r="B2255" s="23">
        <v>12</v>
      </c>
      <c r="C2255" s="23" t="s">
        <v>19</v>
      </c>
      <c r="D2255" s="23" t="s">
        <v>70</v>
      </c>
      <c r="E2255" s="23" t="s">
        <v>540</v>
      </c>
      <c r="F2255" s="23" t="s">
        <v>455</v>
      </c>
      <c r="G2255" s="23" t="s">
        <v>456</v>
      </c>
      <c r="H2255" s="23">
        <v>2.5300000000000002</v>
      </c>
      <c r="I2255" s="23">
        <v>0</v>
      </c>
      <c r="J2255" s="23">
        <v>0</v>
      </c>
      <c r="K2255" s="23">
        <v>0.17</v>
      </c>
      <c r="L2255" s="23">
        <v>2.36</v>
      </c>
      <c r="M2255" s="23">
        <v>0</v>
      </c>
      <c r="N2255" s="23">
        <v>0</v>
      </c>
      <c r="O2255" s="23">
        <v>0</v>
      </c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  <c r="AW2255" s="24"/>
      <c r="AX2255" s="24"/>
      <c r="AY2255" s="24"/>
      <c r="AZ2255" s="24"/>
      <c r="BA2255" s="24"/>
      <c r="BB2255" s="24"/>
      <c r="BC2255" s="24"/>
      <c r="BD2255" s="24"/>
      <c r="BE2255" s="24"/>
    </row>
    <row r="2256" spans="1:57" s="17" customFormat="1" hidden="1" x14ac:dyDescent="0.25">
      <c r="A2256" s="9">
        <v>2019</v>
      </c>
      <c r="B2256" s="9">
        <v>2</v>
      </c>
      <c r="C2256" s="9" t="s">
        <v>27</v>
      </c>
      <c r="D2256" s="9" t="s">
        <v>158</v>
      </c>
      <c r="E2256" s="9" t="s">
        <v>17</v>
      </c>
      <c r="F2256" s="9" t="s">
        <v>265</v>
      </c>
      <c r="G2256" s="5" t="s">
        <v>34</v>
      </c>
      <c r="H2256" s="6">
        <v>2.44</v>
      </c>
      <c r="I2256" s="6">
        <v>0</v>
      </c>
      <c r="J2256" s="6">
        <v>0</v>
      </c>
      <c r="K2256" s="6">
        <v>0.16999999999999998</v>
      </c>
      <c r="L2256" s="6">
        <v>0</v>
      </c>
      <c r="M2256" s="6">
        <v>2.2800000000000002</v>
      </c>
      <c r="N2256" s="6">
        <v>4.8000000000000007</v>
      </c>
      <c r="O2256" s="6">
        <v>0</v>
      </c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  <c r="AP2256" s="3"/>
      <c r="AQ2256" s="3"/>
      <c r="AR2256" s="3"/>
      <c r="AS2256" s="3"/>
      <c r="AT2256" s="3"/>
      <c r="AU2256" s="3"/>
      <c r="AV2256" s="3"/>
      <c r="AW2256" s="3"/>
      <c r="AX2256" s="3"/>
      <c r="AY2256" s="3"/>
      <c r="AZ2256" s="3"/>
      <c r="BA2256" s="3"/>
      <c r="BB2256" s="3"/>
      <c r="BC2256" s="3"/>
      <c r="BD2256" s="3"/>
      <c r="BE2256" s="3"/>
    </row>
    <row r="2257" spans="1:57" s="17" customFormat="1" hidden="1" x14ac:dyDescent="0.25">
      <c r="A2257" s="21">
        <v>2019</v>
      </c>
      <c r="B2257" s="21">
        <v>11</v>
      </c>
      <c r="C2257" s="21" t="s">
        <v>19</v>
      </c>
      <c r="D2257" s="21" t="s">
        <v>299</v>
      </c>
      <c r="E2257" s="21" t="s">
        <v>51</v>
      </c>
      <c r="F2257" s="21" t="s">
        <v>511</v>
      </c>
      <c r="G2257" s="21" t="s">
        <v>512</v>
      </c>
      <c r="H2257" s="21">
        <v>0.16999999999999998</v>
      </c>
      <c r="I2257" s="21">
        <v>0</v>
      </c>
      <c r="J2257" s="21">
        <v>0</v>
      </c>
      <c r="K2257" s="21">
        <v>0.16999999999999998</v>
      </c>
      <c r="L2257" s="21">
        <v>0</v>
      </c>
      <c r="M2257" s="21">
        <v>0</v>
      </c>
      <c r="N2257" s="21">
        <v>0</v>
      </c>
      <c r="O2257" s="21">
        <v>0</v>
      </c>
      <c r="P2257" s="22"/>
      <c r="Q2257" s="22"/>
      <c r="R2257" s="22"/>
      <c r="S2257" s="22"/>
      <c r="T2257" s="22"/>
      <c r="U2257" s="22"/>
      <c r="V2257" s="22"/>
      <c r="W2257" s="22"/>
      <c r="X2257" s="22"/>
      <c r="Y2257" s="22"/>
      <c r="Z2257" s="22"/>
      <c r="AA2257" s="22"/>
      <c r="AB2257" s="22"/>
      <c r="AC2257" s="22"/>
      <c r="AD2257" s="22"/>
      <c r="AE2257" s="22"/>
      <c r="AF2257" s="22"/>
      <c r="AG2257" s="22"/>
      <c r="AH2257" s="22"/>
      <c r="AI2257" s="22"/>
      <c r="AJ2257" s="22"/>
      <c r="AK2257" s="22"/>
      <c r="AL2257" s="22"/>
      <c r="AM2257" s="22"/>
      <c r="AN2257" s="22"/>
      <c r="AO2257" s="22"/>
      <c r="AP2257" s="22"/>
      <c r="AQ2257" s="22"/>
      <c r="AR2257" s="22"/>
      <c r="AS2257" s="22"/>
      <c r="AT2257" s="22"/>
      <c r="AU2257" s="22"/>
      <c r="AV2257" s="22"/>
      <c r="AW2257" s="22"/>
      <c r="AX2257" s="22"/>
      <c r="AY2257" s="22"/>
      <c r="AZ2257" s="22"/>
      <c r="BA2257" s="22"/>
      <c r="BB2257" s="22"/>
      <c r="BC2257" s="22"/>
      <c r="BD2257" s="22"/>
      <c r="BE2257" s="22"/>
    </row>
    <row r="2258" spans="1:57" s="17" customFormat="1" hidden="1" x14ac:dyDescent="0.25">
      <c r="A2258" s="4">
        <v>2019</v>
      </c>
      <c r="B2258" s="4">
        <v>1</v>
      </c>
      <c r="C2258" s="4" t="s">
        <v>19</v>
      </c>
      <c r="D2258" s="4" t="s">
        <v>20</v>
      </c>
      <c r="E2258" s="4" t="s">
        <v>17</v>
      </c>
      <c r="F2258" s="4" t="s">
        <v>113</v>
      </c>
      <c r="G2258" s="5" t="s">
        <v>114</v>
      </c>
      <c r="H2258" s="6">
        <v>0.16</v>
      </c>
      <c r="I2258" s="6">
        <v>0</v>
      </c>
      <c r="J2258" s="6">
        <v>0</v>
      </c>
      <c r="K2258" s="6">
        <v>0.16</v>
      </c>
      <c r="L2258" s="6">
        <v>0</v>
      </c>
      <c r="M2258" s="6">
        <v>0</v>
      </c>
      <c r="N2258" s="6">
        <v>0</v>
      </c>
      <c r="O2258" s="6">
        <v>0</v>
      </c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  <c r="AP2258" s="3"/>
      <c r="AQ2258" s="3"/>
      <c r="AR2258" s="3"/>
      <c r="AS2258" s="3"/>
      <c r="AT2258" s="3"/>
      <c r="AU2258" s="3"/>
      <c r="AV2258" s="3"/>
      <c r="AW2258" s="3"/>
      <c r="AX2258" s="3"/>
      <c r="AY2258" s="3"/>
      <c r="AZ2258" s="3"/>
      <c r="BA2258" s="3"/>
      <c r="BB2258" s="3"/>
      <c r="BC2258" s="3"/>
      <c r="BD2258" s="3"/>
      <c r="BE2258" s="3"/>
    </row>
    <row r="2259" spans="1:57" s="17" customFormat="1" hidden="1" x14ac:dyDescent="0.25">
      <c r="A2259" s="4">
        <v>2019</v>
      </c>
      <c r="B2259" s="4">
        <v>1</v>
      </c>
      <c r="C2259" s="4" t="s">
        <v>209</v>
      </c>
      <c r="D2259" s="4" t="s">
        <v>210</v>
      </c>
      <c r="E2259" s="4" t="s">
        <v>17</v>
      </c>
      <c r="F2259" s="4" t="s">
        <v>215</v>
      </c>
      <c r="G2259" s="7" t="s">
        <v>212</v>
      </c>
      <c r="H2259" s="6">
        <v>8.59</v>
      </c>
      <c r="I2259" s="6">
        <v>0</v>
      </c>
      <c r="J2259" s="6">
        <v>0</v>
      </c>
      <c r="K2259" s="6">
        <v>0.16</v>
      </c>
      <c r="L2259" s="6">
        <v>3.31</v>
      </c>
      <c r="M2259" s="6">
        <v>0</v>
      </c>
      <c r="N2259" s="6">
        <v>0</v>
      </c>
      <c r="O2259" s="6">
        <v>5.12</v>
      </c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</row>
    <row r="2260" spans="1:57" s="17" customFormat="1" hidden="1" x14ac:dyDescent="0.25">
      <c r="A2260" s="4">
        <v>2019</v>
      </c>
      <c r="B2260" s="4">
        <v>1</v>
      </c>
      <c r="C2260" s="4" t="s">
        <v>231</v>
      </c>
      <c r="D2260" s="4" t="s">
        <v>232</v>
      </c>
      <c r="E2260" s="4" t="s">
        <v>224</v>
      </c>
      <c r="F2260" s="4" t="s">
        <v>233</v>
      </c>
      <c r="G2260" s="5" t="s">
        <v>226</v>
      </c>
      <c r="H2260" s="6">
        <v>277.5</v>
      </c>
      <c r="I2260" s="6">
        <v>0</v>
      </c>
      <c r="J2260" s="6">
        <v>0</v>
      </c>
      <c r="K2260" s="6">
        <v>0.16</v>
      </c>
      <c r="L2260" s="6">
        <v>1.18</v>
      </c>
      <c r="M2260" s="6">
        <v>0</v>
      </c>
      <c r="N2260" s="6">
        <v>0</v>
      </c>
      <c r="O2260" s="6">
        <v>276.16000000000003</v>
      </c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  <c r="AP2260" s="3"/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  <c r="BA2260" s="3"/>
      <c r="BB2260" s="3"/>
      <c r="BC2260" s="3"/>
      <c r="BD2260" s="3"/>
      <c r="BE2260" s="3"/>
    </row>
    <row r="2261" spans="1:57" s="17" customFormat="1" hidden="1" x14ac:dyDescent="0.25">
      <c r="A2261" s="9">
        <v>2019</v>
      </c>
      <c r="B2261" s="9">
        <v>2</v>
      </c>
      <c r="C2261" s="9" t="s">
        <v>79</v>
      </c>
      <c r="D2261" s="9" t="s">
        <v>137</v>
      </c>
      <c r="E2261" s="9" t="s">
        <v>138</v>
      </c>
      <c r="F2261" s="9" t="s">
        <v>140</v>
      </c>
      <c r="G2261" s="5" t="s">
        <v>140</v>
      </c>
      <c r="H2261" s="6">
        <v>0.16</v>
      </c>
      <c r="I2261" s="6">
        <v>0</v>
      </c>
      <c r="J2261" s="6">
        <v>0</v>
      </c>
      <c r="K2261" s="6">
        <v>0.16</v>
      </c>
      <c r="L2261" s="6">
        <v>0</v>
      </c>
      <c r="M2261" s="6">
        <v>0</v>
      </c>
      <c r="N2261" s="6">
        <v>0</v>
      </c>
      <c r="O2261" s="6">
        <v>0</v>
      </c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  <c r="AP2261" s="3"/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  <c r="BA2261" s="3"/>
      <c r="BB2261" s="3"/>
      <c r="BC2261" s="3"/>
      <c r="BD2261" s="3"/>
      <c r="BE2261" s="3"/>
    </row>
    <row r="2262" spans="1:57" s="17" customFormat="1" hidden="1" x14ac:dyDescent="0.25">
      <c r="A2262" s="9">
        <v>2019</v>
      </c>
      <c r="B2262" s="9">
        <v>2</v>
      </c>
      <c r="C2262" s="9" t="s">
        <v>209</v>
      </c>
      <c r="D2262" s="9" t="s">
        <v>210</v>
      </c>
      <c r="E2262" s="9" t="s">
        <v>17</v>
      </c>
      <c r="F2262" s="9" t="s">
        <v>215</v>
      </c>
      <c r="G2262" s="7" t="s">
        <v>212</v>
      </c>
      <c r="H2262" s="6">
        <v>4.7</v>
      </c>
      <c r="I2262" s="6">
        <v>0</v>
      </c>
      <c r="J2262" s="6">
        <v>0</v>
      </c>
      <c r="K2262" s="6">
        <v>0.16</v>
      </c>
      <c r="L2262" s="6">
        <v>0.94</v>
      </c>
      <c r="M2262" s="6">
        <v>0</v>
      </c>
      <c r="N2262" s="6">
        <v>0</v>
      </c>
      <c r="O2262" s="6">
        <v>3.6</v>
      </c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/>
      <c r="BB2262" s="3"/>
      <c r="BC2262" s="3"/>
      <c r="BD2262" s="3"/>
      <c r="BE2262" s="3"/>
    </row>
    <row r="2263" spans="1:57" s="17" customFormat="1" hidden="1" x14ac:dyDescent="0.25">
      <c r="A2263" s="9">
        <v>2019</v>
      </c>
      <c r="B2263" s="9">
        <v>3</v>
      </c>
      <c r="C2263" s="9" t="s">
        <v>231</v>
      </c>
      <c r="D2263" s="9" t="s">
        <v>232</v>
      </c>
      <c r="E2263" s="9" t="s">
        <v>224</v>
      </c>
      <c r="F2263" s="9" t="s">
        <v>233</v>
      </c>
      <c r="G2263" s="5" t="s">
        <v>226</v>
      </c>
      <c r="H2263" s="6">
        <v>238.66</v>
      </c>
      <c r="I2263" s="6">
        <v>0</v>
      </c>
      <c r="J2263" s="6">
        <v>0</v>
      </c>
      <c r="K2263" s="6">
        <v>0.16</v>
      </c>
      <c r="L2263" s="6">
        <v>1.18</v>
      </c>
      <c r="M2263" s="6">
        <v>0</v>
      </c>
      <c r="N2263" s="6">
        <v>0</v>
      </c>
      <c r="O2263" s="6">
        <v>237.31</v>
      </c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  <c r="AP2263" s="3"/>
      <c r="AQ2263" s="3"/>
      <c r="AR2263" s="3"/>
      <c r="AS2263" s="3"/>
      <c r="AT2263" s="3"/>
      <c r="AU2263" s="3"/>
      <c r="AV2263" s="3"/>
      <c r="AW2263" s="3"/>
      <c r="AX2263" s="3"/>
      <c r="AY2263" s="3"/>
      <c r="AZ2263" s="3"/>
      <c r="BA2263" s="3"/>
      <c r="BB2263" s="3"/>
      <c r="BC2263" s="3"/>
      <c r="BD2263" s="3"/>
      <c r="BE2263" s="3"/>
    </row>
    <row r="2264" spans="1:57" s="17" customFormat="1" hidden="1" x14ac:dyDescent="0.25">
      <c r="A2264" s="9">
        <v>2019</v>
      </c>
      <c r="B2264" s="9">
        <v>3</v>
      </c>
      <c r="C2264" s="9" t="s">
        <v>89</v>
      </c>
      <c r="D2264" s="9" t="s">
        <v>288</v>
      </c>
      <c r="E2264" s="9" t="s">
        <v>126</v>
      </c>
      <c r="F2264" s="9" t="s">
        <v>289</v>
      </c>
      <c r="G2264" s="5" t="s">
        <v>290</v>
      </c>
      <c r="H2264" s="6">
        <v>0.16</v>
      </c>
      <c r="I2264" s="6">
        <v>0</v>
      </c>
      <c r="J2264" s="6">
        <v>0</v>
      </c>
      <c r="K2264" s="6">
        <v>0.16</v>
      </c>
      <c r="L2264" s="6">
        <v>0</v>
      </c>
      <c r="M2264" s="6">
        <v>0</v>
      </c>
      <c r="N2264" s="6">
        <v>0</v>
      </c>
      <c r="O2264" s="6">
        <v>0</v>
      </c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  <c r="AP2264" s="3"/>
      <c r="AQ2264" s="3"/>
      <c r="AR2264" s="3"/>
      <c r="AS2264" s="3"/>
      <c r="AT2264" s="3"/>
      <c r="AU2264" s="3"/>
      <c r="AV2264" s="3"/>
      <c r="AW2264" s="3"/>
      <c r="AX2264" s="3"/>
      <c r="AY2264" s="3"/>
      <c r="AZ2264" s="3"/>
      <c r="BA2264" s="3"/>
      <c r="BB2264" s="3"/>
      <c r="BC2264" s="3"/>
      <c r="BD2264" s="3"/>
      <c r="BE2264" s="3"/>
    </row>
    <row r="2265" spans="1:57" s="17" customFormat="1" x14ac:dyDescent="0.25">
      <c r="A2265" s="9">
        <v>2019</v>
      </c>
      <c r="B2265" s="9">
        <v>4</v>
      </c>
      <c r="C2265" s="9" t="s">
        <v>27</v>
      </c>
      <c r="D2265" s="9" t="s">
        <v>28</v>
      </c>
      <c r="E2265" s="9" t="s">
        <v>29</v>
      </c>
      <c r="F2265" s="9" t="s">
        <v>41</v>
      </c>
      <c r="G2265" s="5" t="s">
        <v>30</v>
      </c>
      <c r="H2265" s="6">
        <v>4.83</v>
      </c>
      <c r="I2265" s="6">
        <v>0</v>
      </c>
      <c r="J2265" s="6">
        <v>0</v>
      </c>
      <c r="K2265" s="6">
        <v>0.16</v>
      </c>
      <c r="L2265" s="6">
        <v>0</v>
      </c>
      <c r="M2265" s="6">
        <v>4.67</v>
      </c>
      <c r="N2265" s="6">
        <v>1.98</v>
      </c>
      <c r="O2265" s="6">
        <v>0</v>
      </c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  <c r="AP2265" s="3"/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  <c r="BA2265" s="3"/>
      <c r="BB2265" s="3"/>
      <c r="BC2265" s="3"/>
      <c r="BD2265" s="3"/>
      <c r="BE2265" s="3"/>
    </row>
    <row r="2266" spans="1:57" s="17" customFormat="1" hidden="1" x14ac:dyDescent="0.25">
      <c r="A2266" s="9">
        <v>2019</v>
      </c>
      <c r="B2266" s="9">
        <v>4</v>
      </c>
      <c r="C2266" s="9" t="s">
        <v>89</v>
      </c>
      <c r="D2266" s="9" t="s">
        <v>288</v>
      </c>
      <c r="E2266" s="9" t="s">
        <v>126</v>
      </c>
      <c r="F2266" s="9" t="s">
        <v>289</v>
      </c>
      <c r="G2266" s="5" t="s">
        <v>290</v>
      </c>
      <c r="H2266" s="6">
        <v>0.16</v>
      </c>
      <c r="I2266" s="6">
        <v>0</v>
      </c>
      <c r="J2266" s="6">
        <v>0</v>
      </c>
      <c r="K2266" s="6">
        <v>0.16</v>
      </c>
      <c r="L2266" s="6">
        <v>0</v>
      </c>
      <c r="M2266" s="6">
        <v>0</v>
      </c>
      <c r="N2266" s="6">
        <v>0</v>
      </c>
      <c r="O2266" s="6">
        <v>0</v>
      </c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  <c r="AP2266" s="3"/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/>
      <c r="BB2266" s="3"/>
      <c r="BC2266" s="3"/>
      <c r="BD2266" s="3"/>
      <c r="BE2266" s="3"/>
    </row>
    <row r="2267" spans="1:57" s="17" customFormat="1" hidden="1" x14ac:dyDescent="0.25">
      <c r="A2267" s="9">
        <v>2019</v>
      </c>
      <c r="B2267" s="9">
        <v>4</v>
      </c>
      <c r="C2267" s="9" t="s">
        <v>19</v>
      </c>
      <c r="D2267" s="9" t="s">
        <v>46</v>
      </c>
      <c r="E2267" s="9" t="s">
        <v>206</v>
      </c>
      <c r="F2267" s="9" t="s">
        <v>297</v>
      </c>
      <c r="G2267" s="5" t="s">
        <v>296</v>
      </c>
      <c r="H2267" s="6">
        <v>0.35</v>
      </c>
      <c r="I2267" s="6">
        <v>0</v>
      </c>
      <c r="J2267" s="6">
        <v>0</v>
      </c>
      <c r="K2267" s="6">
        <v>0.16</v>
      </c>
      <c r="L2267" s="6">
        <v>0.19</v>
      </c>
      <c r="M2267" s="6">
        <v>0</v>
      </c>
      <c r="N2267" s="6">
        <v>0</v>
      </c>
      <c r="O2267" s="6">
        <v>0</v>
      </c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  <c r="AP2267" s="3"/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  <c r="BA2267" s="3"/>
      <c r="BB2267" s="3"/>
      <c r="BC2267" s="3"/>
      <c r="BD2267" s="3"/>
      <c r="BE2267" s="3"/>
    </row>
    <row r="2268" spans="1:57" s="17" customFormat="1" hidden="1" x14ac:dyDescent="0.25">
      <c r="A2268" s="9">
        <v>2019</v>
      </c>
      <c r="B2268" s="9">
        <v>5</v>
      </c>
      <c r="C2268" s="9" t="s">
        <v>79</v>
      </c>
      <c r="D2268" s="9" t="s">
        <v>137</v>
      </c>
      <c r="E2268" s="9" t="s">
        <v>138</v>
      </c>
      <c r="F2268" s="9" t="s">
        <v>140</v>
      </c>
      <c r="G2268" s="5" t="s">
        <v>140</v>
      </c>
      <c r="H2268" s="6">
        <v>0.16</v>
      </c>
      <c r="I2268" s="6">
        <v>0</v>
      </c>
      <c r="J2268" s="6">
        <v>0</v>
      </c>
      <c r="K2268" s="6">
        <v>0.16</v>
      </c>
      <c r="L2268" s="6">
        <v>0</v>
      </c>
      <c r="M2268" s="6">
        <v>0</v>
      </c>
      <c r="N2268" s="6">
        <v>0</v>
      </c>
      <c r="O2268" s="6">
        <v>0</v>
      </c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  <c r="AP2268" s="3"/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  <c r="BA2268" s="3"/>
      <c r="BB2268" s="3"/>
      <c r="BC2268" s="3"/>
      <c r="BD2268" s="3"/>
      <c r="BE2268" s="3"/>
    </row>
    <row r="2269" spans="1:57" s="17" customFormat="1" hidden="1" x14ac:dyDescent="0.25">
      <c r="A2269" s="9">
        <v>2019</v>
      </c>
      <c r="B2269" s="9">
        <v>5</v>
      </c>
      <c r="C2269" s="9" t="s">
        <v>79</v>
      </c>
      <c r="D2269" s="9" t="s">
        <v>137</v>
      </c>
      <c r="E2269" s="9" t="s">
        <v>138</v>
      </c>
      <c r="F2269" s="9" t="s">
        <v>143</v>
      </c>
      <c r="G2269" s="5" t="s">
        <v>140</v>
      </c>
      <c r="H2269" s="6">
        <v>0.16</v>
      </c>
      <c r="I2269" s="6">
        <v>0</v>
      </c>
      <c r="J2269" s="6">
        <v>0</v>
      </c>
      <c r="K2269" s="6">
        <v>0.16</v>
      </c>
      <c r="L2269" s="6">
        <v>0</v>
      </c>
      <c r="M2269" s="6">
        <v>0</v>
      </c>
      <c r="N2269" s="6">
        <v>0</v>
      </c>
      <c r="O2269" s="6">
        <v>0</v>
      </c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  <c r="AP2269" s="3"/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  <c r="BA2269" s="3"/>
      <c r="BB2269" s="3"/>
      <c r="BC2269" s="3"/>
      <c r="BD2269" s="3"/>
      <c r="BE2269" s="3"/>
    </row>
    <row r="2270" spans="1:57" s="17" customFormat="1" hidden="1" x14ac:dyDescent="0.25">
      <c r="A2270" s="9">
        <v>2019</v>
      </c>
      <c r="B2270" s="9">
        <v>5</v>
      </c>
      <c r="C2270" s="9" t="s">
        <v>15</v>
      </c>
      <c r="D2270" s="9" t="s">
        <v>393</v>
      </c>
      <c r="E2270" s="9" t="s">
        <v>43</v>
      </c>
      <c r="F2270" s="9" t="s">
        <v>393</v>
      </c>
      <c r="G2270" s="5" t="s">
        <v>393</v>
      </c>
      <c r="H2270" s="6">
        <v>1.28</v>
      </c>
      <c r="I2270" s="6">
        <v>0</v>
      </c>
      <c r="J2270" s="6">
        <v>0</v>
      </c>
      <c r="K2270" s="6">
        <v>0.16</v>
      </c>
      <c r="L2270" s="6">
        <v>1.1200000000000001</v>
      </c>
      <c r="M2270" s="6">
        <v>0</v>
      </c>
      <c r="N2270" s="6">
        <v>0</v>
      </c>
      <c r="O2270" s="6">
        <v>0</v>
      </c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  <c r="AP2270" s="3"/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  <c r="BA2270" s="3"/>
      <c r="BB2270" s="3"/>
      <c r="BC2270" s="3"/>
      <c r="BD2270" s="3"/>
      <c r="BE2270" s="3"/>
    </row>
    <row r="2271" spans="1:57" s="17" customFormat="1" x14ac:dyDescent="0.25">
      <c r="A2271" s="9">
        <v>2019</v>
      </c>
      <c r="B2271" s="9">
        <v>6</v>
      </c>
      <c r="C2271" s="10" t="s">
        <v>27</v>
      </c>
      <c r="D2271" s="10" t="s">
        <v>28</v>
      </c>
      <c r="E2271" s="9" t="s">
        <v>29</v>
      </c>
      <c r="F2271" s="10" t="s">
        <v>30</v>
      </c>
      <c r="G2271" s="12" t="s">
        <v>30</v>
      </c>
      <c r="H2271" s="6">
        <v>29.36</v>
      </c>
      <c r="I2271" s="6">
        <v>0</v>
      </c>
      <c r="J2271" s="6">
        <v>0</v>
      </c>
      <c r="K2271" s="6">
        <v>0.16</v>
      </c>
      <c r="L2271" s="6">
        <v>0</v>
      </c>
      <c r="M2271" s="6">
        <v>29.2</v>
      </c>
      <c r="N2271" s="6">
        <v>12.14</v>
      </c>
      <c r="O2271" s="6">
        <v>0</v>
      </c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  <c r="AP2271" s="3"/>
      <c r="AQ2271" s="3"/>
      <c r="AR2271" s="3"/>
      <c r="AS2271" s="3"/>
      <c r="AT2271" s="3"/>
      <c r="AU2271" s="3"/>
      <c r="AV2271" s="3"/>
      <c r="AW2271" s="3"/>
      <c r="AX2271" s="3"/>
      <c r="AY2271" s="3"/>
      <c r="AZ2271" s="3"/>
      <c r="BA2271" s="3"/>
      <c r="BB2271" s="3"/>
      <c r="BC2271" s="3"/>
      <c r="BD2271" s="3"/>
      <c r="BE2271" s="3"/>
    </row>
    <row r="2272" spans="1:57" s="17" customFormat="1" hidden="1" x14ac:dyDescent="0.25">
      <c r="A2272" s="9">
        <v>2019</v>
      </c>
      <c r="B2272" s="9">
        <v>6</v>
      </c>
      <c r="C2272" s="10" t="s">
        <v>79</v>
      </c>
      <c r="D2272" s="10" t="s">
        <v>137</v>
      </c>
      <c r="E2272" s="9" t="s">
        <v>138</v>
      </c>
      <c r="F2272" s="10" t="s">
        <v>140</v>
      </c>
      <c r="G2272" s="12" t="s">
        <v>140</v>
      </c>
      <c r="H2272" s="6">
        <v>0.16</v>
      </c>
      <c r="I2272" s="6">
        <v>0</v>
      </c>
      <c r="J2272" s="6">
        <v>0</v>
      </c>
      <c r="K2272" s="6">
        <v>0.16</v>
      </c>
      <c r="L2272" s="6">
        <v>0</v>
      </c>
      <c r="M2272" s="6">
        <v>0</v>
      </c>
      <c r="N2272" s="6">
        <v>0</v>
      </c>
      <c r="O2272" s="6">
        <v>0</v>
      </c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  <c r="AP2272" s="3"/>
      <c r="AQ2272" s="3"/>
      <c r="AR2272" s="3"/>
      <c r="AS2272" s="3"/>
      <c r="AT2272" s="3"/>
      <c r="AU2272" s="3"/>
      <c r="AV2272" s="3"/>
      <c r="AW2272" s="3"/>
      <c r="AX2272" s="3"/>
      <c r="AY2272" s="3"/>
      <c r="AZ2272" s="3"/>
      <c r="BA2272" s="3"/>
      <c r="BB2272" s="3"/>
      <c r="BC2272" s="3"/>
      <c r="BD2272" s="3"/>
      <c r="BE2272" s="3"/>
    </row>
    <row r="2273" spans="1:57" s="17" customFormat="1" hidden="1" x14ac:dyDescent="0.25">
      <c r="A2273" s="9">
        <v>2019</v>
      </c>
      <c r="B2273" s="9">
        <v>6</v>
      </c>
      <c r="C2273" s="10" t="s">
        <v>79</v>
      </c>
      <c r="D2273" s="10" t="s">
        <v>137</v>
      </c>
      <c r="E2273" s="9" t="s">
        <v>138</v>
      </c>
      <c r="F2273" s="10" t="s">
        <v>143</v>
      </c>
      <c r="G2273" s="12" t="s">
        <v>140</v>
      </c>
      <c r="H2273" s="6">
        <v>0.16</v>
      </c>
      <c r="I2273" s="6">
        <v>0</v>
      </c>
      <c r="J2273" s="6">
        <v>0</v>
      </c>
      <c r="K2273" s="6">
        <v>0.16</v>
      </c>
      <c r="L2273" s="6">
        <v>0</v>
      </c>
      <c r="M2273" s="6">
        <v>0</v>
      </c>
      <c r="N2273" s="6">
        <v>0</v>
      </c>
      <c r="O2273" s="6">
        <v>0</v>
      </c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/>
      <c r="BB2273" s="3"/>
      <c r="BC2273" s="3"/>
      <c r="BD2273" s="3"/>
      <c r="BE2273" s="3"/>
    </row>
    <row r="2274" spans="1:57" s="17" customFormat="1" hidden="1" x14ac:dyDescent="0.25">
      <c r="A2274" s="9">
        <v>2019</v>
      </c>
      <c r="B2274" s="9">
        <v>6</v>
      </c>
      <c r="C2274" s="10" t="s">
        <v>222</v>
      </c>
      <c r="D2274" s="10" t="s">
        <v>229</v>
      </c>
      <c r="E2274" s="9" t="s">
        <v>224</v>
      </c>
      <c r="F2274" s="10" t="s">
        <v>234</v>
      </c>
      <c r="G2274" s="12" t="s">
        <v>226</v>
      </c>
      <c r="H2274" s="6">
        <v>261.62</v>
      </c>
      <c r="I2274" s="6">
        <v>0</v>
      </c>
      <c r="J2274" s="6">
        <v>0</v>
      </c>
      <c r="K2274" s="6">
        <v>0.16</v>
      </c>
      <c r="L2274" s="6">
        <v>1.18</v>
      </c>
      <c r="M2274" s="6">
        <v>0</v>
      </c>
      <c r="N2274" s="6">
        <v>0</v>
      </c>
      <c r="O2274" s="6">
        <v>260.27</v>
      </c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  <c r="AP2274" s="3"/>
      <c r="AQ2274" s="3"/>
      <c r="AR2274" s="3"/>
      <c r="AS2274" s="3"/>
      <c r="AT2274" s="3"/>
      <c r="AU2274" s="3"/>
      <c r="AV2274" s="3"/>
      <c r="AW2274" s="3"/>
      <c r="AX2274" s="3"/>
      <c r="AY2274" s="3"/>
      <c r="AZ2274" s="3"/>
      <c r="BA2274" s="3"/>
      <c r="BB2274" s="3"/>
      <c r="BC2274" s="3"/>
      <c r="BD2274" s="3"/>
      <c r="BE2274" s="3"/>
    </row>
    <row r="2275" spans="1:57" s="17" customFormat="1" hidden="1" x14ac:dyDescent="0.25">
      <c r="A2275" s="9">
        <v>2019</v>
      </c>
      <c r="B2275" s="9">
        <v>6</v>
      </c>
      <c r="C2275" s="10" t="s">
        <v>19</v>
      </c>
      <c r="D2275" s="10" t="s">
        <v>46</v>
      </c>
      <c r="E2275" s="9" t="s">
        <v>206</v>
      </c>
      <c r="F2275" s="10" t="s">
        <v>297</v>
      </c>
      <c r="G2275" s="12" t="s">
        <v>296</v>
      </c>
      <c r="H2275" s="6">
        <v>0.34</v>
      </c>
      <c r="I2275" s="6">
        <v>0</v>
      </c>
      <c r="J2275" s="6">
        <v>0</v>
      </c>
      <c r="K2275" s="6">
        <v>0.16</v>
      </c>
      <c r="L2275" s="6">
        <v>0.18</v>
      </c>
      <c r="M2275" s="6">
        <v>0</v>
      </c>
      <c r="N2275" s="6">
        <v>0</v>
      </c>
      <c r="O2275" s="6">
        <v>0</v>
      </c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  <c r="AP2275" s="3"/>
      <c r="AQ2275" s="3"/>
      <c r="AR2275" s="3"/>
      <c r="AS2275" s="3"/>
      <c r="AT2275" s="3"/>
      <c r="AU2275" s="3"/>
      <c r="AV2275" s="3"/>
      <c r="AW2275" s="3"/>
      <c r="AX2275" s="3"/>
      <c r="AY2275" s="3"/>
      <c r="AZ2275" s="3"/>
      <c r="BA2275" s="3"/>
      <c r="BB2275" s="3"/>
      <c r="BC2275" s="3"/>
      <c r="BD2275" s="3"/>
      <c r="BE2275" s="3"/>
    </row>
    <row r="2276" spans="1:57" s="17" customFormat="1" hidden="1" x14ac:dyDescent="0.25">
      <c r="A2276" s="9">
        <v>2019</v>
      </c>
      <c r="B2276" s="9">
        <v>6</v>
      </c>
      <c r="C2276" s="10" t="s">
        <v>133</v>
      </c>
      <c r="D2276" s="10" t="s">
        <v>339</v>
      </c>
      <c r="E2276" s="9" t="s">
        <v>340</v>
      </c>
      <c r="F2276" s="10" t="s">
        <v>341</v>
      </c>
      <c r="G2276" s="12" t="s">
        <v>342</v>
      </c>
      <c r="H2276" s="6">
        <v>9.43</v>
      </c>
      <c r="I2276" s="6">
        <v>0</v>
      </c>
      <c r="J2276" s="6">
        <v>0</v>
      </c>
      <c r="K2276" s="6">
        <v>0.16</v>
      </c>
      <c r="L2276" s="6">
        <v>0</v>
      </c>
      <c r="M2276" s="6">
        <v>0</v>
      </c>
      <c r="N2276" s="6">
        <v>0</v>
      </c>
      <c r="O2276" s="6">
        <v>9.27</v>
      </c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  <c r="AP2276" s="3"/>
      <c r="AQ2276" s="3"/>
      <c r="AR2276" s="3"/>
      <c r="AS2276" s="3"/>
      <c r="AT2276" s="3"/>
      <c r="AU2276" s="3"/>
      <c r="AV2276" s="3"/>
      <c r="AW2276" s="3"/>
      <c r="AX2276" s="3"/>
      <c r="AY2276" s="3"/>
      <c r="AZ2276" s="3"/>
      <c r="BA2276" s="3"/>
      <c r="BB2276" s="3"/>
      <c r="BC2276" s="3"/>
      <c r="BD2276" s="3"/>
      <c r="BE2276" s="3"/>
    </row>
    <row r="2277" spans="1:57" s="17" customFormat="1" x14ac:dyDescent="0.25">
      <c r="A2277" s="9">
        <v>2019</v>
      </c>
      <c r="B2277" s="9">
        <v>6</v>
      </c>
      <c r="C2277" s="10" t="s">
        <v>61</v>
      </c>
      <c r="D2277" s="10" t="s">
        <v>401</v>
      </c>
      <c r="E2277" s="9" t="s">
        <v>29</v>
      </c>
      <c r="F2277" s="10" t="s">
        <v>468</v>
      </c>
      <c r="G2277" s="12" t="s">
        <v>468</v>
      </c>
      <c r="H2277" s="6">
        <v>13.44</v>
      </c>
      <c r="I2277" s="6">
        <v>0</v>
      </c>
      <c r="J2277" s="6">
        <v>0</v>
      </c>
      <c r="K2277" s="6">
        <v>0.16</v>
      </c>
      <c r="L2277" s="6">
        <v>1.62</v>
      </c>
      <c r="M2277" s="6">
        <v>0</v>
      </c>
      <c r="N2277" s="6">
        <v>0</v>
      </c>
      <c r="O2277" s="6">
        <v>11.66</v>
      </c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  <c r="AP2277" s="3"/>
      <c r="AQ2277" s="3"/>
      <c r="AR2277" s="3"/>
      <c r="AS2277" s="3"/>
      <c r="AT2277" s="3"/>
      <c r="AU2277" s="3"/>
      <c r="AV2277" s="3"/>
      <c r="AW2277" s="3"/>
      <c r="AX2277" s="3"/>
      <c r="AY2277" s="3"/>
      <c r="AZ2277" s="3"/>
      <c r="BA2277" s="3"/>
      <c r="BB2277" s="3"/>
      <c r="BC2277" s="3"/>
      <c r="BD2277" s="3"/>
      <c r="BE2277" s="3"/>
    </row>
    <row r="2278" spans="1:57" s="17" customFormat="1" hidden="1" x14ac:dyDescent="0.25">
      <c r="A2278" s="5">
        <v>2019</v>
      </c>
      <c r="B2278" s="5">
        <v>7</v>
      </c>
      <c r="C2278" s="12" t="s">
        <v>15</v>
      </c>
      <c r="D2278" s="12" t="s">
        <v>393</v>
      </c>
      <c r="E2278" s="5" t="s">
        <v>43</v>
      </c>
      <c r="F2278" s="12" t="s">
        <v>393</v>
      </c>
      <c r="G2278" s="10" t="s">
        <v>393</v>
      </c>
      <c r="H2278" s="6">
        <v>1.04</v>
      </c>
      <c r="I2278" s="6">
        <v>0</v>
      </c>
      <c r="J2278" s="6">
        <v>0</v>
      </c>
      <c r="K2278" s="6">
        <v>0.16</v>
      </c>
      <c r="L2278" s="6">
        <v>0.88</v>
      </c>
      <c r="M2278" s="6">
        <v>0</v>
      </c>
      <c r="N2278" s="6">
        <v>0</v>
      </c>
      <c r="O2278" s="6">
        <v>0</v>
      </c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  <c r="AP2278" s="3"/>
      <c r="AQ2278" s="3"/>
      <c r="AR2278" s="3"/>
      <c r="AS2278" s="3"/>
      <c r="AT2278" s="3"/>
      <c r="AU2278" s="3"/>
      <c r="AV2278" s="3"/>
      <c r="AW2278" s="3"/>
      <c r="AX2278" s="3"/>
      <c r="AY2278" s="3"/>
      <c r="AZ2278" s="3"/>
      <c r="BA2278" s="3"/>
      <c r="BB2278" s="3"/>
      <c r="BC2278" s="3"/>
      <c r="BD2278" s="3"/>
      <c r="BE2278" s="3"/>
    </row>
    <row r="2279" spans="1:57" s="17" customFormat="1" hidden="1" x14ac:dyDescent="0.25">
      <c r="A2279" s="5">
        <v>2019</v>
      </c>
      <c r="B2279" s="5">
        <v>7</v>
      </c>
      <c r="C2279" s="12" t="s">
        <v>15</v>
      </c>
      <c r="D2279" s="12" t="s">
        <v>24</v>
      </c>
      <c r="E2279" s="5" t="s">
        <v>43</v>
      </c>
      <c r="F2279" s="12" t="s">
        <v>435</v>
      </c>
      <c r="G2279" s="10" t="s">
        <v>434</v>
      </c>
      <c r="H2279" s="6">
        <v>36.17</v>
      </c>
      <c r="I2279" s="6">
        <v>0</v>
      </c>
      <c r="J2279" s="6">
        <v>0</v>
      </c>
      <c r="K2279" s="6">
        <v>0.16</v>
      </c>
      <c r="L2279" s="6">
        <v>3.58</v>
      </c>
      <c r="M2279" s="6">
        <v>0</v>
      </c>
      <c r="N2279" s="6">
        <v>0</v>
      </c>
      <c r="O2279" s="6">
        <v>32.44</v>
      </c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  <c r="AP2279" s="3"/>
      <c r="AQ2279" s="3"/>
      <c r="AR2279" s="3"/>
      <c r="AS2279" s="3"/>
      <c r="AT2279" s="3"/>
      <c r="AU2279" s="3"/>
      <c r="AV2279" s="3"/>
      <c r="AW2279" s="3"/>
      <c r="AX2279" s="3"/>
      <c r="AY2279" s="3"/>
      <c r="AZ2279" s="3"/>
      <c r="BA2279" s="3"/>
      <c r="BB2279" s="3"/>
      <c r="BC2279" s="3"/>
      <c r="BD2279" s="3"/>
      <c r="BE2279" s="3"/>
    </row>
    <row r="2280" spans="1:57" s="17" customFormat="1" hidden="1" x14ac:dyDescent="0.25">
      <c r="A2280" s="15">
        <v>2019</v>
      </c>
      <c r="B2280" s="15">
        <v>8</v>
      </c>
      <c r="C2280" s="15" t="s">
        <v>79</v>
      </c>
      <c r="D2280" s="15" t="s">
        <v>137</v>
      </c>
      <c r="E2280" s="15" t="s">
        <v>138</v>
      </c>
      <c r="F2280" s="15" t="s">
        <v>140</v>
      </c>
      <c r="G2280" s="16" t="s">
        <v>140</v>
      </c>
      <c r="H2280" s="15">
        <v>0.16</v>
      </c>
      <c r="I2280" s="15">
        <v>0</v>
      </c>
      <c r="J2280" s="15">
        <v>0</v>
      </c>
      <c r="K2280" s="15">
        <v>0.16</v>
      </c>
      <c r="L2280" s="15">
        <v>0</v>
      </c>
      <c r="M2280" s="15">
        <v>0</v>
      </c>
      <c r="N2280" s="15">
        <v>0</v>
      </c>
      <c r="O2280" s="15">
        <v>0</v>
      </c>
    </row>
    <row r="2281" spans="1:57" s="17" customFormat="1" hidden="1" x14ac:dyDescent="0.25">
      <c r="A2281" s="19">
        <v>2019</v>
      </c>
      <c r="B2281" s="19">
        <v>10</v>
      </c>
      <c r="C2281" s="19" t="s">
        <v>15</v>
      </c>
      <c r="D2281" s="19" t="s">
        <v>236</v>
      </c>
      <c r="E2281" s="19" t="s">
        <v>43</v>
      </c>
      <c r="F2281" s="19" t="s">
        <v>237</v>
      </c>
      <c r="G2281" s="19" t="s">
        <v>16</v>
      </c>
      <c r="H2281" s="19">
        <v>12.23</v>
      </c>
      <c r="I2281" s="19">
        <v>0</v>
      </c>
      <c r="J2281" s="19">
        <v>0</v>
      </c>
      <c r="K2281" s="19">
        <v>0.16</v>
      </c>
      <c r="L2281" s="19">
        <v>12.07</v>
      </c>
      <c r="M2281" s="19">
        <v>0</v>
      </c>
      <c r="N2281" s="19">
        <v>0</v>
      </c>
      <c r="O2281" s="19">
        <v>0</v>
      </c>
      <c r="P2281" s="20"/>
      <c r="Q2281" s="20"/>
      <c r="R2281" s="20"/>
      <c r="S2281" s="20"/>
      <c r="T2281" s="20"/>
      <c r="U2281" s="20"/>
      <c r="V2281" s="20"/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20"/>
      <c r="AG2281" s="20"/>
      <c r="AH2281" s="20"/>
      <c r="AI2281" s="20"/>
      <c r="AJ2281" s="20"/>
      <c r="AK2281" s="20"/>
      <c r="AL2281" s="20"/>
      <c r="AM2281" s="20"/>
      <c r="AN2281" s="20"/>
      <c r="AO2281" s="20"/>
      <c r="AP2281" s="20"/>
      <c r="AQ2281" s="20"/>
      <c r="AR2281" s="20"/>
      <c r="AS2281" s="20"/>
      <c r="AT2281" s="20"/>
      <c r="AU2281" s="20"/>
      <c r="AV2281" s="20"/>
      <c r="AW2281" s="20"/>
      <c r="AX2281" s="20"/>
      <c r="AY2281" s="20"/>
      <c r="AZ2281" s="20"/>
      <c r="BA2281" s="20"/>
      <c r="BB2281" s="20"/>
      <c r="BC2281" s="20"/>
      <c r="BD2281" s="20"/>
      <c r="BE2281" s="20"/>
    </row>
    <row r="2282" spans="1:57" s="17" customFormat="1" hidden="1" x14ac:dyDescent="0.25">
      <c r="A2282" s="21">
        <v>2019</v>
      </c>
      <c r="B2282" s="21">
        <v>11</v>
      </c>
      <c r="C2282" s="21" t="s">
        <v>231</v>
      </c>
      <c r="D2282" s="21" t="s">
        <v>277</v>
      </c>
      <c r="E2282" s="21" t="s">
        <v>17</v>
      </c>
      <c r="F2282" s="21" t="s">
        <v>279</v>
      </c>
      <c r="G2282" s="21" t="s">
        <v>278</v>
      </c>
      <c r="H2282" s="21">
        <v>38.19</v>
      </c>
      <c r="I2282" s="21">
        <v>0</v>
      </c>
      <c r="J2282" s="21">
        <v>0</v>
      </c>
      <c r="K2282" s="21">
        <v>0.16</v>
      </c>
      <c r="L2282" s="21">
        <v>1.43</v>
      </c>
      <c r="M2282" s="21">
        <v>0</v>
      </c>
      <c r="N2282" s="21">
        <v>0</v>
      </c>
      <c r="O2282" s="21">
        <v>36.6</v>
      </c>
      <c r="P2282" s="22"/>
      <c r="Q2282" s="22"/>
      <c r="R2282" s="22"/>
      <c r="S2282" s="22"/>
      <c r="T2282" s="22"/>
      <c r="U2282" s="22"/>
      <c r="V2282" s="22"/>
      <c r="W2282" s="22"/>
      <c r="X2282" s="22"/>
      <c r="Y2282" s="22"/>
      <c r="Z2282" s="22"/>
      <c r="AA2282" s="22"/>
      <c r="AB2282" s="22"/>
      <c r="AC2282" s="22"/>
      <c r="AD2282" s="22"/>
      <c r="AE2282" s="22"/>
      <c r="AF2282" s="22"/>
      <c r="AG2282" s="22"/>
      <c r="AH2282" s="22"/>
      <c r="AI2282" s="22"/>
      <c r="AJ2282" s="22"/>
      <c r="AK2282" s="22"/>
      <c r="AL2282" s="22"/>
      <c r="AM2282" s="22"/>
      <c r="AN2282" s="22"/>
      <c r="AO2282" s="22"/>
      <c r="AP2282" s="22"/>
      <c r="AQ2282" s="22"/>
      <c r="AR2282" s="22"/>
      <c r="AS2282" s="22"/>
      <c r="AT2282" s="22"/>
      <c r="AU2282" s="22"/>
      <c r="AV2282" s="22"/>
      <c r="AW2282" s="22"/>
      <c r="AX2282" s="22"/>
      <c r="AY2282" s="22"/>
      <c r="AZ2282" s="22"/>
      <c r="BA2282" s="22"/>
      <c r="BB2282" s="22"/>
      <c r="BC2282" s="22"/>
      <c r="BD2282" s="22"/>
      <c r="BE2282" s="22"/>
    </row>
    <row r="2283" spans="1:57" s="17" customFormat="1" hidden="1" x14ac:dyDescent="0.25">
      <c r="A2283" s="23">
        <v>2019</v>
      </c>
      <c r="B2283" s="23">
        <v>12</v>
      </c>
      <c r="C2283" s="23" t="s">
        <v>19</v>
      </c>
      <c r="D2283" s="23" t="s">
        <v>70</v>
      </c>
      <c r="E2283" s="23" t="s">
        <v>104</v>
      </c>
      <c r="F2283" s="23" t="s">
        <v>108</v>
      </c>
      <c r="G2283" s="23" t="s">
        <v>19</v>
      </c>
      <c r="H2283" s="23">
        <v>12.88</v>
      </c>
      <c r="I2283" s="23">
        <v>0</v>
      </c>
      <c r="J2283" s="23">
        <v>0</v>
      </c>
      <c r="K2283" s="23">
        <v>0.16</v>
      </c>
      <c r="L2283" s="23">
        <v>12.719999999999999</v>
      </c>
      <c r="M2283" s="23">
        <v>0</v>
      </c>
      <c r="N2283" s="23">
        <v>0</v>
      </c>
      <c r="O2283" s="23">
        <v>0</v>
      </c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  <c r="AW2283" s="24"/>
      <c r="AX2283" s="24"/>
      <c r="AY2283" s="24"/>
      <c r="AZ2283" s="24"/>
      <c r="BA2283" s="24"/>
      <c r="BB2283" s="24"/>
      <c r="BC2283" s="24"/>
      <c r="BD2283" s="24"/>
      <c r="BE2283" s="24"/>
    </row>
    <row r="2284" spans="1:57" s="17" customFormat="1" hidden="1" x14ac:dyDescent="0.25">
      <c r="A2284" s="23">
        <v>2019</v>
      </c>
      <c r="B2284" s="23">
        <v>12</v>
      </c>
      <c r="C2284" s="23" t="s">
        <v>89</v>
      </c>
      <c r="D2284" s="23" t="s">
        <v>370</v>
      </c>
      <c r="E2284" s="23" t="s">
        <v>371</v>
      </c>
      <c r="F2284" s="23" t="s">
        <v>372</v>
      </c>
      <c r="G2284" s="23" t="s">
        <v>372</v>
      </c>
      <c r="H2284" s="23">
        <v>21.28</v>
      </c>
      <c r="I2284" s="23">
        <v>0</v>
      </c>
      <c r="J2284" s="23">
        <v>0</v>
      </c>
      <c r="K2284" s="23">
        <v>0.16</v>
      </c>
      <c r="L2284" s="23">
        <v>1.03</v>
      </c>
      <c r="M2284" s="23">
        <v>0</v>
      </c>
      <c r="N2284" s="23">
        <v>0</v>
      </c>
      <c r="O2284" s="23">
        <v>20.09</v>
      </c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  <c r="AW2284" s="24"/>
      <c r="AX2284" s="24"/>
      <c r="AY2284" s="24"/>
      <c r="AZ2284" s="24"/>
      <c r="BA2284" s="24"/>
      <c r="BB2284" s="24"/>
      <c r="BC2284" s="24"/>
      <c r="BD2284" s="24"/>
      <c r="BE2284" s="24"/>
    </row>
    <row r="2285" spans="1:57" s="17" customFormat="1" x14ac:dyDescent="0.25">
      <c r="A2285" s="4">
        <v>2019</v>
      </c>
      <c r="B2285" s="4">
        <v>1</v>
      </c>
      <c r="C2285" s="4" t="s">
        <v>27</v>
      </c>
      <c r="D2285" s="4" t="s">
        <v>28</v>
      </c>
      <c r="E2285" s="4" t="s">
        <v>29</v>
      </c>
      <c r="F2285" s="4" t="s">
        <v>30</v>
      </c>
      <c r="G2285" s="5" t="s">
        <v>30</v>
      </c>
      <c r="H2285" s="6">
        <v>20.48</v>
      </c>
      <c r="I2285" s="6">
        <v>0</v>
      </c>
      <c r="J2285" s="6">
        <v>0</v>
      </c>
      <c r="K2285" s="6">
        <v>0.15</v>
      </c>
      <c r="L2285" s="6">
        <v>0</v>
      </c>
      <c r="M2285" s="6">
        <v>20.329999999999998</v>
      </c>
      <c r="N2285" s="6">
        <v>9.67</v>
      </c>
      <c r="O2285" s="6">
        <v>0</v>
      </c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  <c r="AP2285" s="3"/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/>
      <c r="BB2285" s="3"/>
      <c r="BC2285" s="3"/>
      <c r="BD2285" s="3"/>
      <c r="BE2285" s="3"/>
    </row>
    <row r="2286" spans="1:57" s="17" customFormat="1" hidden="1" x14ac:dyDescent="0.25">
      <c r="A2286" s="4">
        <v>2019</v>
      </c>
      <c r="B2286" s="4">
        <v>1</v>
      </c>
      <c r="C2286" s="4" t="s">
        <v>209</v>
      </c>
      <c r="D2286" s="4" t="s">
        <v>219</v>
      </c>
      <c r="E2286" s="4" t="s">
        <v>220</v>
      </c>
      <c r="F2286" s="4" t="s">
        <v>221</v>
      </c>
      <c r="G2286" s="5" t="s">
        <v>221</v>
      </c>
      <c r="H2286" s="6">
        <v>462.72999999999996</v>
      </c>
      <c r="I2286" s="6">
        <v>0</v>
      </c>
      <c r="J2286" s="6">
        <v>0</v>
      </c>
      <c r="K2286" s="6">
        <v>0.15</v>
      </c>
      <c r="L2286" s="6">
        <v>0</v>
      </c>
      <c r="M2286" s="6">
        <v>462.57</v>
      </c>
      <c r="N2286" s="6">
        <v>12.530000000000001</v>
      </c>
      <c r="O2286" s="6">
        <v>0</v>
      </c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  <c r="BA2286" s="3"/>
      <c r="BB2286" s="3"/>
      <c r="BC2286" s="3"/>
      <c r="BD2286" s="3"/>
      <c r="BE2286" s="3"/>
    </row>
    <row r="2287" spans="1:57" s="17" customFormat="1" hidden="1" x14ac:dyDescent="0.25">
      <c r="A2287" s="4">
        <v>2019</v>
      </c>
      <c r="B2287" s="4">
        <v>1</v>
      </c>
      <c r="C2287" s="4" t="s">
        <v>19</v>
      </c>
      <c r="D2287" s="4" t="s">
        <v>103</v>
      </c>
      <c r="E2287" s="4" t="s">
        <v>81</v>
      </c>
      <c r="F2287" s="4" t="s">
        <v>311</v>
      </c>
      <c r="G2287" s="5" t="s">
        <v>312</v>
      </c>
      <c r="H2287" s="6">
        <v>0.15</v>
      </c>
      <c r="I2287" s="6">
        <v>0</v>
      </c>
      <c r="J2287" s="6">
        <v>0</v>
      </c>
      <c r="K2287" s="6">
        <v>0.15</v>
      </c>
      <c r="L2287" s="6">
        <v>0</v>
      </c>
      <c r="M2287" s="6">
        <v>0</v>
      </c>
      <c r="N2287" s="6">
        <v>0</v>
      </c>
      <c r="O2287" s="6">
        <v>0</v>
      </c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  <c r="BA2287" s="3"/>
      <c r="BB2287" s="3"/>
      <c r="BC2287" s="3"/>
      <c r="BD2287" s="3"/>
      <c r="BE2287" s="3"/>
    </row>
    <row r="2288" spans="1:57" s="17" customFormat="1" hidden="1" x14ac:dyDescent="0.25">
      <c r="A2288" s="9">
        <v>2019</v>
      </c>
      <c r="B2288" s="9">
        <v>2</v>
      </c>
      <c r="C2288" s="9" t="s">
        <v>15</v>
      </c>
      <c r="D2288" s="9" t="s">
        <v>236</v>
      </c>
      <c r="E2288" s="9" t="s">
        <v>43</v>
      </c>
      <c r="F2288" s="9" t="s">
        <v>237</v>
      </c>
      <c r="G2288" s="5" t="s">
        <v>16</v>
      </c>
      <c r="H2288" s="6">
        <v>12.5</v>
      </c>
      <c r="I2288" s="6">
        <v>0</v>
      </c>
      <c r="J2288" s="6">
        <v>0</v>
      </c>
      <c r="K2288" s="6">
        <v>0.15</v>
      </c>
      <c r="L2288" s="6">
        <v>22.01</v>
      </c>
      <c r="M2288" s="6">
        <v>-9.67</v>
      </c>
      <c r="N2288" s="6">
        <v>0</v>
      </c>
      <c r="O2288" s="6">
        <v>0</v>
      </c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  <c r="BA2288" s="3"/>
      <c r="BB2288" s="3"/>
      <c r="BC2288" s="3"/>
      <c r="BD2288" s="3"/>
      <c r="BE2288" s="3"/>
    </row>
    <row r="2289" spans="1:57" s="17" customFormat="1" hidden="1" x14ac:dyDescent="0.25">
      <c r="A2289" s="9">
        <v>2019</v>
      </c>
      <c r="B2289" s="9">
        <v>2</v>
      </c>
      <c r="C2289" s="9" t="s">
        <v>19</v>
      </c>
      <c r="D2289" s="9" t="s">
        <v>78</v>
      </c>
      <c r="E2289" s="9" t="s">
        <v>313</v>
      </c>
      <c r="F2289" s="9" t="s">
        <v>317</v>
      </c>
      <c r="G2289" s="5" t="s">
        <v>315</v>
      </c>
      <c r="H2289" s="6">
        <v>1.55</v>
      </c>
      <c r="I2289" s="6">
        <v>0</v>
      </c>
      <c r="J2289" s="6">
        <v>0</v>
      </c>
      <c r="K2289" s="6">
        <v>0.15</v>
      </c>
      <c r="L2289" s="6">
        <v>0.25</v>
      </c>
      <c r="M2289" s="6">
        <v>0</v>
      </c>
      <c r="N2289" s="6">
        <v>0</v>
      </c>
      <c r="O2289" s="6">
        <v>1.1499999999999999</v>
      </c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  <c r="BA2289" s="3"/>
      <c r="BB2289" s="3"/>
      <c r="BC2289" s="3"/>
      <c r="BD2289" s="3"/>
      <c r="BE2289" s="3"/>
    </row>
    <row r="2290" spans="1:57" s="17" customFormat="1" hidden="1" x14ac:dyDescent="0.25">
      <c r="A2290" s="9">
        <v>2019</v>
      </c>
      <c r="B2290" s="9">
        <v>3</v>
      </c>
      <c r="C2290" s="9" t="s">
        <v>19</v>
      </c>
      <c r="D2290" s="9" t="s">
        <v>46</v>
      </c>
      <c r="E2290" s="9" t="s">
        <v>206</v>
      </c>
      <c r="F2290" s="9" t="s">
        <v>297</v>
      </c>
      <c r="G2290" s="5" t="s">
        <v>296</v>
      </c>
      <c r="H2290" s="6">
        <v>0.33</v>
      </c>
      <c r="I2290" s="6">
        <v>0</v>
      </c>
      <c r="J2290" s="6">
        <v>0</v>
      </c>
      <c r="K2290" s="6">
        <v>0.15</v>
      </c>
      <c r="L2290" s="6">
        <v>0.18</v>
      </c>
      <c r="M2290" s="6">
        <v>0</v>
      </c>
      <c r="N2290" s="6">
        <v>0</v>
      </c>
      <c r="O2290" s="6">
        <v>0</v>
      </c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  <c r="BA2290" s="3"/>
      <c r="BB2290" s="3"/>
      <c r="BC2290" s="3"/>
      <c r="BD2290" s="3"/>
      <c r="BE2290" s="3"/>
    </row>
    <row r="2291" spans="1:57" s="17" customFormat="1" hidden="1" x14ac:dyDescent="0.25">
      <c r="A2291" s="9">
        <v>2019</v>
      </c>
      <c r="B2291" s="9">
        <v>3</v>
      </c>
      <c r="C2291" s="9" t="s">
        <v>19</v>
      </c>
      <c r="D2291" s="9" t="s">
        <v>20</v>
      </c>
      <c r="E2291" s="9" t="s">
        <v>304</v>
      </c>
      <c r="F2291" s="9" t="s">
        <v>305</v>
      </c>
      <c r="G2291" s="5" t="s">
        <v>306</v>
      </c>
      <c r="H2291" s="6">
        <v>0.15</v>
      </c>
      <c r="I2291" s="6">
        <v>0</v>
      </c>
      <c r="J2291" s="6">
        <v>0</v>
      </c>
      <c r="K2291" s="6">
        <v>0.15</v>
      </c>
      <c r="L2291" s="6">
        <v>0</v>
      </c>
      <c r="M2291" s="6">
        <v>0</v>
      </c>
      <c r="N2291" s="6">
        <v>0</v>
      </c>
      <c r="O2291" s="6">
        <v>0</v>
      </c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/>
      <c r="BB2291" s="3"/>
      <c r="BC2291" s="3"/>
      <c r="BD2291" s="3"/>
      <c r="BE2291" s="3"/>
    </row>
    <row r="2292" spans="1:57" s="17" customFormat="1" hidden="1" x14ac:dyDescent="0.25">
      <c r="A2292" s="9">
        <v>2019</v>
      </c>
      <c r="B2292" s="9">
        <v>3</v>
      </c>
      <c r="C2292" s="9" t="s">
        <v>19</v>
      </c>
      <c r="D2292" s="9" t="s">
        <v>106</v>
      </c>
      <c r="E2292" s="9" t="s">
        <v>81</v>
      </c>
      <c r="F2292" s="9" t="s">
        <v>309</v>
      </c>
      <c r="G2292" s="5" t="s">
        <v>310</v>
      </c>
      <c r="H2292" s="6">
        <v>6.28</v>
      </c>
      <c r="I2292" s="6">
        <v>0</v>
      </c>
      <c r="J2292" s="6">
        <v>0</v>
      </c>
      <c r="K2292" s="6">
        <v>0.15</v>
      </c>
      <c r="L2292" s="6">
        <v>6.13</v>
      </c>
      <c r="M2292" s="6">
        <v>0</v>
      </c>
      <c r="N2292" s="6">
        <v>0</v>
      </c>
      <c r="O2292" s="6">
        <v>0</v>
      </c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  <c r="BA2292" s="3"/>
      <c r="BB2292" s="3"/>
      <c r="BC2292" s="3"/>
      <c r="BD2292" s="3"/>
      <c r="BE2292" s="3"/>
    </row>
    <row r="2293" spans="1:57" s="17" customFormat="1" hidden="1" x14ac:dyDescent="0.25">
      <c r="A2293" s="9">
        <v>2019</v>
      </c>
      <c r="B2293" s="9">
        <v>3</v>
      </c>
      <c r="C2293" s="9" t="s">
        <v>19</v>
      </c>
      <c r="D2293" s="9" t="s">
        <v>103</v>
      </c>
      <c r="E2293" s="9" t="s">
        <v>81</v>
      </c>
      <c r="F2293" s="9" t="s">
        <v>311</v>
      </c>
      <c r="G2293" s="5" t="s">
        <v>312</v>
      </c>
      <c r="H2293" s="6">
        <v>0.15</v>
      </c>
      <c r="I2293" s="6">
        <v>0</v>
      </c>
      <c r="J2293" s="6">
        <v>0</v>
      </c>
      <c r="K2293" s="6">
        <v>0.15</v>
      </c>
      <c r="L2293" s="6">
        <v>0</v>
      </c>
      <c r="M2293" s="6">
        <v>0</v>
      </c>
      <c r="N2293" s="6">
        <v>0</v>
      </c>
      <c r="O2293" s="6">
        <v>0</v>
      </c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</row>
    <row r="2294" spans="1:57" s="17" customFormat="1" hidden="1" x14ac:dyDescent="0.25">
      <c r="A2294" s="9">
        <v>2019</v>
      </c>
      <c r="B2294" s="9">
        <v>4</v>
      </c>
      <c r="C2294" s="9" t="s">
        <v>15</v>
      </c>
      <c r="D2294" s="9" t="s">
        <v>131</v>
      </c>
      <c r="E2294" s="9" t="s">
        <v>43</v>
      </c>
      <c r="F2294" s="9" t="s">
        <v>132</v>
      </c>
      <c r="G2294" s="5" t="s">
        <v>132</v>
      </c>
      <c r="H2294" s="6">
        <v>0.15</v>
      </c>
      <c r="I2294" s="6">
        <v>0</v>
      </c>
      <c r="J2294" s="6">
        <v>0</v>
      </c>
      <c r="K2294" s="6">
        <v>0.15</v>
      </c>
      <c r="L2294" s="6">
        <v>0</v>
      </c>
      <c r="M2294" s="6">
        <v>0</v>
      </c>
      <c r="N2294" s="6">
        <v>0</v>
      </c>
      <c r="O2294" s="6">
        <v>0</v>
      </c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  <c r="BA2294" s="3"/>
      <c r="BB2294" s="3"/>
      <c r="BC2294" s="3"/>
      <c r="BD2294" s="3"/>
      <c r="BE2294" s="3"/>
    </row>
    <row r="2295" spans="1:57" s="17" customFormat="1" hidden="1" x14ac:dyDescent="0.25">
      <c r="A2295" s="9">
        <v>2019</v>
      </c>
      <c r="B2295" s="9">
        <v>4</v>
      </c>
      <c r="C2295" s="9" t="s">
        <v>19</v>
      </c>
      <c r="D2295" s="9" t="s">
        <v>103</v>
      </c>
      <c r="E2295" s="9" t="s">
        <v>81</v>
      </c>
      <c r="F2295" s="9" t="s">
        <v>311</v>
      </c>
      <c r="G2295" s="5" t="s">
        <v>312</v>
      </c>
      <c r="H2295" s="6">
        <v>0.15</v>
      </c>
      <c r="I2295" s="6">
        <v>0</v>
      </c>
      <c r="J2295" s="6">
        <v>0</v>
      </c>
      <c r="K2295" s="6">
        <v>0.15</v>
      </c>
      <c r="L2295" s="6">
        <v>0</v>
      </c>
      <c r="M2295" s="6">
        <v>0</v>
      </c>
      <c r="N2295" s="6">
        <v>0</v>
      </c>
      <c r="O2295" s="6">
        <v>0</v>
      </c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  <c r="BA2295" s="3"/>
      <c r="BB2295" s="3"/>
      <c r="BC2295" s="3"/>
      <c r="BD2295" s="3"/>
      <c r="BE2295" s="3"/>
    </row>
    <row r="2296" spans="1:57" s="17" customFormat="1" x14ac:dyDescent="0.25">
      <c r="A2296" s="9">
        <v>2019</v>
      </c>
      <c r="B2296" s="9">
        <v>4</v>
      </c>
      <c r="C2296" s="9" t="s">
        <v>61</v>
      </c>
      <c r="D2296" s="9" t="s">
        <v>399</v>
      </c>
      <c r="E2296" s="9" t="s">
        <v>29</v>
      </c>
      <c r="F2296" s="9" t="s">
        <v>414</v>
      </c>
      <c r="G2296" s="5" t="s">
        <v>411</v>
      </c>
      <c r="H2296" s="6">
        <v>6.03</v>
      </c>
      <c r="I2296" s="6">
        <v>0</v>
      </c>
      <c r="J2296" s="6">
        <v>0</v>
      </c>
      <c r="K2296" s="6">
        <v>0.15</v>
      </c>
      <c r="L2296" s="6">
        <v>0</v>
      </c>
      <c r="M2296" s="6">
        <v>5.88</v>
      </c>
      <c r="N2296" s="6">
        <v>1.99</v>
      </c>
      <c r="O2296" s="6">
        <v>0</v>
      </c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  <c r="AQ2296" s="3"/>
      <c r="AR2296" s="3"/>
      <c r="AS2296" s="3"/>
      <c r="AT2296" s="3"/>
      <c r="AU2296" s="3"/>
      <c r="AV2296" s="3"/>
      <c r="AW2296" s="3"/>
      <c r="AX2296" s="3"/>
      <c r="AY2296" s="3"/>
      <c r="AZ2296" s="3"/>
      <c r="BA2296" s="3"/>
      <c r="BB2296" s="3"/>
      <c r="BC2296" s="3"/>
      <c r="BD2296" s="3"/>
      <c r="BE2296" s="3"/>
    </row>
    <row r="2297" spans="1:57" s="17" customFormat="1" hidden="1" x14ac:dyDescent="0.25">
      <c r="A2297" s="9">
        <v>2019</v>
      </c>
      <c r="B2297" s="9">
        <v>5</v>
      </c>
      <c r="C2297" s="9" t="s">
        <v>19</v>
      </c>
      <c r="D2297" s="9" t="s">
        <v>20</v>
      </c>
      <c r="E2297" s="9" t="s">
        <v>115</v>
      </c>
      <c r="F2297" s="9" t="s">
        <v>119</v>
      </c>
      <c r="G2297" s="5" t="s">
        <v>117</v>
      </c>
      <c r="H2297" s="6">
        <v>3.14</v>
      </c>
      <c r="I2297" s="6">
        <v>0</v>
      </c>
      <c r="J2297" s="6">
        <v>0</v>
      </c>
      <c r="K2297" s="6">
        <v>0.15</v>
      </c>
      <c r="L2297" s="6">
        <v>0</v>
      </c>
      <c r="M2297" s="6">
        <v>0</v>
      </c>
      <c r="N2297" s="6">
        <v>0</v>
      </c>
      <c r="O2297" s="6">
        <v>2.99</v>
      </c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  <c r="AQ2297" s="3"/>
      <c r="AR2297" s="3"/>
      <c r="AS2297" s="3"/>
      <c r="AT2297" s="3"/>
      <c r="AU2297" s="3"/>
      <c r="AV2297" s="3"/>
      <c r="AW2297" s="3"/>
      <c r="AX2297" s="3"/>
      <c r="AY2297" s="3"/>
      <c r="AZ2297" s="3"/>
      <c r="BA2297" s="3"/>
      <c r="BB2297" s="3"/>
      <c r="BC2297" s="3"/>
      <c r="BD2297" s="3"/>
      <c r="BE2297" s="3"/>
    </row>
    <row r="2298" spans="1:57" s="17" customFormat="1" hidden="1" x14ac:dyDescent="0.25">
      <c r="A2298" s="9">
        <v>2019</v>
      </c>
      <c r="B2298" s="9">
        <v>5</v>
      </c>
      <c r="C2298" s="9" t="s">
        <v>89</v>
      </c>
      <c r="D2298" s="9" t="s">
        <v>288</v>
      </c>
      <c r="E2298" s="9" t="s">
        <v>126</v>
      </c>
      <c r="F2298" s="9" t="s">
        <v>289</v>
      </c>
      <c r="G2298" s="5" t="s">
        <v>290</v>
      </c>
      <c r="H2298" s="6">
        <v>0.15</v>
      </c>
      <c r="I2298" s="6">
        <v>0</v>
      </c>
      <c r="J2298" s="6">
        <v>0</v>
      </c>
      <c r="K2298" s="6">
        <v>0.15</v>
      </c>
      <c r="L2298" s="6">
        <v>0</v>
      </c>
      <c r="M2298" s="6">
        <v>0</v>
      </c>
      <c r="N2298" s="6">
        <v>0</v>
      </c>
      <c r="O2298" s="6">
        <v>0</v>
      </c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  <c r="AQ2298" s="3"/>
      <c r="AR2298" s="3"/>
      <c r="AS2298" s="3"/>
      <c r="AT2298" s="3"/>
      <c r="AU2298" s="3"/>
      <c r="AV2298" s="3"/>
      <c r="AW2298" s="3"/>
      <c r="AX2298" s="3"/>
      <c r="AY2298" s="3"/>
      <c r="AZ2298" s="3"/>
      <c r="BA2298" s="3"/>
      <c r="BB2298" s="3"/>
      <c r="BC2298" s="3"/>
      <c r="BD2298" s="3"/>
      <c r="BE2298" s="3"/>
    </row>
    <row r="2299" spans="1:57" s="17" customFormat="1" hidden="1" x14ac:dyDescent="0.25">
      <c r="A2299" s="9">
        <v>2019</v>
      </c>
      <c r="B2299" s="9">
        <v>6</v>
      </c>
      <c r="C2299" s="10" t="s">
        <v>124</v>
      </c>
      <c r="D2299" s="10" t="s">
        <v>379</v>
      </c>
      <c r="E2299" s="9" t="s">
        <v>126</v>
      </c>
      <c r="F2299" s="10" t="s">
        <v>440</v>
      </c>
      <c r="G2299" s="12" t="s">
        <v>439</v>
      </c>
      <c r="H2299" s="6">
        <v>0.15</v>
      </c>
      <c r="I2299" s="6">
        <v>0</v>
      </c>
      <c r="J2299" s="6">
        <v>0</v>
      </c>
      <c r="K2299" s="6">
        <v>0.15</v>
      </c>
      <c r="L2299" s="6">
        <v>0</v>
      </c>
      <c r="M2299" s="6">
        <v>0</v>
      </c>
      <c r="N2299" s="6">
        <v>0</v>
      </c>
      <c r="O2299" s="6">
        <v>0</v>
      </c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  <c r="AQ2299" s="3"/>
      <c r="AR2299" s="3"/>
      <c r="AS2299" s="3"/>
      <c r="AT2299" s="3"/>
      <c r="AU2299" s="3"/>
      <c r="AV2299" s="3"/>
      <c r="AW2299" s="3"/>
      <c r="AX2299" s="3"/>
      <c r="AY2299" s="3"/>
      <c r="AZ2299" s="3"/>
      <c r="BA2299" s="3"/>
      <c r="BB2299" s="3"/>
      <c r="BC2299" s="3"/>
      <c r="BD2299" s="3"/>
      <c r="BE2299" s="3"/>
    </row>
    <row r="2300" spans="1:57" s="17" customFormat="1" x14ac:dyDescent="0.25">
      <c r="A2300" s="5">
        <v>2019</v>
      </c>
      <c r="B2300" s="5">
        <v>7</v>
      </c>
      <c r="C2300" s="12" t="s">
        <v>27</v>
      </c>
      <c r="D2300" s="12" t="s">
        <v>28</v>
      </c>
      <c r="E2300" s="5" t="s">
        <v>29</v>
      </c>
      <c r="F2300" s="12" t="s">
        <v>34</v>
      </c>
      <c r="G2300" s="10" t="s">
        <v>30</v>
      </c>
      <c r="H2300" s="6">
        <v>52.83</v>
      </c>
      <c r="I2300" s="6">
        <v>0</v>
      </c>
      <c r="J2300" s="6">
        <v>0</v>
      </c>
      <c r="K2300" s="6">
        <v>0.15</v>
      </c>
      <c r="L2300" s="6">
        <v>0</v>
      </c>
      <c r="M2300" s="6">
        <v>52.68</v>
      </c>
      <c r="N2300" s="6">
        <v>22.11</v>
      </c>
      <c r="O2300" s="6">
        <v>0</v>
      </c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  <c r="BA2300" s="3"/>
      <c r="BB2300" s="3"/>
      <c r="BC2300" s="3"/>
      <c r="BD2300" s="3"/>
      <c r="BE2300" s="3"/>
    </row>
    <row r="2301" spans="1:57" s="17" customFormat="1" hidden="1" x14ac:dyDescent="0.25">
      <c r="A2301" s="5">
        <v>2019</v>
      </c>
      <c r="B2301" s="5">
        <v>7</v>
      </c>
      <c r="C2301" s="12" t="s">
        <v>89</v>
      </c>
      <c r="D2301" s="12" t="s">
        <v>90</v>
      </c>
      <c r="E2301" s="5" t="s">
        <v>91</v>
      </c>
      <c r="F2301" s="12" t="s">
        <v>94</v>
      </c>
      <c r="G2301" s="10" t="s">
        <v>93</v>
      </c>
      <c r="H2301" s="6">
        <v>17.850000000000001</v>
      </c>
      <c r="I2301" s="6">
        <v>0</v>
      </c>
      <c r="J2301" s="6">
        <v>0</v>
      </c>
      <c r="K2301" s="6">
        <v>0.15</v>
      </c>
      <c r="L2301" s="6">
        <v>5.74</v>
      </c>
      <c r="M2301" s="6">
        <v>11.96</v>
      </c>
      <c r="N2301" s="6">
        <v>4.1399999999999997</v>
      </c>
      <c r="O2301" s="6">
        <v>0</v>
      </c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  <c r="BA2301" s="3"/>
      <c r="BB2301" s="3"/>
      <c r="BC2301" s="3"/>
      <c r="BD2301" s="3"/>
      <c r="BE2301" s="3"/>
    </row>
    <row r="2302" spans="1:57" s="17" customFormat="1" hidden="1" x14ac:dyDescent="0.25">
      <c r="A2302" s="5">
        <v>2019</v>
      </c>
      <c r="B2302" s="5">
        <v>7</v>
      </c>
      <c r="C2302" s="12" t="s">
        <v>19</v>
      </c>
      <c r="D2302" s="12" t="s">
        <v>20</v>
      </c>
      <c r="E2302" s="5" t="s">
        <v>304</v>
      </c>
      <c r="F2302" s="12" t="s">
        <v>305</v>
      </c>
      <c r="G2302" s="10" t="s">
        <v>306</v>
      </c>
      <c r="H2302" s="6">
        <v>0.15</v>
      </c>
      <c r="I2302" s="6">
        <v>0</v>
      </c>
      <c r="J2302" s="6">
        <v>0</v>
      </c>
      <c r="K2302" s="6">
        <v>0.15</v>
      </c>
      <c r="L2302" s="6">
        <v>0</v>
      </c>
      <c r="M2302" s="6">
        <v>0</v>
      </c>
      <c r="N2302" s="6">
        <v>0</v>
      </c>
      <c r="O2302" s="6">
        <v>0</v>
      </c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  <c r="BA2302" s="3"/>
      <c r="BB2302" s="3"/>
      <c r="BC2302" s="3"/>
      <c r="BD2302" s="3"/>
      <c r="BE2302" s="3"/>
    </row>
    <row r="2303" spans="1:57" s="17" customFormat="1" hidden="1" x14ac:dyDescent="0.25">
      <c r="A2303" s="5">
        <v>2019</v>
      </c>
      <c r="B2303" s="5">
        <v>7</v>
      </c>
      <c r="C2303" s="12" t="s">
        <v>19</v>
      </c>
      <c r="D2303" s="12" t="s">
        <v>103</v>
      </c>
      <c r="E2303" s="5" t="s">
        <v>81</v>
      </c>
      <c r="F2303" s="12" t="s">
        <v>311</v>
      </c>
      <c r="G2303" s="10" t="s">
        <v>312</v>
      </c>
      <c r="H2303" s="6">
        <v>0.15</v>
      </c>
      <c r="I2303" s="6">
        <v>0</v>
      </c>
      <c r="J2303" s="6">
        <v>0</v>
      </c>
      <c r="K2303" s="6">
        <v>0.15</v>
      </c>
      <c r="L2303" s="6">
        <v>0</v>
      </c>
      <c r="M2303" s="6">
        <v>0</v>
      </c>
      <c r="N2303" s="6">
        <v>0</v>
      </c>
      <c r="O2303" s="6">
        <v>0</v>
      </c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/>
      <c r="BB2303" s="3"/>
      <c r="BC2303" s="3"/>
      <c r="BD2303" s="3"/>
      <c r="BE2303" s="3"/>
    </row>
    <row r="2304" spans="1:57" s="17" customFormat="1" hidden="1" x14ac:dyDescent="0.25">
      <c r="A2304" s="15">
        <v>2019</v>
      </c>
      <c r="B2304" s="15">
        <v>8</v>
      </c>
      <c r="C2304" s="15" t="s">
        <v>231</v>
      </c>
      <c r="D2304" s="15" t="s">
        <v>232</v>
      </c>
      <c r="E2304" s="15" t="s">
        <v>224</v>
      </c>
      <c r="F2304" s="15" t="s">
        <v>233</v>
      </c>
      <c r="G2304" s="16" t="s">
        <v>226</v>
      </c>
      <c r="H2304" s="15">
        <v>193.18</v>
      </c>
      <c r="I2304" s="15">
        <v>0</v>
      </c>
      <c r="J2304" s="15">
        <v>0</v>
      </c>
      <c r="K2304" s="15">
        <v>0.15</v>
      </c>
      <c r="L2304" s="15">
        <v>1.08</v>
      </c>
      <c r="M2304" s="15">
        <v>0</v>
      </c>
      <c r="N2304" s="15">
        <v>0</v>
      </c>
      <c r="O2304" s="15">
        <v>191.96</v>
      </c>
    </row>
    <row r="2305" spans="1:57" s="17" customFormat="1" hidden="1" x14ac:dyDescent="0.25">
      <c r="A2305" s="15">
        <v>2019</v>
      </c>
      <c r="B2305" s="15">
        <v>8</v>
      </c>
      <c r="C2305" s="15" t="s">
        <v>15</v>
      </c>
      <c r="D2305" s="15" t="s">
        <v>236</v>
      </c>
      <c r="E2305" s="15" t="s">
        <v>43</v>
      </c>
      <c r="F2305" s="15" t="s">
        <v>237</v>
      </c>
      <c r="G2305" s="16" t="s">
        <v>16</v>
      </c>
      <c r="H2305" s="15">
        <v>12.24</v>
      </c>
      <c r="I2305" s="15">
        <v>0</v>
      </c>
      <c r="J2305" s="15">
        <v>0</v>
      </c>
      <c r="K2305" s="15">
        <v>0.15</v>
      </c>
      <c r="L2305" s="15">
        <v>12.09</v>
      </c>
      <c r="M2305" s="15">
        <v>0</v>
      </c>
      <c r="N2305" s="15">
        <v>0</v>
      </c>
      <c r="O2305" s="15">
        <v>0</v>
      </c>
    </row>
    <row r="2306" spans="1:57" s="17" customFormat="1" hidden="1" x14ac:dyDescent="0.25">
      <c r="A2306" s="13">
        <v>2019</v>
      </c>
      <c r="B2306" s="13">
        <v>9</v>
      </c>
      <c r="C2306" s="13" t="s">
        <v>133</v>
      </c>
      <c r="D2306" s="13" t="s">
        <v>238</v>
      </c>
      <c r="E2306" s="13" t="s">
        <v>81</v>
      </c>
      <c r="F2306" s="13" t="s">
        <v>241</v>
      </c>
      <c r="G2306" s="7" t="s">
        <v>240</v>
      </c>
      <c r="H2306" s="13">
        <v>0.2</v>
      </c>
      <c r="I2306" s="13">
        <v>0</v>
      </c>
      <c r="J2306" s="13">
        <v>0</v>
      </c>
      <c r="K2306" s="13">
        <v>0.15</v>
      </c>
      <c r="L2306" s="13">
        <v>0.05</v>
      </c>
      <c r="M2306" s="13">
        <v>0</v>
      </c>
      <c r="N2306" s="13">
        <v>0</v>
      </c>
      <c r="O2306" s="13">
        <v>0</v>
      </c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  <c r="AH2306" s="18"/>
      <c r="AI2306" s="18"/>
      <c r="AJ2306" s="18"/>
      <c r="AK2306" s="18"/>
      <c r="AL2306" s="18"/>
      <c r="AM2306" s="18"/>
      <c r="AN2306" s="18"/>
      <c r="AO2306" s="18"/>
      <c r="AP2306" s="18"/>
      <c r="AQ2306" s="18"/>
      <c r="AR2306" s="18"/>
      <c r="AS2306" s="18"/>
      <c r="AT2306" s="18"/>
      <c r="AU2306" s="18"/>
      <c r="AV2306" s="18"/>
      <c r="AW2306" s="18"/>
      <c r="AX2306" s="18"/>
      <c r="AY2306" s="18"/>
      <c r="AZ2306" s="18"/>
      <c r="BA2306" s="18"/>
      <c r="BB2306" s="18"/>
      <c r="BC2306" s="18"/>
      <c r="BD2306" s="18"/>
      <c r="BE2306" s="18"/>
    </row>
    <row r="2307" spans="1:57" s="17" customFormat="1" hidden="1" x14ac:dyDescent="0.25">
      <c r="A2307" s="13">
        <v>2019</v>
      </c>
      <c r="B2307" s="13">
        <v>9</v>
      </c>
      <c r="C2307" s="13" t="s">
        <v>19</v>
      </c>
      <c r="D2307" s="13" t="s">
        <v>46</v>
      </c>
      <c r="E2307" s="13" t="s">
        <v>206</v>
      </c>
      <c r="F2307" s="13" t="s">
        <v>297</v>
      </c>
      <c r="G2307" s="7" t="s">
        <v>296</v>
      </c>
      <c r="H2307" s="13">
        <v>0.31</v>
      </c>
      <c r="I2307" s="13">
        <v>0</v>
      </c>
      <c r="J2307" s="13">
        <v>0</v>
      </c>
      <c r="K2307" s="13">
        <v>0.15</v>
      </c>
      <c r="L2307" s="13">
        <v>0.16</v>
      </c>
      <c r="M2307" s="13">
        <v>0</v>
      </c>
      <c r="N2307" s="13">
        <v>0</v>
      </c>
      <c r="O2307" s="13">
        <v>0</v>
      </c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  <c r="AH2307" s="18"/>
      <c r="AI2307" s="18"/>
      <c r="AJ2307" s="18"/>
      <c r="AK2307" s="18"/>
      <c r="AL2307" s="18"/>
      <c r="AM2307" s="18"/>
      <c r="AN2307" s="18"/>
      <c r="AO2307" s="18"/>
      <c r="AP2307" s="18"/>
      <c r="AQ2307" s="18"/>
      <c r="AR2307" s="18"/>
      <c r="AS2307" s="18"/>
      <c r="AT2307" s="18"/>
      <c r="AU2307" s="18"/>
      <c r="AV2307" s="18"/>
      <c r="AW2307" s="18"/>
      <c r="AX2307" s="18"/>
      <c r="AY2307" s="18"/>
      <c r="AZ2307" s="18"/>
      <c r="BA2307" s="18"/>
      <c r="BB2307" s="18"/>
      <c r="BC2307" s="18"/>
      <c r="BD2307" s="18"/>
      <c r="BE2307" s="18"/>
    </row>
    <row r="2308" spans="1:57" s="17" customFormat="1" hidden="1" x14ac:dyDescent="0.25">
      <c r="A2308" s="19">
        <v>2019</v>
      </c>
      <c r="B2308" s="19">
        <v>10</v>
      </c>
      <c r="C2308" s="19" t="s">
        <v>89</v>
      </c>
      <c r="D2308" s="19" t="s">
        <v>90</v>
      </c>
      <c r="E2308" s="19" t="s">
        <v>91</v>
      </c>
      <c r="F2308" s="19" t="s">
        <v>94</v>
      </c>
      <c r="G2308" s="19" t="s">
        <v>93</v>
      </c>
      <c r="H2308" s="19">
        <v>18.07</v>
      </c>
      <c r="I2308" s="19">
        <v>0</v>
      </c>
      <c r="J2308" s="19">
        <v>0</v>
      </c>
      <c r="K2308" s="19">
        <v>0.15</v>
      </c>
      <c r="L2308" s="19">
        <v>5.35</v>
      </c>
      <c r="M2308" s="19">
        <v>12.58</v>
      </c>
      <c r="N2308" s="19">
        <v>4.4400000000000004</v>
      </c>
      <c r="O2308" s="19">
        <v>0</v>
      </c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  <c r="AG2308" s="20"/>
      <c r="AH2308" s="20"/>
      <c r="AI2308" s="20"/>
      <c r="AJ2308" s="20"/>
      <c r="AK2308" s="20"/>
      <c r="AL2308" s="20"/>
      <c r="AM2308" s="20"/>
      <c r="AN2308" s="20"/>
      <c r="AO2308" s="20"/>
      <c r="AP2308" s="20"/>
      <c r="AQ2308" s="20"/>
      <c r="AR2308" s="20"/>
      <c r="AS2308" s="20"/>
      <c r="AT2308" s="20"/>
      <c r="AU2308" s="20"/>
      <c r="AV2308" s="20"/>
      <c r="AW2308" s="20"/>
      <c r="AX2308" s="20"/>
      <c r="AY2308" s="20"/>
      <c r="AZ2308" s="20"/>
      <c r="BA2308" s="20"/>
      <c r="BB2308" s="20"/>
      <c r="BC2308" s="20"/>
      <c r="BD2308" s="20"/>
      <c r="BE2308" s="20"/>
    </row>
    <row r="2309" spans="1:57" s="17" customFormat="1" hidden="1" x14ac:dyDescent="0.25">
      <c r="A2309" s="19">
        <v>2019</v>
      </c>
      <c r="B2309" s="19">
        <v>10</v>
      </c>
      <c r="C2309" s="19" t="s">
        <v>209</v>
      </c>
      <c r="D2309" s="19" t="s">
        <v>219</v>
      </c>
      <c r="E2309" s="19" t="s">
        <v>220</v>
      </c>
      <c r="F2309" s="19" t="s">
        <v>221</v>
      </c>
      <c r="G2309" s="19" t="s">
        <v>221</v>
      </c>
      <c r="H2309" s="19">
        <v>412.9</v>
      </c>
      <c r="I2309" s="19">
        <v>0</v>
      </c>
      <c r="J2309" s="19">
        <v>0</v>
      </c>
      <c r="K2309" s="19">
        <v>0.15</v>
      </c>
      <c r="L2309" s="19">
        <v>0</v>
      </c>
      <c r="M2309" s="19">
        <v>412.74</v>
      </c>
      <c r="N2309" s="19">
        <v>12.66</v>
      </c>
      <c r="O2309" s="19">
        <v>0</v>
      </c>
      <c r="P2309" s="20"/>
      <c r="Q2309" s="20"/>
      <c r="R2309" s="20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  <c r="AG2309" s="20"/>
      <c r="AH2309" s="20"/>
      <c r="AI2309" s="20"/>
      <c r="AJ2309" s="20"/>
      <c r="AK2309" s="20"/>
      <c r="AL2309" s="20"/>
      <c r="AM2309" s="20"/>
      <c r="AN2309" s="20"/>
      <c r="AO2309" s="20"/>
      <c r="AP2309" s="20"/>
      <c r="AQ2309" s="20"/>
      <c r="AR2309" s="20"/>
      <c r="AS2309" s="20"/>
      <c r="AT2309" s="20"/>
      <c r="AU2309" s="20"/>
      <c r="AV2309" s="20"/>
      <c r="AW2309" s="20"/>
      <c r="AX2309" s="20"/>
      <c r="AY2309" s="20"/>
      <c r="AZ2309" s="20"/>
      <c r="BA2309" s="20"/>
      <c r="BB2309" s="20"/>
      <c r="BC2309" s="20"/>
      <c r="BD2309" s="20"/>
      <c r="BE2309" s="20"/>
    </row>
    <row r="2310" spans="1:57" s="17" customFormat="1" hidden="1" x14ac:dyDescent="0.25">
      <c r="A2310" s="19">
        <v>2019</v>
      </c>
      <c r="B2310" s="19">
        <v>10</v>
      </c>
      <c r="C2310" s="19" t="s">
        <v>133</v>
      </c>
      <c r="D2310" s="19" t="s">
        <v>238</v>
      </c>
      <c r="E2310" s="19" t="s">
        <v>81</v>
      </c>
      <c r="F2310" s="19" t="s">
        <v>241</v>
      </c>
      <c r="G2310" s="19" t="s">
        <v>240</v>
      </c>
      <c r="H2310" s="19">
        <v>0.2</v>
      </c>
      <c r="I2310" s="19">
        <v>0</v>
      </c>
      <c r="J2310" s="19">
        <v>0</v>
      </c>
      <c r="K2310" s="19">
        <v>0.15</v>
      </c>
      <c r="L2310" s="19">
        <v>0.05</v>
      </c>
      <c r="M2310" s="19">
        <v>0</v>
      </c>
      <c r="N2310" s="19">
        <v>0</v>
      </c>
      <c r="O2310" s="19">
        <v>0</v>
      </c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  <c r="AG2310" s="20"/>
      <c r="AH2310" s="20"/>
      <c r="AI2310" s="20"/>
      <c r="AJ2310" s="20"/>
      <c r="AK2310" s="20"/>
      <c r="AL2310" s="20"/>
      <c r="AM2310" s="20"/>
      <c r="AN2310" s="20"/>
      <c r="AO2310" s="20"/>
      <c r="AP2310" s="20"/>
      <c r="AQ2310" s="20"/>
      <c r="AR2310" s="20"/>
      <c r="AS2310" s="20"/>
      <c r="AT2310" s="20"/>
      <c r="AU2310" s="20"/>
      <c r="AV2310" s="20"/>
      <c r="AW2310" s="20"/>
      <c r="AX2310" s="20"/>
      <c r="AY2310" s="20"/>
      <c r="AZ2310" s="20"/>
      <c r="BA2310" s="20"/>
      <c r="BB2310" s="20"/>
      <c r="BC2310" s="20"/>
      <c r="BD2310" s="20"/>
      <c r="BE2310" s="20"/>
    </row>
    <row r="2311" spans="1:57" s="17" customFormat="1" hidden="1" x14ac:dyDescent="0.25">
      <c r="A2311" s="19">
        <v>2019</v>
      </c>
      <c r="B2311" s="19">
        <v>10</v>
      </c>
      <c r="C2311" s="19" t="s">
        <v>19</v>
      </c>
      <c r="D2311" s="19" t="s">
        <v>20</v>
      </c>
      <c r="E2311" s="19" t="s">
        <v>304</v>
      </c>
      <c r="F2311" s="19" t="s">
        <v>305</v>
      </c>
      <c r="G2311" s="19" t="s">
        <v>306</v>
      </c>
      <c r="H2311" s="19">
        <v>0.15</v>
      </c>
      <c r="I2311" s="19">
        <v>0</v>
      </c>
      <c r="J2311" s="19">
        <v>0</v>
      </c>
      <c r="K2311" s="19">
        <v>0.15</v>
      </c>
      <c r="L2311" s="19">
        <v>0</v>
      </c>
      <c r="M2311" s="19">
        <v>0</v>
      </c>
      <c r="N2311" s="19">
        <v>0</v>
      </c>
      <c r="O2311" s="19">
        <v>0</v>
      </c>
      <c r="P2311" s="20"/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  <c r="AG2311" s="20"/>
      <c r="AH2311" s="20"/>
      <c r="AI2311" s="20"/>
      <c r="AJ2311" s="20"/>
      <c r="AK2311" s="20"/>
      <c r="AL2311" s="20"/>
      <c r="AM2311" s="20"/>
      <c r="AN2311" s="20"/>
      <c r="AO2311" s="20"/>
      <c r="AP2311" s="20"/>
      <c r="AQ2311" s="20"/>
      <c r="AR2311" s="20"/>
      <c r="AS2311" s="20"/>
      <c r="AT2311" s="20"/>
      <c r="AU2311" s="20"/>
      <c r="AV2311" s="20"/>
      <c r="AW2311" s="20"/>
      <c r="AX2311" s="20"/>
      <c r="AY2311" s="20"/>
      <c r="AZ2311" s="20"/>
      <c r="BA2311" s="20"/>
      <c r="BB2311" s="20"/>
      <c r="BC2311" s="20"/>
      <c r="BD2311" s="20"/>
      <c r="BE2311" s="20"/>
    </row>
    <row r="2312" spans="1:57" s="17" customFormat="1" hidden="1" x14ac:dyDescent="0.25">
      <c r="A2312" s="19">
        <v>2019</v>
      </c>
      <c r="B2312" s="19">
        <v>10</v>
      </c>
      <c r="C2312" s="19" t="s">
        <v>19</v>
      </c>
      <c r="D2312" s="19" t="s">
        <v>103</v>
      </c>
      <c r="E2312" s="19" t="s">
        <v>81</v>
      </c>
      <c r="F2312" s="19" t="s">
        <v>311</v>
      </c>
      <c r="G2312" s="19" t="s">
        <v>312</v>
      </c>
      <c r="H2312" s="19">
        <v>0.15</v>
      </c>
      <c r="I2312" s="19">
        <v>0</v>
      </c>
      <c r="J2312" s="19">
        <v>0</v>
      </c>
      <c r="K2312" s="19">
        <v>0.15</v>
      </c>
      <c r="L2312" s="19">
        <v>0</v>
      </c>
      <c r="M2312" s="19">
        <v>0</v>
      </c>
      <c r="N2312" s="19">
        <v>0</v>
      </c>
      <c r="O2312" s="19">
        <v>0</v>
      </c>
      <c r="P2312" s="20"/>
      <c r="Q2312" s="20"/>
      <c r="R2312" s="20"/>
      <c r="S2312" s="20"/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20"/>
      <c r="AG2312" s="20"/>
      <c r="AH2312" s="20"/>
      <c r="AI2312" s="20"/>
      <c r="AJ2312" s="20"/>
      <c r="AK2312" s="20"/>
      <c r="AL2312" s="20"/>
      <c r="AM2312" s="20"/>
      <c r="AN2312" s="20"/>
      <c r="AO2312" s="20"/>
      <c r="AP2312" s="20"/>
      <c r="AQ2312" s="20"/>
      <c r="AR2312" s="20"/>
      <c r="AS2312" s="20"/>
      <c r="AT2312" s="20"/>
      <c r="AU2312" s="20"/>
      <c r="AV2312" s="20"/>
      <c r="AW2312" s="20"/>
      <c r="AX2312" s="20"/>
      <c r="AY2312" s="20"/>
      <c r="AZ2312" s="20"/>
      <c r="BA2312" s="20"/>
      <c r="BB2312" s="20"/>
      <c r="BC2312" s="20"/>
      <c r="BD2312" s="20"/>
      <c r="BE2312" s="20"/>
    </row>
    <row r="2313" spans="1:57" s="17" customFormat="1" hidden="1" x14ac:dyDescent="0.25">
      <c r="A2313" s="21">
        <v>2019</v>
      </c>
      <c r="B2313" s="21">
        <v>11</v>
      </c>
      <c r="C2313" s="21" t="s">
        <v>19</v>
      </c>
      <c r="D2313" s="21" t="s">
        <v>46</v>
      </c>
      <c r="E2313" s="21" t="s">
        <v>206</v>
      </c>
      <c r="F2313" s="21" t="s">
        <v>298</v>
      </c>
      <c r="G2313" s="21" t="s">
        <v>296</v>
      </c>
      <c r="H2313" s="21">
        <v>0.32</v>
      </c>
      <c r="I2313" s="21">
        <v>0</v>
      </c>
      <c r="J2313" s="21">
        <v>0</v>
      </c>
      <c r="K2313" s="21">
        <v>0.15</v>
      </c>
      <c r="L2313" s="21">
        <v>0.17</v>
      </c>
      <c r="M2313" s="21">
        <v>0</v>
      </c>
      <c r="N2313" s="21">
        <v>0</v>
      </c>
      <c r="O2313" s="21">
        <v>0</v>
      </c>
      <c r="P2313" s="22"/>
      <c r="Q2313" s="22"/>
      <c r="R2313" s="22"/>
      <c r="S2313" s="22"/>
      <c r="T2313" s="22"/>
      <c r="U2313" s="22"/>
      <c r="V2313" s="22"/>
      <c r="W2313" s="22"/>
      <c r="X2313" s="22"/>
      <c r="Y2313" s="22"/>
      <c r="Z2313" s="22"/>
      <c r="AA2313" s="22"/>
      <c r="AB2313" s="22"/>
      <c r="AC2313" s="22"/>
      <c r="AD2313" s="22"/>
      <c r="AE2313" s="22"/>
      <c r="AF2313" s="22"/>
      <c r="AG2313" s="22"/>
      <c r="AH2313" s="22"/>
      <c r="AI2313" s="22"/>
      <c r="AJ2313" s="22"/>
      <c r="AK2313" s="22"/>
      <c r="AL2313" s="22"/>
      <c r="AM2313" s="22"/>
      <c r="AN2313" s="22"/>
      <c r="AO2313" s="22"/>
      <c r="AP2313" s="22"/>
      <c r="AQ2313" s="22"/>
      <c r="AR2313" s="22"/>
      <c r="AS2313" s="22"/>
      <c r="AT2313" s="22"/>
      <c r="AU2313" s="22"/>
      <c r="AV2313" s="22"/>
      <c r="AW2313" s="22"/>
      <c r="AX2313" s="22"/>
      <c r="AY2313" s="22"/>
      <c r="AZ2313" s="22"/>
      <c r="BA2313" s="22"/>
      <c r="BB2313" s="22"/>
      <c r="BC2313" s="22"/>
      <c r="BD2313" s="22"/>
      <c r="BE2313" s="22"/>
    </row>
    <row r="2314" spans="1:57" s="17" customFormat="1" hidden="1" x14ac:dyDescent="0.25">
      <c r="A2314" s="21">
        <v>2019</v>
      </c>
      <c r="B2314" s="21">
        <v>11</v>
      </c>
      <c r="C2314" s="21" t="s">
        <v>89</v>
      </c>
      <c r="D2314" s="21" t="s">
        <v>370</v>
      </c>
      <c r="E2314" s="21" t="s">
        <v>371</v>
      </c>
      <c r="F2314" s="21" t="s">
        <v>372</v>
      </c>
      <c r="G2314" s="21" t="s">
        <v>372</v>
      </c>
      <c r="H2314" s="21">
        <v>20.149999999999999</v>
      </c>
      <c r="I2314" s="21">
        <v>0</v>
      </c>
      <c r="J2314" s="21">
        <v>0</v>
      </c>
      <c r="K2314" s="21">
        <v>0.15</v>
      </c>
      <c r="L2314" s="21">
        <v>1.29</v>
      </c>
      <c r="M2314" s="21">
        <v>0</v>
      </c>
      <c r="N2314" s="21">
        <v>0</v>
      </c>
      <c r="O2314" s="21">
        <v>18.71</v>
      </c>
      <c r="P2314" s="22"/>
      <c r="Q2314" s="22"/>
      <c r="R2314" s="22"/>
      <c r="S2314" s="22"/>
      <c r="T2314" s="22"/>
      <c r="U2314" s="22"/>
      <c r="V2314" s="22"/>
      <c r="W2314" s="22"/>
      <c r="X2314" s="22"/>
      <c r="Y2314" s="22"/>
      <c r="Z2314" s="22"/>
      <c r="AA2314" s="22"/>
      <c r="AB2314" s="22"/>
      <c r="AC2314" s="22"/>
      <c r="AD2314" s="22"/>
      <c r="AE2314" s="22"/>
      <c r="AF2314" s="22"/>
      <c r="AG2314" s="22"/>
      <c r="AH2314" s="22"/>
      <c r="AI2314" s="22"/>
      <c r="AJ2314" s="22"/>
      <c r="AK2314" s="22"/>
      <c r="AL2314" s="22"/>
      <c r="AM2314" s="22"/>
      <c r="AN2314" s="22"/>
      <c r="AO2314" s="22"/>
      <c r="AP2314" s="22"/>
      <c r="AQ2314" s="22"/>
      <c r="AR2314" s="22"/>
      <c r="AS2314" s="22"/>
      <c r="AT2314" s="22"/>
      <c r="AU2314" s="22"/>
      <c r="AV2314" s="22"/>
      <c r="AW2314" s="22"/>
      <c r="AX2314" s="22"/>
      <c r="AY2314" s="22"/>
      <c r="AZ2314" s="22"/>
      <c r="BA2314" s="22"/>
      <c r="BB2314" s="22"/>
      <c r="BC2314" s="22"/>
      <c r="BD2314" s="22"/>
      <c r="BE2314" s="22"/>
    </row>
    <row r="2315" spans="1:57" s="17" customFormat="1" hidden="1" x14ac:dyDescent="0.25">
      <c r="A2315" s="23">
        <v>2019</v>
      </c>
      <c r="B2315" s="23">
        <v>12</v>
      </c>
      <c r="C2315" s="23" t="s">
        <v>19</v>
      </c>
      <c r="D2315" s="23" t="s">
        <v>103</v>
      </c>
      <c r="E2315" s="23" t="s">
        <v>81</v>
      </c>
      <c r="F2315" s="23" t="s">
        <v>311</v>
      </c>
      <c r="G2315" s="23" t="s">
        <v>312</v>
      </c>
      <c r="H2315" s="23">
        <v>0.15</v>
      </c>
      <c r="I2315" s="23">
        <v>0</v>
      </c>
      <c r="J2315" s="23">
        <v>0</v>
      </c>
      <c r="K2315" s="23">
        <v>0.15</v>
      </c>
      <c r="L2315" s="23">
        <v>0</v>
      </c>
      <c r="M2315" s="23">
        <v>0</v>
      </c>
      <c r="N2315" s="23">
        <v>0</v>
      </c>
      <c r="O2315" s="23">
        <v>0</v>
      </c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 s="24"/>
      <c r="AB2315" s="24"/>
      <c r="AC2315" s="24"/>
      <c r="AD2315" s="24"/>
      <c r="AE2315" s="24"/>
      <c r="AF2315" s="24"/>
      <c r="AG2315" s="24"/>
      <c r="AH2315" s="24"/>
      <c r="AI2315" s="24"/>
      <c r="AJ2315" s="24"/>
      <c r="AK2315" s="24"/>
      <c r="AL2315" s="24"/>
      <c r="AM2315" s="24"/>
      <c r="AN2315" s="24"/>
      <c r="AO2315" s="24"/>
      <c r="AP2315" s="24"/>
      <c r="AQ2315" s="24"/>
      <c r="AR2315" s="24"/>
      <c r="AS2315" s="24"/>
      <c r="AT2315" s="24"/>
      <c r="AU2315" s="24"/>
      <c r="AV2315" s="24"/>
      <c r="AW2315" s="24"/>
      <c r="AX2315" s="24"/>
      <c r="AY2315" s="24"/>
      <c r="AZ2315" s="24"/>
      <c r="BA2315" s="24"/>
      <c r="BB2315" s="24"/>
      <c r="BC2315" s="24"/>
      <c r="BD2315" s="24"/>
      <c r="BE2315" s="24"/>
    </row>
    <row r="2316" spans="1:57" s="17" customFormat="1" hidden="1" x14ac:dyDescent="0.25">
      <c r="A2316" s="4">
        <v>2019</v>
      </c>
      <c r="B2316" s="4">
        <v>1</v>
      </c>
      <c r="C2316" s="4" t="s">
        <v>19</v>
      </c>
      <c r="D2316" s="4" t="s">
        <v>103</v>
      </c>
      <c r="E2316" s="4" t="s">
        <v>17</v>
      </c>
      <c r="F2316" s="4" t="s">
        <v>113</v>
      </c>
      <c r="G2316" s="5" t="s">
        <v>114</v>
      </c>
      <c r="H2316" s="6">
        <v>0.14000000000000001</v>
      </c>
      <c r="I2316" s="6">
        <v>0</v>
      </c>
      <c r="J2316" s="6">
        <v>0</v>
      </c>
      <c r="K2316" s="6">
        <v>0.14000000000000001</v>
      </c>
      <c r="L2316" s="6">
        <v>0</v>
      </c>
      <c r="M2316" s="6">
        <v>0</v>
      </c>
      <c r="N2316" s="6">
        <v>0</v>
      </c>
      <c r="O2316" s="6">
        <v>0</v>
      </c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  <c r="AP2316" s="3"/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/>
      <c r="BB2316" s="3"/>
      <c r="BC2316" s="3"/>
      <c r="BD2316" s="3"/>
      <c r="BE2316" s="3"/>
    </row>
    <row r="2317" spans="1:57" s="17" customFormat="1" hidden="1" x14ac:dyDescent="0.25">
      <c r="A2317" s="4">
        <v>2019</v>
      </c>
      <c r="B2317" s="4">
        <v>1</v>
      </c>
      <c r="C2317" s="4" t="s">
        <v>203</v>
      </c>
      <c r="D2317" s="4" t="s">
        <v>204</v>
      </c>
      <c r="E2317" s="4" t="s">
        <v>17</v>
      </c>
      <c r="F2317" s="4" t="s">
        <v>204</v>
      </c>
      <c r="G2317" s="5" t="s">
        <v>205</v>
      </c>
      <c r="H2317" s="6">
        <v>31.85</v>
      </c>
      <c r="I2317" s="6">
        <v>0</v>
      </c>
      <c r="J2317" s="6">
        <v>0</v>
      </c>
      <c r="K2317" s="6">
        <v>0.14000000000000001</v>
      </c>
      <c r="L2317" s="6">
        <v>9.67</v>
      </c>
      <c r="M2317" s="6">
        <v>0</v>
      </c>
      <c r="N2317" s="6">
        <v>0</v>
      </c>
      <c r="O2317" s="6">
        <v>22.03</v>
      </c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  <c r="AP2317" s="3"/>
      <c r="AQ2317" s="3"/>
      <c r="AR2317" s="3"/>
      <c r="AS2317" s="3"/>
      <c r="AT2317" s="3"/>
      <c r="AU2317" s="3"/>
      <c r="AV2317" s="3"/>
      <c r="AW2317" s="3"/>
      <c r="AX2317" s="3"/>
      <c r="AY2317" s="3"/>
      <c r="AZ2317" s="3"/>
      <c r="BA2317" s="3"/>
      <c r="BB2317" s="3"/>
      <c r="BC2317" s="3"/>
      <c r="BD2317" s="3"/>
      <c r="BE2317" s="3"/>
    </row>
    <row r="2318" spans="1:57" s="17" customFormat="1" hidden="1" x14ac:dyDescent="0.25">
      <c r="A2318" s="4">
        <v>2019</v>
      </c>
      <c r="B2318" s="4">
        <v>1</v>
      </c>
      <c r="C2318" s="4" t="s">
        <v>19</v>
      </c>
      <c r="D2318" s="4" t="s">
        <v>46</v>
      </c>
      <c r="E2318" s="4" t="s">
        <v>206</v>
      </c>
      <c r="F2318" s="4" t="s">
        <v>297</v>
      </c>
      <c r="G2318" s="5" t="s">
        <v>296</v>
      </c>
      <c r="H2318" s="6">
        <v>0.3</v>
      </c>
      <c r="I2318" s="6">
        <v>0</v>
      </c>
      <c r="J2318" s="6">
        <v>0</v>
      </c>
      <c r="K2318" s="6">
        <v>0.14000000000000001</v>
      </c>
      <c r="L2318" s="6">
        <v>0.16</v>
      </c>
      <c r="M2318" s="6">
        <v>0</v>
      </c>
      <c r="N2318" s="6">
        <v>0</v>
      </c>
      <c r="O2318" s="6">
        <v>0</v>
      </c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  <c r="AQ2318" s="3"/>
      <c r="AR2318" s="3"/>
      <c r="AS2318" s="3"/>
      <c r="AT2318" s="3"/>
      <c r="AU2318" s="3"/>
      <c r="AV2318" s="3"/>
      <c r="AW2318" s="3"/>
      <c r="AX2318" s="3"/>
      <c r="AY2318" s="3"/>
      <c r="AZ2318" s="3"/>
      <c r="BA2318" s="3"/>
      <c r="BB2318" s="3"/>
      <c r="BC2318" s="3"/>
      <c r="BD2318" s="3"/>
      <c r="BE2318" s="3"/>
    </row>
    <row r="2319" spans="1:57" s="17" customFormat="1" x14ac:dyDescent="0.25">
      <c r="A2319" s="4">
        <v>2019</v>
      </c>
      <c r="B2319" s="4">
        <v>1</v>
      </c>
      <c r="C2319" s="4" t="s">
        <v>61</v>
      </c>
      <c r="D2319" s="4" t="s">
        <v>399</v>
      </c>
      <c r="E2319" s="4" t="s">
        <v>29</v>
      </c>
      <c r="F2319" s="4" t="s">
        <v>414</v>
      </c>
      <c r="G2319" s="5" t="s">
        <v>411</v>
      </c>
      <c r="H2319" s="6">
        <v>8.6999999999999993</v>
      </c>
      <c r="I2319" s="6">
        <v>0</v>
      </c>
      <c r="J2319" s="6">
        <v>0</v>
      </c>
      <c r="K2319" s="6">
        <v>0.14000000000000001</v>
      </c>
      <c r="L2319" s="6">
        <v>0.23</v>
      </c>
      <c r="M2319" s="6">
        <v>8.33</v>
      </c>
      <c r="N2319" s="6">
        <v>3.09</v>
      </c>
      <c r="O2319" s="6">
        <v>0</v>
      </c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  <c r="AQ2319" s="3"/>
      <c r="AR2319" s="3"/>
      <c r="AS2319" s="3"/>
      <c r="AT2319" s="3"/>
      <c r="AU2319" s="3"/>
      <c r="AV2319" s="3"/>
      <c r="AW2319" s="3"/>
      <c r="AX2319" s="3"/>
      <c r="AY2319" s="3"/>
      <c r="AZ2319" s="3"/>
      <c r="BA2319" s="3"/>
      <c r="BB2319" s="3"/>
      <c r="BC2319" s="3"/>
      <c r="BD2319" s="3"/>
      <c r="BE2319" s="3"/>
    </row>
    <row r="2320" spans="1:57" s="17" customFormat="1" x14ac:dyDescent="0.25">
      <c r="A2320" s="9">
        <v>2019</v>
      </c>
      <c r="B2320" s="9">
        <v>2</v>
      </c>
      <c r="C2320" s="9" t="s">
        <v>27</v>
      </c>
      <c r="D2320" s="9" t="s">
        <v>28</v>
      </c>
      <c r="E2320" s="9" t="s">
        <v>29</v>
      </c>
      <c r="F2320" s="9" t="s">
        <v>41</v>
      </c>
      <c r="G2320" s="5" t="s">
        <v>30</v>
      </c>
      <c r="H2320" s="6">
        <v>5.09</v>
      </c>
      <c r="I2320" s="6">
        <v>0</v>
      </c>
      <c r="J2320" s="6">
        <v>0</v>
      </c>
      <c r="K2320" s="6">
        <v>0.14000000000000001</v>
      </c>
      <c r="L2320" s="6">
        <v>0</v>
      </c>
      <c r="M2320" s="6">
        <v>4.9399999999999995</v>
      </c>
      <c r="N2320" s="6">
        <v>2.25</v>
      </c>
      <c r="O2320" s="6">
        <v>0</v>
      </c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  <c r="AQ2320" s="3"/>
      <c r="AR2320" s="3"/>
      <c r="AS2320" s="3"/>
      <c r="AT2320" s="3"/>
      <c r="AU2320" s="3"/>
      <c r="AV2320" s="3"/>
      <c r="AW2320" s="3"/>
      <c r="AX2320" s="3"/>
      <c r="AY2320" s="3"/>
      <c r="AZ2320" s="3"/>
      <c r="BA2320" s="3"/>
      <c r="BB2320" s="3"/>
      <c r="BC2320" s="3"/>
      <c r="BD2320" s="3"/>
      <c r="BE2320" s="3"/>
    </row>
    <row r="2321" spans="1:57" s="17" customFormat="1" hidden="1" x14ac:dyDescent="0.25">
      <c r="A2321" s="9">
        <v>2019</v>
      </c>
      <c r="B2321" s="9">
        <v>2</v>
      </c>
      <c r="C2321" s="9" t="s">
        <v>79</v>
      </c>
      <c r="D2321" s="9" t="s">
        <v>137</v>
      </c>
      <c r="E2321" s="9" t="s">
        <v>138</v>
      </c>
      <c r="F2321" s="9" t="s">
        <v>143</v>
      </c>
      <c r="G2321" s="5" t="s">
        <v>140</v>
      </c>
      <c r="H2321" s="6">
        <v>0.14000000000000001</v>
      </c>
      <c r="I2321" s="6">
        <v>0</v>
      </c>
      <c r="J2321" s="6">
        <v>0</v>
      </c>
      <c r="K2321" s="6">
        <v>0.14000000000000001</v>
      </c>
      <c r="L2321" s="6">
        <v>0</v>
      </c>
      <c r="M2321" s="6">
        <v>0</v>
      </c>
      <c r="N2321" s="6">
        <v>0</v>
      </c>
      <c r="O2321" s="6">
        <v>0</v>
      </c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  <c r="BA2321" s="3"/>
      <c r="BB2321" s="3"/>
      <c r="BC2321" s="3"/>
      <c r="BD2321" s="3"/>
      <c r="BE2321" s="3"/>
    </row>
    <row r="2322" spans="1:57" s="17" customFormat="1" hidden="1" x14ac:dyDescent="0.25">
      <c r="A2322" s="9">
        <v>2019</v>
      </c>
      <c r="B2322" s="9">
        <v>2</v>
      </c>
      <c r="C2322" s="9" t="s">
        <v>231</v>
      </c>
      <c r="D2322" s="9" t="s">
        <v>232</v>
      </c>
      <c r="E2322" s="9" t="s">
        <v>224</v>
      </c>
      <c r="F2322" s="9" t="s">
        <v>233</v>
      </c>
      <c r="G2322" s="5" t="s">
        <v>226</v>
      </c>
      <c r="H2322" s="6">
        <v>229.24</v>
      </c>
      <c r="I2322" s="6">
        <v>0</v>
      </c>
      <c r="J2322" s="6">
        <v>0</v>
      </c>
      <c r="K2322" s="6">
        <v>0.14000000000000001</v>
      </c>
      <c r="L2322" s="6">
        <v>1.05</v>
      </c>
      <c r="M2322" s="6">
        <v>0</v>
      </c>
      <c r="N2322" s="6">
        <v>0</v>
      </c>
      <c r="O2322" s="6">
        <v>228.04</v>
      </c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  <c r="AQ2322" s="3"/>
      <c r="AR2322" s="3"/>
      <c r="AS2322" s="3"/>
      <c r="AT2322" s="3"/>
      <c r="AU2322" s="3"/>
      <c r="AV2322" s="3"/>
      <c r="AW2322" s="3"/>
      <c r="AX2322" s="3"/>
      <c r="AY2322" s="3"/>
      <c r="AZ2322" s="3"/>
      <c r="BA2322" s="3"/>
      <c r="BB2322" s="3"/>
      <c r="BC2322" s="3"/>
      <c r="BD2322" s="3"/>
      <c r="BE2322" s="3"/>
    </row>
    <row r="2323" spans="1:57" s="17" customFormat="1" hidden="1" x14ac:dyDescent="0.25">
      <c r="A2323" s="9">
        <v>2019</v>
      </c>
      <c r="B2323" s="9">
        <v>2</v>
      </c>
      <c r="C2323" s="9" t="s">
        <v>89</v>
      </c>
      <c r="D2323" s="9" t="s">
        <v>288</v>
      </c>
      <c r="E2323" s="9" t="s">
        <v>126</v>
      </c>
      <c r="F2323" s="9" t="s">
        <v>289</v>
      </c>
      <c r="G2323" s="5" t="s">
        <v>290</v>
      </c>
      <c r="H2323" s="6">
        <v>0.14000000000000001</v>
      </c>
      <c r="I2323" s="6">
        <v>0</v>
      </c>
      <c r="J2323" s="6">
        <v>0</v>
      </c>
      <c r="K2323" s="6">
        <v>0.14000000000000001</v>
      </c>
      <c r="L2323" s="6">
        <v>0</v>
      </c>
      <c r="M2323" s="6">
        <v>0</v>
      </c>
      <c r="N2323" s="6">
        <v>0</v>
      </c>
      <c r="O2323" s="6">
        <v>0</v>
      </c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  <c r="BA2323" s="3"/>
      <c r="BB2323" s="3"/>
      <c r="BC2323" s="3"/>
      <c r="BD2323" s="3"/>
      <c r="BE2323" s="3"/>
    </row>
    <row r="2324" spans="1:57" s="17" customFormat="1" hidden="1" x14ac:dyDescent="0.25">
      <c r="A2324" s="9">
        <v>2019</v>
      </c>
      <c r="B2324" s="9">
        <v>2</v>
      </c>
      <c r="C2324" s="9" t="s">
        <v>19</v>
      </c>
      <c r="D2324" s="9" t="s">
        <v>46</v>
      </c>
      <c r="E2324" s="9" t="s">
        <v>206</v>
      </c>
      <c r="F2324" s="9" t="s">
        <v>297</v>
      </c>
      <c r="G2324" s="5" t="s">
        <v>296</v>
      </c>
      <c r="H2324" s="6">
        <v>0.3</v>
      </c>
      <c r="I2324" s="6">
        <v>0</v>
      </c>
      <c r="J2324" s="6">
        <v>0</v>
      </c>
      <c r="K2324" s="6">
        <v>0.14000000000000001</v>
      </c>
      <c r="L2324" s="6">
        <v>0.16</v>
      </c>
      <c r="M2324" s="6">
        <v>0</v>
      </c>
      <c r="N2324" s="6">
        <v>0</v>
      </c>
      <c r="O2324" s="6">
        <v>0</v>
      </c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  <c r="BA2324" s="3"/>
      <c r="BB2324" s="3"/>
      <c r="BC2324" s="3"/>
      <c r="BD2324" s="3"/>
      <c r="BE2324" s="3"/>
    </row>
    <row r="2325" spans="1:57" s="17" customFormat="1" hidden="1" x14ac:dyDescent="0.25">
      <c r="A2325" s="9">
        <v>2019</v>
      </c>
      <c r="B2325" s="9">
        <v>2</v>
      </c>
      <c r="C2325" s="9" t="s">
        <v>15</v>
      </c>
      <c r="D2325" s="9" t="s">
        <v>24</v>
      </c>
      <c r="E2325" s="9" t="s">
        <v>43</v>
      </c>
      <c r="F2325" s="9" t="s">
        <v>435</v>
      </c>
      <c r="G2325" s="5" t="s">
        <v>434</v>
      </c>
      <c r="H2325" s="6">
        <v>29.8</v>
      </c>
      <c r="I2325" s="6">
        <v>0</v>
      </c>
      <c r="J2325" s="6">
        <v>0</v>
      </c>
      <c r="K2325" s="6">
        <v>0.14000000000000001</v>
      </c>
      <c r="L2325" s="6">
        <v>2.83</v>
      </c>
      <c r="M2325" s="6">
        <v>0</v>
      </c>
      <c r="N2325" s="6">
        <v>0</v>
      </c>
      <c r="O2325" s="6">
        <v>26.83</v>
      </c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  <c r="BA2325" s="3"/>
      <c r="BB2325" s="3"/>
      <c r="BC2325" s="3"/>
      <c r="BD2325" s="3"/>
      <c r="BE2325" s="3"/>
    </row>
    <row r="2326" spans="1:57" s="17" customFormat="1" x14ac:dyDescent="0.25">
      <c r="A2326" s="9">
        <v>2019</v>
      </c>
      <c r="B2326" s="9">
        <v>2</v>
      </c>
      <c r="C2326" s="9" t="s">
        <v>61</v>
      </c>
      <c r="D2326" s="9" t="s">
        <v>401</v>
      </c>
      <c r="E2326" s="9" t="s">
        <v>29</v>
      </c>
      <c r="F2326" s="9" t="s">
        <v>468</v>
      </c>
      <c r="G2326" s="5" t="s">
        <v>468</v>
      </c>
      <c r="H2326" s="6">
        <v>11.75</v>
      </c>
      <c r="I2326" s="6">
        <v>0</v>
      </c>
      <c r="J2326" s="6">
        <v>0</v>
      </c>
      <c r="K2326" s="6">
        <v>0.14000000000000001</v>
      </c>
      <c r="L2326" s="6">
        <v>1.5</v>
      </c>
      <c r="M2326" s="6">
        <v>0</v>
      </c>
      <c r="N2326" s="6">
        <v>0</v>
      </c>
      <c r="O2326" s="6">
        <v>10.119999999999999</v>
      </c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  <c r="BA2326" s="3"/>
      <c r="BB2326" s="3"/>
      <c r="BC2326" s="3"/>
      <c r="BD2326" s="3"/>
      <c r="BE2326" s="3"/>
    </row>
    <row r="2327" spans="1:57" s="17" customFormat="1" x14ac:dyDescent="0.25">
      <c r="A2327" s="9">
        <v>2019</v>
      </c>
      <c r="B2327" s="9">
        <v>3</v>
      </c>
      <c r="C2327" s="9" t="s">
        <v>61</v>
      </c>
      <c r="D2327" s="9" t="s">
        <v>399</v>
      </c>
      <c r="E2327" s="9" t="s">
        <v>29</v>
      </c>
      <c r="F2327" s="9" t="s">
        <v>414</v>
      </c>
      <c r="G2327" s="5" t="s">
        <v>411</v>
      </c>
      <c r="H2327" s="6">
        <v>5.84</v>
      </c>
      <c r="I2327" s="6">
        <v>0</v>
      </c>
      <c r="J2327" s="6">
        <v>0</v>
      </c>
      <c r="K2327" s="6">
        <v>0.14000000000000001</v>
      </c>
      <c r="L2327" s="6">
        <v>7.0000000000000007E-2</v>
      </c>
      <c r="M2327" s="6">
        <v>5.55</v>
      </c>
      <c r="N2327" s="6">
        <v>1.8</v>
      </c>
      <c r="O2327" s="6">
        <v>0.08</v>
      </c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</row>
    <row r="2328" spans="1:57" s="17" customFormat="1" hidden="1" x14ac:dyDescent="0.25">
      <c r="A2328" s="9">
        <v>2019</v>
      </c>
      <c r="B2328" s="9">
        <v>4</v>
      </c>
      <c r="C2328" s="9" t="s">
        <v>15</v>
      </c>
      <c r="D2328" s="9" t="s">
        <v>236</v>
      </c>
      <c r="E2328" s="9" t="s">
        <v>43</v>
      </c>
      <c r="F2328" s="9" t="s">
        <v>237</v>
      </c>
      <c r="G2328" s="5" t="s">
        <v>16</v>
      </c>
      <c r="H2328" s="6">
        <v>11.9</v>
      </c>
      <c r="I2328" s="6">
        <v>0</v>
      </c>
      <c r="J2328" s="6">
        <v>0</v>
      </c>
      <c r="K2328" s="6">
        <v>0.14000000000000001</v>
      </c>
      <c r="L2328" s="6">
        <v>21.63</v>
      </c>
      <c r="M2328" s="6">
        <v>-9.8800000000000008</v>
      </c>
      <c r="N2328" s="6">
        <v>0</v>
      </c>
      <c r="O2328" s="6">
        <v>0</v>
      </c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  <c r="BA2328" s="3"/>
      <c r="BB2328" s="3"/>
      <c r="BC2328" s="3"/>
      <c r="BD2328" s="3"/>
      <c r="BE2328" s="3"/>
    </row>
    <row r="2329" spans="1:57" s="17" customFormat="1" hidden="1" x14ac:dyDescent="0.25">
      <c r="A2329" s="9">
        <v>2019</v>
      </c>
      <c r="B2329" s="9">
        <v>4</v>
      </c>
      <c r="C2329" s="9" t="s">
        <v>19</v>
      </c>
      <c r="D2329" s="9" t="s">
        <v>299</v>
      </c>
      <c r="E2329" s="9" t="s">
        <v>280</v>
      </c>
      <c r="F2329" s="9" t="s">
        <v>511</v>
      </c>
      <c r="G2329" s="5" t="s">
        <v>512</v>
      </c>
      <c r="H2329" s="6">
        <v>0.14000000000000001</v>
      </c>
      <c r="I2329" s="6">
        <v>0</v>
      </c>
      <c r="J2329" s="6">
        <v>0</v>
      </c>
      <c r="K2329" s="6">
        <v>0.14000000000000001</v>
      </c>
      <c r="L2329" s="6">
        <v>0</v>
      </c>
      <c r="M2329" s="6">
        <v>0</v>
      </c>
      <c r="N2329" s="6">
        <v>0</v>
      </c>
      <c r="O2329" s="6">
        <v>0</v>
      </c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  <c r="AQ2329" s="3"/>
      <c r="AR2329" s="3"/>
      <c r="AS2329" s="3"/>
      <c r="AT2329" s="3"/>
      <c r="AU2329" s="3"/>
      <c r="AV2329" s="3"/>
      <c r="AW2329" s="3"/>
      <c r="AX2329" s="3"/>
      <c r="AY2329" s="3"/>
      <c r="AZ2329" s="3"/>
      <c r="BA2329" s="3"/>
      <c r="BB2329" s="3"/>
      <c r="BC2329" s="3"/>
      <c r="BD2329" s="3"/>
      <c r="BE2329" s="3"/>
    </row>
    <row r="2330" spans="1:57" s="17" customFormat="1" x14ac:dyDescent="0.25">
      <c r="A2330" s="9">
        <v>2019</v>
      </c>
      <c r="B2330" s="9">
        <v>5</v>
      </c>
      <c r="C2330" s="9" t="s">
        <v>27</v>
      </c>
      <c r="D2330" s="9" t="s">
        <v>28</v>
      </c>
      <c r="E2330" s="9" t="s">
        <v>29</v>
      </c>
      <c r="F2330" s="9" t="s">
        <v>34</v>
      </c>
      <c r="G2330" s="5" t="s">
        <v>30</v>
      </c>
      <c r="H2330" s="6">
        <v>33.28</v>
      </c>
      <c r="I2330" s="6">
        <v>0</v>
      </c>
      <c r="J2330" s="6">
        <v>0</v>
      </c>
      <c r="K2330" s="6">
        <v>0.14000000000000001</v>
      </c>
      <c r="L2330" s="6">
        <v>0</v>
      </c>
      <c r="M2330" s="6">
        <v>33.15</v>
      </c>
      <c r="N2330" s="6">
        <v>14.600000000000001</v>
      </c>
      <c r="O2330" s="6">
        <v>0</v>
      </c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  <c r="BA2330" s="3"/>
      <c r="BB2330" s="3"/>
      <c r="BC2330" s="3"/>
      <c r="BD2330" s="3"/>
      <c r="BE2330" s="3"/>
    </row>
    <row r="2331" spans="1:57" s="17" customFormat="1" hidden="1" x14ac:dyDescent="0.25">
      <c r="A2331" s="9">
        <v>2019</v>
      </c>
      <c r="B2331" s="9">
        <v>5</v>
      </c>
      <c r="C2331" s="9" t="s">
        <v>231</v>
      </c>
      <c r="D2331" s="9" t="s">
        <v>232</v>
      </c>
      <c r="E2331" s="9" t="s">
        <v>224</v>
      </c>
      <c r="F2331" s="9" t="s">
        <v>233</v>
      </c>
      <c r="G2331" s="5" t="s">
        <v>226</v>
      </c>
      <c r="H2331" s="6">
        <v>224.91</v>
      </c>
      <c r="I2331" s="6">
        <v>0</v>
      </c>
      <c r="J2331" s="6">
        <v>0</v>
      </c>
      <c r="K2331" s="6">
        <v>0.14000000000000001</v>
      </c>
      <c r="L2331" s="6">
        <v>1.05</v>
      </c>
      <c r="M2331" s="6">
        <v>0</v>
      </c>
      <c r="N2331" s="6">
        <v>0</v>
      </c>
      <c r="O2331" s="6">
        <v>223.73</v>
      </c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  <c r="BA2331" s="3"/>
      <c r="BB2331" s="3"/>
      <c r="BC2331" s="3"/>
      <c r="BD2331" s="3"/>
      <c r="BE2331" s="3"/>
    </row>
    <row r="2332" spans="1:57" s="17" customFormat="1" hidden="1" x14ac:dyDescent="0.25">
      <c r="A2332" s="9">
        <v>2019</v>
      </c>
      <c r="B2332" s="9">
        <v>5</v>
      </c>
      <c r="C2332" s="9" t="s">
        <v>19</v>
      </c>
      <c r="D2332" s="9" t="s">
        <v>103</v>
      </c>
      <c r="E2332" s="9" t="s">
        <v>81</v>
      </c>
      <c r="F2332" s="9" t="s">
        <v>311</v>
      </c>
      <c r="G2332" s="5" t="s">
        <v>312</v>
      </c>
      <c r="H2332" s="6">
        <v>0.14000000000000001</v>
      </c>
      <c r="I2332" s="6">
        <v>0</v>
      </c>
      <c r="J2332" s="6">
        <v>0</v>
      </c>
      <c r="K2332" s="6">
        <v>0.14000000000000001</v>
      </c>
      <c r="L2332" s="6">
        <v>0</v>
      </c>
      <c r="M2332" s="6">
        <v>0</v>
      </c>
      <c r="N2332" s="6">
        <v>0</v>
      </c>
      <c r="O2332" s="6">
        <v>0</v>
      </c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  <c r="BA2332" s="3"/>
      <c r="BB2332" s="3"/>
      <c r="BC2332" s="3"/>
      <c r="BD2332" s="3"/>
      <c r="BE2332" s="3"/>
    </row>
    <row r="2333" spans="1:57" s="17" customFormat="1" x14ac:dyDescent="0.25">
      <c r="A2333" s="9">
        <v>2019</v>
      </c>
      <c r="B2333" s="9">
        <v>6</v>
      </c>
      <c r="C2333" s="10" t="s">
        <v>27</v>
      </c>
      <c r="D2333" s="10" t="s">
        <v>28</v>
      </c>
      <c r="E2333" s="9" t="s">
        <v>29</v>
      </c>
      <c r="F2333" s="10" t="s">
        <v>34</v>
      </c>
      <c r="G2333" s="12" t="s">
        <v>30</v>
      </c>
      <c r="H2333" s="6">
        <v>25.4</v>
      </c>
      <c r="I2333" s="6">
        <v>0</v>
      </c>
      <c r="J2333" s="6">
        <v>0</v>
      </c>
      <c r="K2333" s="6">
        <v>0.14000000000000001</v>
      </c>
      <c r="L2333" s="6">
        <v>0</v>
      </c>
      <c r="M2333" s="6">
        <v>25.25</v>
      </c>
      <c r="N2333" s="6">
        <v>10.49</v>
      </c>
      <c r="O2333" s="6">
        <v>0</v>
      </c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  <c r="AQ2333" s="3"/>
      <c r="AR2333" s="3"/>
      <c r="AS2333" s="3"/>
      <c r="AT2333" s="3"/>
      <c r="AU2333" s="3"/>
      <c r="AV2333" s="3"/>
      <c r="AW2333" s="3"/>
      <c r="AX2333" s="3"/>
      <c r="AY2333" s="3"/>
      <c r="AZ2333" s="3"/>
      <c r="BA2333" s="3"/>
      <c r="BB2333" s="3"/>
      <c r="BC2333" s="3"/>
      <c r="BD2333" s="3"/>
      <c r="BE2333" s="3"/>
    </row>
    <row r="2334" spans="1:57" s="17" customFormat="1" hidden="1" x14ac:dyDescent="0.25">
      <c r="A2334" s="9">
        <v>2019</v>
      </c>
      <c r="B2334" s="9">
        <v>6</v>
      </c>
      <c r="C2334" s="10" t="s">
        <v>19</v>
      </c>
      <c r="D2334" s="10" t="s">
        <v>20</v>
      </c>
      <c r="E2334" s="9" t="s">
        <v>304</v>
      </c>
      <c r="F2334" s="10" t="s">
        <v>305</v>
      </c>
      <c r="G2334" s="12" t="s">
        <v>306</v>
      </c>
      <c r="H2334" s="6">
        <v>0.14000000000000001</v>
      </c>
      <c r="I2334" s="6">
        <v>0</v>
      </c>
      <c r="J2334" s="6">
        <v>0</v>
      </c>
      <c r="K2334" s="6">
        <v>0.14000000000000001</v>
      </c>
      <c r="L2334" s="6">
        <v>0</v>
      </c>
      <c r="M2334" s="6">
        <v>0</v>
      </c>
      <c r="N2334" s="6">
        <v>0</v>
      </c>
      <c r="O2334" s="6">
        <v>0</v>
      </c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  <c r="AQ2334" s="3"/>
      <c r="AR2334" s="3"/>
      <c r="AS2334" s="3"/>
      <c r="AT2334" s="3"/>
      <c r="AU2334" s="3"/>
      <c r="AV2334" s="3"/>
      <c r="AW2334" s="3"/>
      <c r="AX2334" s="3"/>
      <c r="AY2334" s="3"/>
      <c r="AZ2334" s="3"/>
      <c r="BA2334" s="3"/>
      <c r="BB2334" s="3"/>
      <c r="BC2334" s="3"/>
      <c r="BD2334" s="3"/>
      <c r="BE2334" s="3"/>
    </row>
    <row r="2335" spans="1:57" s="17" customFormat="1" hidden="1" x14ac:dyDescent="0.25">
      <c r="A2335" s="9">
        <v>2019</v>
      </c>
      <c r="B2335" s="9">
        <v>6</v>
      </c>
      <c r="C2335" s="10" t="s">
        <v>19</v>
      </c>
      <c r="D2335" s="10" t="s">
        <v>103</v>
      </c>
      <c r="E2335" s="9" t="s">
        <v>81</v>
      </c>
      <c r="F2335" s="10" t="s">
        <v>311</v>
      </c>
      <c r="G2335" s="12" t="s">
        <v>312</v>
      </c>
      <c r="H2335" s="6">
        <v>0.14000000000000001</v>
      </c>
      <c r="I2335" s="6">
        <v>0</v>
      </c>
      <c r="J2335" s="6">
        <v>0</v>
      </c>
      <c r="K2335" s="6">
        <v>0.14000000000000001</v>
      </c>
      <c r="L2335" s="6">
        <v>0</v>
      </c>
      <c r="M2335" s="6">
        <v>0</v>
      </c>
      <c r="N2335" s="6">
        <v>0</v>
      </c>
      <c r="O2335" s="6">
        <v>0</v>
      </c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  <c r="AQ2335" s="3"/>
      <c r="AR2335" s="3"/>
      <c r="AS2335" s="3"/>
      <c r="AT2335" s="3"/>
      <c r="AU2335" s="3"/>
      <c r="AV2335" s="3"/>
      <c r="AW2335" s="3"/>
      <c r="AX2335" s="3"/>
      <c r="AY2335" s="3"/>
      <c r="AZ2335" s="3"/>
      <c r="BA2335" s="3"/>
      <c r="BB2335" s="3"/>
      <c r="BC2335" s="3"/>
      <c r="BD2335" s="3"/>
      <c r="BE2335" s="3"/>
    </row>
    <row r="2336" spans="1:57" s="17" customFormat="1" hidden="1" x14ac:dyDescent="0.25">
      <c r="A2336" s="5">
        <v>2019</v>
      </c>
      <c r="B2336" s="5">
        <v>7</v>
      </c>
      <c r="C2336" s="12" t="s">
        <v>79</v>
      </c>
      <c r="D2336" s="12" t="s">
        <v>79</v>
      </c>
      <c r="E2336" s="5" t="s">
        <v>138</v>
      </c>
      <c r="F2336" s="12" t="s">
        <v>142</v>
      </c>
      <c r="G2336" s="10" t="s">
        <v>140</v>
      </c>
      <c r="H2336" s="6">
        <v>0.14000000000000001</v>
      </c>
      <c r="I2336" s="6">
        <v>0</v>
      </c>
      <c r="J2336" s="6">
        <v>0</v>
      </c>
      <c r="K2336" s="6">
        <v>0.14000000000000001</v>
      </c>
      <c r="L2336" s="6">
        <v>0</v>
      </c>
      <c r="M2336" s="6">
        <v>0</v>
      </c>
      <c r="N2336" s="6">
        <v>0</v>
      </c>
      <c r="O2336" s="6">
        <v>0</v>
      </c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  <c r="AQ2336" s="3"/>
      <c r="AR2336" s="3"/>
      <c r="AS2336" s="3"/>
      <c r="AT2336" s="3"/>
      <c r="AU2336" s="3"/>
      <c r="AV2336" s="3"/>
      <c r="AW2336" s="3"/>
      <c r="AX2336" s="3"/>
      <c r="AY2336" s="3"/>
      <c r="AZ2336" s="3"/>
      <c r="BA2336" s="3"/>
      <c r="BB2336" s="3"/>
      <c r="BC2336" s="3"/>
      <c r="BD2336" s="3"/>
      <c r="BE2336" s="3"/>
    </row>
    <row r="2337" spans="1:57" s="17" customFormat="1" hidden="1" x14ac:dyDescent="0.25">
      <c r="A2337" s="5">
        <v>2019</v>
      </c>
      <c r="B2337" s="5">
        <v>7</v>
      </c>
      <c r="C2337" s="12" t="s">
        <v>15</v>
      </c>
      <c r="D2337" s="12" t="s">
        <v>236</v>
      </c>
      <c r="E2337" s="5" t="s">
        <v>43</v>
      </c>
      <c r="F2337" s="12" t="s">
        <v>237</v>
      </c>
      <c r="G2337" s="10" t="s">
        <v>16</v>
      </c>
      <c r="H2337" s="6">
        <v>11.78</v>
      </c>
      <c r="I2337" s="6">
        <v>0</v>
      </c>
      <c r="J2337" s="6">
        <v>0</v>
      </c>
      <c r="K2337" s="6">
        <v>0.14000000000000001</v>
      </c>
      <c r="L2337" s="6">
        <v>11.65</v>
      </c>
      <c r="M2337" s="6">
        <v>0</v>
      </c>
      <c r="N2337" s="6">
        <v>0</v>
      </c>
      <c r="O2337" s="6">
        <v>0</v>
      </c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  <c r="BA2337" s="3"/>
      <c r="BB2337" s="3"/>
      <c r="BC2337" s="3"/>
      <c r="BD2337" s="3"/>
      <c r="BE2337" s="3"/>
    </row>
    <row r="2338" spans="1:57" s="17" customFormat="1" hidden="1" x14ac:dyDescent="0.25">
      <c r="A2338" s="5">
        <v>2019</v>
      </c>
      <c r="B2338" s="5">
        <v>7</v>
      </c>
      <c r="C2338" s="12" t="s">
        <v>19</v>
      </c>
      <c r="D2338" s="12" t="s">
        <v>46</v>
      </c>
      <c r="E2338" s="5" t="s">
        <v>206</v>
      </c>
      <c r="F2338" s="12" t="s">
        <v>297</v>
      </c>
      <c r="G2338" s="10" t="s">
        <v>296</v>
      </c>
      <c r="H2338" s="6">
        <v>0.31</v>
      </c>
      <c r="I2338" s="6">
        <v>0</v>
      </c>
      <c r="J2338" s="6">
        <v>0</v>
      </c>
      <c r="K2338" s="6">
        <v>0.14000000000000001</v>
      </c>
      <c r="L2338" s="6">
        <v>0.17</v>
      </c>
      <c r="M2338" s="6">
        <v>0</v>
      </c>
      <c r="N2338" s="6">
        <v>0</v>
      </c>
      <c r="O2338" s="6">
        <v>0</v>
      </c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  <c r="AQ2338" s="3"/>
      <c r="AR2338" s="3"/>
      <c r="AS2338" s="3"/>
      <c r="AT2338" s="3"/>
      <c r="AU2338" s="3"/>
      <c r="AV2338" s="3"/>
      <c r="AW2338" s="3"/>
      <c r="AX2338" s="3"/>
      <c r="AY2338" s="3"/>
      <c r="AZ2338" s="3"/>
      <c r="BA2338" s="3"/>
      <c r="BB2338" s="3"/>
      <c r="BC2338" s="3"/>
      <c r="BD2338" s="3"/>
      <c r="BE2338" s="3"/>
    </row>
    <row r="2339" spans="1:57" s="17" customFormat="1" x14ac:dyDescent="0.25">
      <c r="A2339" s="5">
        <v>2019</v>
      </c>
      <c r="B2339" s="5">
        <v>7</v>
      </c>
      <c r="C2339" s="12" t="s">
        <v>19</v>
      </c>
      <c r="D2339" s="12" t="s">
        <v>70</v>
      </c>
      <c r="E2339" s="5" t="s">
        <v>29</v>
      </c>
      <c r="F2339" s="12" t="s">
        <v>446</v>
      </c>
      <c r="G2339" s="10" t="s">
        <v>444</v>
      </c>
      <c r="H2339" s="6">
        <v>30.96</v>
      </c>
      <c r="I2339" s="6">
        <v>0</v>
      </c>
      <c r="J2339" s="6">
        <v>30.17</v>
      </c>
      <c r="K2339" s="6">
        <v>0.14000000000000001</v>
      </c>
      <c r="L2339" s="6">
        <v>0.64</v>
      </c>
      <c r="M2339" s="6">
        <v>0</v>
      </c>
      <c r="N2339" s="6">
        <v>0</v>
      </c>
      <c r="O2339" s="6">
        <v>0</v>
      </c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  <c r="AQ2339" s="3"/>
      <c r="AR2339" s="3"/>
      <c r="AS2339" s="3"/>
      <c r="AT2339" s="3"/>
      <c r="AU2339" s="3"/>
      <c r="AV2339" s="3"/>
      <c r="AW2339" s="3"/>
      <c r="AX2339" s="3"/>
      <c r="AY2339" s="3"/>
      <c r="AZ2339" s="3"/>
      <c r="BA2339" s="3"/>
      <c r="BB2339" s="3"/>
      <c r="BC2339" s="3"/>
      <c r="BD2339" s="3"/>
      <c r="BE2339" s="3"/>
    </row>
    <row r="2340" spans="1:57" s="17" customFormat="1" hidden="1" x14ac:dyDescent="0.25">
      <c r="A2340" s="15">
        <v>2019</v>
      </c>
      <c r="B2340" s="15">
        <v>8</v>
      </c>
      <c r="C2340" s="15" t="s">
        <v>19</v>
      </c>
      <c r="D2340" s="15" t="s">
        <v>46</v>
      </c>
      <c r="E2340" s="15" t="s">
        <v>206</v>
      </c>
      <c r="F2340" s="15" t="s">
        <v>297</v>
      </c>
      <c r="G2340" s="16" t="s">
        <v>296</v>
      </c>
      <c r="H2340" s="15">
        <v>0.28999999999999998</v>
      </c>
      <c r="I2340" s="15">
        <v>0</v>
      </c>
      <c r="J2340" s="15">
        <v>0</v>
      </c>
      <c r="K2340" s="15">
        <v>0.14000000000000001</v>
      </c>
      <c r="L2340" s="15">
        <v>0.15</v>
      </c>
      <c r="M2340" s="15">
        <v>0</v>
      </c>
      <c r="N2340" s="15">
        <v>0</v>
      </c>
      <c r="O2340" s="15">
        <v>0</v>
      </c>
    </row>
    <row r="2341" spans="1:57" s="17" customFormat="1" hidden="1" x14ac:dyDescent="0.25">
      <c r="A2341" s="15">
        <v>2019</v>
      </c>
      <c r="B2341" s="15">
        <v>8</v>
      </c>
      <c r="C2341" s="15" t="s">
        <v>19</v>
      </c>
      <c r="D2341" s="15" t="s">
        <v>20</v>
      </c>
      <c r="E2341" s="15" t="s">
        <v>304</v>
      </c>
      <c r="F2341" s="15" t="s">
        <v>305</v>
      </c>
      <c r="G2341" s="16" t="s">
        <v>306</v>
      </c>
      <c r="H2341" s="15">
        <v>0.14000000000000001</v>
      </c>
      <c r="I2341" s="15">
        <v>0</v>
      </c>
      <c r="J2341" s="15">
        <v>0</v>
      </c>
      <c r="K2341" s="15">
        <v>0.14000000000000001</v>
      </c>
      <c r="L2341" s="15">
        <v>0</v>
      </c>
      <c r="M2341" s="15">
        <v>0</v>
      </c>
      <c r="N2341" s="15">
        <v>0</v>
      </c>
      <c r="O2341" s="15">
        <v>0</v>
      </c>
    </row>
    <row r="2342" spans="1:57" s="17" customFormat="1" hidden="1" x14ac:dyDescent="0.25">
      <c r="A2342" s="15">
        <v>2019</v>
      </c>
      <c r="B2342" s="15">
        <v>8</v>
      </c>
      <c r="C2342" s="15" t="s">
        <v>19</v>
      </c>
      <c r="D2342" s="15" t="s">
        <v>103</v>
      </c>
      <c r="E2342" s="15" t="s">
        <v>81</v>
      </c>
      <c r="F2342" s="15" t="s">
        <v>311</v>
      </c>
      <c r="G2342" s="16" t="s">
        <v>312</v>
      </c>
      <c r="H2342" s="15">
        <v>0.14000000000000001</v>
      </c>
      <c r="I2342" s="15">
        <v>0</v>
      </c>
      <c r="J2342" s="15">
        <v>0</v>
      </c>
      <c r="K2342" s="15">
        <v>0.14000000000000001</v>
      </c>
      <c r="L2342" s="15">
        <v>0</v>
      </c>
      <c r="M2342" s="15">
        <v>0</v>
      </c>
      <c r="N2342" s="15">
        <v>0</v>
      </c>
      <c r="O2342" s="15">
        <v>0</v>
      </c>
    </row>
    <row r="2343" spans="1:57" s="17" customFormat="1" hidden="1" x14ac:dyDescent="0.25">
      <c r="A2343" s="13">
        <v>2019</v>
      </c>
      <c r="B2343" s="13">
        <v>9</v>
      </c>
      <c r="C2343" s="13" t="s">
        <v>79</v>
      </c>
      <c r="D2343" s="13" t="s">
        <v>137</v>
      </c>
      <c r="E2343" s="13" t="s">
        <v>138</v>
      </c>
      <c r="F2343" s="13" t="s">
        <v>140</v>
      </c>
      <c r="G2343" s="7" t="s">
        <v>140</v>
      </c>
      <c r="H2343" s="13">
        <v>0.14000000000000001</v>
      </c>
      <c r="I2343" s="13">
        <v>0</v>
      </c>
      <c r="J2343" s="13">
        <v>0</v>
      </c>
      <c r="K2343" s="13">
        <v>0.14000000000000001</v>
      </c>
      <c r="L2343" s="13">
        <v>0</v>
      </c>
      <c r="M2343" s="13">
        <v>0</v>
      </c>
      <c r="N2343" s="13">
        <v>0</v>
      </c>
      <c r="O2343" s="13">
        <v>0</v>
      </c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  <c r="AH2343" s="18"/>
      <c r="AI2343" s="18"/>
      <c r="AJ2343" s="18"/>
      <c r="AK2343" s="18"/>
      <c r="AL2343" s="18"/>
      <c r="AM2343" s="18"/>
      <c r="AN2343" s="18"/>
      <c r="AO2343" s="18"/>
      <c r="AP2343" s="18"/>
      <c r="AQ2343" s="18"/>
      <c r="AR2343" s="18"/>
      <c r="AS2343" s="18"/>
      <c r="AT2343" s="18"/>
      <c r="AU2343" s="18"/>
      <c r="AV2343" s="18"/>
      <c r="AW2343" s="18"/>
      <c r="AX2343" s="18"/>
      <c r="AY2343" s="18"/>
      <c r="AZ2343" s="18"/>
      <c r="BA2343" s="18"/>
      <c r="BB2343" s="18"/>
      <c r="BC2343" s="18"/>
      <c r="BD2343" s="18"/>
      <c r="BE2343" s="18"/>
    </row>
    <row r="2344" spans="1:57" s="17" customFormat="1" hidden="1" x14ac:dyDescent="0.25">
      <c r="A2344" s="13">
        <v>2019</v>
      </c>
      <c r="B2344" s="13">
        <v>9</v>
      </c>
      <c r="C2344" s="13" t="s">
        <v>19</v>
      </c>
      <c r="D2344" s="13" t="s">
        <v>20</v>
      </c>
      <c r="E2344" s="13" t="s">
        <v>304</v>
      </c>
      <c r="F2344" s="13" t="s">
        <v>305</v>
      </c>
      <c r="G2344" s="7" t="s">
        <v>306</v>
      </c>
      <c r="H2344" s="13">
        <v>0.14000000000000001</v>
      </c>
      <c r="I2344" s="13">
        <v>0</v>
      </c>
      <c r="J2344" s="13">
        <v>0</v>
      </c>
      <c r="K2344" s="13">
        <v>0.14000000000000001</v>
      </c>
      <c r="L2344" s="13">
        <v>0</v>
      </c>
      <c r="M2344" s="13">
        <v>0</v>
      </c>
      <c r="N2344" s="13">
        <v>0</v>
      </c>
      <c r="O2344" s="13">
        <v>0</v>
      </c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  <c r="AH2344" s="18"/>
      <c r="AI2344" s="18"/>
      <c r="AJ2344" s="18"/>
      <c r="AK2344" s="18"/>
      <c r="AL2344" s="18"/>
      <c r="AM2344" s="18"/>
      <c r="AN2344" s="18"/>
      <c r="AO2344" s="18"/>
      <c r="AP2344" s="18"/>
      <c r="AQ2344" s="18"/>
      <c r="AR2344" s="18"/>
      <c r="AS2344" s="18"/>
      <c r="AT2344" s="18"/>
      <c r="AU2344" s="18"/>
      <c r="AV2344" s="18"/>
      <c r="AW2344" s="18"/>
      <c r="AX2344" s="18"/>
      <c r="AY2344" s="18"/>
      <c r="AZ2344" s="18"/>
      <c r="BA2344" s="18"/>
      <c r="BB2344" s="18"/>
      <c r="BC2344" s="18"/>
      <c r="BD2344" s="18"/>
      <c r="BE2344" s="18"/>
    </row>
    <row r="2345" spans="1:57" s="17" customFormat="1" hidden="1" x14ac:dyDescent="0.25">
      <c r="A2345" s="13">
        <v>2019</v>
      </c>
      <c r="B2345" s="13">
        <v>9</v>
      </c>
      <c r="C2345" s="13" t="s">
        <v>19</v>
      </c>
      <c r="D2345" s="13" t="s">
        <v>103</v>
      </c>
      <c r="E2345" s="13" t="s">
        <v>81</v>
      </c>
      <c r="F2345" s="13" t="s">
        <v>311</v>
      </c>
      <c r="G2345" s="7" t="s">
        <v>312</v>
      </c>
      <c r="H2345" s="13">
        <v>0.14000000000000001</v>
      </c>
      <c r="I2345" s="13">
        <v>0</v>
      </c>
      <c r="J2345" s="13">
        <v>0</v>
      </c>
      <c r="K2345" s="13">
        <v>0.14000000000000001</v>
      </c>
      <c r="L2345" s="13">
        <v>0</v>
      </c>
      <c r="M2345" s="13">
        <v>0</v>
      </c>
      <c r="N2345" s="13">
        <v>0</v>
      </c>
      <c r="O2345" s="13">
        <v>0</v>
      </c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  <c r="AH2345" s="18"/>
      <c r="AI2345" s="18"/>
      <c r="AJ2345" s="18"/>
      <c r="AK2345" s="18"/>
      <c r="AL2345" s="18"/>
      <c r="AM2345" s="18"/>
      <c r="AN2345" s="18"/>
      <c r="AO2345" s="18"/>
      <c r="AP2345" s="18"/>
      <c r="AQ2345" s="18"/>
      <c r="AR2345" s="18"/>
      <c r="AS2345" s="18"/>
      <c r="AT2345" s="18"/>
      <c r="AU2345" s="18"/>
      <c r="AV2345" s="18"/>
      <c r="AW2345" s="18"/>
      <c r="AX2345" s="18"/>
      <c r="AY2345" s="18"/>
      <c r="AZ2345" s="18"/>
      <c r="BA2345" s="18"/>
      <c r="BB2345" s="18"/>
      <c r="BC2345" s="18"/>
      <c r="BD2345" s="18"/>
      <c r="BE2345" s="18"/>
    </row>
    <row r="2346" spans="1:57" s="17" customFormat="1" hidden="1" x14ac:dyDescent="0.25">
      <c r="A2346" s="19">
        <v>2019</v>
      </c>
      <c r="B2346" s="19">
        <v>10</v>
      </c>
      <c r="C2346" s="19" t="s">
        <v>79</v>
      </c>
      <c r="D2346" s="19" t="s">
        <v>137</v>
      </c>
      <c r="E2346" s="19" t="s">
        <v>138</v>
      </c>
      <c r="F2346" s="19" t="s">
        <v>143</v>
      </c>
      <c r="G2346" s="19" t="s">
        <v>140</v>
      </c>
      <c r="H2346" s="19">
        <v>0.14000000000000001</v>
      </c>
      <c r="I2346" s="19">
        <v>0</v>
      </c>
      <c r="J2346" s="19">
        <v>0</v>
      </c>
      <c r="K2346" s="19">
        <v>0.14000000000000001</v>
      </c>
      <c r="L2346" s="19">
        <v>0</v>
      </c>
      <c r="M2346" s="19">
        <v>0</v>
      </c>
      <c r="N2346" s="19">
        <v>0</v>
      </c>
      <c r="O2346" s="19">
        <v>0</v>
      </c>
      <c r="P2346" s="20"/>
      <c r="Q2346" s="20"/>
      <c r="R2346" s="20"/>
      <c r="S2346" s="20"/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20"/>
      <c r="AG2346" s="20"/>
      <c r="AH2346" s="20"/>
      <c r="AI2346" s="20"/>
      <c r="AJ2346" s="20"/>
      <c r="AK2346" s="20"/>
      <c r="AL2346" s="20"/>
      <c r="AM2346" s="20"/>
      <c r="AN2346" s="20"/>
      <c r="AO2346" s="20"/>
      <c r="AP2346" s="20"/>
      <c r="AQ2346" s="20"/>
      <c r="AR2346" s="20"/>
      <c r="AS2346" s="20"/>
      <c r="AT2346" s="20"/>
      <c r="AU2346" s="20"/>
      <c r="AV2346" s="20"/>
      <c r="AW2346" s="20"/>
      <c r="AX2346" s="20"/>
      <c r="AY2346" s="20"/>
      <c r="AZ2346" s="20"/>
      <c r="BA2346" s="20"/>
      <c r="BB2346" s="20"/>
      <c r="BC2346" s="20"/>
      <c r="BD2346" s="20"/>
      <c r="BE2346" s="20"/>
    </row>
    <row r="2347" spans="1:57" s="17" customFormat="1" hidden="1" x14ac:dyDescent="0.25">
      <c r="A2347" s="19">
        <v>2019</v>
      </c>
      <c r="B2347" s="19">
        <v>10</v>
      </c>
      <c r="C2347" s="19" t="s">
        <v>79</v>
      </c>
      <c r="D2347" s="19" t="s">
        <v>137</v>
      </c>
      <c r="E2347" s="19" t="s">
        <v>138</v>
      </c>
      <c r="F2347" s="19" t="s">
        <v>187</v>
      </c>
      <c r="G2347" s="19" t="s">
        <v>184</v>
      </c>
      <c r="H2347" s="19">
        <v>0.14000000000000001</v>
      </c>
      <c r="I2347" s="19">
        <v>0</v>
      </c>
      <c r="J2347" s="19">
        <v>0</v>
      </c>
      <c r="K2347" s="19">
        <v>0.14000000000000001</v>
      </c>
      <c r="L2347" s="19">
        <v>0</v>
      </c>
      <c r="M2347" s="19">
        <v>0</v>
      </c>
      <c r="N2347" s="19">
        <v>0</v>
      </c>
      <c r="O2347" s="19">
        <v>0</v>
      </c>
      <c r="P2347" s="20"/>
      <c r="Q2347" s="20"/>
      <c r="R2347" s="20"/>
      <c r="S2347" s="20"/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20"/>
      <c r="AG2347" s="20"/>
      <c r="AH2347" s="20"/>
      <c r="AI2347" s="20"/>
      <c r="AJ2347" s="20"/>
      <c r="AK2347" s="20"/>
      <c r="AL2347" s="20"/>
      <c r="AM2347" s="20"/>
      <c r="AN2347" s="20"/>
      <c r="AO2347" s="20"/>
      <c r="AP2347" s="20"/>
      <c r="AQ2347" s="20"/>
      <c r="AR2347" s="20"/>
      <c r="AS2347" s="20"/>
      <c r="AT2347" s="20"/>
      <c r="AU2347" s="20"/>
      <c r="AV2347" s="20"/>
      <c r="AW2347" s="20"/>
      <c r="AX2347" s="20"/>
      <c r="AY2347" s="20"/>
      <c r="AZ2347" s="20"/>
      <c r="BA2347" s="20"/>
      <c r="BB2347" s="20"/>
      <c r="BC2347" s="20"/>
      <c r="BD2347" s="20"/>
      <c r="BE2347" s="20"/>
    </row>
    <row r="2348" spans="1:57" s="17" customFormat="1" hidden="1" x14ac:dyDescent="0.25">
      <c r="A2348" s="19">
        <v>2019</v>
      </c>
      <c r="B2348" s="19">
        <v>10</v>
      </c>
      <c r="C2348" s="19" t="s">
        <v>19</v>
      </c>
      <c r="D2348" s="19" t="s">
        <v>166</v>
      </c>
      <c r="E2348" s="19" t="s">
        <v>242</v>
      </c>
      <c r="F2348" s="19" t="s">
        <v>248</v>
      </c>
      <c r="G2348" s="19" t="s">
        <v>247</v>
      </c>
      <c r="H2348" s="19">
        <v>0.14000000000000001</v>
      </c>
      <c r="I2348" s="19">
        <v>0</v>
      </c>
      <c r="J2348" s="19">
        <v>0</v>
      </c>
      <c r="K2348" s="19">
        <v>0.14000000000000001</v>
      </c>
      <c r="L2348" s="19">
        <v>0</v>
      </c>
      <c r="M2348" s="19">
        <v>0</v>
      </c>
      <c r="N2348" s="19">
        <v>0</v>
      </c>
      <c r="O2348" s="19">
        <v>0</v>
      </c>
      <c r="P2348" s="20"/>
      <c r="Q2348" s="20"/>
      <c r="R2348" s="20"/>
      <c r="S2348" s="20"/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20"/>
      <c r="AG2348" s="20"/>
      <c r="AH2348" s="20"/>
      <c r="AI2348" s="20"/>
      <c r="AJ2348" s="20"/>
      <c r="AK2348" s="20"/>
      <c r="AL2348" s="20"/>
      <c r="AM2348" s="20"/>
      <c r="AN2348" s="20"/>
      <c r="AO2348" s="20"/>
      <c r="AP2348" s="20"/>
      <c r="AQ2348" s="20"/>
      <c r="AR2348" s="20"/>
      <c r="AS2348" s="20"/>
      <c r="AT2348" s="20"/>
      <c r="AU2348" s="20"/>
      <c r="AV2348" s="20"/>
      <c r="AW2348" s="20"/>
      <c r="AX2348" s="20"/>
      <c r="AY2348" s="20"/>
      <c r="AZ2348" s="20"/>
      <c r="BA2348" s="20"/>
      <c r="BB2348" s="20"/>
      <c r="BC2348" s="20"/>
      <c r="BD2348" s="20"/>
      <c r="BE2348" s="20"/>
    </row>
    <row r="2349" spans="1:57" s="17" customFormat="1" hidden="1" x14ac:dyDescent="0.25">
      <c r="A2349" s="21">
        <v>2019</v>
      </c>
      <c r="B2349" s="21">
        <v>11</v>
      </c>
      <c r="C2349" s="21" t="s">
        <v>79</v>
      </c>
      <c r="D2349" s="21" t="s">
        <v>137</v>
      </c>
      <c r="E2349" s="21" t="s">
        <v>138</v>
      </c>
      <c r="F2349" s="21" t="s">
        <v>139</v>
      </c>
      <c r="G2349" s="21" t="s">
        <v>140</v>
      </c>
      <c r="H2349" s="21">
        <v>0.14000000000000001</v>
      </c>
      <c r="I2349" s="21">
        <v>0</v>
      </c>
      <c r="J2349" s="21">
        <v>0</v>
      </c>
      <c r="K2349" s="21">
        <v>0.14000000000000001</v>
      </c>
      <c r="L2349" s="21">
        <v>0</v>
      </c>
      <c r="M2349" s="21">
        <v>0</v>
      </c>
      <c r="N2349" s="21">
        <v>0</v>
      </c>
      <c r="O2349" s="21">
        <v>0</v>
      </c>
      <c r="P2349" s="22"/>
      <c r="Q2349" s="22"/>
      <c r="R2349" s="22"/>
      <c r="S2349" s="22"/>
      <c r="T2349" s="22"/>
      <c r="U2349" s="22"/>
      <c r="V2349" s="22"/>
      <c r="W2349" s="22"/>
      <c r="X2349" s="22"/>
      <c r="Y2349" s="22"/>
      <c r="Z2349" s="22"/>
      <c r="AA2349" s="22"/>
      <c r="AB2349" s="22"/>
      <c r="AC2349" s="22"/>
      <c r="AD2349" s="22"/>
      <c r="AE2349" s="22"/>
      <c r="AF2349" s="22"/>
      <c r="AG2349" s="22"/>
      <c r="AH2349" s="22"/>
      <c r="AI2349" s="22"/>
      <c r="AJ2349" s="22"/>
      <c r="AK2349" s="22"/>
      <c r="AL2349" s="22"/>
      <c r="AM2349" s="22"/>
      <c r="AN2349" s="22"/>
      <c r="AO2349" s="22"/>
      <c r="AP2349" s="22"/>
      <c r="AQ2349" s="22"/>
      <c r="AR2349" s="22"/>
      <c r="AS2349" s="22"/>
      <c r="AT2349" s="22"/>
      <c r="AU2349" s="22"/>
      <c r="AV2349" s="22"/>
      <c r="AW2349" s="22"/>
      <c r="AX2349" s="22"/>
      <c r="AY2349" s="22"/>
      <c r="AZ2349" s="22"/>
      <c r="BA2349" s="22"/>
      <c r="BB2349" s="22"/>
      <c r="BC2349" s="22"/>
      <c r="BD2349" s="22"/>
      <c r="BE2349" s="22"/>
    </row>
    <row r="2350" spans="1:57" s="17" customFormat="1" hidden="1" x14ac:dyDescent="0.25">
      <c r="A2350" s="21">
        <v>2019</v>
      </c>
      <c r="B2350" s="21">
        <v>11</v>
      </c>
      <c r="C2350" s="21" t="s">
        <v>19</v>
      </c>
      <c r="D2350" s="21" t="s">
        <v>20</v>
      </c>
      <c r="E2350" s="21" t="s">
        <v>304</v>
      </c>
      <c r="F2350" s="21" t="s">
        <v>305</v>
      </c>
      <c r="G2350" s="21" t="s">
        <v>306</v>
      </c>
      <c r="H2350" s="21">
        <v>0.14000000000000001</v>
      </c>
      <c r="I2350" s="21">
        <v>0</v>
      </c>
      <c r="J2350" s="21">
        <v>0</v>
      </c>
      <c r="K2350" s="21">
        <v>0.14000000000000001</v>
      </c>
      <c r="L2350" s="21">
        <v>0</v>
      </c>
      <c r="M2350" s="21">
        <v>0</v>
      </c>
      <c r="N2350" s="21">
        <v>0</v>
      </c>
      <c r="O2350" s="21">
        <v>0</v>
      </c>
      <c r="P2350" s="22"/>
      <c r="Q2350" s="22"/>
      <c r="R2350" s="22"/>
      <c r="S2350" s="22"/>
      <c r="T2350" s="22"/>
      <c r="U2350" s="22"/>
      <c r="V2350" s="22"/>
      <c r="W2350" s="22"/>
      <c r="X2350" s="22"/>
      <c r="Y2350" s="22"/>
      <c r="Z2350" s="22"/>
      <c r="AA2350" s="22"/>
      <c r="AB2350" s="22"/>
      <c r="AC2350" s="22"/>
      <c r="AD2350" s="22"/>
      <c r="AE2350" s="22"/>
      <c r="AF2350" s="22"/>
      <c r="AG2350" s="22"/>
      <c r="AH2350" s="22"/>
      <c r="AI2350" s="22"/>
      <c r="AJ2350" s="22"/>
      <c r="AK2350" s="22"/>
      <c r="AL2350" s="22"/>
      <c r="AM2350" s="22"/>
      <c r="AN2350" s="22"/>
      <c r="AO2350" s="22"/>
      <c r="AP2350" s="22"/>
      <c r="AQ2350" s="22"/>
      <c r="AR2350" s="22"/>
      <c r="AS2350" s="22"/>
      <c r="AT2350" s="22"/>
      <c r="AU2350" s="22"/>
      <c r="AV2350" s="22"/>
      <c r="AW2350" s="22"/>
      <c r="AX2350" s="22"/>
      <c r="AY2350" s="22"/>
      <c r="AZ2350" s="22"/>
      <c r="BA2350" s="22"/>
      <c r="BB2350" s="22"/>
      <c r="BC2350" s="22"/>
      <c r="BD2350" s="22"/>
      <c r="BE2350" s="22"/>
    </row>
    <row r="2351" spans="1:57" s="17" customFormat="1" hidden="1" x14ac:dyDescent="0.25">
      <c r="A2351" s="21">
        <v>2019</v>
      </c>
      <c r="B2351" s="21">
        <v>11</v>
      </c>
      <c r="C2351" s="21" t="s">
        <v>19</v>
      </c>
      <c r="D2351" s="21" t="s">
        <v>103</v>
      </c>
      <c r="E2351" s="21" t="s">
        <v>81</v>
      </c>
      <c r="F2351" s="21" t="s">
        <v>311</v>
      </c>
      <c r="G2351" s="21" t="s">
        <v>312</v>
      </c>
      <c r="H2351" s="21">
        <v>0.14000000000000001</v>
      </c>
      <c r="I2351" s="21">
        <v>0</v>
      </c>
      <c r="J2351" s="21">
        <v>0</v>
      </c>
      <c r="K2351" s="21">
        <v>0.14000000000000001</v>
      </c>
      <c r="L2351" s="21">
        <v>0</v>
      </c>
      <c r="M2351" s="21">
        <v>0</v>
      </c>
      <c r="N2351" s="21">
        <v>0</v>
      </c>
      <c r="O2351" s="21">
        <v>0</v>
      </c>
      <c r="P2351" s="22"/>
      <c r="Q2351" s="22"/>
      <c r="R2351" s="22"/>
      <c r="S2351" s="22"/>
      <c r="T2351" s="22"/>
      <c r="U2351" s="22"/>
      <c r="V2351" s="22"/>
      <c r="W2351" s="22"/>
      <c r="X2351" s="22"/>
      <c r="Y2351" s="22"/>
      <c r="Z2351" s="22"/>
      <c r="AA2351" s="22"/>
      <c r="AB2351" s="22"/>
      <c r="AC2351" s="22"/>
      <c r="AD2351" s="22"/>
      <c r="AE2351" s="22"/>
      <c r="AF2351" s="22"/>
      <c r="AG2351" s="22"/>
      <c r="AH2351" s="22"/>
      <c r="AI2351" s="22"/>
      <c r="AJ2351" s="22"/>
      <c r="AK2351" s="22"/>
      <c r="AL2351" s="22"/>
      <c r="AM2351" s="22"/>
      <c r="AN2351" s="22"/>
      <c r="AO2351" s="22"/>
      <c r="AP2351" s="22"/>
      <c r="AQ2351" s="22"/>
      <c r="AR2351" s="22"/>
      <c r="AS2351" s="22"/>
      <c r="AT2351" s="22"/>
      <c r="AU2351" s="22"/>
      <c r="AV2351" s="22"/>
      <c r="AW2351" s="22"/>
      <c r="AX2351" s="22"/>
      <c r="AY2351" s="22"/>
      <c r="AZ2351" s="22"/>
      <c r="BA2351" s="22"/>
      <c r="BB2351" s="22"/>
      <c r="BC2351" s="22"/>
      <c r="BD2351" s="22"/>
      <c r="BE2351" s="22"/>
    </row>
    <row r="2352" spans="1:57" s="17" customFormat="1" hidden="1" x14ac:dyDescent="0.25">
      <c r="A2352" s="23">
        <v>2019</v>
      </c>
      <c r="B2352" s="23">
        <v>12</v>
      </c>
      <c r="C2352" s="23" t="s">
        <v>19</v>
      </c>
      <c r="D2352" s="23" t="s">
        <v>46</v>
      </c>
      <c r="E2352" s="23" t="s">
        <v>206</v>
      </c>
      <c r="F2352" s="23" t="s">
        <v>298</v>
      </c>
      <c r="G2352" s="23" t="s">
        <v>296</v>
      </c>
      <c r="H2352" s="23">
        <v>0.3</v>
      </c>
      <c r="I2352" s="23">
        <v>0</v>
      </c>
      <c r="J2352" s="23">
        <v>0</v>
      </c>
      <c r="K2352" s="23">
        <v>0.14000000000000001</v>
      </c>
      <c r="L2352" s="23">
        <v>0.16</v>
      </c>
      <c r="M2352" s="23">
        <v>0</v>
      </c>
      <c r="N2352" s="23">
        <v>0</v>
      </c>
      <c r="O2352" s="23">
        <v>0</v>
      </c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  <c r="Z2352" s="24"/>
      <c r="AA2352" s="24"/>
      <c r="AB2352" s="24"/>
      <c r="AC2352" s="24"/>
      <c r="AD2352" s="24"/>
      <c r="AE2352" s="24"/>
      <c r="AF2352" s="24"/>
      <c r="AG2352" s="24"/>
      <c r="AH2352" s="24"/>
      <c r="AI2352" s="24"/>
      <c r="AJ2352" s="24"/>
      <c r="AK2352" s="24"/>
      <c r="AL2352" s="24"/>
      <c r="AM2352" s="24"/>
      <c r="AN2352" s="24"/>
      <c r="AO2352" s="24"/>
      <c r="AP2352" s="24"/>
      <c r="AQ2352" s="24"/>
      <c r="AR2352" s="24"/>
      <c r="AS2352" s="24"/>
      <c r="AT2352" s="24"/>
      <c r="AU2352" s="24"/>
      <c r="AV2352" s="24"/>
      <c r="AW2352" s="24"/>
      <c r="AX2352" s="24"/>
      <c r="AY2352" s="24"/>
      <c r="AZ2352" s="24"/>
      <c r="BA2352" s="24"/>
      <c r="BB2352" s="24"/>
      <c r="BC2352" s="24"/>
      <c r="BD2352" s="24"/>
      <c r="BE2352" s="24"/>
    </row>
    <row r="2353" spans="1:57" s="18" customFormat="1" hidden="1" x14ac:dyDescent="0.25">
      <c r="A2353" s="23">
        <v>2019</v>
      </c>
      <c r="B2353" s="23">
        <v>12</v>
      </c>
      <c r="C2353" s="23" t="s">
        <v>19</v>
      </c>
      <c r="D2353" s="23" t="s">
        <v>20</v>
      </c>
      <c r="E2353" s="23" t="s">
        <v>304</v>
      </c>
      <c r="F2353" s="23" t="s">
        <v>305</v>
      </c>
      <c r="G2353" s="23" t="s">
        <v>306</v>
      </c>
      <c r="H2353" s="23">
        <v>0.14000000000000001</v>
      </c>
      <c r="I2353" s="23">
        <v>0</v>
      </c>
      <c r="J2353" s="23">
        <v>0</v>
      </c>
      <c r="K2353" s="23">
        <v>0.14000000000000001</v>
      </c>
      <c r="L2353" s="23">
        <v>0</v>
      </c>
      <c r="M2353" s="23">
        <v>0</v>
      </c>
      <c r="N2353" s="23">
        <v>0</v>
      </c>
      <c r="O2353" s="23">
        <v>0</v>
      </c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  <c r="Z2353" s="24"/>
      <c r="AA2353" s="24"/>
      <c r="AB2353" s="24"/>
      <c r="AC2353" s="24"/>
      <c r="AD2353" s="24"/>
      <c r="AE2353" s="24"/>
      <c r="AF2353" s="24"/>
      <c r="AG2353" s="24"/>
      <c r="AH2353" s="24"/>
      <c r="AI2353" s="24"/>
      <c r="AJ2353" s="24"/>
      <c r="AK2353" s="24"/>
      <c r="AL2353" s="24"/>
      <c r="AM2353" s="24"/>
      <c r="AN2353" s="24"/>
      <c r="AO2353" s="24"/>
      <c r="AP2353" s="24"/>
      <c r="AQ2353" s="24"/>
      <c r="AR2353" s="24"/>
      <c r="AS2353" s="24"/>
      <c r="AT2353" s="24"/>
      <c r="AU2353" s="24"/>
      <c r="AV2353" s="24"/>
      <c r="AW2353" s="24"/>
      <c r="AX2353" s="24"/>
      <c r="AY2353" s="24"/>
      <c r="AZ2353" s="24"/>
      <c r="BA2353" s="24"/>
      <c r="BB2353" s="24"/>
      <c r="BC2353" s="24"/>
      <c r="BD2353" s="24"/>
      <c r="BE2353" s="24"/>
    </row>
    <row r="2354" spans="1:57" s="18" customFormat="1" x14ac:dyDescent="0.25">
      <c r="A2354" s="23">
        <v>2019</v>
      </c>
      <c r="B2354" s="23">
        <v>12</v>
      </c>
      <c r="C2354" s="23" t="s">
        <v>61</v>
      </c>
      <c r="D2354" s="23" t="s">
        <v>399</v>
      </c>
      <c r="E2354" s="23" t="s">
        <v>29</v>
      </c>
      <c r="F2354" s="23" t="s">
        <v>424</v>
      </c>
      <c r="G2354" s="23" t="s">
        <v>411</v>
      </c>
      <c r="H2354" s="23">
        <v>14.49</v>
      </c>
      <c r="I2354" s="23">
        <v>0</v>
      </c>
      <c r="J2354" s="23">
        <v>0</v>
      </c>
      <c r="K2354" s="23">
        <v>0.14000000000000001</v>
      </c>
      <c r="L2354" s="23">
        <v>0</v>
      </c>
      <c r="M2354" s="23">
        <v>14.34</v>
      </c>
      <c r="N2354" s="23">
        <v>5.51</v>
      </c>
      <c r="O2354" s="23">
        <v>0</v>
      </c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  <c r="Z2354" s="24"/>
      <c r="AA2354" s="24"/>
      <c r="AB2354" s="24"/>
      <c r="AC2354" s="24"/>
      <c r="AD2354" s="24"/>
      <c r="AE2354" s="24"/>
      <c r="AF2354" s="24"/>
      <c r="AG2354" s="24"/>
      <c r="AH2354" s="24"/>
      <c r="AI2354" s="24"/>
      <c r="AJ2354" s="24"/>
      <c r="AK2354" s="24"/>
      <c r="AL2354" s="24"/>
      <c r="AM2354" s="24"/>
      <c r="AN2354" s="24"/>
      <c r="AO2354" s="24"/>
      <c r="AP2354" s="24"/>
      <c r="AQ2354" s="24"/>
      <c r="AR2354" s="24"/>
      <c r="AS2354" s="24"/>
      <c r="AT2354" s="24"/>
      <c r="AU2354" s="24"/>
      <c r="AV2354" s="24"/>
      <c r="AW2354" s="24"/>
      <c r="AX2354" s="24"/>
      <c r="AY2354" s="24"/>
      <c r="AZ2354" s="24"/>
      <c r="BA2354" s="24"/>
      <c r="BB2354" s="24"/>
      <c r="BC2354" s="24"/>
      <c r="BD2354" s="24"/>
      <c r="BE2354" s="24"/>
    </row>
    <row r="2355" spans="1:57" s="18" customFormat="1" hidden="1" x14ac:dyDescent="0.25">
      <c r="A2355" s="4">
        <v>2019</v>
      </c>
      <c r="B2355" s="4">
        <v>1</v>
      </c>
      <c r="C2355" s="4" t="s">
        <v>79</v>
      </c>
      <c r="D2355" s="4" t="s">
        <v>137</v>
      </c>
      <c r="E2355" s="4" t="s">
        <v>138</v>
      </c>
      <c r="F2355" s="4" t="s">
        <v>143</v>
      </c>
      <c r="G2355" s="5" t="s">
        <v>140</v>
      </c>
      <c r="H2355" s="6">
        <v>0.13</v>
      </c>
      <c r="I2355" s="6">
        <v>0</v>
      </c>
      <c r="J2355" s="6">
        <v>0</v>
      </c>
      <c r="K2355" s="6">
        <v>0.13</v>
      </c>
      <c r="L2355" s="6">
        <v>0</v>
      </c>
      <c r="M2355" s="6">
        <v>0</v>
      </c>
      <c r="N2355" s="6">
        <v>0</v>
      </c>
      <c r="O2355" s="6">
        <v>0</v>
      </c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  <c r="AP2355" s="3"/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  <c r="BA2355" s="3"/>
      <c r="BB2355" s="3"/>
      <c r="BC2355" s="3"/>
      <c r="BD2355" s="3"/>
      <c r="BE2355" s="3"/>
    </row>
    <row r="2356" spans="1:57" s="18" customFormat="1" hidden="1" x14ac:dyDescent="0.25">
      <c r="A2356" s="4">
        <v>2019</v>
      </c>
      <c r="B2356" s="4">
        <v>1</v>
      </c>
      <c r="C2356" s="4" t="s">
        <v>222</v>
      </c>
      <c r="D2356" s="4" t="s">
        <v>229</v>
      </c>
      <c r="E2356" s="4" t="s">
        <v>224</v>
      </c>
      <c r="F2356" s="4" t="s">
        <v>234</v>
      </c>
      <c r="G2356" s="5" t="s">
        <v>226</v>
      </c>
      <c r="H2356" s="6">
        <v>219.81</v>
      </c>
      <c r="I2356" s="6">
        <v>0</v>
      </c>
      <c r="J2356" s="6">
        <v>0</v>
      </c>
      <c r="K2356" s="6">
        <v>0.13</v>
      </c>
      <c r="L2356" s="6">
        <v>0.96</v>
      </c>
      <c r="M2356" s="6">
        <v>0</v>
      </c>
      <c r="N2356" s="6">
        <v>0</v>
      </c>
      <c r="O2356" s="6">
        <v>218.72</v>
      </c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  <c r="AP2356" s="3"/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/>
      <c r="BB2356" s="3"/>
      <c r="BC2356" s="3"/>
      <c r="BD2356" s="3"/>
      <c r="BE2356" s="3"/>
    </row>
    <row r="2357" spans="1:57" s="18" customFormat="1" x14ac:dyDescent="0.25">
      <c r="A2357" s="9">
        <v>2019</v>
      </c>
      <c r="B2357" s="9">
        <v>2</v>
      </c>
      <c r="C2357" s="9" t="s">
        <v>27</v>
      </c>
      <c r="D2357" s="9" t="s">
        <v>28</v>
      </c>
      <c r="E2357" s="9" t="s">
        <v>29</v>
      </c>
      <c r="F2357" s="9" t="s">
        <v>31</v>
      </c>
      <c r="G2357" s="5" t="s">
        <v>30</v>
      </c>
      <c r="H2357" s="6">
        <v>20.9</v>
      </c>
      <c r="I2357" s="6">
        <v>0</v>
      </c>
      <c r="J2357" s="6">
        <v>0</v>
      </c>
      <c r="K2357" s="6">
        <v>0.13</v>
      </c>
      <c r="L2357" s="6">
        <v>0</v>
      </c>
      <c r="M2357" s="6">
        <v>20.770000000000003</v>
      </c>
      <c r="N2357" s="6">
        <v>9.4699999999999989</v>
      </c>
      <c r="O2357" s="6">
        <v>0</v>
      </c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  <c r="AP2357" s="3"/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  <c r="BA2357" s="3"/>
      <c r="BB2357" s="3"/>
      <c r="BC2357" s="3"/>
      <c r="BD2357" s="3"/>
      <c r="BE2357" s="3"/>
    </row>
    <row r="2358" spans="1:57" s="18" customFormat="1" hidden="1" x14ac:dyDescent="0.25">
      <c r="A2358" s="9">
        <v>2019</v>
      </c>
      <c r="B2358" s="9">
        <v>2</v>
      </c>
      <c r="C2358" s="9" t="s">
        <v>19</v>
      </c>
      <c r="D2358" s="9" t="s">
        <v>103</v>
      </c>
      <c r="E2358" s="9" t="s">
        <v>81</v>
      </c>
      <c r="F2358" s="9" t="s">
        <v>311</v>
      </c>
      <c r="G2358" s="5" t="s">
        <v>312</v>
      </c>
      <c r="H2358" s="6">
        <v>0.13</v>
      </c>
      <c r="I2358" s="6">
        <v>0</v>
      </c>
      <c r="J2358" s="6">
        <v>0</v>
      </c>
      <c r="K2358" s="6">
        <v>0.13</v>
      </c>
      <c r="L2358" s="6">
        <v>0</v>
      </c>
      <c r="M2358" s="6">
        <v>0</v>
      </c>
      <c r="N2358" s="6">
        <v>0</v>
      </c>
      <c r="O2358" s="6">
        <v>0</v>
      </c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  <c r="AP2358" s="3"/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  <c r="BA2358" s="3"/>
      <c r="BB2358" s="3"/>
      <c r="BC2358" s="3"/>
      <c r="BD2358" s="3"/>
      <c r="BE2358" s="3"/>
    </row>
    <row r="2359" spans="1:57" s="18" customFormat="1" hidden="1" x14ac:dyDescent="0.25">
      <c r="A2359" s="9">
        <v>2019</v>
      </c>
      <c r="B2359" s="9">
        <v>2</v>
      </c>
      <c r="C2359" s="9" t="s">
        <v>19</v>
      </c>
      <c r="D2359" s="9" t="s">
        <v>46</v>
      </c>
      <c r="E2359" s="9" t="s">
        <v>280</v>
      </c>
      <c r="F2359" s="9" t="s">
        <v>514</v>
      </c>
      <c r="G2359" s="5" t="s">
        <v>512</v>
      </c>
      <c r="H2359" s="6">
        <v>0.13</v>
      </c>
      <c r="I2359" s="6">
        <v>0</v>
      </c>
      <c r="J2359" s="6">
        <v>0</v>
      </c>
      <c r="K2359" s="6">
        <v>0.13</v>
      </c>
      <c r="L2359" s="6">
        <v>0</v>
      </c>
      <c r="M2359" s="6">
        <v>0</v>
      </c>
      <c r="N2359" s="6">
        <v>0</v>
      </c>
      <c r="O2359" s="6">
        <v>0</v>
      </c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  <c r="AP2359" s="3"/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/>
      <c r="BB2359" s="3"/>
      <c r="BC2359" s="3"/>
      <c r="BD2359" s="3"/>
      <c r="BE2359" s="3"/>
    </row>
    <row r="2360" spans="1:57" s="18" customFormat="1" x14ac:dyDescent="0.25">
      <c r="A2360" s="9">
        <v>2019</v>
      </c>
      <c r="B2360" s="9">
        <v>3</v>
      </c>
      <c r="C2360" s="9" t="s">
        <v>27</v>
      </c>
      <c r="D2360" s="9" t="s">
        <v>28</v>
      </c>
      <c r="E2360" s="9" t="s">
        <v>29</v>
      </c>
      <c r="F2360" s="9" t="s">
        <v>35</v>
      </c>
      <c r="G2360" s="5" t="s">
        <v>30</v>
      </c>
      <c r="H2360" s="6">
        <v>4.87</v>
      </c>
      <c r="I2360" s="6">
        <v>0</v>
      </c>
      <c r="J2360" s="6">
        <v>0</v>
      </c>
      <c r="K2360" s="6">
        <v>0.13</v>
      </c>
      <c r="L2360" s="6">
        <v>0</v>
      </c>
      <c r="M2360" s="6">
        <v>4.74</v>
      </c>
      <c r="N2360" s="6">
        <v>2.17</v>
      </c>
      <c r="O2360" s="6">
        <v>0</v>
      </c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  <c r="AP2360" s="3"/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  <c r="BA2360" s="3"/>
      <c r="BB2360" s="3"/>
      <c r="BC2360" s="3"/>
      <c r="BD2360" s="3"/>
      <c r="BE2360" s="3"/>
    </row>
    <row r="2361" spans="1:57" s="18" customFormat="1" hidden="1" x14ac:dyDescent="0.25">
      <c r="A2361" s="9">
        <v>2019</v>
      </c>
      <c r="B2361" s="9">
        <v>3</v>
      </c>
      <c r="C2361" s="9" t="s">
        <v>27</v>
      </c>
      <c r="D2361" s="9" t="s">
        <v>160</v>
      </c>
      <c r="E2361" s="9" t="s">
        <v>17</v>
      </c>
      <c r="F2361" s="9" t="s">
        <v>161</v>
      </c>
      <c r="G2361" s="5" t="s">
        <v>157</v>
      </c>
      <c r="H2361" s="6">
        <v>2.31</v>
      </c>
      <c r="I2361" s="6">
        <v>0</v>
      </c>
      <c r="J2361" s="6">
        <v>0</v>
      </c>
      <c r="K2361" s="6">
        <v>0.13</v>
      </c>
      <c r="L2361" s="6">
        <v>0</v>
      </c>
      <c r="M2361" s="6">
        <v>2.1800000000000002</v>
      </c>
      <c r="N2361" s="6">
        <v>1.46</v>
      </c>
      <c r="O2361" s="6">
        <v>0</v>
      </c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</row>
    <row r="2362" spans="1:57" s="18" customFormat="1" hidden="1" x14ac:dyDescent="0.25">
      <c r="A2362" s="9">
        <v>2019</v>
      </c>
      <c r="B2362" s="9">
        <v>3</v>
      </c>
      <c r="C2362" s="9" t="s">
        <v>203</v>
      </c>
      <c r="D2362" s="9" t="s">
        <v>204</v>
      </c>
      <c r="E2362" s="9" t="s">
        <v>17</v>
      </c>
      <c r="F2362" s="9" t="s">
        <v>204</v>
      </c>
      <c r="G2362" s="5" t="s">
        <v>205</v>
      </c>
      <c r="H2362" s="6">
        <v>30.52</v>
      </c>
      <c r="I2362" s="6">
        <v>0</v>
      </c>
      <c r="J2362" s="6">
        <v>0</v>
      </c>
      <c r="K2362" s="6">
        <v>0.13</v>
      </c>
      <c r="L2362" s="6">
        <v>9.4600000000000009</v>
      </c>
      <c r="M2362" s="6">
        <v>0</v>
      </c>
      <c r="N2362" s="6">
        <v>0</v>
      </c>
      <c r="O2362" s="6">
        <v>20.94</v>
      </c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  <c r="AP2362" s="3"/>
      <c r="AQ2362" s="3"/>
      <c r="AR2362" s="3"/>
      <c r="AS2362" s="3"/>
      <c r="AT2362" s="3"/>
      <c r="AU2362" s="3"/>
      <c r="AV2362" s="3"/>
      <c r="AW2362" s="3"/>
      <c r="AX2362" s="3"/>
      <c r="AY2362" s="3"/>
      <c r="AZ2362" s="3"/>
      <c r="BA2362" s="3"/>
      <c r="BB2362" s="3"/>
      <c r="BC2362" s="3"/>
      <c r="BD2362" s="3"/>
      <c r="BE2362" s="3"/>
    </row>
    <row r="2363" spans="1:57" s="18" customFormat="1" hidden="1" x14ac:dyDescent="0.25">
      <c r="A2363" s="9">
        <v>2019</v>
      </c>
      <c r="B2363" s="9">
        <v>3</v>
      </c>
      <c r="C2363" s="9" t="s">
        <v>27</v>
      </c>
      <c r="D2363" s="9" t="s">
        <v>84</v>
      </c>
      <c r="E2363" s="9" t="s">
        <v>43</v>
      </c>
      <c r="F2363" s="9" t="s">
        <v>258</v>
      </c>
      <c r="G2363" s="5" t="s">
        <v>258</v>
      </c>
      <c r="H2363" s="6">
        <v>0.13</v>
      </c>
      <c r="I2363" s="6">
        <v>0</v>
      </c>
      <c r="J2363" s="6">
        <v>0</v>
      </c>
      <c r="K2363" s="6">
        <v>0.13</v>
      </c>
      <c r="L2363" s="6">
        <v>0</v>
      </c>
      <c r="M2363" s="6">
        <v>0</v>
      </c>
      <c r="N2363" s="6">
        <v>0</v>
      </c>
      <c r="O2363" s="6">
        <v>0</v>
      </c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  <c r="AP2363" s="3"/>
      <c r="AQ2363" s="3"/>
      <c r="AR2363" s="3"/>
      <c r="AS2363" s="3"/>
      <c r="AT2363" s="3"/>
      <c r="AU2363" s="3"/>
      <c r="AV2363" s="3"/>
      <c r="AW2363" s="3"/>
      <c r="AX2363" s="3"/>
      <c r="AY2363" s="3"/>
      <c r="AZ2363" s="3"/>
      <c r="BA2363" s="3"/>
      <c r="BB2363" s="3"/>
      <c r="BC2363" s="3"/>
      <c r="BD2363" s="3"/>
      <c r="BE2363" s="3"/>
    </row>
    <row r="2364" spans="1:57" s="18" customFormat="1" hidden="1" x14ac:dyDescent="0.25">
      <c r="A2364" s="9">
        <v>2019</v>
      </c>
      <c r="B2364" s="9">
        <v>4</v>
      </c>
      <c r="C2364" s="9" t="s">
        <v>79</v>
      </c>
      <c r="D2364" s="9" t="s">
        <v>137</v>
      </c>
      <c r="E2364" s="9" t="s">
        <v>138</v>
      </c>
      <c r="F2364" s="9" t="s">
        <v>187</v>
      </c>
      <c r="G2364" s="5" t="s">
        <v>184</v>
      </c>
      <c r="H2364" s="6">
        <v>0.13</v>
      </c>
      <c r="I2364" s="6">
        <v>0</v>
      </c>
      <c r="J2364" s="6">
        <v>0</v>
      </c>
      <c r="K2364" s="6">
        <v>0.13</v>
      </c>
      <c r="L2364" s="6">
        <v>0</v>
      </c>
      <c r="M2364" s="6">
        <v>0</v>
      </c>
      <c r="N2364" s="6">
        <v>0</v>
      </c>
      <c r="O2364" s="6">
        <v>0</v>
      </c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  <c r="AP2364" s="3"/>
      <c r="AQ2364" s="3"/>
      <c r="AR2364" s="3"/>
      <c r="AS2364" s="3"/>
      <c r="AT2364" s="3"/>
      <c r="AU2364" s="3"/>
      <c r="AV2364" s="3"/>
      <c r="AW2364" s="3"/>
      <c r="AX2364" s="3"/>
      <c r="AY2364" s="3"/>
      <c r="AZ2364" s="3"/>
      <c r="BA2364" s="3"/>
      <c r="BB2364" s="3"/>
      <c r="BC2364" s="3"/>
      <c r="BD2364" s="3"/>
      <c r="BE2364" s="3"/>
    </row>
    <row r="2365" spans="1:57" s="18" customFormat="1" hidden="1" x14ac:dyDescent="0.25">
      <c r="A2365" s="9">
        <v>2019</v>
      </c>
      <c r="B2365" s="9">
        <v>4</v>
      </c>
      <c r="C2365" s="9" t="s">
        <v>203</v>
      </c>
      <c r="D2365" s="9" t="s">
        <v>204</v>
      </c>
      <c r="E2365" s="9" t="s">
        <v>17</v>
      </c>
      <c r="F2365" s="9" t="s">
        <v>204</v>
      </c>
      <c r="G2365" s="5" t="s">
        <v>205</v>
      </c>
      <c r="H2365" s="6">
        <v>29.09</v>
      </c>
      <c r="I2365" s="6">
        <v>0</v>
      </c>
      <c r="J2365" s="6">
        <v>0</v>
      </c>
      <c r="K2365" s="6">
        <v>0.13</v>
      </c>
      <c r="L2365" s="6">
        <v>9.24</v>
      </c>
      <c r="M2365" s="6">
        <v>0</v>
      </c>
      <c r="N2365" s="6">
        <v>0</v>
      </c>
      <c r="O2365" s="6">
        <v>19.73</v>
      </c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  <c r="AP2365" s="3"/>
      <c r="AQ2365" s="3"/>
      <c r="AR2365" s="3"/>
      <c r="AS2365" s="3"/>
      <c r="AT2365" s="3"/>
      <c r="AU2365" s="3"/>
      <c r="AV2365" s="3"/>
      <c r="AW2365" s="3"/>
      <c r="AX2365" s="3"/>
      <c r="AY2365" s="3"/>
      <c r="AZ2365" s="3"/>
      <c r="BA2365" s="3"/>
      <c r="BB2365" s="3"/>
      <c r="BC2365" s="3"/>
      <c r="BD2365" s="3"/>
      <c r="BE2365" s="3"/>
    </row>
    <row r="2366" spans="1:57" s="18" customFormat="1" hidden="1" x14ac:dyDescent="0.25">
      <c r="A2366" s="9">
        <v>2019</v>
      </c>
      <c r="B2366" s="9">
        <v>4</v>
      </c>
      <c r="C2366" s="9" t="s">
        <v>231</v>
      </c>
      <c r="D2366" s="9" t="s">
        <v>232</v>
      </c>
      <c r="E2366" s="9" t="s">
        <v>224</v>
      </c>
      <c r="F2366" s="9" t="s">
        <v>233</v>
      </c>
      <c r="G2366" s="5" t="s">
        <v>226</v>
      </c>
      <c r="H2366" s="6">
        <v>210.44</v>
      </c>
      <c r="I2366" s="6">
        <v>0</v>
      </c>
      <c r="J2366" s="6">
        <v>0</v>
      </c>
      <c r="K2366" s="6">
        <v>0.13</v>
      </c>
      <c r="L2366" s="6">
        <v>0.95</v>
      </c>
      <c r="M2366" s="6">
        <v>0</v>
      </c>
      <c r="N2366" s="6">
        <v>0</v>
      </c>
      <c r="O2366" s="6">
        <v>209.36</v>
      </c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  <c r="AP2366" s="3"/>
      <c r="AQ2366" s="3"/>
      <c r="AR2366" s="3"/>
      <c r="AS2366" s="3"/>
      <c r="AT2366" s="3"/>
      <c r="AU2366" s="3"/>
      <c r="AV2366" s="3"/>
      <c r="AW2366" s="3"/>
      <c r="AX2366" s="3"/>
      <c r="AY2366" s="3"/>
      <c r="AZ2366" s="3"/>
      <c r="BA2366" s="3"/>
      <c r="BB2366" s="3"/>
      <c r="BC2366" s="3"/>
      <c r="BD2366" s="3"/>
      <c r="BE2366" s="3"/>
    </row>
    <row r="2367" spans="1:57" s="18" customFormat="1" hidden="1" x14ac:dyDescent="0.25">
      <c r="A2367" s="9">
        <v>2019</v>
      </c>
      <c r="B2367" s="9">
        <v>4</v>
      </c>
      <c r="C2367" s="9" t="s">
        <v>55</v>
      </c>
      <c r="D2367" s="9" t="s">
        <v>249</v>
      </c>
      <c r="E2367" s="9" t="s">
        <v>250</v>
      </c>
      <c r="F2367" s="9" t="s">
        <v>358</v>
      </c>
      <c r="G2367" s="5" t="s">
        <v>357</v>
      </c>
      <c r="H2367" s="6">
        <v>32.700000000000003</v>
      </c>
      <c r="I2367" s="6">
        <v>0</v>
      </c>
      <c r="J2367" s="6">
        <v>0</v>
      </c>
      <c r="K2367" s="6">
        <v>0.13</v>
      </c>
      <c r="L2367" s="6">
        <v>32.57</v>
      </c>
      <c r="M2367" s="6">
        <v>0</v>
      </c>
      <c r="N2367" s="6">
        <v>0</v>
      </c>
      <c r="O2367" s="6">
        <v>0</v>
      </c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  <c r="BC2367" s="3"/>
      <c r="BD2367" s="3"/>
      <c r="BE2367" s="3"/>
    </row>
    <row r="2368" spans="1:57" s="18" customFormat="1" x14ac:dyDescent="0.25">
      <c r="A2368" s="9">
        <v>2019</v>
      </c>
      <c r="B2368" s="9">
        <v>5</v>
      </c>
      <c r="C2368" s="9" t="s">
        <v>27</v>
      </c>
      <c r="D2368" s="9" t="s">
        <v>28</v>
      </c>
      <c r="E2368" s="9" t="s">
        <v>29</v>
      </c>
      <c r="F2368" s="9" t="s">
        <v>30</v>
      </c>
      <c r="G2368" s="5" t="s">
        <v>30</v>
      </c>
      <c r="H2368" s="6">
        <v>32.17</v>
      </c>
      <c r="I2368" s="6">
        <v>0</v>
      </c>
      <c r="J2368" s="6">
        <v>0</v>
      </c>
      <c r="K2368" s="6">
        <v>0.13</v>
      </c>
      <c r="L2368" s="6">
        <v>0</v>
      </c>
      <c r="M2368" s="6">
        <v>32.04</v>
      </c>
      <c r="N2368" s="6">
        <v>14.1</v>
      </c>
      <c r="O2368" s="6">
        <v>0</v>
      </c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  <c r="AP2368" s="3"/>
      <c r="AQ2368" s="3"/>
      <c r="AR2368" s="3"/>
      <c r="AS2368" s="3"/>
      <c r="AT2368" s="3"/>
      <c r="AU2368" s="3"/>
      <c r="AV2368" s="3"/>
      <c r="AW2368" s="3"/>
      <c r="AX2368" s="3"/>
      <c r="AY2368" s="3"/>
      <c r="AZ2368" s="3"/>
      <c r="BA2368" s="3"/>
      <c r="BB2368" s="3"/>
      <c r="BC2368" s="3"/>
      <c r="BD2368" s="3"/>
      <c r="BE2368" s="3"/>
    </row>
    <row r="2369" spans="1:57" s="18" customFormat="1" x14ac:dyDescent="0.25">
      <c r="A2369" s="9">
        <v>2019</v>
      </c>
      <c r="B2369" s="9">
        <v>5</v>
      </c>
      <c r="C2369" s="9" t="s">
        <v>27</v>
      </c>
      <c r="D2369" s="9" t="s">
        <v>28</v>
      </c>
      <c r="E2369" s="9" t="s">
        <v>29</v>
      </c>
      <c r="F2369" s="9" t="s">
        <v>32</v>
      </c>
      <c r="G2369" s="5" t="s">
        <v>30</v>
      </c>
      <c r="H2369" s="6">
        <v>5.0500000000000007</v>
      </c>
      <c r="I2369" s="6">
        <v>0</v>
      </c>
      <c r="J2369" s="6">
        <v>0</v>
      </c>
      <c r="K2369" s="6">
        <v>0.13</v>
      </c>
      <c r="L2369" s="6">
        <v>0</v>
      </c>
      <c r="M2369" s="6">
        <v>4.91</v>
      </c>
      <c r="N2369" s="6">
        <v>2.1599999999999997</v>
      </c>
      <c r="O2369" s="6">
        <v>0</v>
      </c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  <c r="AP2369" s="3"/>
      <c r="AQ2369" s="3"/>
      <c r="AR2369" s="3"/>
      <c r="AS2369" s="3"/>
      <c r="AT2369" s="3"/>
      <c r="AU2369" s="3"/>
      <c r="AV2369" s="3"/>
      <c r="AW2369" s="3"/>
      <c r="AX2369" s="3"/>
      <c r="AY2369" s="3"/>
      <c r="AZ2369" s="3"/>
      <c r="BA2369" s="3"/>
      <c r="BB2369" s="3"/>
      <c r="BC2369" s="3"/>
      <c r="BD2369" s="3"/>
      <c r="BE2369" s="3"/>
    </row>
    <row r="2370" spans="1:57" s="18" customFormat="1" hidden="1" x14ac:dyDescent="0.25">
      <c r="A2370" s="9">
        <v>2019</v>
      </c>
      <c r="B2370" s="9">
        <v>5</v>
      </c>
      <c r="C2370" s="9" t="s">
        <v>203</v>
      </c>
      <c r="D2370" s="9" t="s">
        <v>204</v>
      </c>
      <c r="E2370" s="9" t="s">
        <v>17</v>
      </c>
      <c r="F2370" s="9" t="s">
        <v>204</v>
      </c>
      <c r="G2370" s="5" t="s">
        <v>205</v>
      </c>
      <c r="H2370" s="6">
        <v>30.09</v>
      </c>
      <c r="I2370" s="6">
        <v>0</v>
      </c>
      <c r="J2370" s="6">
        <v>0</v>
      </c>
      <c r="K2370" s="6">
        <v>0.13</v>
      </c>
      <c r="L2370" s="6">
        <v>9.5399999999999991</v>
      </c>
      <c r="M2370" s="6">
        <v>0</v>
      </c>
      <c r="N2370" s="6">
        <v>0</v>
      </c>
      <c r="O2370" s="6">
        <v>20.43</v>
      </c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  <c r="AP2370" s="3"/>
      <c r="AQ2370" s="3"/>
      <c r="AR2370" s="3"/>
      <c r="AS2370" s="3"/>
      <c r="AT2370" s="3"/>
      <c r="AU2370" s="3"/>
      <c r="AV2370" s="3"/>
      <c r="AW2370" s="3"/>
      <c r="AX2370" s="3"/>
      <c r="AY2370" s="3"/>
      <c r="AZ2370" s="3"/>
      <c r="BA2370" s="3"/>
      <c r="BB2370" s="3"/>
      <c r="BC2370" s="3"/>
      <c r="BD2370" s="3"/>
      <c r="BE2370" s="3"/>
    </row>
    <row r="2371" spans="1:57" s="18" customFormat="1" hidden="1" x14ac:dyDescent="0.25">
      <c r="A2371" s="9">
        <v>2019</v>
      </c>
      <c r="B2371" s="9">
        <v>6</v>
      </c>
      <c r="C2371" s="10" t="s">
        <v>222</v>
      </c>
      <c r="D2371" s="10" t="s">
        <v>223</v>
      </c>
      <c r="E2371" s="9" t="s">
        <v>224</v>
      </c>
      <c r="F2371" s="10" t="s">
        <v>520</v>
      </c>
      <c r="G2371" s="12" t="s">
        <v>226</v>
      </c>
      <c r="H2371" s="6">
        <v>213.92</v>
      </c>
      <c r="I2371" s="6">
        <v>0</v>
      </c>
      <c r="J2371" s="6">
        <v>0</v>
      </c>
      <c r="K2371" s="6">
        <v>0.13</v>
      </c>
      <c r="L2371" s="6">
        <v>0.94</v>
      </c>
      <c r="M2371" s="6">
        <v>0</v>
      </c>
      <c r="N2371" s="6">
        <v>0</v>
      </c>
      <c r="O2371" s="6">
        <v>212.85</v>
      </c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  <c r="AP2371" s="3"/>
      <c r="AQ2371" s="3"/>
      <c r="AR2371" s="3"/>
      <c r="AS2371" s="3"/>
      <c r="AT2371" s="3"/>
      <c r="AU2371" s="3"/>
      <c r="AV2371" s="3"/>
      <c r="AW2371" s="3"/>
      <c r="AX2371" s="3"/>
      <c r="AY2371" s="3"/>
      <c r="AZ2371" s="3"/>
      <c r="BA2371" s="3"/>
      <c r="BB2371" s="3"/>
      <c r="BC2371" s="3"/>
      <c r="BD2371" s="3"/>
      <c r="BE2371" s="3"/>
    </row>
    <row r="2372" spans="1:57" s="18" customFormat="1" hidden="1" x14ac:dyDescent="0.25">
      <c r="A2372" s="9">
        <v>2019</v>
      </c>
      <c r="B2372" s="9">
        <v>6</v>
      </c>
      <c r="C2372" s="10" t="s">
        <v>231</v>
      </c>
      <c r="D2372" s="10" t="s">
        <v>232</v>
      </c>
      <c r="E2372" s="9" t="s">
        <v>224</v>
      </c>
      <c r="F2372" s="10" t="s">
        <v>233</v>
      </c>
      <c r="G2372" s="12" t="s">
        <v>226</v>
      </c>
      <c r="H2372" s="6">
        <v>215.53</v>
      </c>
      <c r="I2372" s="6">
        <v>0</v>
      </c>
      <c r="J2372" s="6">
        <v>0</v>
      </c>
      <c r="K2372" s="6">
        <v>0.13</v>
      </c>
      <c r="L2372" s="6">
        <v>0.94</v>
      </c>
      <c r="M2372" s="6">
        <v>0</v>
      </c>
      <c r="N2372" s="6">
        <v>0</v>
      </c>
      <c r="O2372" s="6">
        <v>214.45</v>
      </c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  <c r="BA2372" s="3"/>
      <c r="BB2372" s="3"/>
      <c r="BC2372" s="3"/>
      <c r="BD2372" s="3"/>
      <c r="BE2372" s="3"/>
    </row>
    <row r="2373" spans="1:57" s="18" customFormat="1" hidden="1" x14ac:dyDescent="0.25">
      <c r="A2373" s="9">
        <v>2019</v>
      </c>
      <c r="B2373" s="9">
        <v>6</v>
      </c>
      <c r="C2373" s="10" t="s">
        <v>15</v>
      </c>
      <c r="D2373" s="10" t="s">
        <v>24</v>
      </c>
      <c r="E2373" s="9" t="s">
        <v>43</v>
      </c>
      <c r="F2373" s="10" t="s">
        <v>435</v>
      </c>
      <c r="G2373" s="12" t="s">
        <v>434</v>
      </c>
      <c r="H2373" s="6">
        <v>33.21</v>
      </c>
      <c r="I2373" s="6">
        <v>0</v>
      </c>
      <c r="J2373" s="6">
        <v>0</v>
      </c>
      <c r="K2373" s="6">
        <v>0.13</v>
      </c>
      <c r="L2373" s="6">
        <v>3.59</v>
      </c>
      <c r="M2373" s="6">
        <v>0</v>
      </c>
      <c r="N2373" s="6">
        <v>0</v>
      </c>
      <c r="O2373" s="6">
        <v>29.490000000000002</v>
      </c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  <c r="BA2373" s="3"/>
      <c r="BB2373" s="3"/>
      <c r="BC2373" s="3"/>
      <c r="BD2373" s="3"/>
      <c r="BE2373" s="3"/>
    </row>
    <row r="2374" spans="1:57" s="18" customFormat="1" hidden="1" x14ac:dyDescent="0.25">
      <c r="A2374" s="5">
        <v>2019</v>
      </c>
      <c r="B2374" s="5">
        <v>7</v>
      </c>
      <c r="C2374" s="12" t="s">
        <v>89</v>
      </c>
      <c r="D2374" s="12" t="s">
        <v>288</v>
      </c>
      <c r="E2374" s="5" t="s">
        <v>126</v>
      </c>
      <c r="F2374" s="12" t="s">
        <v>289</v>
      </c>
      <c r="G2374" s="10" t="s">
        <v>290</v>
      </c>
      <c r="H2374" s="6">
        <v>0.13</v>
      </c>
      <c r="I2374" s="6">
        <v>0</v>
      </c>
      <c r="J2374" s="6">
        <v>0</v>
      </c>
      <c r="K2374" s="6">
        <v>0.13</v>
      </c>
      <c r="L2374" s="6">
        <v>0</v>
      </c>
      <c r="M2374" s="6">
        <v>0</v>
      </c>
      <c r="N2374" s="6">
        <v>0</v>
      </c>
      <c r="O2374" s="6">
        <v>0</v>
      </c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  <c r="BA2374" s="3"/>
      <c r="BB2374" s="3"/>
      <c r="BC2374" s="3"/>
      <c r="BD2374" s="3"/>
      <c r="BE2374" s="3"/>
    </row>
    <row r="2375" spans="1:57" s="18" customFormat="1" hidden="1" x14ac:dyDescent="0.25">
      <c r="A2375" s="5">
        <v>2019</v>
      </c>
      <c r="B2375" s="5">
        <v>7</v>
      </c>
      <c r="C2375" s="12" t="s">
        <v>19</v>
      </c>
      <c r="D2375" s="12" t="s">
        <v>103</v>
      </c>
      <c r="E2375" s="5" t="s">
        <v>81</v>
      </c>
      <c r="F2375" s="12" t="s">
        <v>325</v>
      </c>
      <c r="G2375" s="10" t="s">
        <v>326</v>
      </c>
      <c r="H2375" s="6">
        <v>7.37</v>
      </c>
      <c r="I2375" s="6">
        <v>0</v>
      </c>
      <c r="J2375" s="6">
        <v>0</v>
      </c>
      <c r="K2375" s="6">
        <v>0.13</v>
      </c>
      <c r="L2375" s="6">
        <v>7.25</v>
      </c>
      <c r="M2375" s="6">
        <v>0</v>
      </c>
      <c r="N2375" s="6">
        <v>0</v>
      </c>
      <c r="O2375" s="6">
        <v>0</v>
      </c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  <c r="BC2375" s="3"/>
      <c r="BD2375" s="3"/>
      <c r="BE2375" s="3"/>
    </row>
    <row r="2376" spans="1:57" s="18" customFormat="1" hidden="1" x14ac:dyDescent="0.25">
      <c r="A2376" s="5">
        <v>2019</v>
      </c>
      <c r="B2376" s="5">
        <v>7</v>
      </c>
      <c r="C2376" s="12" t="s">
        <v>19</v>
      </c>
      <c r="D2376" s="12" t="s">
        <v>299</v>
      </c>
      <c r="E2376" s="5" t="s">
        <v>280</v>
      </c>
      <c r="F2376" s="12" t="s">
        <v>511</v>
      </c>
      <c r="G2376" s="10" t="s">
        <v>512</v>
      </c>
      <c r="H2376" s="6">
        <v>0.13</v>
      </c>
      <c r="I2376" s="6">
        <v>0</v>
      </c>
      <c r="J2376" s="6">
        <v>0</v>
      </c>
      <c r="K2376" s="6">
        <v>0.13</v>
      </c>
      <c r="L2376" s="6">
        <v>0</v>
      </c>
      <c r="M2376" s="6">
        <v>0</v>
      </c>
      <c r="N2376" s="6">
        <v>0</v>
      </c>
      <c r="O2376" s="6">
        <v>0</v>
      </c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  <c r="BA2376" s="3"/>
      <c r="BB2376" s="3"/>
      <c r="BC2376" s="3"/>
      <c r="BD2376" s="3"/>
      <c r="BE2376" s="3"/>
    </row>
    <row r="2377" spans="1:57" s="18" customFormat="1" hidden="1" x14ac:dyDescent="0.25">
      <c r="A2377" s="15">
        <v>2019</v>
      </c>
      <c r="B2377" s="15">
        <v>8</v>
      </c>
      <c r="C2377" s="15" t="s">
        <v>55</v>
      </c>
      <c r="D2377" s="15" t="s">
        <v>60</v>
      </c>
      <c r="E2377" s="15" t="s">
        <v>57</v>
      </c>
      <c r="F2377" s="15" t="s">
        <v>60</v>
      </c>
      <c r="G2377" s="16" t="s">
        <v>59</v>
      </c>
      <c r="H2377" s="15">
        <v>318.08999999999997</v>
      </c>
      <c r="I2377" s="15">
        <v>0</v>
      </c>
      <c r="J2377" s="15">
        <v>0</v>
      </c>
      <c r="K2377" s="15">
        <v>0.13</v>
      </c>
      <c r="L2377" s="15">
        <v>0</v>
      </c>
      <c r="M2377" s="15">
        <v>0</v>
      </c>
      <c r="N2377" s="15">
        <v>0</v>
      </c>
      <c r="O2377" s="15">
        <v>317.95999999999998</v>
      </c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  <c r="AB2377" s="17"/>
      <c r="AC2377" s="17"/>
      <c r="AD2377" s="17"/>
      <c r="AE2377" s="17"/>
      <c r="AF2377" s="17"/>
      <c r="AG2377" s="17"/>
      <c r="AH2377" s="17"/>
      <c r="AI2377" s="17"/>
      <c r="AJ2377" s="17"/>
      <c r="AK2377" s="17"/>
      <c r="AL2377" s="17"/>
      <c r="AM2377" s="17"/>
      <c r="AN2377" s="17"/>
      <c r="AO2377" s="17"/>
      <c r="AP2377" s="17"/>
      <c r="AQ2377" s="17"/>
      <c r="AR2377" s="17"/>
      <c r="AS2377" s="17"/>
      <c r="AT2377" s="17"/>
      <c r="AU2377" s="17"/>
      <c r="AV2377" s="17"/>
      <c r="AW2377" s="17"/>
      <c r="AX2377" s="17"/>
      <c r="AY2377" s="17"/>
      <c r="AZ2377" s="17"/>
      <c r="BA2377" s="17"/>
      <c r="BB2377" s="17"/>
      <c r="BC2377" s="17"/>
      <c r="BD2377" s="17"/>
      <c r="BE2377" s="17"/>
    </row>
    <row r="2378" spans="1:57" s="18" customFormat="1" hidden="1" x14ac:dyDescent="0.25">
      <c r="A2378" s="15">
        <v>2019</v>
      </c>
      <c r="B2378" s="15">
        <v>8</v>
      </c>
      <c r="C2378" s="15" t="s">
        <v>222</v>
      </c>
      <c r="D2378" s="15" t="s">
        <v>223</v>
      </c>
      <c r="E2378" s="15" t="s">
        <v>224</v>
      </c>
      <c r="F2378" s="15" t="s">
        <v>520</v>
      </c>
      <c r="G2378" s="16" t="s">
        <v>226</v>
      </c>
      <c r="H2378" s="15">
        <v>168.42</v>
      </c>
      <c r="I2378" s="15">
        <v>0</v>
      </c>
      <c r="J2378" s="15">
        <v>0</v>
      </c>
      <c r="K2378" s="15">
        <v>0.13</v>
      </c>
      <c r="L2378" s="15">
        <v>0.93</v>
      </c>
      <c r="M2378" s="15">
        <v>0</v>
      </c>
      <c r="N2378" s="15">
        <v>0</v>
      </c>
      <c r="O2378" s="15">
        <v>167.36</v>
      </c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  <c r="AB2378" s="17"/>
      <c r="AC2378" s="17"/>
      <c r="AD2378" s="17"/>
      <c r="AE2378" s="17"/>
      <c r="AF2378" s="17"/>
      <c r="AG2378" s="17"/>
      <c r="AH2378" s="17"/>
      <c r="AI2378" s="17"/>
      <c r="AJ2378" s="17"/>
      <c r="AK2378" s="17"/>
      <c r="AL2378" s="17"/>
      <c r="AM2378" s="17"/>
      <c r="AN2378" s="17"/>
      <c r="AO2378" s="17"/>
      <c r="AP2378" s="17"/>
      <c r="AQ2378" s="17"/>
      <c r="AR2378" s="17"/>
      <c r="AS2378" s="17"/>
      <c r="AT2378" s="17"/>
      <c r="AU2378" s="17"/>
      <c r="AV2378" s="17"/>
      <c r="AW2378" s="17"/>
      <c r="AX2378" s="17"/>
      <c r="AY2378" s="17"/>
      <c r="AZ2378" s="17"/>
      <c r="BA2378" s="17"/>
      <c r="BB2378" s="17"/>
      <c r="BC2378" s="17"/>
      <c r="BD2378" s="17"/>
      <c r="BE2378" s="17"/>
    </row>
    <row r="2379" spans="1:57" s="18" customFormat="1" hidden="1" x14ac:dyDescent="0.25">
      <c r="A2379" s="15">
        <v>2019</v>
      </c>
      <c r="B2379" s="15">
        <v>8</v>
      </c>
      <c r="C2379" s="15" t="s">
        <v>89</v>
      </c>
      <c r="D2379" s="15" t="s">
        <v>288</v>
      </c>
      <c r="E2379" s="15" t="s">
        <v>543</v>
      </c>
      <c r="F2379" s="15" t="s">
        <v>289</v>
      </c>
      <c r="G2379" s="16" t="s">
        <v>290</v>
      </c>
      <c r="H2379" s="15">
        <v>0.13</v>
      </c>
      <c r="I2379" s="15">
        <v>0</v>
      </c>
      <c r="J2379" s="15">
        <v>0</v>
      </c>
      <c r="K2379" s="15">
        <v>0.13</v>
      </c>
      <c r="L2379" s="15">
        <v>0</v>
      </c>
      <c r="M2379" s="15">
        <v>0</v>
      </c>
      <c r="N2379" s="15">
        <v>0</v>
      </c>
      <c r="O2379" s="15">
        <v>0</v>
      </c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  <c r="AB2379" s="17"/>
      <c r="AC2379" s="17"/>
      <c r="AD2379" s="17"/>
      <c r="AE2379" s="17"/>
      <c r="AF2379" s="17"/>
      <c r="AG2379" s="17"/>
      <c r="AH2379" s="17"/>
      <c r="AI2379" s="17"/>
      <c r="AJ2379" s="17"/>
      <c r="AK2379" s="17"/>
      <c r="AL2379" s="17"/>
      <c r="AM2379" s="17"/>
      <c r="AN2379" s="17"/>
      <c r="AO2379" s="17"/>
      <c r="AP2379" s="17"/>
      <c r="AQ2379" s="17"/>
      <c r="AR2379" s="17"/>
      <c r="AS2379" s="17"/>
      <c r="AT2379" s="17"/>
      <c r="AU2379" s="17"/>
      <c r="AV2379" s="17"/>
      <c r="AW2379" s="17"/>
      <c r="AX2379" s="17"/>
      <c r="AY2379" s="17"/>
      <c r="AZ2379" s="17"/>
      <c r="BA2379" s="17"/>
      <c r="BB2379" s="17"/>
      <c r="BC2379" s="17"/>
      <c r="BD2379" s="17"/>
      <c r="BE2379" s="17"/>
    </row>
    <row r="2380" spans="1:57" s="18" customFormat="1" hidden="1" x14ac:dyDescent="0.25">
      <c r="A2380" s="13">
        <v>2019</v>
      </c>
      <c r="B2380" s="13">
        <v>9</v>
      </c>
      <c r="C2380" s="13" t="s">
        <v>89</v>
      </c>
      <c r="D2380" s="13" t="s">
        <v>288</v>
      </c>
      <c r="E2380" s="13" t="s">
        <v>543</v>
      </c>
      <c r="F2380" s="13" t="s">
        <v>289</v>
      </c>
      <c r="G2380" s="7" t="s">
        <v>290</v>
      </c>
      <c r="H2380" s="13">
        <v>0.13</v>
      </c>
      <c r="I2380" s="13">
        <v>0</v>
      </c>
      <c r="J2380" s="13">
        <v>0</v>
      </c>
      <c r="K2380" s="13">
        <v>0.13</v>
      </c>
      <c r="L2380" s="13">
        <v>0</v>
      </c>
      <c r="M2380" s="13">
        <v>0</v>
      </c>
      <c r="N2380" s="13">
        <v>0</v>
      </c>
      <c r="O2380" s="13">
        <v>0</v>
      </c>
    </row>
    <row r="2381" spans="1:57" s="18" customFormat="1" hidden="1" x14ac:dyDescent="0.25">
      <c r="A2381" s="21">
        <v>2019</v>
      </c>
      <c r="B2381" s="21">
        <v>11</v>
      </c>
      <c r="C2381" s="21" t="s">
        <v>79</v>
      </c>
      <c r="D2381" s="21" t="s">
        <v>137</v>
      </c>
      <c r="E2381" s="21" t="s">
        <v>138</v>
      </c>
      <c r="F2381" s="21" t="s">
        <v>143</v>
      </c>
      <c r="G2381" s="21" t="s">
        <v>140</v>
      </c>
      <c r="H2381" s="21">
        <v>0.13</v>
      </c>
      <c r="I2381" s="21">
        <v>0</v>
      </c>
      <c r="J2381" s="21">
        <v>0</v>
      </c>
      <c r="K2381" s="21">
        <v>0.13</v>
      </c>
      <c r="L2381" s="21">
        <v>0</v>
      </c>
      <c r="M2381" s="21">
        <v>0</v>
      </c>
      <c r="N2381" s="21">
        <v>0</v>
      </c>
      <c r="O2381" s="21">
        <v>0</v>
      </c>
      <c r="P2381" s="22"/>
      <c r="Q2381" s="22"/>
      <c r="R2381" s="22"/>
      <c r="S2381" s="22"/>
      <c r="T2381" s="22"/>
      <c r="U2381" s="22"/>
      <c r="V2381" s="22"/>
      <c r="W2381" s="22"/>
      <c r="X2381" s="22"/>
      <c r="Y2381" s="22"/>
      <c r="Z2381" s="22"/>
      <c r="AA2381" s="22"/>
      <c r="AB2381" s="22"/>
      <c r="AC2381" s="22"/>
      <c r="AD2381" s="22"/>
      <c r="AE2381" s="22"/>
      <c r="AF2381" s="22"/>
      <c r="AG2381" s="22"/>
      <c r="AH2381" s="22"/>
      <c r="AI2381" s="22"/>
      <c r="AJ2381" s="22"/>
      <c r="AK2381" s="22"/>
      <c r="AL2381" s="22"/>
      <c r="AM2381" s="22"/>
      <c r="AN2381" s="22"/>
      <c r="AO2381" s="22"/>
      <c r="AP2381" s="22"/>
      <c r="AQ2381" s="22"/>
      <c r="AR2381" s="22"/>
      <c r="AS2381" s="22"/>
      <c r="AT2381" s="22"/>
      <c r="AU2381" s="22"/>
      <c r="AV2381" s="22"/>
      <c r="AW2381" s="22"/>
      <c r="AX2381" s="22"/>
      <c r="AY2381" s="22"/>
      <c r="AZ2381" s="22"/>
      <c r="BA2381" s="22"/>
      <c r="BB2381" s="22"/>
      <c r="BC2381" s="22"/>
      <c r="BD2381" s="22"/>
      <c r="BE2381" s="22"/>
    </row>
    <row r="2382" spans="1:57" s="18" customFormat="1" hidden="1" x14ac:dyDescent="0.25">
      <c r="A2382" s="21">
        <v>2019</v>
      </c>
      <c r="B2382" s="21">
        <v>11</v>
      </c>
      <c r="C2382" s="21" t="s">
        <v>79</v>
      </c>
      <c r="D2382" s="21" t="s">
        <v>137</v>
      </c>
      <c r="E2382" s="21" t="s">
        <v>138</v>
      </c>
      <c r="F2382" s="21" t="s">
        <v>187</v>
      </c>
      <c r="G2382" s="21" t="s">
        <v>184</v>
      </c>
      <c r="H2382" s="21">
        <v>0.13</v>
      </c>
      <c r="I2382" s="21">
        <v>0</v>
      </c>
      <c r="J2382" s="21">
        <v>0</v>
      </c>
      <c r="K2382" s="21">
        <v>0.13</v>
      </c>
      <c r="L2382" s="21">
        <v>0</v>
      </c>
      <c r="M2382" s="21">
        <v>0</v>
      </c>
      <c r="N2382" s="21">
        <v>0</v>
      </c>
      <c r="O2382" s="21">
        <v>0</v>
      </c>
      <c r="P2382" s="22"/>
      <c r="Q2382" s="22"/>
      <c r="R2382" s="22"/>
      <c r="S2382" s="22"/>
      <c r="T2382" s="22"/>
      <c r="U2382" s="22"/>
      <c r="V2382" s="22"/>
      <c r="W2382" s="22"/>
      <c r="X2382" s="22"/>
      <c r="Y2382" s="22"/>
      <c r="Z2382" s="22"/>
      <c r="AA2382" s="22"/>
      <c r="AB2382" s="22"/>
      <c r="AC2382" s="22"/>
      <c r="AD2382" s="22"/>
      <c r="AE2382" s="22"/>
      <c r="AF2382" s="22"/>
      <c r="AG2382" s="22"/>
      <c r="AH2382" s="22"/>
      <c r="AI2382" s="22"/>
      <c r="AJ2382" s="22"/>
      <c r="AK2382" s="22"/>
      <c r="AL2382" s="22"/>
      <c r="AM2382" s="22"/>
      <c r="AN2382" s="22"/>
      <c r="AO2382" s="22"/>
      <c r="AP2382" s="22"/>
      <c r="AQ2382" s="22"/>
      <c r="AR2382" s="22"/>
      <c r="AS2382" s="22"/>
      <c r="AT2382" s="22"/>
      <c r="AU2382" s="22"/>
      <c r="AV2382" s="22"/>
      <c r="AW2382" s="22"/>
      <c r="AX2382" s="22"/>
      <c r="AY2382" s="22"/>
      <c r="AZ2382" s="22"/>
      <c r="BA2382" s="22"/>
      <c r="BB2382" s="22"/>
      <c r="BC2382" s="22"/>
      <c r="BD2382" s="22"/>
      <c r="BE2382" s="22"/>
    </row>
    <row r="2383" spans="1:57" s="18" customFormat="1" hidden="1" x14ac:dyDescent="0.25">
      <c r="A2383" s="21">
        <v>2019</v>
      </c>
      <c r="B2383" s="21">
        <v>11</v>
      </c>
      <c r="C2383" s="21" t="s">
        <v>209</v>
      </c>
      <c r="D2383" s="21" t="s">
        <v>210</v>
      </c>
      <c r="E2383" s="21" t="s">
        <v>17</v>
      </c>
      <c r="F2383" s="21" t="s">
        <v>215</v>
      </c>
      <c r="G2383" s="21" t="s">
        <v>212</v>
      </c>
      <c r="H2383" s="21">
        <v>6.55</v>
      </c>
      <c r="I2383" s="21">
        <v>0</v>
      </c>
      <c r="J2383" s="21">
        <v>0</v>
      </c>
      <c r="K2383" s="21">
        <v>0.13</v>
      </c>
      <c r="L2383" s="21">
        <v>0.9</v>
      </c>
      <c r="M2383" s="21">
        <v>0</v>
      </c>
      <c r="N2383" s="21">
        <v>0</v>
      </c>
      <c r="O2383" s="21">
        <v>5.53</v>
      </c>
      <c r="P2383" s="22"/>
      <c r="Q2383" s="22"/>
      <c r="R2383" s="22"/>
      <c r="S2383" s="22"/>
      <c r="T2383" s="22"/>
      <c r="U2383" s="22"/>
      <c r="V2383" s="22"/>
      <c r="W2383" s="22"/>
      <c r="X2383" s="22"/>
      <c r="Y2383" s="22"/>
      <c r="Z2383" s="22"/>
      <c r="AA2383" s="22"/>
      <c r="AB2383" s="22"/>
      <c r="AC2383" s="22"/>
      <c r="AD2383" s="22"/>
      <c r="AE2383" s="22"/>
      <c r="AF2383" s="22"/>
      <c r="AG2383" s="22"/>
      <c r="AH2383" s="22"/>
      <c r="AI2383" s="22"/>
      <c r="AJ2383" s="22"/>
      <c r="AK2383" s="22"/>
      <c r="AL2383" s="22"/>
      <c r="AM2383" s="22"/>
      <c r="AN2383" s="22"/>
      <c r="AO2383" s="22"/>
      <c r="AP2383" s="22"/>
      <c r="AQ2383" s="22"/>
      <c r="AR2383" s="22"/>
      <c r="AS2383" s="22"/>
      <c r="AT2383" s="22"/>
      <c r="AU2383" s="22"/>
      <c r="AV2383" s="22"/>
      <c r="AW2383" s="22"/>
      <c r="AX2383" s="22"/>
      <c r="AY2383" s="22"/>
      <c r="AZ2383" s="22"/>
      <c r="BA2383" s="22"/>
      <c r="BB2383" s="22"/>
      <c r="BC2383" s="22"/>
      <c r="BD2383" s="22"/>
      <c r="BE2383" s="22"/>
    </row>
    <row r="2384" spans="1:57" s="18" customFormat="1" hidden="1" x14ac:dyDescent="0.25">
      <c r="A2384" s="21">
        <v>2019</v>
      </c>
      <c r="B2384" s="21">
        <v>11</v>
      </c>
      <c r="C2384" s="21" t="s">
        <v>15</v>
      </c>
      <c r="D2384" s="21" t="s">
        <v>236</v>
      </c>
      <c r="E2384" s="21" t="s">
        <v>43</v>
      </c>
      <c r="F2384" s="21" t="s">
        <v>237</v>
      </c>
      <c r="G2384" s="21" t="s">
        <v>16</v>
      </c>
      <c r="H2384" s="21">
        <v>11.71</v>
      </c>
      <c r="I2384" s="21">
        <v>0</v>
      </c>
      <c r="J2384" s="21">
        <v>0</v>
      </c>
      <c r="K2384" s="21">
        <v>0.13</v>
      </c>
      <c r="L2384" s="21">
        <v>11.58</v>
      </c>
      <c r="M2384" s="21">
        <v>0</v>
      </c>
      <c r="N2384" s="21">
        <v>0</v>
      </c>
      <c r="O2384" s="21">
        <v>0</v>
      </c>
      <c r="P2384" s="22"/>
      <c r="Q2384" s="22"/>
      <c r="R2384" s="22"/>
      <c r="S2384" s="22"/>
      <c r="T2384" s="22"/>
      <c r="U2384" s="22"/>
      <c r="V2384" s="22"/>
      <c r="W2384" s="22"/>
      <c r="X2384" s="22"/>
      <c r="Y2384" s="22"/>
      <c r="Z2384" s="22"/>
      <c r="AA2384" s="22"/>
      <c r="AB2384" s="22"/>
      <c r="AC2384" s="22"/>
      <c r="AD2384" s="22"/>
      <c r="AE2384" s="22"/>
      <c r="AF2384" s="22"/>
      <c r="AG2384" s="22"/>
      <c r="AH2384" s="22"/>
      <c r="AI2384" s="22"/>
      <c r="AJ2384" s="22"/>
      <c r="AK2384" s="22"/>
      <c r="AL2384" s="22"/>
      <c r="AM2384" s="22"/>
      <c r="AN2384" s="22"/>
      <c r="AO2384" s="22"/>
      <c r="AP2384" s="22"/>
      <c r="AQ2384" s="22"/>
      <c r="AR2384" s="22"/>
      <c r="AS2384" s="22"/>
      <c r="AT2384" s="22"/>
      <c r="AU2384" s="22"/>
      <c r="AV2384" s="22"/>
      <c r="AW2384" s="22"/>
      <c r="AX2384" s="22"/>
      <c r="AY2384" s="22"/>
      <c r="AZ2384" s="22"/>
      <c r="BA2384" s="22"/>
      <c r="BB2384" s="22"/>
      <c r="BC2384" s="22"/>
      <c r="BD2384" s="22"/>
      <c r="BE2384" s="22"/>
    </row>
    <row r="2385" spans="1:57" s="18" customFormat="1" hidden="1" x14ac:dyDescent="0.25">
      <c r="A2385" s="21">
        <v>2019</v>
      </c>
      <c r="B2385" s="21">
        <v>11</v>
      </c>
      <c r="C2385" s="21" t="s">
        <v>89</v>
      </c>
      <c r="D2385" s="21" t="s">
        <v>288</v>
      </c>
      <c r="E2385" s="21" t="s">
        <v>543</v>
      </c>
      <c r="F2385" s="21" t="s">
        <v>289</v>
      </c>
      <c r="G2385" s="21" t="s">
        <v>290</v>
      </c>
      <c r="H2385" s="21">
        <v>0.13</v>
      </c>
      <c r="I2385" s="21">
        <v>0</v>
      </c>
      <c r="J2385" s="21">
        <v>0</v>
      </c>
      <c r="K2385" s="21">
        <v>0.13</v>
      </c>
      <c r="L2385" s="21">
        <v>0</v>
      </c>
      <c r="M2385" s="21">
        <v>0</v>
      </c>
      <c r="N2385" s="21">
        <v>0</v>
      </c>
      <c r="O2385" s="21">
        <v>0</v>
      </c>
      <c r="P2385" s="22"/>
      <c r="Q2385" s="22"/>
      <c r="R2385" s="22"/>
      <c r="S2385" s="22"/>
      <c r="T2385" s="22"/>
      <c r="U2385" s="22"/>
      <c r="V2385" s="22"/>
      <c r="W2385" s="22"/>
      <c r="X2385" s="22"/>
      <c r="Y2385" s="22"/>
      <c r="Z2385" s="22"/>
      <c r="AA2385" s="22"/>
      <c r="AB2385" s="22"/>
      <c r="AC2385" s="22"/>
      <c r="AD2385" s="22"/>
      <c r="AE2385" s="22"/>
      <c r="AF2385" s="22"/>
      <c r="AG2385" s="22"/>
      <c r="AH2385" s="22"/>
      <c r="AI2385" s="22"/>
      <c r="AJ2385" s="22"/>
      <c r="AK2385" s="22"/>
      <c r="AL2385" s="22"/>
      <c r="AM2385" s="22"/>
      <c r="AN2385" s="22"/>
      <c r="AO2385" s="22"/>
      <c r="AP2385" s="22"/>
      <c r="AQ2385" s="22"/>
      <c r="AR2385" s="22"/>
      <c r="AS2385" s="22"/>
      <c r="AT2385" s="22"/>
      <c r="AU2385" s="22"/>
      <c r="AV2385" s="22"/>
      <c r="AW2385" s="22"/>
      <c r="AX2385" s="22"/>
      <c r="AY2385" s="22"/>
      <c r="AZ2385" s="22"/>
      <c r="BA2385" s="22"/>
      <c r="BB2385" s="22"/>
      <c r="BC2385" s="22"/>
      <c r="BD2385" s="22"/>
      <c r="BE2385" s="22"/>
    </row>
    <row r="2386" spans="1:57" s="18" customFormat="1" hidden="1" x14ac:dyDescent="0.25">
      <c r="A2386" s="23">
        <v>2019</v>
      </c>
      <c r="B2386" s="23">
        <v>12</v>
      </c>
      <c r="C2386" s="23" t="s">
        <v>79</v>
      </c>
      <c r="D2386" s="23" t="s">
        <v>137</v>
      </c>
      <c r="E2386" s="23" t="s">
        <v>138</v>
      </c>
      <c r="F2386" s="23" t="s">
        <v>139</v>
      </c>
      <c r="G2386" s="23" t="s">
        <v>140</v>
      </c>
      <c r="H2386" s="23">
        <v>0.13</v>
      </c>
      <c r="I2386" s="23">
        <v>0</v>
      </c>
      <c r="J2386" s="23">
        <v>0</v>
      </c>
      <c r="K2386" s="23">
        <v>0.13</v>
      </c>
      <c r="L2386" s="23">
        <v>0</v>
      </c>
      <c r="M2386" s="23">
        <v>0</v>
      </c>
      <c r="N2386" s="23">
        <v>0</v>
      </c>
      <c r="O2386" s="23">
        <v>0</v>
      </c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  <c r="Z2386" s="24"/>
      <c r="AA2386" s="24"/>
      <c r="AB2386" s="24"/>
      <c r="AC2386" s="24"/>
      <c r="AD2386" s="24"/>
      <c r="AE2386" s="24"/>
      <c r="AF2386" s="24"/>
      <c r="AG2386" s="24"/>
      <c r="AH2386" s="24"/>
      <c r="AI2386" s="24"/>
      <c r="AJ2386" s="24"/>
      <c r="AK2386" s="24"/>
      <c r="AL2386" s="24"/>
      <c r="AM2386" s="24"/>
      <c r="AN2386" s="24"/>
      <c r="AO2386" s="24"/>
      <c r="AP2386" s="24"/>
      <c r="AQ2386" s="24"/>
      <c r="AR2386" s="24"/>
      <c r="AS2386" s="24"/>
      <c r="AT2386" s="24"/>
      <c r="AU2386" s="24"/>
      <c r="AV2386" s="24"/>
      <c r="AW2386" s="24"/>
      <c r="AX2386" s="24"/>
      <c r="AY2386" s="24"/>
      <c r="AZ2386" s="24"/>
      <c r="BA2386" s="24"/>
      <c r="BB2386" s="24"/>
      <c r="BC2386" s="24"/>
      <c r="BD2386" s="24"/>
      <c r="BE2386" s="24"/>
    </row>
    <row r="2387" spans="1:57" s="18" customFormat="1" x14ac:dyDescent="0.25">
      <c r="A2387" s="23">
        <v>2019</v>
      </c>
      <c r="B2387" s="23">
        <v>12</v>
      </c>
      <c r="C2387" s="23" t="s">
        <v>61</v>
      </c>
      <c r="D2387" s="23" t="s">
        <v>401</v>
      </c>
      <c r="E2387" s="23" t="s">
        <v>29</v>
      </c>
      <c r="F2387" s="23" t="s">
        <v>401</v>
      </c>
      <c r="G2387" s="23" t="s">
        <v>401</v>
      </c>
      <c r="H2387" s="23">
        <v>1.06</v>
      </c>
      <c r="I2387" s="23">
        <v>0</v>
      </c>
      <c r="J2387" s="23">
        <v>0</v>
      </c>
      <c r="K2387" s="23">
        <v>0.13</v>
      </c>
      <c r="L2387" s="23">
        <v>0.21</v>
      </c>
      <c r="M2387" s="23">
        <v>0</v>
      </c>
      <c r="N2387" s="23">
        <v>0</v>
      </c>
      <c r="O2387" s="23">
        <v>0.73</v>
      </c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  <c r="Z2387" s="24"/>
      <c r="AA2387" s="24"/>
      <c r="AB2387" s="24"/>
      <c r="AC2387" s="24"/>
      <c r="AD2387" s="24"/>
      <c r="AE2387" s="24"/>
      <c r="AF2387" s="24"/>
      <c r="AG2387" s="24"/>
      <c r="AH2387" s="24"/>
      <c r="AI2387" s="24"/>
      <c r="AJ2387" s="24"/>
      <c r="AK2387" s="24"/>
      <c r="AL2387" s="24"/>
      <c r="AM2387" s="24"/>
      <c r="AN2387" s="24"/>
      <c r="AO2387" s="24"/>
      <c r="AP2387" s="24"/>
      <c r="AQ2387" s="24"/>
      <c r="AR2387" s="24"/>
      <c r="AS2387" s="24"/>
      <c r="AT2387" s="24"/>
      <c r="AU2387" s="24"/>
      <c r="AV2387" s="24"/>
      <c r="AW2387" s="24"/>
      <c r="AX2387" s="24"/>
      <c r="AY2387" s="24"/>
      <c r="AZ2387" s="24"/>
      <c r="BA2387" s="24"/>
      <c r="BB2387" s="24"/>
      <c r="BC2387" s="24"/>
      <c r="BD2387" s="24"/>
      <c r="BE2387" s="24"/>
    </row>
    <row r="2388" spans="1:57" s="18" customFormat="1" x14ac:dyDescent="0.25">
      <c r="A2388" s="23">
        <v>2019</v>
      </c>
      <c r="B2388" s="23">
        <v>12</v>
      </c>
      <c r="C2388" s="23" t="s">
        <v>19</v>
      </c>
      <c r="D2388" s="23" t="s">
        <v>70</v>
      </c>
      <c r="E2388" s="23" t="s">
        <v>29</v>
      </c>
      <c r="F2388" s="23" t="s">
        <v>446</v>
      </c>
      <c r="G2388" s="23" t="s">
        <v>444</v>
      </c>
      <c r="H2388" s="23">
        <v>20.57</v>
      </c>
      <c r="I2388" s="23">
        <v>0</v>
      </c>
      <c r="J2388" s="23">
        <v>19.98</v>
      </c>
      <c r="K2388" s="23">
        <v>0.13</v>
      </c>
      <c r="L2388" s="23">
        <v>0.47</v>
      </c>
      <c r="M2388" s="23">
        <v>0</v>
      </c>
      <c r="N2388" s="23">
        <v>0</v>
      </c>
      <c r="O2388" s="23">
        <v>0</v>
      </c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  <c r="Z2388" s="24"/>
      <c r="AA2388" s="24"/>
      <c r="AB2388" s="24"/>
      <c r="AC2388" s="24"/>
      <c r="AD2388" s="24"/>
      <c r="AE2388" s="24"/>
      <c r="AF2388" s="24"/>
      <c r="AG2388" s="24"/>
      <c r="AH2388" s="24"/>
      <c r="AI2388" s="24"/>
      <c r="AJ2388" s="24"/>
      <c r="AK2388" s="24"/>
      <c r="AL2388" s="24"/>
      <c r="AM2388" s="24"/>
      <c r="AN2388" s="24"/>
      <c r="AO2388" s="24"/>
      <c r="AP2388" s="24"/>
      <c r="AQ2388" s="24"/>
      <c r="AR2388" s="24"/>
      <c r="AS2388" s="24"/>
      <c r="AT2388" s="24"/>
      <c r="AU2388" s="24"/>
      <c r="AV2388" s="24"/>
      <c r="AW2388" s="24"/>
      <c r="AX2388" s="24"/>
      <c r="AY2388" s="24"/>
      <c r="AZ2388" s="24"/>
      <c r="BA2388" s="24"/>
      <c r="BB2388" s="24"/>
      <c r="BC2388" s="24"/>
      <c r="BD2388" s="24"/>
      <c r="BE2388" s="24"/>
    </row>
    <row r="2389" spans="1:57" s="18" customFormat="1" hidden="1" x14ac:dyDescent="0.25">
      <c r="A2389" s="4">
        <v>2019</v>
      </c>
      <c r="B2389" s="4">
        <v>1</v>
      </c>
      <c r="C2389" s="4" t="s">
        <v>19</v>
      </c>
      <c r="D2389" s="4" t="s">
        <v>103</v>
      </c>
      <c r="E2389" s="4" t="s">
        <v>81</v>
      </c>
      <c r="F2389" s="4" t="s">
        <v>325</v>
      </c>
      <c r="G2389" s="5" t="s">
        <v>326</v>
      </c>
      <c r="H2389" s="6">
        <v>11.95</v>
      </c>
      <c r="I2389" s="6">
        <v>0</v>
      </c>
      <c r="J2389" s="6">
        <v>0</v>
      </c>
      <c r="K2389" s="6">
        <v>0.12000000000000001</v>
      </c>
      <c r="L2389" s="6">
        <v>11.84</v>
      </c>
      <c r="M2389" s="6">
        <v>0</v>
      </c>
      <c r="N2389" s="6">
        <v>0</v>
      </c>
      <c r="O2389" s="6">
        <v>0</v>
      </c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  <c r="AP2389" s="3"/>
      <c r="AQ2389" s="3"/>
      <c r="AR2389" s="3"/>
      <c r="AS2389" s="3"/>
      <c r="AT2389" s="3"/>
      <c r="AU2389" s="3"/>
      <c r="AV2389" s="3"/>
      <c r="AW2389" s="3"/>
      <c r="AX2389" s="3"/>
      <c r="AY2389" s="3"/>
      <c r="AZ2389" s="3"/>
      <c r="BA2389" s="3"/>
      <c r="BB2389" s="3"/>
      <c r="BC2389" s="3"/>
      <c r="BD2389" s="3"/>
      <c r="BE2389" s="3"/>
    </row>
    <row r="2390" spans="1:57" s="18" customFormat="1" hidden="1" x14ac:dyDescent="0.25">
      <c r="A2390" s="9">
        <v>2019</v>
      </c>
      <c r="B2390" s="9">
        <v>3</v>
      </c>
      <c r="C2390" s="9" t="s">
        <v>27</v>
      </c>
      <c r="D2390" s="9" t="s">
        <v>158</v>
      </c>
      <c r="E2390" s="9" t="s">
        <v>17</v>
      </c>
      <c r="F2390" s="9" t="s">
        <v>265</v>
      </c>
      <c r="G2390" s="5" t="s">
        <v>34</v>
      </c>
      <c r="H2390" s="6">
        <v>2.2400000000000002</v>
      </c>
      <c r="I2390" s="6">
        <v>0</v>
      </c>
      <c r="J2390" s="6">
        <v>0</v>
      </c>
      <c r="K2390" s="6">
        <v>0.12000000000000001</v>
      </c>
      <c r="L2390" s="6">
        <v>0</v>
      </c>
      <c r="M2390" s="6">
        <v>2.11</v>
      </c>
      <c r="N2390" s="6">
        <v>4.42</v>
      </c>
      <c r="O2390" s="6">
        <v>0</v>
      </c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  <c r="AP2390" s="3"/>
      <c r="AQ2390" s="3"/>
      <c r="AR2390" s="3"/>
      <c r="AS2390" s="3"/>
      <c r="AT2390" s="3"/>
      <c r="AU2390" s="3"/>
      <c r="AV2390" s="3"/>
      <c r="AW2390" s="3"/>
      <c r="AX2390" s="3"/>
      <c r="AY2390" s="3"/>
      <c r="AZ2390" s="3"/>
      <c r="BA2390" s="3"/>
      <c r="BB2390" s="3"/>
      <c r="BC2390" s="3"/>
      <c r="BD2390" s="3"/>
      <c r="BE2390" s="3"/>
    </row>
    <row r="2391" spans="1:57" s="18" customFormat="1" x14ac:dyDescent="0.25">
      <c r="A2391" s="9">
        <v>2019</v>
      </c>
      <c r="B2391" s="9">
        <v>4</v>
      </c>
      <c r="C2391" s="9" t="s">
        <v>27</v>
      </c>
      <c r="D2391" s="9" t="s">
        <v>28</v>
      </c>
      <c r="E2391" s="9" t="s">
        <v>29</v>
      </c>
      <c r="F2391" s="9" t="s">
        <v>33</v>
      </c>
      <c r="G2391" s="5" t="s">
        <v>30</v>
      </c>
      <c r="H2391" s="6">
        <v>7.1099999999999994</v>
      </c>
      <c r="I2391" s="6">
        <v>0</v>
      </c>
      <c r="J2391" s="6">
        <v>0</v>
      </c>
      <c r="K2391" s="6">
        <v>0.12000000000000001</v>
      </c>
      <c r="L2391" s="6">
        <v>0</v>
      </c>
      <c r="M2391" s="6">
        <v>7</v>
      </c>
      <c r="N2391" s="6">
        <v>2.9699999999999998</v>
      </c>
      <c r="O2391" s="6">
        <v>0</v>
      </c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  <c r="AP2391" s="3"/>
      <c r="AQ2391" s="3"/>
      <c r="AR2391" s="3"/>
      <c r="AS2391" s="3"/>
      <c r="AT2391" s="3"/>
      <c r="AU2391" s="3"/>
      <c r="AV2391" s="3"/>
      <c r="AW2391" s="3"/>
      <c r="AX2391" s="3"/>
      <c r="AY2391" s="3"/>
      <c r="AZ2391" s="3"/>
      <c r="BA2391" s="3"/>
      <c r="BB2391" s="3"/>
      <c r="BC2391" s="3"/>
      <c r="BD2391" s="3"/>
      <c r="BE2391" s="3"/>
    </row>
    <row r="2392" spans="1:57" s="18" customFormat="1" hidden="1" x14ac:dyDescent="0.25">
      <c r="A2392" s="9">
        <v>2019</v>
      </c>
      <c r="B2392" s="9">
        <v>5</v>
      </c>
      <c r="C2392" s="9" t="s">
        <v>19</v>
      </c>
      <c r="D2392" s="9" t="s">
        <v>299</v>
      </c>
      <c r="E2392" s="9" t="s">
        <v>280</v>
      </c>
      <c r="F2392" s="9" t="s">
        <v>511</v>
      </c>
      <c r="G2392" s="5" t="s">
        <v>512</v>
      </c>
      <c r="H2392" s="6">
        <v>0.12000000000000001</v>
      </c>
      <c r="I2392" s="6">
        <v>0</v>
      </c>
      <c r="J2392" s="6">
        <v>0</v>
      </c>
      <c r="K2392" s="6">
        <v>0.12000000000000001</v>
      </c>
      <c r="L2392" s="6">
        <v>0</v>
      </c>
      <c r="M2392" s="6">
        <v>0</v>
      </c>
      <c r="N2392" s="6">
        <v>0</v>
      </c>
      <c r="O2392" s="6">
        <v>0</v>
      </c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  <c r="AP2392" s="3"/>
      <c r="AQ2392" s="3"/>
      <c r="AR2392" s="3"/>
      <c r="AS2392" s="3"/>
      <c r="AT2392" s="3"/>
      <c r="AU2392" s="3"/>
      <c r="AV2392" s="3"/>
      <c r="AW2392" s="3"/>
      <c r="AX2392" s="3"/>
      <c r="AY2392" s="3"/>
      <c r="AZ2392" s="3"/>
      <c r="BA2392" s="3"/>
      <c r="BB2392" s="3"/>
      <c r="BC2392" s="3"/>
      <c r="BD2392" s="3"/>
      <c r="BE2392" s="3"/>
    </row>
    <row r="2393" spans="1:57" s="18" customFormat="1" hidden="1" x14ac:dyDescent="0.25">
      <c r="A2393" s="21">
        <v>2019</v>
      </c>
      <c r="B2393" s="21">
        <v>11</v>
      </c>
      <c r="C2393" s="21" t="s">
        <v>19</v>
      </c>
      <c r="D2393" s="21" t="s">
        <v>20</v>
      </c>
      <c r="E2393" s="21" t="s">
        <v>304</v>
      </c>
      <c r="F2393" s="21" t="s">
        <v>307</v>
      </c>
      <c r="G2393" s="21" t="s">
        <v>306</v>
      </c>
      <c r="H2393" s="21">
        <v>1.36</v>
      </c>
      <c r="I2393" s="21">
        <v>0</v>
      </c>
      <c r="J2393" s="21">
        <v>0</v>
      </c>
      <c r="K2393" s="21">
        <v>0.12000000000000001</v>
      </c>
      <c r="L2393" s="21">
        <v>1.24</v>
      </c>
      <c r="M2393" s="21">
        <v>0</v>
      </c>
      <c r="N2393" s="21">
        <v>0</v>
      </c>
      <c r="O2393" s="21">
        <v>0</v>
      </c>
      <c r="P2393" s="22"/>
      <c r="Q2393" s="22"/>
      <c r="R2393" s="22"/>
      <c r="S2393" s="22"/>
      <c r="T2393" s="22"/>
      <c r="U2393" s="22"/>
      <c r="V2393" s="22"/>
      <c r="W2393" s="22"/>
      <c r="X2393" s="22"/>
      <c r="Y2393" s="22"/>
      <c r="Z2393" s="22"/>
      <c r="AA2393" s="22"/>
      <c r="AB2393" s="22"/>
      <c r="AC2393" s="22"/>
      <c r="AD2393" s="22"/>
      <c r="AE2393" s="22"/>
      <c r="AF2393" s="22"/>
      <c r="AG2393" s="22"/>
      <c r="AH2393" s="22"/>
      <c r="AI2393" s="22"/>
      <c r="AJ2393" s="22"/>
      <c r="AK2393" s="22"/>
      <c r="AL2393" s="22"/>
      <c r="AM2393" s="22"/>
      <c r="AN2393" s="22"/>
      <c r="AO2393" s="22"/>
      <c r="AP2393" s="22"/>
      <c r="AQ2393" s="22"/>
      <c r="AR2393" s="22"/>
      <c r="AS2393" s="22"/>
      <c r="AT2393" s="22"/>
      <c r="AU2393" s="22"/>
      <c r="AV2393" s="22"/>
      <c r="AW2393" s="22"/>
      <c r="AX2393" s="22"/>
      <c r="AY2393" s="22"/>
      <c r="AZ2393" s="22"/>
      <c r="BA2393" s="22"/>
      <c r="BB2393" s="22"/>
      <c r="BC2393" s="22"/>
      <c r="BD2393" s="22"/>
      <c r="BE2393" s="22"/>
    </row>
    <row r="2394" spans="1:57" s="18" customFormat="1" x14ac:dyDescent="0.25">
      <c r="A2394" s="4">
        <v>2019</v>
      </c>
      <c r="B2394" s="4">
        <v>1</v>
      </c>
      <c r="C2394" s="4" t="s">
        <v>27</v>
      </c>
      <c r="D2394" s="4" t="s">
        <v>28</v>
      </c>
      <c r="E2394" s="4" t="s">
        <v>29</v>
      </c>
      <c r="F2394" s="4" t="s">
        <v>31</v>
      </c>
      <c r="G2394" s="5" t="s">
        <v>30</v>
      </c>
      <c r="H2394" s="6">
        <v>17.14</v>
      </c>
      <c r="I2394" s="6">
        <v>0</v>
      </c>
      <c r="J2394" s="6">
        <v>0</v>
      </c>
      <c r="K2394" s="6">
        <v>0.12</v>
      </c>
      <c r="L2394" s="6">
        <v>0</v>
      </c>
      <c r="M2394" s="6">
        <v>17.009999999999998</v>
      </c>
      <c r="N2394" s="6">
        <v>8.1100000000000012</v>
      </c>
      <c r="O2394" s="6">
        <v>0</v>
      </c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  <c r="BA2394" s="3"/>
      <c r="BB2394" s="3"/>
      <c r="BC2394" s="3"/>
      <c r="BD2394" s="3"/>
      <c r="BE2394" s="3"/>
    </row>
    <row r="2395" spans="1:57" s="18" customFormat="1" hidden="1" x14ac:dyDescent="0.25">
      <c r="A2395" s="4">
        <v>2019</v>
      </c>
      <c r="B2395" s="4">
        <v>1</v>
      </c>
      <c r="C2395" s="4" t="s">
        <v>133</v>
      </c>
      <c r="D2395" s="4" t="s">
        <v>238</v>
      </c>
      <c r="E2395" s="4" t="s">
        <v>67</v>
      </c>
      <c r="F2395" s="4" t="s">
        <v>241</v>
      </c>
      <c r="G2395" s="5" t="s">
        <v>240</v>
      </c>
      <c r="H2395" s="6">
        <v>0.16</v>
      </c>
      <c r="I2395" s="6">
        <v>0</v>
      </c>
      <c r="J2395" s="6">
        <v>0</v>
      </c>
      <c r="K2395" s="6">
        <v>0.12</v>
      </c>
      <c r="L2395" s="6">
        <v>0.04</v>
      </c>
      <c r="M2395" s="6">
        <v>0</v>
      </c>
      <c r="N2395" s="6">
        <v>0</v>
      </c>
      <c r="O2395" s="6">
        <v>0</v>
      </c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</row>
    <row r="2396" spans="1:57" s="18" customFormat="1" hidden="1" x14ac:dyDescent="0.25">
      <c r="A2396" s="9">
        <v>2019</v>
      </c>
      <c r="B2396" s="9">
        <v>2</v>
      </c>
      <c r="C2396" s="9" t="s">
        <v>222</v>
      </c>
      <c r="D2396" s="9" t="s">
        <v>229</v>
      </c>
      <c r="E2396" s="9" t="s">
        <v>224</v>
      </c>
      <c r="F2396" s="9" t="s">
        <v>234</v>
      </c>
      <c r="G2396" s="5" t="s">
        <v>226</v>
      </c>
      <c r="H2396" s="6">
        <v>190.24</v>
      </c>
      <c r="I2396" s="6">
        <v>0</v>
      </c>
      <c r="J2396" s="6">
        <v>0</v>
      </c>
      <c r="K2396" s="6">
        <v>0.12</v>
      </c>
      <c r="L2396" s="6">
        <v>0.89</v>
      </c>
      <c r="M2396" s="6">
        <v>0</v>
      </c>
      <c r="N2396" s="6">
        <v>0</v>
      </c>
      <c r="O2396" s="6">
        <v>189.22</v>
      </c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  <c r="AP2396" s="3"/>
      <c r="AQ2396" s="3"/>
      <c r="AR2396" s="3"/>
      <c r="AS2396" s="3"/>
      <c r="AT2396" s="3"/>
      <c r="AU2396" s="3"/>
      <c r="AV2396" s="3"/>
      <c r="AW2396" s="3"/>
      <c r="AX2396" s="3"/>
      <c r="AY2396" s="3"/>
      <c r="AZ2396" s="3"/>
      <c r="BA2396" s="3"/>
      <c r="BB2396" s="3"/>
      <c r="BC2396" s="3"/>
      <c r="BD2396" s="3"/>
      <c r="BE2396" s="3"/>
    </row>
    <row r="2397" spans="1:57" s="18" customFormat="1" hidden="1" x14ac:dyDescent="0.25">
      <c r="A2397" s="9">
        <v>2019</v>
      </c>
      <c r="B2397" s="9">
        <v>2</v>
      </c>
      <c r="C2397" s="9" t="s">
        <v>133</v>
      </c>
      <c r="D2397" s="9" t="s">
        <v>238</v>
      </c>
      <c r="E2397" s="9" t="s">
        <v>67</v>
      </c>
      <c r="F2397" s="9" t="s">
        <v>241</v>
      </c>
      <c r="G2397" s="5" t="s">
        <v>240</v>
      </c>
      <c r="H2397" s="6">
        <v>0.15</v>
      </c>
      <c r="I2397" s="6">
        <v>0</v>
      </c>
      <c r="J2397" s="6">
        <v>0</v>
      </c>
      <c r="K2397" s="6">
        <v>0.12</v>
      </c>
      <c r="L2397" s="6">
        <v>0.03</v>
      </c>
      <c r="M2397" s="6">
        <v>0</v>
      </c>
      <c r="N2397" s="6">
        <v>0</v>
      </c>
      <c r="O2397" s="6">
        <v>0</v>
      </c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  <c r="AP2397" s="3"/>
      <c r="AQ2397" s="3"/>
      <c r="AR2397" s="3"/>
      <c r="AS2397" s="3"/>
      <c r="AT2397" s="3"/>
      <c r="AU2397" s="3"/>
      <c r="AV2397" s="3"/>
      <c r="AW2397" s="3"/>
      <c r="AX2397" s="3"/>
      <c r="AY2397" s="3"/>
      <c r="AZ2397" s="3"/>
      <c r="BA2397" s="3"/>
      <c r="BB2397" s="3"/>
      <c r="BC2397" s="3"/>
      <c r="BD2397" s="3"/>
      <c r="BE2397" s="3"/>
    </row>
    <row r="2398" spans="1:57" s="18" customFormat="1" hidden="1" x14ac:dyDescent="0.25">
      <c r="A2398" s="9">
        <v>2019</v>
      </c>
      <c r="B2398" s="9">
        <v>3</v>
      </c>
      <c r="C2398" s="9" t="s">
        <v>79</v>
      </c>
      <c r="D2398" s="9" t="s">
        <v>137</v>
      </c>
      <c r="E2398" s="9" t="s">
        <v>138</v>
      </c>
      <c r="F2398" s="9" t="s">
        <v>187</v>
      </c>
      <c r="G2398" s="5" t="s">
        <v>184</v>
      </c>
      <c r="H2398" s="6">
        <v>0.12</v>
      </c>
      <c r="I2398" s="6">
        <v>0</v>
      </c>
      <c r="J2398" s="6">
        <v>0</v>
      </c>
      <c r="K2398" s="6">
        <v>0.12</v>
      </c>
      <c r="L2398" s="6">
        <v>0</v>
      </c>
      <c r="M2398" s="6">
        <v>0</v>
      </c>
      <c r="N2398" s="6">
        <v>0</v>
      </c>
      <c r="O2398" s="6">
        <v>0</v>
      </c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  <c r="AP2398" s="3"/>
      <c r="AQ2398" s="3"/>
      <c r="AR2398" s="3"/>
      <c r="AS2398" s="3"/>
      <c r="AT2398" s="3"/>
      <c r="AU2398" s="3"/>
      <c r="AV2398" s="3"/>
      <c r="AW2398" s="3"/>
      <c r="AX2398" s="3"/>
      <c r="AY2398" s="3"/>
      <c r="AZ2398" s="3"/>
      <c r="BA2398" s="3"/>
      <c r="BB2398" s="3"/>
      <c r="BC2398" s="3"/>
      <c r="BD2398" s="3"/>
      <c r="BE2398" s="3"/>
    </row>
    <row r="2399" spans="1:57" s="18" customFormat="1" hidden="1" x14ac:dyDescent="0.25">
      <c r="A2399" s="9">
        <v>2019</v>
      </c>
      <c r="B2399" s="9">
        <v>3</v>
      </c>
      <c r="C2399" s="9" t="s">
        <v>209</v>
      </c>
      <c r="D2399" s="9" t="s">
        <v>210</v>
      </c>
      <c r="E2399" s="9" t="s">
        <v>17</v>
      </c>
      <c r="F2399" s="9" t="s">
        <v>215</v>
      </c>
      <c r="G2399" s="7" t="s">
        <v>212</v>
      </c>
      <c r="H2399" s="6">
        <v>5.46</v>
      </c>
      <c r="I2399" s="6">
        <v>0</v>
      </c>
      <c r="J2399" s="6">
        <v>0</v>
      </c>
      <c r="K2399" s="6">
        <v>0.12</v>
      </c>
      <c r="L2399" s="6">
        <v>0.95</v>
      </c>
      <c r="M2399" s="6">
        <v>0</v>
      </c>
      <c r="N2399" s="6">
        <v>0</v>
      </c>
      <c r="O2399" s="6">
        <v>4.3899999999999997</v>
      </c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  <c r="BA2399" s="3"/>
      <c r="BB2399" s="3"/>
      <c r="BC2399" s="3"/>
      <c r="BD2399" s="3"/>
      <c r="BE2399" s="3"/>
    </row>
    <row r="2400" spans="1:57" s="18" customFormat="1" hidden="1" x14ac:dyDescent="0.25">
      <c r="A2400" s="9">
        <v>2019</v>
      </c>
      <c r="B2400" s="9">
        <v>3</v>
      </c>
      <c r="C2400" s="9" t="s">
        <v>133</v>
      </c>
      <c r="D2400" s="9" t="s">
        <v>238</v>
      </c>
      <c r="E2400" s="9" t="s">
        <v>67</v>
      </c>
      <c r="F2400" s="9" t="s">
        <v>241</v>
      </c>
      <c r="G2400" s="5" t="s">
        <v>240</v>
      </c>
      <c r="H2400" s="6">
        <v>0.15</v>
      </c>
      <c r="I2400" s="6">
        <v>0</v>
      </c>
      <c r="J2400" s="6">
        <v>0</v>
      </c>
      <c r="K2400" s="6">
        <v>0.12</v>
      </c>
      <c r="L2400" s="6">
        <v>0.03</v>
      </c>
      <c r="M2400" s="6">
        <v>0</v>
      </c>
      <c r="N2400" s="6">
        <v>0</v>
      </c>
      <c r="O2400" s="6">
        <v>0</v>
      </c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  <c r="AP2400" s="3"/>
      <c r="AQ2400" s="3"/>
      <c r="AR2400" s="3"/>
      <c r="AS2400" s="3"/>
      <c r="AT2400" s="3"/>
      <c r="AU2400" s="3"/>
      <c r="AV2400" s="3"/>
      <c r="AW2400" s="3"/>
      <c r="AX2400" s="3"/>
      <c r="AY2400" s="3"/>
      <c r="AZ2400" s="3"/>
      <c r="BA2400" s="3"/>
      <c r="BB2400" s="3"/>
      <c r="BC2400" s="3"/>
      <c r="BD2400" s="3"/>
      <c r="BE2400" s="3"/>
    </row>
    <row r="2401" spans="1:57" s="18" customFormat="1" hidden="1" x14ac:dyDescent="0.25">
      <c r="A2401" s="9">
        <v>2019</v>
      </c>
      <c r="B2401" s="9">
        <v>3</v>
      </c>
      <c r="C2401" s="9" t="s">
        <v>203</v>
      </c>
      <c r="D2401" s="9" t="s">
        <v>434</v>
      </c>
      <c r="E2401" s="9" t="s">
        <v>43</v>
      </c>
      <c r="F2401" s="9" t="s">
        <v>434</v>
      </c>
      <c r="G2401" s="5" t="s">
        <v>434</v>
      </c>
      <c r="H2401" s="6">
        <v>9.7899999999999991</v>
      </c>
      <c r="I2401" s="6">
        <v>0</v>
      </c>
      <c r="J2401" s="6">
        <v>0</v>
      </c>
      <c r="K2401" s="6">
        <v>0.12</v>
      </c>
      <c r="L2401" s="6">
        <v>0.57999999999999996</v>
      </c>
      <c r="M2401" s="6">
        <v>0</v>
      </c>
      <c r="N2401" s="6">
        <v>0</v>
      </c>
      <c r="O2401" s="6">
        <v>9.09</v>
      </c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  <c r="AP2401" s="3"/>
      <c r="AQ2401" s="3"/>
      <c r="AR2401" s="3"/>
      <c r="AS2401" s="3"/>
      <c r="AT2401" s="3"/>
      <c r="AU2401" s="3"/>
      <c r="AV2401" s="3"/>
      <c r="AW2401" s="3"/>
      <c r="AX2401" s="3"/>
      <c r="AY2401" s="3"/>
      <c r="AZ2401" s="3"/>
      <c r="BA2401" s="3"/>
      <c r="BB2401" s="3"/>
      <c r="BC2401" s="3"/>
      <c r="BD2401" s="3"/>
      <c r="BE2401" s="3"/>
    </row>
    <row r="2402" spans="1:57" s="18" customFormat="1" hidden="1" x14ac:dyDescent="0.25">
      <c r="A2402" s="9">
        <v>2019</v>
      </c>
      <c r="B2402" s="9">
        <v>3</v>
      </c>
      <c r="C2402" s="9" t="s">
        <v>231</v>
      </c>
      <c r="D2402" s="9" t="s">
        <v>522</v>
      </c>
      <c r="E2402" s="9" t="s">
        <v>500</v>
      </c>
      <c r="F2402" s="9" t="s">
        <v>523</v>
      </c>
      <c r="G2402" s="5" t="s">
        <v>502</v>
      </c>
      <c r="H2402" s="6">
        <v>166.86</v>
      </c>
      <c r="I2402" s="6">
        <v>0</v>
      </c>
      <c r="J2402" s="6">
        <v>0</v>
      </c>
      <c r="K2402" s="6">
        <v>0.12</v>
      </c>
      <c r="L2402" s="6">
        <v>0.86</v>
      </c>
      <c r="M2402" s="6">
        <v>0</v>
      </c>
      <c r="N2402" s="6">
        <v>0</v>
      </c>
      <c r="O2402" s="6">
        <v>165.89</v>
      </c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  <c r="AP2402" s="3"/>
      <c r="AQ2402" s="3"/>
      <c r="AR2402" s="3"/>
      <c r="AS2402" s="3"/>
      <c r="AT2402" s="3"/>
      <c r="AU2402" s="3"/>
      <c r="AV2402" s="3"/>
      <c r="AW2402" s="3"/>
      <c r="AX2402" s="3"/>
      <c r="AY2402" s="3"/>
      <c r="AZ2402" s="3"/>
      <c r="BA2402" s="3"/>
      <c r="BB2402" s="3"/>
      <c r="BC2402" s="3"/>
      <c r="BD2402" s="3"/>
      <c r="BE2402" s="3"/>
    </row>
    <row r="2403" spans="1:57" s="18" customFormat="1" hidden="1" x14ac:dyDescent="0.25">
      <c r="A2403" s="9">
        <v>2019</v>
      </c>
      <c r="B2403" s="9">
        <v>3</v>
      </c>
      <c r="C2403" s="9" t="s">
        <v>19</v>
      </c>
      <c r="D2403" s="9" t="s">
        <v>46</v>
      </c>
      <c r="E2403" s="9" t="s">
        <v>280</v>
      </c>
      <c r="F2403" s="9" t="s">
        <v>514</v>
      </c>
      <c r="G2403" s="5" t="s">
        <v>512</v>
      </c>
      <c r="H2403" s="6">
        <v>0.12</v>
      </c>
      <c r="I2403" s="6">
        <v>0</v>
      </c>
      <c r="J2403" s="6">
        <v>0</v>
      </c>
      <c r="K2403" s="6">
        <v>0.12</v>
      </c>
      <c r="L2403" s="6">
        <v>0</v>
      </c>
      <c r="M2403" s="6">
        <v>0</v>
      </c>
      <c r="N2403" s="6">
        <v>0</v>
      </c>
      <c r="O2403" s="6">
        <v>0</v>
      </c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  <c r="BA2403" s="3"/>
      <c r="BB2403" s="3"/>
      <c r="BC2403" s="3"/>
      <c r="BD2403" s="3"/>
      <c r="BE2403" s="3"/>
    </row>
    <row r="2404" spans="1:57" s="18" customFormat="1" hidden="1" x14ac:dyDescent="0.25">
      <c r="A2404" s="9">
        <v>2019</v>
      </c>
      <c r="B2404" s="9">
        <v>4</v>
      </c>
      <c r="C2404" s="9" t="s">
        <v>222</v>
      </c>
      <c r="D2404" s="9" t="s">
        <v>223</v>
      </c>
      <c r="E2404" s="9" t="s">
        <v>224</v>
      </c>
      <c r="F2404" s="9" t="s">
        <v>520</v>
      </c>
      <c r="G2404" s="5" t="s">
        <v>226</v>
      </c>
      <c r="H2404" s="6">
        <v>193.79</v>
      </c>
      <c r="I2404" s="6">
        <v>0</v>
      </c>
      <c r="J2404" s="6">
        <v>0</v>
      </c>
      <c r="K2404" s="6">
        <v>0.12</v>
      </c>
      <c r="L2404" s="6">
        <v>0.86</v>
      </c>
      <c r="M2404" s="6">
        <v>0</v>
      </c>
      <c r="N2404" s="6">
        <v>0</v>
      </c>
      <c r="O2404" s="6">
        <v>192.81</v>
      </c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  <c r="BA2404" s="3"/>
      <c r="BB2404" s="3"/>
      <c r="BC2404" s="3"/>
      <c r="BD2404" s="3"/>
      <c r="BE2404" s="3"/>
    </row>
    <row r="2405" spans="1:57" s="18" customFormat="1" hidden="1" x14ac:dyDescent="0.25">
      <c r="A2405" s="9">
        <v>2019</v>
      </c>
      <c r="B2405" s="9">
        <v>4</v>
      </c>
      <c r="C2405" s="9" t="s">
        <v>133</v>
      </c>
      <c r="D2405" s="9" t="s">
        <v>238</v>
      </c>
      <c r="E2405" s="9" t="s">
        <v>67</v>
      </c>
      <c r="F2405" s="9" t="s">
        <v>241</v>
      </c>
      <c r="G2405" s="5" t="s">
        <v>240</v>
      </c>
      <c r="H2405" s="6">
        <v>0.18</v>
      </c>
      <c r="I2405" s="6">
        <v>0</v>
      </c>
      <c r="J2405" s="6">
        <v>0</v>
      </c>
      <c r="K2405" s="6">
        <v>0.12</v>
      </c>
      <c r="L2405" s="6">
        <v>0.06</v>
      </c>
      <c r="M2405" s="6">
        <v>0</v>
      </c>
      <c r="N2405" s="6">
        <v>0</v>
      </c>
      <c r="O2405" s="6">
        <v>0</v>
      </c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  <c r="AP2405" s="3"/>
      <c r="AQ2405" s="3"/>
      <c r="AR2405" s="3"/>
      <c r="AS2405" s="3"/>
      <c r="AT2405" s="3"/>
      <c r="AU2405" s="3"/>
      <c r="AV2405" s="3"/>
      <c r="AW2405" s="3"/>
      <c r="AX2405" s="3"/>
      <c r="AY2405" s="3"/>
      <c r="AZ2405" s="3"/>
      <c r="BA2405" s="3"/>
      <c r="BB2405" s="3"/>
      <c r="BC2405" s="3"/>
      <c r="BD2405" s="3"/>
      <c r="BE2405" s="3"/>
    </row>
    <row r="2406" spans="1:57" s="18" customFormat="1" x14ac:dyDescent="0.25">
      <c r="A2406" s="9">
        <v>2019</v>
      </c>
      <c r="B2406" s="9">
        <v>4</v>
      </c>
      <c r="C2406" s="9" t="s">
        <v>61</v>
      </c>
      <c r="D2406" s="9" t="s">
        <v>401</v>
      </c>
      <c r="E2406" s="9" t="s">
        <v>29</v>
      </c>
      <c r="F2406" s="9" t="s">
        <v>468</v>
      </c>
      <c r="G2406" s="5" t="s">
        <v>468</v>
      </c>
      <c r="H2406" s="6">
        <v>12.29</v>
      </c>
      <c r="I2406" s="6">
        <v>0</v>
      </c>
      <c r="J2406" s="6">
        <v>0</v>
      </c>
      <c r="K2406" s="6">
        <v>0.12</v>
      </c>
      <c r="L2406" s="6">
        <v>1.38</v>
      </c>
      <c r="M2406" s="6">
        <v>0</v>
      </c>
      <c r="N2406" s="6">
        <v>0</v>
      </c>
      <c r="O2406" s="6">
        <v>10.79</v>
      </c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  <c r="BA2406" s="3"/>
      <c r="BB2406" s="3"/>
      <c r="BC2406" s="3"/>
      <c r="BD2406" s="3"/>
      <c r="BE2406" s="3"/>
    </row>
    <row r="2407" spans="1:57" s="18" customFormat="1" x14ac:dyDescent="0.25">
      <c r="A2407" s="9">
        <v>2019</v>
      </c>
      <c r="B2407" s="9">
        <v>5</v>
      </c>
      <c r="C2407" s="9" t="s">
        <v>27</v>
      </c>
      <c r="D2407" s="9" t="s">
        <v>28</v>
      </c>
      <c r="E2407" s="9" t="s">
        <v>29</v>
      </c>
      <c r="F2407" s="9" t="s">
        <v>35</v>
      </c>
      <c r="G2407" s="5" t="s">
        <v>30</v>
      </c>
      <c r="H2407" s="6">
        <v>4.74</v>
      </c>
      <c r="I2407" s="6">
        <v>0</v>
      </c>
      <c r="J2407" s="6">
        <v>0</v>
      </c>
      <c r="K2407" s="6">
        <v>0.12</v>
      </c>
      <c r="L2407" s="6">
        <v>0</v>
      </c>
      <c r="M2407" s="6">
        <v>4.62</v>
      </c>
      <c r="N2407" s="6">
        <v>2.04</v>
      </c>
      <c r="O2407" s="6">
        <v>0</v>
      </c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  <c r="AP2407" s="3"/>
      <c r="AQ2407" s="3"/>
      <c r="AR2407" s="3"/>
      <c r="AS2407" s="3"/>
      <c r="AT2407" s="3"/>
      <c r="AU2407" s="3"/>
      <c r="AV2407" s="3"/>
      <c r="AW2407" s="3"/>
      <c r="AX2407" s="3"/>
      <c r="AY2407" s="3"/>
      <c r="AZ2407" s="3"/>
      <c r="BA2407" s="3"/>
      <c r="BB2407" s="3"/>
      <c r="BC2407" s="3"/>
      <c r="BD2407" s="3"/>
      <c r="BE2407" s="3"/>
    </row>
    <row r="2408" spans="1:57" s="18" customFormat="1" hidden="1" x14ac:dyDescent="0.25">
      <c r="A2408" s="9">
        <v>2019</v>
      </c>
      <c r="B2408" s="9">
        <v>6</v>
      </c>
      <c r="C2408" s="10" t="s">
        <v>27</v>
      </c>
      <c r="D2408" s="10" t="s">
        <v>84</v>
      </c>
      <c r="E2408" s="9" t="s">
        <v>43</v>
      </c>
      <c r="F2408" s="10" t="s">
        <v>258</v>
      </c>
      <c r="G2408" s="12" t="s">
        <v>258</v>
      </c>
      <c r="H2408" s="6">
        <v>0.12</v>
      </c>
      <c r="I2408" s="6">
        <v>0</v>
      </c>
      <c r="J2408" s="6">
        <v>0</v>
      </c>
      <c r="K2408" s="6">
        <v>0.12</v>
      </c>
      <c r="L2408" s="6">
        <v>0</v>
      </c>
      <c r="M2408" s="6">
        <v>0</v>
      </c>
      <c r="N2408" s="6">
        <v>0</v>
      </c>
      <c r="O2408" s="6">
        <v>0</v>
      </c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  <c r="AP2408" s="3"/>
      <c r="AQ2408" s="3"/>
      <c r="AR2408" s="3"/>
      <c r="AS2408" s="3"/>
      <c r="AT2408" s="3"/>
      <c r="AU2408" s="3"/>
      <c r="AV2408" s="3"/>
      <c r="AW2408" s="3"/>
      <c r="AX2408" s="3"/>
      <c r="AY2408" s="3"/>
      <c r="AZ2408" s="3"/>
      <c r="BA2408" s="3"/>
      <c r="BB2408" s="3"/>
      <c r="BC2408" s="3"/>
      <c r="BD2408" s="3"/>
      <c r="BE2408" s="3"/>
    </row>
    <row r="2409" spans="1:57" s="18" customFormat="1" hidden="1" x14ac:dyDescent="0.25">
      <c r="A2409" s="9">
        <v>2019</v>
      </c>
      <c r="B2409" s="9">
        <v>6</v>
      </c>
      <c r="C2409" s="10" t="s">
        <v>89</v>
      </c>
      <c r="D2409" s="10" t="s">
        <v>288</v>
      </c>
      <c r="E2409" s="9" t="s">
        <v>126</v>
      </c>
      <c r="F2409" s="10" t="s">
        <v>289</v>
      </c>
      <c r="G2409" s="12" t="s">
        <v>290</v>
      </c>
      <c r="H2409" s="6">
        <v>0.12</v>
      </c>
      <c r="I2409" s="6">
        <v>0</v>
      </c>
      <c r="J2409" s="6">
        <v>0</v>
      </c>
      <c r="K2409" s="6">
        <v>0.12</v>
      </c>
      <c r="L2409" s="6">
        <v>0</v>
      </c>
      <c r="M2409" s="6">
        <v>0</v>
      </c>
      <c r="N2409" s="6">
        <v>0</v>
      </c>
      <c r="O2409" s="6">
        <v>0</v>
      </c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  <c r="AP2409" s="3"/>
      <c r="AQ2409" s="3"/>
      <c r="AR2409" s="3"/>
      <c r="AS2409" s="3"/>
      <c r="AT2409" s="3"/>
      <c r="AU2409" s="3"/>
      <c r="AV2409" s="3"/>
      <c r="AW2409" s="3"/>
      <c r="AX2409" s="3"/>
      <c r="AY2409" s="3"/>
      <c r="AZ2409" s="3"/>
      <c r="BA2409" s="3"/>
      <c r="BB2409" s="3"/>
      <c r="BC2409" s="3"/>
      <c r="BD2409" s="3"/>
      <c r="BE2409" s="3"/>
    </row>
    <row r="2410" spans="1:57" s="18" customFormat="1" hidden="1" x14ac:dyDescent="0.25">
      <c r="A2410" s="9">
        <v>2019</v>
      </c>
      <c r="B2410" s="9">
        <v>6</v>
      </c>
      <c r="C2410" s="10" t="s">
        <v>19</v>
      </c>
      <c r="D2410" s="10" t="s">
        <v>70</v>
      </c>
      <c r="E2410" s="9" t="s">
        <v>21</v>
      </c>
      <c r="F2410" s="10" t="s">
        <v>457</v>
      </c>
      <c r="G2410" s="12" t="s">
        <v>456</v>
      </c>
      <c r="H2410" s="6">
        <v>0.3</v>
      </c>
      <c r="I2410" s="6">
        <v>0</v>
      </c>
      <c r="J2410" s="6">
        <v>0</v>
      </c>
      <c r="K2410" s="6">
        <v>0.12</v>
      </c>
      <c r="L2410" s="6">
        <v>0.18</v>
      </c>
      <c r="M2410" s="6">
        <v>0</v>
      </c>
      <c r="N2410" s="6">
        <v>0</v>
      </c>
      <c r="O2410" s="6">
        <v>0</v>
      </c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  <c r="AP2410" s="3"/>
      <c r="AQ2410" s="3"/>
      <c r="AR2410" s="3"/>
      <c r="AS2410" s="3"/>
      <c r="AT2410" s="3"/>
      <c r="AU2410" s="3"/>
      <c r="AV2410" s="3"/>
      <c r="AW2410" s="3"/>
      <c r="AX2410" s="3"/>
      <c r="AY2410" s="3"/>
      <c r="AZ2410" s="3"/>
      <c r="BA2410" s="3"/>
      <c r="BB2410" s="3"/>
      <c r="BC2410" s="3"/>
      <c r="BD2410" s="3"/>
      <c r="BE2410" s="3"/>
    </row>
    <row r="2411" spans="1:57" s="18" customFormat="1" hidden="1" x14ac:dyDescent="0.25">
      <c r="A2411" s="15">
        <v>2019</v>
      </c>
      <c r="B2411" s="15">
        <v>8</v>
      </c>
      <c r="C2411" s="15" t="s">
        <v>19</v>
      </c>
      <c r="D2411" s="15" t="s">
        <v>20</v>
      </c>
      <c r="E2411" s="15" t="s">
        <v>542</v>
      </c>
      <c r="F2411" s="15" t="s">
        <v>118</v>
      </c>
      <c r="G2411" s="5" t="s">
        <v>117</v>
      </c>
      <c r="H2411" s="15">
        <v>1.63</v>
      </c>
      <c r="I2411" s="15">
        <v>0</v>
      </c>
      <c r="J2411" s="15">
        <v>0</v>
      </c>
      <c r="K2411" s="15">
        <v>0.12</v>
      </c>
      <c r="L2411" s="15">
        <v>0</v>
      </c>
      <c r="M2411" s="15">
        <v>0</v>
      </c>
      <c r="N2411" s="15">
        <v>0</v>
      </c>
      <c r="O2411" s="15">
        <v>1.51</v>
      </c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7"/>
      <c r="AO2411" s="17"/>
      <c r="AP2411" s="17"/>
      <c r="AQ2411" s="17"/>
      <c r="AR2411" s="17"/>
      <c r="AS2411" s="17"/>
      <c r="AT2411" s="17"/>
      <c r="AU2411" s="17"/>
      <c r="AV2411" s="17"/>
      <c r="AW2411" s="17"/>
      <c r="AX2411" s="17"/>
      <c r="AY2411" s="17"/>
      <c r="AZ2411" s="17"/>
      <c r="BA2411" s="17"/>
      <c r="BB2411" s="17"/>
      <c r="BC2411" s="17"/>
      <c r="BD2411" s="17"/>
      <c r="BE2411" s="17"/>
    </row>
    <row r="2412" spans="1:57" s="18" customFormat="1" hidden="1" x14ac:dyDescent="0.25">
      <c r="A2412" s="15">
        <v>2019</v>
      </c>
      <c r="B2412" s="15">
        <v>8</v>
      </c>
      <c r="C2412" s="15" t="s">
        <v>79</v>
      </c>
      <c r="D2412" s="15" t="s">
        <v>137</v>
      </c>
      <c r="E2412" s="15" t="s">
        <v>138</v>
      </c>
      <c r="F2412" s="15" t="s">
        <v>187</v>
      </c>
      <c r="G2412" s="16" t="s">
        <v>184</v>
      </c>
      <c r="H2412" s="15">
        <v>0.12</v>
      </c>
      <c r="I2412" s="15">
        <v>0</v>
      </c>
      <c r="J2412" s="15">
        <v>0</v>
      </c>
      <c r="K2412" s="15">
        <v>0.12</v>
      </c>
      <c r="L2412" s="15">
        <v>0</v>
      </c>
      <c r="M2412" s="15">
        <v>0</v>
      </c>
      <c r="N2412" s="15">
        <v>0</v>
      </c>
      <c r="O2412" s="15">
        <v>0</v>
      </c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  <c r="AB2412" s="17"/>
      <c r="AC2412" s="17"/>
      <c r="AD2412" s="17"/>
      <c r="AE2412" s="17"/>
      <c r="AF2412" s="17"/>
      <c r="AG2412" s="17"/>
      <c r="AH2412" s="17"/>
      <c r="AI2412" s="17"/>
      <c r="AJ2412" s="17"/>
      <c r="AK2412" s="17"/>
      <c r="AL2412" s="17"/>
      <c r="AM2412" s="17"/>
      <c r="AN2412" s="17"/>
      <c r="AO2412" s="17"/>
      <c r="AP2412" s="17"/>
      <c r="AQ2412" s="17"/>
      <c r="AR2412" s="17"/>
      <c r="AS2412" s="17"/>
      <c r="AT2412" s="17"/>
      <c r="AU2412" s="17"/>
      <c r="AV2412" s="17"/>
      <c r="AW2412" s="17"/>
      <c r="AX2412" s="17"/>
      <c r="AY2412" s="17"/>
      <c r="AZ2412" s="17"/>
      <c r="BA2412" s="17"/>
      <c r="BB2412" s="17"/>
      <c r="BC2412" s="17"/>
      <c r="BD2412" s="17"/>
      <c r="BE2412" s="17"/>
    </row>
    <row r="2413" spans="1:57" s="18" customFormat="1" hidden="1" x14ac:dyDescent="0.25">
      <c r="A2413" s="15">
        <v>2019</v>
      </c>
      <c r="B2413" s="15">
        <v>8</v>
      </c>
      <c r="C2413" s="15" t="s">
        <v>19</v>
      </c>
      <c r="D2413" s="15" t="s">
        <v>106</v>
      </c>
      <c r="E2413" s="15" t="s">
        <v>81</v>
      </c>
      <c r="F2413" s="15" t="s">
        <v>309</v>
      </c>
      <c r="G2413" s="16" t="s">
        <v>310</v>
      </c>
      <c r="H2413" s="15">
        <v>14.49</v>
      </c>
      <c r="I2413" s="15">
        <v>0</v>
      </c>
      <c r="J2413" s="15">
        <v>0</v>
      </c>
      <c r="K2413" s="15">
        <v>0.12</v>
      </c>
      <c r="L2413" s="15">
        <v>14.37</v>
      </c>
      <c r="M2413" s="15">
        <v>0</v>
      </c>
      <c r="N2413" s="15">
        <v>0</v>
      </c>
      <c r="O2413" s="15">
        <v>0</v>
      </c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  <c r="AB2413" s="17"/>
      <c r="AC2413" s="17"/>
      <c r="AD2413" s="17"/>
      <c r="AE2413" s="17"/>
      <c r="AF2413" s="17"/>
      <c r="AG2413" s="17"/>
      <c r="AH2413" s="17"/>
      <c r="AI2413" s="17"/>
      <c r="AJ2413" s="17"/>
      <c r="AK2413" s="17"/>
      <c r="AL2413" s="17"/>
      <c r="AM2413" s="17"/>
      <c r="AN2413" s="17"/>
      <c r="AO2413" s="17"/>
      <c r="AP2413" s="17"/>
      <c r="AQ2413" s="17"/>
      <c r="AR2413" s="17"/>
      <c r="AS2413" s="17"/>
      <c r="AT2413" s="17"/>
      <c r="AU2413" s="17"/>
      <c r="AV2413" s="17"/>
      <c r="AW2413" s="17"/>
      <c r="AX2413" s="17"/>
      <c r="AY2413" s="17"/>
      <c r="AZ2413" s="17"/>
      <c r="BA2413" s="17"/>
      <c r="BB2413" s="17"/>
      <c r="BC2413" s="17"/>
      <c r="BD2413" s="17"/>
      <c r="BE2413" s="17"/>
    </row>
    <row r="2414" spans="1:57" s="18" customFormat="1" x14ac:dyDescent="0.25">
      <c r="A2414" s="13">
        <v>2019</v>
      </c>
      <c r="B2414" s="13">
        <v>9</v>
      </c>
      <c r="C2414" s="13" t="s">
        <v>27</v>
      </c>
      <c r="D2414" s="13" t="s">
        <v>28</v>
      </c>
      <c r="E2414" s="13" t="s">
        <v>29</v>
      </c>
      <c r="F2414" s="13" t="s">
        <v>30</v>
      </c>
      <c r="G2414" s="7" t="s">
        <v>30</v>
      </c>
      <c r="H2414" s="13">
        <v>19.07</v>
      </c>
      <c r="I2414" s="13">
        <v>0</v>
      </c>
      <c r="J2414" s="13">
        <v>0</v>
      </c>
      <c r="K2414" s="13">
        <v>0.12</v>
      </c>
      <c r="L2414" s="13">
        <v>0</v>
      </c>
      <c r="M2414" s="13">
        <v>18.95</v>
      </c>
      <c r="N2414" s="13">
        <v>8.6</v>
      </c>
      <c r="O2414" s="13">
        <v>0</v>
      </c>
    </row>
    <row r="2415" spans="1:57" s="18" customFormat="1" hidden="1" x14ac:dyDescent="0.25">
      <c r="A2415" s="13">
        <v>2019</v>
      </c>
      <c r="B2415" s="13">
        <v>9</v>
      </c>
      <c r="C2415" s="13" t="s">
        <v>79</v>
      </c>
      <c r="D2415" s="13" t="s">
        <v>137</v>
      </c>
      <c r="E2415" s="13" t="s">
        <v>138</v>
      </c>
      <c r="F2415" s="13" t="s">
        <v>143</v>
      </c>
      <c r="G2415" s="7" t="s">
        <v>140</v>
      </c>
      <c r="H2415" s="13">
        <v>0.12</v>
      </c>
      <c r="I2415" s="13">
        <v>0</v>
      </c>
      <c r="J2415" s="13">
        <v>0</v>
      </c>
      <c r="K2415" s="13">
        <v>0.12</v>
      </c>
      <c r="L2415" s="13">
        <v>0</v>
      </c>
      <c r="M2415" s="13">
        <v>0</v>
      </c>
      <c r="N2415" s="13">
        <v>0</v>
      </c>
      <c r="O2415" s="13">
        <v>0</v>
      </c>
    </row>
    <row r="2416" spans="1:57" s="18" customFormat="1" hidden="1" x14ac:dyDescent="0.25">
      <c r="A2416" s="19">
        <v>2019</v>
      </c>
      <c r="B2416" s="19">
        <v>10</v>
      </c>
      <c r="C2416" s="19" t="s">
        <v>89</v>
      </c>
      <c r="D2416" s="19" t="s">
        <v>288</v>
      </c>
      <c r="E2416" s="19" t="s">
        <v>543</v>
      </c>
      <c r="F2416" s="19" t="s">
        <v>289</v>
      </c>
      <c r="G2416" s="19" t="s">
        <v>290</v>
      </c>
      <c r="H2416" s="19">
        <v>0.12</v>
      </c>
      <c r="I2416" s="19">
        <v>0</v>
      </c>
      <c r="J2416" s="19">
        <v>0</v>
      </c>
      <c r="K2416" s="19">
        <v>0.12</v>
      </c>
      <c r="L2416" s="19">
        <v>0</v>
      </c>
      <c r="M2416" s="19">
        <v>0</v>
      </c>
      <c r="N2416" s="19">
        <v>0</v>
      </c>
      <c r="O2416" s="19">
        <v>0</v>
      </c>
      <c r="P2416" s="20"/>
      <c r="Q2416" s="20"/>
      <c r="R2416" s="20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20"/>
      <c r="AG2416" s="20"/>
      <c r="AH2416" s="20"/>
      <c r="AI2416" s="20"/>
      <c r="AJ2416" s="20"/>
      <c r="AK2416" s="20"/>
      <c r="AL2416" s="20"/>
      <c r="AM2416" s="20"/>
      <c r="AN2416" s="20"/>
      <c r="AO2416" s="20"/>
      <c r="AP2416" s="20"/>
      <c r="AQ2416" s="20"/>
      <c r="AR2416" s="20"/>
      <c r="AS2416" s="20"/>
      <c r="AT2416" s="20"/>
      <c r="AU2416" s="20"/>
      <c r="AV2416" s="20"/>
      <c r="AW2416" s="20"/>
      <c r="AX2416" s="20"/>
      <c r="AY2416" s="20"/>
      <c r="AZ2416" s="20"/>
      <c r="BA2416" s="20"/>
      <c r="BB2416" s="20"/>
      <c r="BC2416" s="20"/>
      <c r="BD2416" s="20"/>
      <c r="BE2416" s="20"/>
    </row>
    <row r="2417" spans="1:57" s="18" customFormat="1" hidden="1" x14ac:dyDescent="0.25">
      <c r="A2417" s="19">
        <v>2019</v>
      </c>
      <c r="B2417" s="19">
        <v>10</v>
      </c>
      <c r="C2417" s="19" t="s">
        <v>19</v>
      </c>
      <c r="D2417" s="19" t="s">
        <v>46</v>
      </c>
      <c r="E2417" s="19" t="s">
        <v>206</v>
      </c>
      <c r="F2417" s="19" t="s">
        <v>297</v>
      </c>
      <c r="G2417" s="19" t="s">
        <v>296</v>
      </c>
      <c r="H2417" s="19">
        <v>0.25</v>
      </c>
      <c r="I2417" s="19">
        <v>0</v>
      </c>
      <c r="J2417" s="19">
        <v>0</v>
      </c>
      <c r="K2417" s="19">
        <v>0.12</v>
      </c>
      <c r="L2417" s="19">
        <v>0.13</v>
      </c>
      <c r="M2417" s="19">
        <v>0</v>
      </c>
      <c r="N2417" s="19">
        <v>0</v>
      </c>
      <c r="O2417" s="19">
        <v>0</v>
      </c>
      <c r="P2417" s="20"/>
      <c r="Q2417" s="20"/>
      <c r="R2417" s="20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  <c r="AG2417" s="20"/>
      <c r="AH2417" s="20"/>
      <c r="AI2417" s="20"/>
      <c r="AJ2417" s="20"/>
      <c r="AK2417" s="20"/>
      <c r="AL2417" s="20"/>
      <c r="AM2417" s="20"/>
      <c r="AN2417" s="20"/>
      <c r="AO2417" s="20"/>
      <c r="AP2417" s="20"/>
      <c r="AQ2417" s="20"/>
      <c r="AR2417" s="20"/>
      <c r="AS2417" s="20"/>
      <c r="AT2417" s="20"/>
      <c r="AU2417" s="20"/>
      <c r="AV2417" s="20"/>
      <c r="AW2417" s="20"/>
      <c r="AX2417" s="20"/>
      <c r="AY2417" s="20"/>
      <c r="AZ2417" s="20"/>
      <c r="BA2417" s="20"/>
      <c r="BB2417" s="20"/>
      <c r="BC2417" s="20"/>
      <c r="BD2417" s="20"/>
      <c r="BE2417" s="20"/>
    </row>
    <row r="2418" spans="1:57" s="18" customFormat="1" hidden="1" x14ac:dyDescent="0.25">
      <c r="A2418" s="21">
        <v>2019</v>
      </c>
      <c r="B2418" s="21">
        <v>11</v>
      </c>
      <c r="C2418" s="21" t="s">
        <v>89</v>
      </c>
      <c r="D2418" s="21" t="s">
        <v>90</v>
      </c>
      <c r="E2418" s="21" t="s">
        <v>91</v>
      </c>
      <c r="F2418" s="21" t="s">
        <v>94</v>
      </c>
      <c r="G2418" s="21" t="s">
        <v>93</v>
      </c>
      <c r="H2418" s="21">
        <v>18.47</v>
      </c>
      <c r="I2418" s="21">
        <v>0</v>
      </c>
      <c r="J2418" s="21">
        <v>0</v>
      </c>
      <c r="K2418" s="21">
        <v>0.12</v>
      </c>
      <c r="L2418" s="21">
        <v>5.1100000000000003</v>
      </c>
      <c r="M2418" s="21">
        <v>13.25</v>
      </c>
      <c r="N2418" s="21">
        <v>4.7</v>
      </c>
      <c r="O2418" s="21">
        <v>0</v>
      </c>
      <c r="P2418" s="22"/>
      <c r="Q2418" s="22"/>
      <c r="R2418" s="22"/>
      <c r="S2418" s="22"/>
      <c r="T2418" s="22"/>
      <c r="U2418" s="22"/>
      <c r="V2418" s="22"/>
      <c r="W2418" s="22"/>
      <c r="X2418" s="22"/>
      <c r="Y2418" s="22"/>
      <c r="Z2418" s="22"/>
      <c r="AA2418" s="22"/>
      <c r="AB2418" s="22"/>
      <c r="AC2418" s="22"/>
      <c r="AD2418" s="22"/>
      <c r="AE2418" s="22"/>
      <c r="AF2418" s="22"/>
      <c r="AG2418" s="22"/>
      <c r="AH2418" s="22"/>
      <c r="AI2418" s="22"/>
      <c r="AJ2418" s="22"/>
      <c r="AK2418" s="22"/>
      <c r="AL2418" s="22"/>
      <c r="AM2418" s="22"/>
      <c r="AN2418" s="22"/>
      <c r="AO2418" s="22"/>
      <c r="AP2418" s="22"/>
      <c r="AQ2418" s="22"/>
      <c r="AR2418" s="22"/>
      <c r="AS2418" s="22"/>
      <c r="AT2418" s="22"/>
      <c r="AU2418" s="22"/>
      <c r="AV2418" s="22"/>
      <c r="AW2418" s="22"/>
      <c r="AX2418" s="22"/>
      <c r="AY2418" s="22"/>
      <c r="AZ2418" s="22"/>
      <c r="BA2418" s="22"/>
      <c r="BB2418" s="22"/>
      <c r="BC2418" s="22"/>
      <c r="BD2418" s="22"/>
      <c r="BE2418" s="22"/>
    </row>
    <row r="2419" spans="1:57" s="18" customFormat="1" hidden="1" x14ac:dyDescent="0.25">
      <c r="A2419" s="21">
        <v>2019</v>
      </c>
      <c r="B2419" s="21">
        <v>11</v>
      </c>
      <c r="C2419" s="21" t="s">
        <v>133</v>
      </c>
      <c r="D2419" s="21" t="s">
        <v>238</v>
      </c>
      <c r="E2419" s="21" t="s">
        <v>81</v>
      </c>
      <c r="F2419" s="21" t="s">
        <v>241</v>
      </c>
      <c r="G2419" s="21" t="s">
        <v>240</v>
      </c>
      <c r="H2419" s="21">
        <v>0.18</v>
      </c>
      <c r="I2419" s="21">
        <v>0</v>
      </c>
      <c r="J2419" s="21">
        <v>0</v>
      </c>
      <c r="K2419" s="21">
        <v>0.12</v>
      </c>
      <c r="L2419" s="21">
        <v>7.0000000000000007E-2</v>
      </c>
      <c r="M2419" s="21">
        <v>0</v>
      </c>
      <c r="N2419" s="21">
        <v>0</v>
      </c>
      <c r="O2419" s="21">
        <v>0</v>
      </c>
      <c r="P2419" s="22"/>
      <c r="Q2419" s="22"/>
      <c r="R2419" s="22"/>
      <c r="S2419" s="22"/>
      <c r="T2419" s="22"/>
      <c r="U2419" s="22"/>
      <c r="V2419" s="22"/>
      <c r="W2419" s="22"/>
      <c r="X2419" s="22"/>
      <c r="Y2419" s="22"/>
      <c r="Z2419" s="22"/>
      <c r="AA2419" s="22"/>
      <c r="AB2419" s="22"/>
      <c r="AC2419" s="22"/>
      <c r="AD2419" s="22"/>
      <c r="AE2419" s="22"/>
      <c r="AF2419" s="22"/>
      <c r="AG2419" s="22"/>
      <c r="AH2419" s="22"/>
      <c r="AI2419" s="22"/>
      <c r="AJ2419" s="22"/>
      <c r="AK2419" s="22"/>
      <c r="AL2419" s="22"/>
      <c r="AM2419" s="22"/>
      <c r="AN2419" s="22"/>
      <c r="AO2419" s="22"/>
      <c r="AP2419" s="22"/>
      <c r="AQ2419" s="22"/>
      <c r="AR2419" s="22"/>
      <c r="AS2419" s="22"/>
      <c r="AT2419" s="22"/>
      <c r="AU2419" s="22"/>
      <c r="AV2419" s="22"/>
      <c r="AW2419" s="22"/>
      <c r="AX2419" s="22"/>
      <c r="AY2419" s="22"/>
      <c r="AZ2419" s="22"/>
      <c r="BA2419" s="22"/>
      <c r="BB2419" s="22"/>
      <c r="BC2419" s="22"/>
      <c r="BD2419" s="22"/>
      <c r="BE2419" s="22"/>
    </row>
    <row r="2420" spans="1:57" s="18" customFormat="1" hidden="1" x14ac:dyDescent="0.25">
      <c r="A2420" s="21">
        <v>2019</v>
      </c>
      <c r="B2420" s="21">
        <v>11</v>
      </c>
      <c r="C2420" s="21" t="s">
        <v>19</v>
      </c>
      <c r="D2420" s="21" t="s">
        <v>166</v>
      </c>
      <c r="E2420" s="21" t="s">
        <v>242</v>
      </c>
      <c r="F2420" s="21" t="s">
        <v>248</v>
      </c>
      <c r="G2420" s="21" t="s">
        <v>247</v>
      </c>
      <c r="H2420" s="21">
        <v>0.12</v>
      </c>
      <c r="I2420" s="21">
        <v>0</v>
      </c>
      <c r="J2420" s="21">
        <v>0</v>
      </c>
      <c r="K2420" s="21">
        <v>0.12</v>
      </c>
      <c r="L2420" s="21">
        <v>0</v>
      </c>
      <c r="M2420" s="21">
        <v>0</v>
      </c>
      <c r="N2420" s="21">
        <v>0</v>
      </c>
      <c r="O2420" s="21">
        <v>0</v>
      </c>
      <c r="P2420" s="22"/>
      <c r="Q2420" s="22"/>
      <c r="R2420" s="22"/>
      <c r="S2420" s="22"/>
      <c r="T2420" s="22"/>
      <c r="U2420" s="22"/>
      <c r="V2420" s="22"/>
      <c r="W2420" s="22"/>
      <c r="X2420" s="22"/>
      <c r="Y2420" s="22"/>
      <c r="Z2420" s="22"/>
      <c r="AA2420" s="22"/>
      <c r="AB2420" s="22"/>
      <c r="AC2420" s="22"/>
      <c r="AD2420" s="22"/>
      <c r="AE2420" s="22"/>
      <c r="AF2420" s="22"/>
      <c r="AG2420" s="22"/>
      <c r="AH2420" s="22"/>
      <c r="AI2420" s="22"/>
      <c r="AJ2420" s="22"/>
      <c r="AK2420" s="22"/>
      <c r="AL2420" s="22"/>
      <c r="AM2420" s="22"/>
      <c r="AN2420" s="22"/>
      <c r="AO2420" s="22"/>
      <c r="AP2420" s="22"/>
      <c r="AQ2420" s="22"/>
      <c r="AR2420" s="22"/>
      <c r="AS2420" s="22"/>
      <c r="AT2420" s="22"/>
      <c r="AU2420" s="22"/>
      <c r="AV2420" s="22"/>
      <c r="AW2420" s="22"/>
      <c r="AX2420" s="22"/>
      <c r="AY2420" s="22"/>
      <c r="AZ2420" s="22"/>
      <c r="BA2420" s="22"/>
      <c r="BB2420" s="22"/>
      <c r="BC2420" s="22"/>
      <c r="BD2420" s="22"/>
      <c r="BE2420" s="22"/>
    </row>
    <row r="2421" spans="1:57" s="18" customFormat="1" hidden="1" x14ac:dyDescent="0.25">
      <c r="A2421" s="21">
        <v>2019</v>
      </c>
      <c r="B2421" s="21">
        <v>11</v>
      </c>
      <c r="C2421" s="21" t="s">
        <v>27</v>
      </c>
      <c r="D2421" s="21" t="s">
        <v>158</v>
      </c>
      <c r="E2421" s="5" t="s">
        <v>17</v>
      </c>
      <c r="F2421" s="21" t="s">
        <v>262</v>
      </c>
      <c r="G2421" s="21" t="s">
        <v>34</v>
      </c>
      <c r="H2421" s="21">
        <v>6.41</v>
      </c>
      <c r="I2421" s="21">
        <v>0</v>
      </c>
      <c r="J2421" s="21">
        <v>0</v>
      </c>
      <c r="K2421" s="21">
        <v>0.12</v>
      </c>
      <c r="L2421" s="21">
        <v>0</v>
      </c>
      <c r="M2421" s="21">
        <v>6.28</v>
      </c>
      <c r="N2421" s="21">
        <v>9.98</v>
      </c>
      <c r="O2421" s="21">
        <v>0</v>
      </c>
      <c r="P2421" s="22"/>
      <c r="Q2421" s="22"/>
      <c r="R2421" s="22"/>
      <c r="S2421" s="22"/>
      <c r="T2421" s="22"/>
      <c r="U2421" s="22"/>
      <c r="V2421" s="22"/>
      <c r="W2421" s="22"/>
      <c r="X2421" s="22"/>
      <c r="Y2421" s="22"/>
      <c r="Z2421" s="22"/>
      <c r="AA2421" s="22"/>
      <c r="AB2421" s="22"/>
      <c r="AC2421" s="22"/>
      <c r="AD2421" s="22"/>
      <c r="AE2421" s="22"/>
      <c r="AF2421" s="22"/>
      <c r="AG2421" s="22"/>
      <c r="AH2421" s="22"/>
      <c r="AI2421" s="22"/>
      <c r="AJ2421" s="22"/>
      <c r="AK2421" s="22"/>
      <c r="AL2421" s="22"/>
      <c r="AM2421" s="22"/>
      <c r="AN2421" s="22"/>
      <c r="AO2421" s="22"/>
      <c r="AP2421" s="22"/>
      <c r="AQ2421" s="22"/>
      <c r="AR2421" s="22"/>
      <c r="AS2421" s="22"/>
      <c r="AT2421" s="22"/>
      <c r="AU2421" s="22"/>
      <c r="AV2421" s="22"/>
      <c r="AW2421" s="22"/>
      <c r="AX2421" s="22"/>
      <c r="AY2421" s="22"/>
      <c r="AZ2421" s="22"/>
      <c r="BA2421" s="22"/>
      <c r="BB2421" s="22"/>
      <c r="BC2421" s="22"/>
      <c r="BD2421" s="22"/>
      <c r="BE2421" s="22"/>
    </row>
    <row r="2422" spans="1:57" s="18" customFormat="1" x14ac:dyDescent="0.25">
      <c r="A2422" s="21">
        <v>2019</v>
      </c>
      <c r="B2422" s="21">
        <v>11</v>
      </c>
      <c r="C2422" s="21" t="s">
        <v>124</v>
      </c>
      <c r="D2422" s="21" t="s">
        <v>382</v>
      </c>
      <c r="E2422" s="21" t="s">
        <v>29</v>
      </c>
      <c r="F2422" s="21" t="s">
        <v>390</v>
      </c>
      <c r="G2422" s="21" t="s">
        <v>384</v>
      </c>
      <c r="H2422" s="21">
        <v>0.12</v>
      </c>
      <c r="I2422" s="21">
        <v>0</v>
      </c>
      <c r="J2422" s="21">
        <v>0</v>
      </c>
      <c r="K2422" s="21">
        <v>0.12</v>
      </c>
      <c r="L2422" s="21">
        <v>0</v>
      </c>
      <c r="M2422" s="21">
        <v>0</v>
      </c>
      <c r="N2422" s="21">
        <v>0</v>
      </c>
      <c r="O2422" s="21">
        <v>0</v>
      </c>
      <c r="P2422" s="22"/>
      <c r="Q2422" s="22"/>
      <c r="R2422" s="22"/>
      <c r="S2422" s="22"/>
      <c r="T2422" s="22"/>
      <c r="U2422" s="22"/>
      <c r="V2422" s="22"/>
      <c r="W2422" s="22"/>
      <c r="X2422" s="22"/>
      <c r="Y2422" s="22"/>
      <c r="Z2422" s="22"/>
      <c r="AA2422" s="22"/>
      <c r="AB2422" s="22"/>
      <c r="AC2422" s="22"/>
      <c r="AD2422" s="22"/>
      <c r="AE2422" s="22"/>
      <c r="AF2422" s="22"/>
      <c r="AG2422" s="22"/>
      <c r="AH2422" s="22"/>
      <c r="AI2422" s="22"/>
      <c r="AJ2422" s="22"/>
      <c r="AK2422" s="22"/>
      <c r="AL2422" s="22"/>
      <c r="AM2422" s="22"/>
      <c r="AN2422" s="22"/>
      <c r="AO2422" s="22"/>
      <c r="AP2422" s="22"/>
      <c r="AQ2422" s="22"/>
      <c r="AR2422" s="22"/>
      <c r="AS2422" s="22"/>
      <c r="AT2422" s="22"/>
      <c r="AU2422" s="22"/>
      <c r="AV2422" s="22"/>
      <c r="AW2422" s="22"/>
      <c r="AX2422" s="22"/>
      <c r="AY2422" s="22"/>
      <c r="AZ2422" s="22"/>
      <c r="BA2422" s="22"/>
      <c r="BB2422" s="22"/>
      <c r="BC2422" s="22"/>
      <c r="BD2422" s="22"/>
      <c r="BE2422" s="22"/>
    </row>
    <row r="2423" spans="1:57" s="18" customFormat="1" hidden="1" x14ac:dyDescent="0.25">
      <c r="A2423" s="21">
        <v>2019</v>
      </c>
      <c r="B2423" s="21">
        <v>11</v>
      </c>
      <c r="C2423" s="21" t="s">
        <v>222</v>
      </c>
      <c r="D2423" s="21" t="s">
        <v>229</v>
      </c>
      <c r="E2423" s="21" t="s">
        <v>224</v>
      </c>
      <c r="F2423" s="21" t="s">
        <v>498</v>
      </c>
      <c r="G2423" s="21" t="s">
        <v>499</v>
      </c>
      <c r="H2423" s="21">
        <v>129.13</v>
      </c>
      <c r="I2423" s="21">
        <v>0</v>
      </c>
      <c r="J2423" s="21">
        <v>0</v>
      </c>
      <c r="K2423" s="21">
        <v>0.12</v>
      </c>
      <c r="L2423" s="21">
        <v>0.87</v>
      </c>
      <c r="M2423" s="21">
        <v>0</v>
      </c>
      <c r="N2423" s="21">
        <v>0</v>
      </c>
      <c r="O2423" s="21">
        <v>128.13999999999999</v>
      </c>
      <c r="P2423" s="22"/>
      <c r="Q2423" s="22"/>
      <c r="R2423" s="22"/>
      <c r="S2423" s="22"/>
      <c r="T2423" s="22"/>
      <c r="U2423" s="22"/>
      <c r="V2423" s="22"/>
      <c r="W2423" s="22"/>
      <c r="X2423" s="22"/>
      <c r="Y2423" s="22"/>
      <c r="Z2423" s="22"/>
      <c r="AA2423" s="22"/>
      <c r="AB2423" s="22"/>
      <c r="AC2423" s="22"/>
      <c r="AD2423" s="22"/>
      <c r="AE2423" s="22"/>
      <c r="AF2423" s="22"/>
      <c r="AG2423" s="22"/>
      <c r="AH2423" s="22"/>
      <c r="AI2423" s="22"/>
      <c r="AJ2423" s="22"/>
      <c r="AK2423" s="22"/>
      <c r="AL2423" s="22"/>
      <c r="AM2423" s="22"/>
      <c r="AN2423" s="22"/>
      <c r="AO2423" s="22"/>
      <c r="AP2423" s="22"/>
      <c r="AQ2423" s="22"/>
      <c r="AR2423" s="22"/>
      <c r="AS2423" s="22"/>
      <c r="AT2423" s="22"/>
      <c r="AU2423" s="22"/>
      <c r="AV2423" s="22"/>
      <c r="AW2423" s="22"/>
      <c r="AX2423" s="22"/>
      <c r="AY2423" s="22"/>
      <c r="AZ2423" s="22"/>
      <c r="BA2423" s="22"/>
      <c r="BB2423" s="22"/>
      <c r="BC2423" s="22"/>
      <c r="BD2423" s="22"/>
      <c r="BE2423" s="22"/>
    </row>
    <row r="2424" spans="1:57" s="18" customFormat="1" hidden="1" x14ac:dyDescent="0.25">
      <c r="A2424" s="23">
        <v>2019</v>
      </c>
      <c r="B2424" s="23">
        <v>12</v>
      </c>
      <c r="C2424" s="23" t="s">
        <v>19</v>
      </c>
      <c r="D2424" s="23" t="s">
        <v>20</v>
      </c>
      <c r="E2424" s="23" t="s">
        <v>556</v>
      </c>
      <c r="F2424" s="23" t="s">
        <v>113</v>
      </c>
      <c r="G2424" s="23" t="s">
        <v>114</v>
      </c>
      <c r="H2424" s="23">
        <v>0.12</v>
      </c>
      <c r="I2424" s="23">
        <v>0</v>
      </c>
      <c r="J2424" s="23">
        <v>0</v>
      </c>
      <c r="K2424" s="23">
        <v>0.12</v>
      </c>
      <c r="L2424" s="23">
        <v>0</v>
      </c>
      <c r="M2424" s="23">
        <v>0</v>
      </c>
      <c r="N2424" s="23">
        <v>0</v>
      </c>
      <c r="O2424" s="23">
        <v>0</v>
      </c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  <c r="Z2424" s="24"/>
      <c r="AA2424" s="24"/>
      <c r="AB2424" s="24"/>
      <c r="AC2424" s="24"/>
      <c r="AD2424" s="24"/>
      <c r="AE2424" s="24"/>
      <c r="AF2424" s="24"/>
      <c r="AG2424" s="24"/>
      <c r="AH2424" s="24"/>
      <c r="AI2424" s="24"/>
      <c r="AJ2424" s="24"/>
      <c r="AK2424" s="24"/>
      <c r="AL2424" s="24"/>
      <c r="AM2424" s="24"/>
      <c r="AN2424" s="24"/>
      <c r="AO2424" s="24"/>
      <c r="AP2424" s="24"/>
      <c r="AQ2424" s="24"/>
      <c r="AR2424" s="24"/>
      <c r="AS2424" s="24"/>
      <c r="AT2424" s="24"/>
      <c r="AU2424" s="24"/>
      <c r="AV2424" s="24"/>
      <c r="AW2424" s="24"/>
      <c r="AX2424" s="24"/>
      <c r="AY2424" s="24"/>
      <c r="AZ2424" s="24"/>
      <c r="BA2424" s="24"/>
      <c r="BB2424" s="24"/>
      <c r="BC2424" s="24"/>
      <c r="BD2424" s="24"/>
      <c r="BE2424" s="24"/>
    </row>
    <row r="2425" spans="1:57" s="18" customFormat="1" hidden="1" x14ac:dyDescent="0.25">
      <c r="A2425" s="23">
        <v>2019</v>
      </c>
      <c r="B2425" s="23">
        <v>12</v>
      </c>
      <c r="C2425" s="23" t="s">
        <v>79</v>
      </c>
      <c r="D2425" s="23" t="s">
        <v>137</v>
      </c>
      <c r="E2425" s="23" t="s">
        <v>138</v>
      </c>
      <c r="F2425" s="23" t="s">
        <v>187</v>
      </c>
      <c r="G2425" s="23" t="s">
        <v>184</v>
      </c>
      <c r="H2425" s="23">
        <v>0.12</v>
      </c>
      <c r="I2425" s="23">
        <v>0</v>
      </c>
      <c r="J2425" s="23">
        <v>0</v>
      </c>
      <c r="K2425" s="23">
        <v>0.12</v>
      </c>
      <c r="L2425" s="23">
        <v>0</v>
      </c>
      <c r="M2425" s="23">
        <v>0</v>
      </c>
      <c r="N2425" s="23">
        <v>0</v>
      </c>
      <c r="O2425" s="23">
        <v>0</v>
      </c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  <c r="Z2425" s="24"/>
      <c r="AA2425" s="24"/>
      <c r="AB2425" s="24"/>
      <c r="AC2425" s="24"/>
      <c r="AD2425" s="24"/>
      <c r="AE2425" s="24"/>
      <c r="AF2425" s="24"/>
      <c r="AG2425" s="24"/>
      <c r="AH2425" s="24"/>
      <c r="AI2425" s="24"/>
      <c r="AJ2425" s="24"/>
      <c r="AK2425" s="24"/>
      <c r="AL2425" s="24"/>
      <c r="AM2425" s="24"/>
      <c r="AN2425" s="24"/>
      <c r="AO2425" s="24"/>
      <c r="AP2425" s="24"/>
      <c r="AQ2425" s="24"/>
      <c r="AR2425" s="24"/>
      <c r="AS2425" s="24"/>
      <c r="AT2425" s="24"/>
      <c r="AU2425" s="24"/>
      <c r="AV2425" s="24"/>
      <c r="AW2425" s="24"/>
      <c r="AX2425" s="24"/>
      <c r="AY2425" s="24"/>
      <c r="AZ2425" s="24"/>
      <c r="BA2425" s="24"/>
      <c r="BB2425" s="24"/>
      <c r="BC2425" s="24"/>
      <c r="BD2425" s="24"/>
      <c r="BE2425" s="24"/>
    </row>
    <row r="2426" spans="1:57" s="18" customFormat="1" hidden="1" x14ac:dyDescent="0.25">
      <c r="A2426" s="23">
        <v>2019</v>
      </c>
      <c r="B2426" s="23">
        <v>12</v>
      </c>
      <c r="C2426" s="23" t="s">
        <v>124</v>
      </c>
      <c r="D2426" s="23" t="s">
        <v>379</v>
      </c>
      <c r="E2426" s="23" t="s">
        <v>543</v>
      </c>
      <c r="F2426" s="23" t="s">
        <v>440</v>
      </c>
      <c r="G2426" s="23" t="s">
        <v>439</v>
      </c>
      <c r="H2426" s="23">
        <v>0.12</v>
      </c>
      <c r="I2426" s="23">
        <v>0</v>
      </c>
      <c r="J2426" s="23">
        <v>0</v>
      </c>
      <c r="K2426" s="23">
        <v>0.12</v>
      </c>
      <c r="L2426" s="23">
        <v>0</v>
      </c>
      <c r="M2426" s="23">
        <v>0</v>
      </c>
      <c r="N2426" s="23">
        <v>0</v>
      </c>
      <c r="O2426" s="23">
        <v>0</v>
      </c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  <c r="Z2426" s="24"/>
      <c r="AA2426" s="24"/>
      <c r="AB2426" s="24"/>
      <c r="AC2426" s="24"/>
      <c r="AD2426" s="24"/>
      <c r="AE2426" s="24"/>
      <c r="AF2426" s="24"/>
      <c r="AG2426" s="24"/>
      <c r="AH2426" s="24"/>
      <c r="AI2426" s="24"/>
      <c r="AJ2426" s="24"/>
      <c r="AK2426" s="24"/>
      <c r="AL2426" s="24"/>
      <c r="AM2426" s="24"/>
      <c r="AN2426" s="24"/>
      <c r="AO2426" s="24"/>
      <c r="AP2426" s="24"/>
      <c r="AQ2426" s="24"/>
      <c r="AR2426" s="24"/>
      <c r="AS2426" s="24"/>
      <c r="AT2426" s="24"/>
      <c r="AU2426" s="24"/>
      <c r="AV2426" s="24"/>
      <c r="AW2426" s="24"/>
      <c r="AX2426" s="24"/>
      <c r="AY2426" s="24"/>
      <c r="AZ2426" s="24"/>
      <c r="BA2426" s="24"/>
      <c r="BB2426" s="24"/>
      <c r="BC2426" s="24"/>
      <c r="BD2426" s="24"/>
      <c r="BE2426" s="24"/>
    </row>
    <row r="2427" spans="1:57" s="18" customFormat="1" x14ac:dyDescent="0.25">
      <c r="A2427" s="9">
        <v>2019</v>
      </c>
      <c r="B2427" s="9">
        <v>2</v>
      </c>
      <c r="C2427" s="9" t="s">
        <v>27</v>
      </c>
      <c r="D2427" s="9" t="s">
        <v>28</v>
      </c>
      <c r="E2427" s="9" t="s">
        <v>29</v>
      </c>
      <c r="F2427" s="9" t="s">
        <v>30</v>
      </c>
      <c r="G2427" s="5" t="s">
        <v>30</v>
      </c>
      <c r="H2427" s="6">
        <v>17.86</v>
      </c>
      <c r="I2427" s="6">
        <v>0</v>
      </c>
      <c r="J2427" s="6">
        <v>0</v>
      </c>
      <c r="K2427" s="6">
        <v>0.11000000000000001</v>
      </c>
      <c r="L2427" s="6">
        <v>0</v>
      </c>
      <c r="M2427" s="6">
        <v>17.75</v>
      </c>
      <c r="N2427" s="6">
        <v>8.09</v>
      </c>
      <c r="O2427" s="6">
        <v>0</v>
      </c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  <c r="AP2427" s="3"/>
      <c r="AQ2427" s="3"/>
      <c r="AR2427" s="3"/>
      <c r="AS2427" s="3"/>
      <c r="AT2427" s="3"/>
      <c r="AU2427" s="3"/>
      <c r="AV2427" s="3"/>
      <c r="AW2427" s="3"/>
      <c r="AX2427" s="3"/>
      <c r="AY2427" s="3"/>
      <c r="AZ2427" s="3"/>
      <c r="BA2427" s="3"/>
      <c r="BB2427" s="3"/>
      <c r="BC2427" s="3"/>
      <c r="BD2427" s="3"/>
      <c r="BE2427" s="3"/>
    </row>
    <row r="2428" spans="1:57" s="18" customFormat="1" x14ac:dyDescent="0.25">
      <c r="A2428" s="4">
        <v>2019</v>
      </c>
      <c r="B2428" s="4">
        <v>1</v>
      </c>
      <c r="C2428" s="4" t="s">
        <v>61</v>
      </c>
      <c r="D2428" s="4" t="s">
        <v>399</v>
      </c>
      <c r="E2428" s="4" t="s">
        <v>29</v>
      </c>
      <c r="F2428" s="4" t="s">
        <v>423</v>
      </c>
      <c r="G2428" s="5" t="s">
        <v>411</v>
      </c>
      <c r="H2428" s="6">
        <v>6.78</v>
      </c>
      <c r="I2428" s="6">
        <v>0</v>
      </c>
      <c r="J2428" s="6">
        <v>0</v>
      </c>
      <c r="K2428" s="6">
        <v>0.11</v>
      </c>
      <c r="L2428" s="6">
        <v>0.21</v>
      </c>
      <c r="M2428" s="6">
        <v>6.46</v>
      </c>
      <c r="N2428" s="6">
        <v>2.4</v>
      </c>
      <c r="O2428" s="6">
        <v>0</v>
      </c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  <c r="AP2428" s="3"/>
      <c r="AQ2428" s="3"/>
      <c r="AR2428" s="3"/>
      <c r="AS2428" s="3"/>
      <c r="AT2428" s="3"/>
      <c r="AU2428" s="3"/>
      <c r="AV2428" s="3"/>
      <c r="AW2428" s="3"/>
      <c r="AX2428" s="3"/>
      <c r="AY2428" s="3"/>
      <c r="AZ2428" s="3"/>
      <c r="BA2428" s="3"/>
      <c r="BB2428" s="3"/>
      <c r="BC2428" s="3"/>
      <c r="BD2428" s="3"/>
      <c r="BE2428" s="3"/>
    </row>
    <row r="2429" spans="1:57" s="18" customFormat="1" x14ac:dyDescent="0.25">
      <c r="A2429" s="9">
        <v>2019</v>
      </c>
      <c r="B2429" s="9">
        <v>2</v>
      </c>
      <c r="C2429" s="9" t="s">
        <v>19</v>
      </c>
      <c r="D2429" s="9" t="s">
        <v>70</v>
      </c>
      <c r="E2429" s="9" t="s">
        <v>29</v>
      </c>
      <c r="F2429" s="9" t="s">
        <v>446</v>
      </c>
      <c r="G2429" s="5" t="s">
        <v>444</v>
      </c>
      <c r="H2429" s="6">
        <v>42.87</v>
      </c>
      <c r="I2429" s="6">
        <v>0</v>
      </c>
      <c r="J2429" s="6">
        <v>42.44</v>
      </c>
      <c r="K2429" s="6">
        <v>0.11</v>
      </c>
      <c r="L2429" s="6">
        <v>0.33</v>
      </c>
      <c r="M2429" s="6">
        <v>0</v>
      </c>
      <c r="N2429" s="6">
        <v>0</v>
      </c>
      <c r="O2429" s="6">
        <v>0</v>
      </c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</row>
    <row r="2430" spans="1:57" s="18" customFormat="1" x14ac:dyDescent="0.25">
      <c r="A2430" s="9">
        <v>2019</v>
      </c>
      <c r="B2430" s="9">
        <v>3</v>
      </c>
      <c r="C2430" s="9" t="s">
        <v>27</v>
      </c>
      <c r="D2430" s="9" t="s">
        <v>28</v>
      </c>
      <c r="E2430" s="9" t="s">
        <v>29</v>
      </c>
      <c r="F2430" s="9" t="s">
        <v>32</v>
      </c>
      <c r="G2430" s="5" t="s">
        <v>30</v>
      </c>
      <c r="H2430" s="6">
        <v>4.09</v>
      </c>
      <c r="I2430" s="6">
        <v>0</v>
      </c>
      <c r="J2430" s="6">
        <v>0</v>
      </c>
      <c r="K2430" s="6">
        <v>0.11</v>
      </c>
      <c r="L2430" s="6">
        <v>0</v>
      </c>
      <c r="M2430" s="6">
        <v>3.98</v>
      </c>
      <c r="N2430" s="6">
        <v>1.83</v>
      </c>
      <c r="O2430" s="6">
        <v>0</v>
      </c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  <c r="AP2430" s="3"/>
      <c r="AQ2430" s="3"/>
      <c r="AR2430" s="3"/>
      <c r="AS2430" s="3"/>
      <c r="AT2430" s="3"/>
      <c r="AU2430" s="3"/>
      <c r="AV2430" s="3"/>
      <c r="AW2430" s="3"/>
      <c r="AX2430" s="3"/>
      <c r="AY2430" s="3"/>
      <c r="AZ2430" s="3"/>
      <c r="BA2430" s="3"/>
      <c r="BB2430" s="3"/>
      <c r="BC2430" s="3"/>
      <c r="BD2430" s="3"/>
      <c r="BE2430" s="3"/>
    </row>
    <row r="2431" spans="1:57" s="18" customFormat="1" x14ac:dyDescent="0.25">
      <c r="A2431" s="9">
        <v>2019</v>
      </c>
      <c r="B2431" s="9">
        <v>3</v>
      </c>
      <c r="C2431" s="9" t="s">
        <v>61</v>
      </c>
      <c r="D2431" s="9" t="s">
        <v>399</v>
      </c>
      <c r="E2431" s="9" t="s">
        <v>29</v>
      </c>
      <c r="F2431" s="9" t="s">
        <v>423</v>
      </c>
      <c r="G2431" s="5" t="s">
        <v>411</v>
      </c>
      <c r="H2431" s="6">
        <v>4.84</v>
      </c>
      <c r="I2431" s="6">
        <v>0</v>
      </c>
      <c r="J2431" s="6">
        <v>0</v>
      </c>
      <c r="K2431" s="6">
        <v>0.11</v>
      </c>
      <c r="L2431" s="6">
        <v>0.05</v>
      </c>
      <c r="M2431" s="6">
        <v>4.62</v>
      </c>
      <c r="N2431" s="6">
        <v>1.5</v>
      </c>
      <c r="O2431" s="6">
        <v>0.06</v>
      </c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  <c r="AP2431" s="3"/>
      <c r="AQ2431" s="3"/>
      <c r="AR2431" s="3"/>
      <c r="AS2431" s="3"/>
      <c r="AT2431" s="3"/>
      <c r="AU2431" s="3"/>
      <c r="AV2431" s="3"/>
      <c r="AW2431" s="3"/>
      <c r="AX2431" s="3"/>
      <c r="AY2431" s="3"/>
      <c r="AZ2431" s="3"/>
      <c r="BA2431" s="3"/>
      <c r="BB2431" s="3"/>
      <c r="BC2431" s="3"/>
      <c r="BD2431" s="3"/>
      <c r="BE2431" s="3"/>
    </row>
    <row r="2432" spans="1:57" s="18" customFormat="1" hidden="1" x14ac:dyDescent="0.25">
      <c r="A2432" s="9">
        <v>2019</v>
      </c>
      <c r="B2432" s="9">
        <v>3</v>
      </c>
      <c r="C2432" s="9" t="s">
        <v>19</v>
      </c>
      <c r="D2432" s="9" t="s">
        <v>70</v>
      </c>
      <c r="E2432" s="9" t="s">
        <v>441</v>
      </c>
      <c r="F2432" s="9" t="s">
        <v>442</v>
      </c>
      <c r="G2432" s="5" t="s">
        <v>442</v>
      </c>
      <c r="H2432" s="6">
        <v>0.16</v>
      </c>
      <c r="I2432" s="6">
        <v>0</v>
      </c>
      <c r="J2432" s="6">
        <v>0</v>
      </c>
      <c r="K2432" s="6">
        <v>0.11</v>
      </c>
      <c r="L2432" s="6">
        <v>0.05</v>
      </c>
      <c r="M2432" s="6">
        <v>0</v>
      </c>
      <c r="N2432" s="6">
        <v>0</v>
      </c>
      <c r="O2432" s="6">
        <v>0</v>
      </c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  <c r="BA2432" s="3"/>
      <c r="BB2432" s="3"/>
      <c r="BC2432" s="3"/>
      <c r="BD2432" s="3"/>
      <c r="BE2432" s="3"/>
    </row>
    <row r="2433" spans="1:57" s="18" customFormat="1" hidden="1" x14ac:dyDescent="0.25">
      <c r="A2433" s="9">
        <v>2019</v>
      </c>
      <c r="B2433" s="9">
        <v>4</v>
      </c>
      <c r="C2433" s="9" t="s">
        <v>19</v>
      </c>
      <c r="D2433" s="9" t="s">
        <v>20</v>
      </c>
      <c r="E2433" s="9" t="s">
        <v>115</v>
      </c>
      <c r="F2433" s="9" t="s">
        <v>119</v>
      </c>
      <c r="G2433" s="5" t="s">
        <v>117</v>
      </c>
      <c r="H2433" s="6">
        <v>2.76</v>
      </c>
      <c r="I2433" s="6">
        <v>0</v>
      </c>
      <c r="J2433" s="6">
        <v>0</v>
      </c>
      <c r="K2433" s="6">
        <v>0.11</v>
      </c>
      <c r="L2433" s="6">
        <v>0</v>
      </c>
      <c r="M2433" s="6">
        <v>0</v>
      </c>
      <c r="N2433" s="6">
        <v>0</v>
      </c>
      <c r="O2433" s="6">
        <v>2.65</v>
      </c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  <c r="AP2433" s="3"/>
      <c r="AQ2433" s="3"/>
      <c r="AR2433" s="3"/>
      <c r="AS2433" s="3"/>
      <c r="AT2433" s="3"/>
      <c r="AU2433" s="3"/>
      <c r="AV2433" s="3"/>
      <c r="AW2433" s="3"/>
      <c r="AX2433" s="3"/>
      <c r="AY2433" s="3"/>
      <c r="AZ2433" s="3"/>
      <c r="BA2433" s="3"/>
      <c r="BB2433" s="3"/>
      <c r="BC2433" s="3"/>
      <c r="BD2433" s="3"/>
      <c r="BE2433" s="3"/>
    </row>
    <row r="2434" spans="1:57" s="18" customFormat="1" hidden="1" x14ac:dyDescent="0.25">
      <c r="A2434" s="9">
        <v>2019</v>
      </c>
      <c r="B2434" s="9">
        <v>4</v>
      </c>
      <c r="C2434" s="9" t="s">
        <v>27</v>
      </c>
      <c r="D2434" s="9" t="s">
        <v>84</v>
      </c>
      <c r="E2434" s="9" t="s">
        <v>43</v>
      </c>
      <c r="F2434" s="9" t="s">
        <v>258</v>
      </c>
      <c r="G2434" s="5" t="s">
        <v>258</v>
      </c>
      <c r="H2434" s="6">
        <v>0.11</v>
      </c>
      <c r="I2434" s="6">
        <v>0</v>
      </c>
      <c r="J2434" s="6">
        <v>0</v>
      </c>
      <c r="K2434" s="6">
        <v>0.11</v>
      </c>
      <c r="L2434" s="6">
        <v>0</v>
      </c>
      <c r="M2434" s="6">
        <v>0</v>
      </c>
      <c r="N2434" s="6">
        <v>0</v>
      </c>
      <c r="O2434" s="6">
        <v>0</v>
      </c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  <c r="AP2434" s="3"/>
      <c r="AQ2434" s="3"/>
      <c r="AR2434" s="3"/>
      <c r="AS2434" s="3"/>
      <c r="AT2434" s="3"/>
      <c r="AU2434" s="3"/>
      <c r="AV2434" s="3"/>
      <c r="AW2434" s="3"/>
      <c r="AX2434" s="3"/>
      <c r="AY2434" s="3"/>
      <c r="AZ2434" s="3"/>
      <c r="BA2434" s="3"/>
      <c r="BB2434" s="3"/>
      <c r="BC2434" s="3"/>
      <c r="BD2434" s="3"/>
      <c r="BE2434" s="3"/>
    </row>
    <row r="2435" spans="1:57" s="18" customFormat="1" hidden="1" x14ac:dyDescent="0.25">
      <c r="A2435" s="9">
        <v>2019</v>
      </c>
      <c r="B2435" s="9">
        <v>4</v>
      </c>
      <c r="C2435" s="9" t="s">
        <v>19</v>
      </c>
      <c r="D2435" s="9" t="s">
        <v>46</v>
      </c>
      <c r="E2435" s="9" t="s">
        <v>280</v>
      </c>
      <c r="F2435" s="9" t="s">
        <v>514</v>
      </c>
      <c r="G2435" s="5" t="s">
        <v>512</v>
      </c>
      <c r="H2435" s="6">
        <v>0.11</v>
      </c>
      <c r="I2435" s="6">
        <v>0</v>
      </c>
      <c r="J2435" s="6">
        <v>0</v>
      </c>
      <c r="K2435" s="6">
        <v>0.11</v>
      </c>
      <c r="L2435" s="6">
        <v>0</v>
      </c>
      <c r="M2435" s="6">
        <v>0</v>
      </c>
      <c r="N2435" s="6">
        <v>0</v>
      </c>
      <c r="O2435" s="6">
        <v>0</v>
      </c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  <c r="AP2435" s="3"/>
      <c r="AQ2435" s="3"/>
      <c r="AR2435" s="3"/>
      <c r="AS2435" s="3"/>
      <c r="AT2435" s="3"/>
      <c r="AU2435" s="3"/>
      <c r="AV2435" s="3"/>
      <c r="AW2435" s="3"/>
      <c r="AX2435" s="3"/>
      <c r="AY2435" s="3"/>
      <c r="AZ2435" s="3"/>
      <c r="BA2435" s="3"/>
      <c r="BB2435" s="3"/>
      <c r="BC2435" s="3"/>
      <c r="BD2435" s="3"/>
      <c r="BE2435" s="3"/>
    </row>
    <row r="2436" spans="1:57" s="18" customFormat="1" hidden="1" x14ac:dyDescent="0.25">
      <c r="A2436" s="9">
        <v>2019</v>
      </c>
      <c r="B2436" s="9">
        <v>5</v>
      </c>
      <c r="C2436" s="9" t="s">
        <v>133</v>
      </c>
      <c r="D2436" s="9" t="s">
        <v>238</v>
      </c>
      <c r="E2436" s="9" t="s">
        <v>81</v>
      </c>
      <c r="F2436" s="9" t="s">
        <v>241</v>
      </c>
      <c r="G2436" s="5" t="s">
        <v>240</v>
      </c>
      <c r="H2436" s="6">
        <v>0.18</v>
      </c>
      <c r="I2436" s="6">
        <v>0</v>
      </c>
      <c r="J2436" s="6">
        <v>0</v>
      </c>
      <c r="K2436" s="6">
        <v>0.11</v>
      </c>
      <c r="L2436" s="6">
        <v>7.0000000000000007E-2</v>
      </c>
      <c r="M2436" s="6">
        <v>0</v>
      </c>
      <c r="N2436" s="6">
        <v>0</v>
      </c>
      <c r="O2436" s="6">
        <v>0</v>
      </c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  <c r="AP2436" s="3"/>
      <c r="AQ2436" s="3"/>
      <c r="AR2436" s="3"/>
      <c r="AS2436" s="3"/>
      <c r="AT2436" s="3"/>
      <c r="AU2436" s="3"/>
      <c r="AV2436" s="3"/>
      <c r="AW2436" s="3"/>
      <c r="AX2436" s="3"/>
      <c r="AY2436" s="3"/>
      <c r="AZ2436" s="3"/>
      <c r="BA2436" s="3"/>
      <c r="BB2436" s="3"/>
      <c r="BC2436" s="3"/>
      <c r="BD2436" s="3"/>
      <c r="BE2436" s="3"/>
    </row>
    <row r="2437" spans="1:57" s="18" customFormat="1" hidden="1" x14ac:dyDescent="0.25">
      <c r="A2437" s="9">
        <v>2019</v>
      </c>
      <c r="B2437" s="9">
        <v>5</v>
      </c>
      <c r="C2437" s="9" t="s">
        <v>27</v>
      </c>
      <c r="D2437" s="9" t="s">
        <v>84</v>
      </c>
      <c r="E2437" s="9" t="s">
        <v>43</v>
      </c>
      <c r="F2437" s="9" t="s">
        <v>258</v>
      </c>
      <c r="G2437" s="5" t="s">
        <v>258</v>
      </c>
      <c r="H2437" s="6">
        <v>0.11</v>
      </c>
      <c r="I2437" s="6">
        <v>0</v>
      </c>
      <c r="J2437" s="6">
        <v>0</v>
      </c>
      <c r="K2437" s="6">
        <v>0.11</v>
      </c>
      <c r="L2437" s="6">
        <v>0</v>
      </c>
      <c r="M2437" s="6">
        <v>0</v>
      </c>
      <c r="N2437" s="6">
        <v>0</v>
      </c>
      <c r="O2437" s="6">
        <v>0</v>
      </c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  <c r="AP2437" s="3"/>
      <c r="AQ2437" s="3"/>
      <c r="AR2437" s="3"/>
      <c r="AS2437" s="3"/>
      <c r="AT2437" s="3"/>
      <c r="AU2437" s="3"/>
      <c r="AV2437" s="3"/>
      <c r="AW2437" s="3"/>
      <c r="AX2437" s="3"/>
      <c r="AY2437" s="3"/>
      <c r="AZ2437" s="3"/>
      <c r="BA2437" s="3"/>
      <c r="BB2437" s="3"/>
      <c r="BC2437" s="3"/>
      <c r="BD2437" s="3"/>
      <c r="BE2437" s="3"/>
    </row>
    <row r="2438" spans="1:57" s="18" customFormat="1" x14ac:dyDescent="0.25">
      <c r="A2438" s="9">
        <v>2019</v>
      </c>
      <c r="B2438" s="9">
        <v>5</v>
      </c>
      <c r="C2438" s="9" t="s">
        <v>89</v>
      </c>
      <c r="D2438" s="9" t="s">
        <v>332</v>
      </c>
      <c r="E2438" s="9" t="s">
        <v>29</v>
      </c>
      <c r="F2438" s="9" t="s">
        <v>337</v>
      </c>
      <c r="G2438" s="5" t="s">
        <v>330</v>
      </c>
      <c r="H2438" s="6">
        <v>29.299999999999997</v>
      </c>
      <c r="I2438" s="6">
        <v>0</v>
      </c>
      <c r="J2438" s="6">
        <v>0</v>
      </c>
      <c r="K2438" s="6">
        <v>0.11</v>
      </c>
      <c r="L2438" s="6">
        <v>14.99</v>
      </c>
      <c r="M2438" s="6">
        <v>0</v>
      </c>
      <c r="N2438" s="6">
        <v>0</v>
      </c>
      <c r="O2438" s="6">
        <v>14.2</v>
      </c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  <c r="AP2438" s="3"/>
      <c r="AQ2438" s="3"/>
      <c r="AR2438" s="3"/>
      <c r="AS2438" s="3"/>
      <c r="AT2438" s="3"/>
      <c r="AU2438" s="3"/>
      <c r="AV2438" s="3"/>
      <c r="AW2438" s="3"/>
      <c r="AX2438" s="3"/>
      <c r="AY2438" s="3"/>
      <c r="AZ2438" s="3"/>
      <c r="BA2438" s="3"/>
      <c r="BB2438" s="3"/>
      <c r="BC2438" s="3"/>
      <c r="BD2438" s="3"/>
      <c r="BE2438" s="3"/>
    </row>
    <row r="2439" spans="1:57" s="18" customFormat="1" hidden="1" x14ac:dyDescent="0.25">
      <c r="A2439" s="9">
        <v>2019</v>
      </c>
      <c r="B2439" s="9">
        <v>5</v>
      </c>
      <c r="C2439" s="9" t="s">
        <v>133</v>
      </c>
      <c r="D2439" s="9" t="s">
        <v>339</v>
      </c>
      <c r="E2439" s="9" t="s">
        <v>340</v>
      </c>
      <c r="F2439" s="9" t="s">
        <v>341</v>
      </c>
      <c r="G2439" s="5" t="s">
        <v>342</v>
      </c>
      <c r="H2439" s="6">
        <v>11.96</v>
      </c>
      <c r="I2439" s="6">
        <v>0</v>
      </c>
      <c r="J2439" s="6">
        <v>0</v>
      </c>
      <c r="K2439" s="6">
        <v>0.11</v>
      </c>
      <c r="L2439" s="6">
        <v>0</v>
      </c>
      <c r="M2439" s="6">
        <v>0</v>
      </c>
      <c r="N2439" s="6">
        <v>0</v>
      </c>
      <c r="O2439" s="6">
        <v>11.85</v>
      </c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  <c r="AP2439" s="3"/>
      <c r="AQ2439" s="3"/>
      <c r="AR2439" s="3"/>
      <c r="AS2439" s="3"/>
      <c r="AT2439" s="3"/>
      <c r="AU2439" s="3"/>
      <c r="AV2439" s="3"/>
      <c r="AW2439" s="3"/>
      <c r="AX2439" s="3"/>
      <c r="AY2439" s="3"/>
      <c r="AZ2439" s="3"/>
      <c r="BA2439" s="3"/>
      <c r="BB2439" s="3"/>
      <c r="BC2439" s="3"/>
      <c r="BD2439" s="3"/>
      <c r="BE2439" s="3"/>
    </row>
    <row r="2440" spans="1:57" s="18" customFormat="1" hidden="1" x14ac:dyDescent="0.25">
      <c r="A2440" s="9">
        <v>2019</v>
      </c>
      <c r="B2440" s="9">
        <v>5</v>
      </c>
      <c r="C2440" s="9" t="s">
        <v>203</v>
      </c>
      <c r="D2440" s="9" t="s">
        <v>434</v>
      </c>
      <c r="E2440" s="9" t="s">
        <v>43</v>
      </c>
      <c r="F2440" s="9" t="s">
        <v>434</v>
      </c>
      <c r="G2440" s="5" t="s">
        <v>434</v>
      </c>
      <c r="H2440" s="6">
        <v>8.19</v>
      </c>
      <c r="I2440" s="6">
        <v>0</v>
      </c>
      <c r="J2440" s="6">
        <v>0</v>
      </c>
      <c r="K2440" s="6">
        <v>0.11</v>
      </c>
      <c r="L2440" s="6">
        <v>0.61</v>
      </c>
      <c r="M2440" s="6">
        <v>0</v>
      </c>
      <c r="N2440" s="6">
        <v>0</v>
      </c>
      <c r="O2440" s="6">
        <v>7.48</v>
      </c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  <c r="AP2440" s="3"/>
      <c r="AQ2440" s="3"/>
      <c r="AR2440" s="3"/>
      <c r="AS2440" s="3"/>
      <c r="AT2440" s="3"/>
      <c r="AU2440" s="3"/>
      <c r="AV2440" s="3"/>
      <c r="AW2440" s="3"/>
      <c r="AX2440" s="3"/>
      <c r="AY2440" s="3"/>
      <c r="AZ2440" s="3"/>
      <c r="BA2440" s="3"/>
      <c r="BB2440" s="3"/>
      <c r="BC2440" s="3"/>
      <c r="BD2440" s="3"/>
      <c r="BE2440" s="3"/>
    </row>
    <row r="2441" spans="1:57" s="18" customFormat="1" hidden="1" x14ac:dyDescent="0.25">
      <c r="A2441" s="9">
        <v>2019</v>
      </c>
      <c r="B2441" s="9">
        <v>5</v>
      </c>
      <c r="C2441" s="9" t="s">
        <v>15</v>
      </c>
      <c r="D2441" s="9" t="s">
        <v>24</v>
      </c>
      <c r="E2441" s="9" t="s">
        <v>43</v>
      </c>
      <c r="F2441" s="9" t="s">
        <v>435</v>
      </c>
      <c r="G2441" s="5" t="s">
        <v>434</v>
      </c>
      <c r="H2441" s="6">
        <v>33.79</v>
      </c>
      <c r="I2441" s="6">
        <v>0</v>
      </c>
      <c r="J2441" s="6">
        <v>0</v>
      </c>
      <c r="K2441" s="6">
        <v>0.11</v>
      </c>
      <c r="L2441" s="6">
        <v>3.15</v>
      </c>
      <c r="M2441" s="6">
        <v>0</v>
      </c>
      <c r="N2441" s="6">
        <v>0</v>
      </c>
      <c r="O2441" s="6">
        <v>30.54</v>
      </c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  <c r="AP2441" s="3"/>
      <c r="AQ2441" s="3"/>
      <c r="AR2441" s="3"/>
      <c r="AS2441" s="3"/>
      <c r="AT2441" s="3"/>
      <c r="AU2441" s="3"/>
      <c r="AV2441" s="3"/>
      <c r="AW2441" s="3"/>
      <c r="AX2441" s="3"/>
      <c r="AY2441" s="3"/>
      <c r="AZ2441" s="3"/>
      <c r="BA2441" s="3"/>
      <c r="BB2441" s="3"/>
      <c r="BC2441" s="3"/>
      <c r="BD2441" s="3"/>
      <c r="BE2441" s="3"/>
    </row>
    <row r="2442" spans="1:57" s="18" customFormat="1" hidden="1" x14ac:dyDescent="0.25">
      <c r="A2442" s="9">
        <v>2019</v>
      </c>
      <c r="B2442" s="9">
        <v>6</v>
      </c>
      <c r="C2442" s="10" t="s">
        <v>15</v>
      </c>
      <c r="D2442" s="10" t="s">
        <v>236</v>
      </c>
      <c r="E2442" s="9" t="s">
        <v>43</v>
      </c>
      <c r="F2442" s="10" t="s">
        <v>237</v>
      </c>
      <c r="G2442" s="12" t="s">
        <v>16</v>
      </c>
      <c r="H2442" s="6">
        <v>11.46</v>
      </c>
      <c r="I2442" s="6">
        <v>0</v>
      </c>
      <c r="J2442" s="6">
        <v>0</v>
      </c>
      <c r="K2442" s="6">
        <v>0.11</v>
      </c>
      <c r="L2442" s="6">
        <v>14.27</v>
      </c>
      <c r="M2442" s="6">
        <v>-2.93</v>
      </c>
      <c r="N2442" s="6">
        <v>0</v>
      </c>
      <c r="O2442" s="6">
        <v>0</v>
      </c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  <c r="AP2442" s="3"/>
      <c r="AQ2442" s="3"/>
      <c r="AR2442" s="3"/>
      <c r="AS2442" s="3"/>
      <c r="AT2442" s="3"/>
      <c r="AU2442" s="3"/>
      <c r="AV2442" s="3"/>
      <c r="AW2442" s="3"/>
      <c r="AX2442" s="3"/>
      <c r="AY2442" s="3"/>
      <c r="AZ2442" s="3"/>
      <c r="BA2442" s="3"/>
      <c r="BB2442" s="3"/>
      <c r="BC2442" s="3"/>
      <c r="BD2442" s="3"/>
      <c r="BE2442" s="3"/>
    </row>
    <row r="2443" spans="1:57" s="18" customFormat="1" hidden="1" x14ac:dyDescent="0.25">
      <c r="A2443" s="9">
        <v>2019</v>
      </c>
      <c r="B2443" s="9">
        <v>6</v>
      </c>
      <c r="C2443" s="10" t="s">
        <v>19</v>
      </c>
      <c r="D2443" s="10" t="s">
        <v>299</v>
      </c>
      <c r="E2443" s="9" t="s">
        <v>280</v>
      </c>
      <c r="F2443" s="10" t="s">
        <v>511</v>
      </c>
      <c r="G2443" s="12" t="s">
        <v>512</v>
      </c>
      <c r="H2443" s="6">
        <v>0.11</v>
      </c>
      <c r="I2443" s="6">
        <v>0</v>
      </c>
      <c r="J2443" s="6">
        <v>0</v>
      </c>
      <c r="K2443" s="6">
        <v>0.11</v>
      </c>
      <c r="L2443" s="6">
        <v>0</v>
      </c>
      <c r="M2443" s="6">
        <v>0</v>
      </c>
      <c r="N2443" s="6">
        <v>0</v>
      </c>
      <c r="O2443" s="6">
        <v>0</v>
      </c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  <c r="AP2443" s="3"/>
      <c r="AQ2443" s="3"/>
      <c r="AR2443" s="3"/>
      <c r="AS2443" s="3"/>
      <c r="AT2443" s="3"/>
      <c r="AU2443" s="3"/>
      <c r="AV2443" s="3"/>
      <c r="AW2443" s="3"/>
      <c r="AX2443" s="3"/>
      <c r="AY2443" s="3"/>
      <c r="AZ2443" s="3"/>
      <c r="BA2443" s="3"/>
      <c r="BB2443" s="3"/>
      <c r="BC2443" s="3"/>
      <c r="BD2443" s="3"/>
      <c r="BE2443" s="3"/>
    </row>
    <row r="2444" spans="1:57" s="18" customFormat="1" hidden="1" x14ac:dyDescent="0.25">
      <c r="A2444" s="5">
        <v>2019</v>
      </c>
      <c r="B2444" s="5">
        <v>7</v>
      </c>
      <c r="C2444" s="12" t="s">
        <v>79</v>
      </c>
      <c r="D2444" s="12" t="s">
        <v>137</v>
      </c>
      <c r="E2444" s="5" t="s">
        <v>138</v>
      </c>
      <c r="F2444" s="12" t="s">
        <v>139</v>
      </c>
      <c r="G2444" s="10" t="s">
        <v>140</v>
      </c>
      <c r="H2444" s="6">
        <v>0.11</v>
      </c>
      <c r="I2444" s="6">
        <v>0</v>
      </c>
      <c r="J2444" s="6">
        <v>0</v>
      </c>
      <c r="K2444" s="6">
        <v>0.11</v>
      </c>
      <c r="L2444" s="6">
        <v>0</v>
      </c>
      <c r="M2444" s="6">
        <v>0</v>
      </c>
      <c r="N2444" s="6">
        <v>0</v>
      </c>
      <c r="O2444" s="6">
        <v>0</v>
      </c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  <c r="BA2444" s="3"/>
      <c r="BB2444" s="3"/>
      <c r="BC2444" s="3"/>
      <c r="BD2444" s="3"/>
      <c r="BE2444" s="3"/>
    </row>
    <row r="2445" spans="1:57" s="18" customFormat="1" x14ac:dyDescent="0.25">
      <c r="A2445" s="5">
        <v>2019</v>
      </c>
      <c r="B2445" s="5">
        <v>7</v>
      </c>
      <c r="C2445" s="12" t="s">
        <v>27</v>
      </c>
      <c r="D2445" s="12" t="s">
        <v>191</v>
      </c>
      <c r="E2445" s="5" t="s">
        <v>29</v>
      </c>
      <c r="F2445" s="12" t="s">
        <v>189</v>
      </c>
      <c r="G2445" s="10" t="s">
        <v>190</v>
      </c>
      <c r="H2445" s="6">
        <v>0.15</v>
      </c>
      <c r="I2445" s="6">
        <v>0</v>
      </c>
      <c r="J2445" s="6">
        <v>0</v>
      </c>
      <c r="K2445" s="6">
        <v>0.11</v>
      </c>
      <c r="L2445" s="6">
        <v>0.04</v>
      </c>
      <c r="M2445" s="6">
        <v>0</v>
      </c>
      <c r="N2445" s="6">
        <v>0</v>
      </c>
      <c r="O2445" s="6">
        <v>0</v>
      </c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  <c r="BA2445" s="3"/>
      <c r="BB2445" s="3"/>
      <c r="BC2445" s="3"/>
      <c r="BD2445" s="3"/>
      <c r="BE2445" s="3"/>
    </row>
    <row r="2446" spans="1:57" s="18" customFormat="1" x14ac:dyDescent="0.25">
      <c r="A2446" s="15">
        <v>2019</v>
      </c>
      <c r="B2446" s="15">
        <v>8</v>
      </c>
      <c r="C2446" s="15" t="s">
        <v>27</v>
      </c>
      <c r="D2446" s="15" t="s">
        <v>28</v>
      </c>
      <c r="E2446" s="15" t="s">
        <v>29</v>
      </c>
      <c r="F2446" s="15" t="s">
        <v>30</v>
      </c>
      <c r="G2446" s="16" t="s">
        <v>30</v>
      </c>
      <c r="H2446" s="15">
        <v>25.419999999999998</v>
      </c>
      <c r="I2446" s="15">
        <v>0</v>
      </c>
      <c r="J2446" s="15">
        <v>0</v>
      </c>
      <c r="K2446" s="15">
        <v>0.11</v>
      </c>
      <c r="L2446" s="15">
        <v>0</v>
      </c>
      <c r="M2446" s="15">
        <v>25.310000000000002</v>
      </c>
      <c r="N2446" s="15">
        <v>10.45</v>
      </c>
      <c r="O2446" s="15">
        <v>0</v>
      </c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  <c r="AB2446" s="17"/>
      <c r="AC2446" s="17"/>
      <c r="AD2446" s="17"/>
      <c r="AE2446" s="17"/>
      <c r="AF2446" s="17"/>
      <c r="AG2446" s="17"/>
      <c r="AH2446" s="17"/>
      <c r="AI2446" s="17"/>
      <c r="AJ2446" s="17"/>
      <c r="AK2446" s="17"/>
      <c r="AL2446" s="17"/>
      <c r="AM2446" s="17"/>
      <c r="AN2446" s="17"/>
      <c r="AO2446" s="17"/>
      <c r="AP2446" s="17"/>
      <c r="AQ2446" s="17"/>
      <c r="AR2446" s="17"/>
      <c r="AS2446" s="17"/>
      <c r="AT2446" s="17"/>
      <c r="AU2446" s="17"/>
      <c r="AV2446" s="17"/>
      <c r="AW2446" s="17"/>
      <c r="AX2446" s="17"/>
      <c r="AY2446" s="17"/>
      <c r="AZ2446" s="17"/>
      <c r="BA2446" s="17"/>
      <c r="BB2446" s="17"/>
      <c r="BC2446" s="17"/>
      <c r="BD2446" s="17"/>
      <c r="BE2446" s="17"/>
    </row>
    <row r="2447" spans="1:57" s="18" customFormat="1" hidden="1" x14ac:dyDescent="0.25">
      <c r="A2447" s="15">
        <v>2019</v>
      </c>
      <c r="B2447" s="15">
        <v>8</v>
      </c>
      <c r="C2447" s="15" t="s">
        <v>133</v>
      </c>
      <c r="D2447" s="15" t="s">
        <v>238</v>
      </c>
      <c r="E2447" s="15" t="s">
        <v>81</v>
      </c>
      <c r="F2447" s="15" t="s">
        <v>241</v>
      </c>
      <c r="G2447" s="16" t="s">
        <v>240</v>
      </c>
      <c r="H2447" s="15">
        <v>0.15</v>
      </c>
      <c r="I2447" s="15">
        <v>0</v>
      </c>
      <c r="J2447" s="15">
        <v>0</v>
      </c>
      <c r="K2447" s="15">
        <v>0.11</v>
      </c>
      <c r="L2447" s="15">
        <v>0.04</v>
      </c>
      <c r="M2447" s="15">
        <v>0</v>
      </c>
      <c r="N2447" s="15">
        <v>0</v>
      </c>
      <c r="O2447" s="15">
        <v>0</v>
      </c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  <c r="AB2447" s="17"/>
      <c r="AC2447" s="17"/>
      <c r="AD2447" s="17"/>
      <c r="AE2447" s="17"/>
      <c r="AF2447" s="17"/>
      <c r="AG2447" s="17"/>
      <c r="AH2447" s="17"/>
      <c r="AI2447" s="17"/>
      <c r="AJ2447" s="17"/>
      <c r="AK2447" s="17"/>
      <c r="AL2447" s="17"/>
      <c r="AM2447" s="17"/>
      <c r="AN2447" s="17"/>
      <c r="AO2447" s="17"/>
      <c r="AP2447" s="17"/>
      <c r="AQ2447" s="17"/>
      <c r="AR2447" s="17"/>
      <c r="AS2447" s="17"/>
      <c r="AT2447" s="17"/>
      <c r="AU2447" s="17"/>
      <c r="AV2447" s="17"/>
      <c r="AW2447" s="17"/>
      <c r="AX2447" s="17"/>
      <c r="AY2447" s="17"/>
      <c r="AZ2447" s="17"/>
      <c r="BA2447" s="17"/>
      <c r="BB2447" s="17"/>
      <c r="BC2447" s="17"/>
      <c r="BD2447" s="17"/>
      <c r="BE2447" s="17"/>
    </row>
    <row r="2448" spans="1:57" s="18" customFormat="1" hidden="1" x14ac:dyDescent="0.25">
      <c r="A2448" s="13">
        <v>2019</v>
      </c>
      <c r="B2448" s="13">
        <v>9</v>
      </c>
      <c r="C2448" s="13" t="s">
        <v>79</v>
      </c>
      <c r="D2448" s="13" t="s">
        <v>137</v>
      </c>
      <c r="E2448" s="13" t="s">
        <v>138</v>
      </c>
      <c r="F2448" s="13" t="s">
        <v>187</v>
      </c>
      <c r="G2448" s="7" t="s">
        <v>184</v>
      </c>
      <c r="H2448" s="13">
        <v>0.11</v>
      </c>
      <c r="I2448" s="13">
        <v>0</v>
      </c>
      <c r="J2448" s="13">
        <v>0</v>
      </c>
      <c r="K2448" s="13">
        <v>0.11</v>
      </c>
      <c r="L2448" s="13">
        <v>0</v>
      </c>
      <c r="M2448" s="13">
        <v>0</v>
      </c>
      <c r="N2448" s="13">
        <v>0</v>
      </c>
      <c r="O2448" s="13">
        <v>0</v>
      </c>
    </row>
    <row r="2449" spans="1:57" s="18" customFormat="1" x14ac:dyDescent="0.25">
      <c r="A2449" s="19">
        <v>2019</v>
      </c>
      <c r="B2449" s="19">
        <v>10</v>
      </c>
      <c r="C2449" s="19" t="s">
        <v>89</v>
      </c>
      <c r="D2449" s="19" t="s">
        <v>197</v>
      </c>
      <c r="E2449" s="19" t="s">
        <v>29</v>
      </c>
      <c r="F2449" s="19" t="s">
        <v>202</v>
      </c>
      <c r="G2449" s="19" t="s">
        <v>200</v>
      </c>
      <c r="H2449" s="19">
        <v>20.149999999999999</v>
      </c>
      <c r="I2449" s="19">
        <v>0</v>
      </c>
      <c r="J2449" s="19">
        <v>0</v>
      </c>
      <c r="K2449" s="19">
        <v>0.11</v>
      </c>
      <c r="L2449" s="19">
        <v>1.1100000000000001</v>
      </c>
      <c r="M2449" s="19">
        <v>18.649999999999999</v>
      </c>
      <c r="N2449" s="19">
        <v>1.25</v>
      </c>
      <c r="O2449" s="19">
        <v>0.28000000000000003</v>
      </c>
      <c r="P2449" s="20"/>
      <c r="Q2449" s="20"/>
      <c r="R2449" s="20"/>
      <c r="S2449" s="20"/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20"/>
      <c r="AG2449" s="20"/>
      <c r="AH2449" s="20"/>
      <c r="AI2449" s="20"/>
      <c r="AJ2449" s="20"/>
      <c r="AK2449" s="20"/>
      <c r="AL2449" s="20"/>
      <c r="AM2449" s="20"/>
      <c r="AN2449" s="20"/>
      <c r="AO2449" s="20"/>
      <c r="AP2449" s="20"/>
      <c r="AQ2449" s="20"/>
      <c r="AR2449" s="20"/>
      <c r="AS2449" s="20"/>
      <c r="AT2449" s="20"/>
      <c r="AU2449" s="20"/>
      <c r="AV2449" s="20"/>
      <c r="AW2449" s="20"/>
      <c r="AX2449" s="20"/>
      <c r="AY2449" s="20"/>
      <c r="AZ2449" s="20"/>
      <c r="BA2449" s="20"/>
      <c r="BB2449" s="20"/>
      <c r="BC2449" s="20"/>
      <c r="BD2449" s="20"/>
      <c r="BE2449" s="20"/>
    </row>
    <row r="2450" spans="1:57" s="18" customFormat="1" hidden="1" x14ac:dyDescent="0.25">
      <c r="A2450" s="19">
        <v>2019</v>
      </c>
      <c r="B2450" s="19">
        <v>10</v>
      </c>
      <c r="C2450" s="19" t="s">
        <v>209</v>
      </c>
      <c r="D2450" s="19" t="s">
        <v>210</v>
      </c>
      <c r="E2450" s="19" t="s">
        <v>17</v>
      </c>
      <c r="F2450" s="19" t="s">
        <v>215</v>
      </c>
      <c r="G2450" s="19" t="s">
        <v>212</v>
      </c>
      <c r="H2450" s="19">
        <v>6.88</v>
      </c>
      <c r="I2450" s="19">
        <v>0</v>
      </c>
      <c r="J2450" s="19">
        <v>0</v>
      </c>
      <c r="K2450" s="19">
        <v>0.11</v>
      </c>
      <c r="L2450" s="19">
        <v>1.21</v>
      </c>
      <c r="M2450" s="19">
        <v>0</v>
      </c>
      <c r="N2450" s="19">
        <v>0</v>
      </c>
      <c r="O2450" s="19">
        <v>5.55</v>
      </c>
      <c r="P2450" s="20"/>
      <c r="Q2450" s="20"/>
      <c r="R2450" s="20"/>
      <c r="S2450" s="20"/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20"/>
      <c r="AG2450" s="20"/>
      <c r="AH2450" s="20"/>
      <c r="AI2450" s="20"/>
      <c r="AJ2450" s="20"/>
      <c r="AK2450" s="20"/>
      <c r="AL2450" s="20"/>
      <c r="AM2450" s="20"/>
      <c r="AN2450" s="20"/>
      <c r="AO2450" s="20"/>
      <c r="AP2450" s="20"/>
      <c r="AQ2450" s="20"/>
      <c r="AR2450" s="20"/>
      <c r="AS2450" s="20"/>
      <c r="AT2450" s="20"/>
      <c r="AU2450" s="20"/>
      <c r="AV2450" s="20"/>
      <c r="AW2450" s="20"/>
      <c r="AX2450" s="20"/>
      <c r="AY2450" s="20"/>
      <c r="AZ2450" s="20"/>
      <c r="BA2450" s="20"/>
      <c r="BB2450" s="20"/>
      <c r="BC2450" s="20"/>
      <c r="BD2450" s="20"/>
      <c r="BE2450" s="20"/>
    </row>
    <row r="2451" spans="1:57" s="18" customFormat="1" hidden="1" x14ac:dyDescent="0.25">
      <c r="A2451" s="19">
        <v>2019</v>
      </c>
      <c r="B2451" s="19">
        <v>10</v>
      </c>
      <c r="C2451" s="19" t="s">
        <v>231</v>
      </c>
      <c r="D2451" s="19" t="s">
        <v>277</v>
      </c>
      <c r="E2451" s="19" t="s">
        <v>17</v>
      </c>
      <c r="F2451" s="19" t="s">
        <v>279</v>
      </c>
      <c r="G2451" s="19" t="s">
        <v>278</v>
      </c>
      <c r="H2451" s="19">
        <v>34.1</v>
      </c>
      <c r="I2451" s="19">
        <v>0</v>
      </c>
      <c r="J2451" s="19">
        <v>0</v>
      </c>
      <c r="K2451" s="19">
        <v>0.11</v>
      </c>
      <c r="L2451" s="19">
        <v>1.27</v>
      </c>
      <c r="M2451" s="19">
        <v>0</v>
      </c>
      <c r="N2451" s="19">
        <v>0</v>
      </c>
      <c r="O2451" s="19">
        <v>32.72</v>
      </c>
      <c r="P2451" s="20"/>
      <c r="Q2451" s="20"/>
      <c r="R2451" s="20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20"/>
      <c r="AG2451" s="20"/>
      <c r="AH2451" s="20"/>
      <c r="AI2451" s="20"/>
      <c r="AJ2451" s="20"/>
      <c r="AK2451" s="20"/>
      <c r="AL2451" s="20"/>
      <c r="AM2451" s="20"/>
      <c r="AN2451" s="20"/>
      <c r="AO2451" s="20"/>
      <c r="AP2451" s="20"/>
      <c r="AQ2451" s="20"/>
      <c r="AR2451" s="20"/>
      <c r="AS2451" s="20"/>
      <c r="AT2451" s="20"/>
      <c r="AU2451" s="20"/>
      <c r="AV2451" s="20"/>
      <c r="AW2451" s="20"/>
      <c r="AX2451" s="20"/>
      <c r="AY2451" s="20"/>
      <c r="AZ2451" s="20"/>
      <c r="BA2451" s="20"/>
      <c r="BB2451" s="20"/>
      <c r="BC2451" s="20"/>
      <c r="BD2451" s="20"/>
      <c r="BE2451" s="20"/>
    </row>
    <row r="2452" spans="1:57" s="18" customFormat="1" hidden="1" x14ac:dyDescent="0.25">
      <c r="A2452" s="19">
        <v>2019</v>
      </c>
      <c r="B2452" s="19">
        <v>10</v>
      </c>
      <c r="C2452" s="19" t="s">
        <v>19</v>
      </c>
      <c r="D2452" s="19" t="s">
        <v>46</v>
      </c>
      <c r="E2452" s="19" t="s">
        <v>51</v>
      </c>
      <c r="F2452" s="19" t="s">
        <v>283</v>
      </c>
      <c r="G2452" s="19" t="s">
        <v>282</v>
      </c>
      <c r="H2452" s="19">
        <v>0.11</v>
      </c>
      <c r="I2452" s="19">
        <v>0</v>
      </c>
      <c r="J2452" s="19">
        <v>0</v>
      </c>
      <c r="K2452" s="19">
        <v>0.11</v>
      </c>
      <c r="L2452" s="19">
        <v>0</v>
      </c>
      <c r="M2452" s="19">
        <v>0</v>
      </c>
      <c r="N2452" s="19">
        <v>0</v>
      </c>
      <c r="O2452" s="19">
        <v>0</v>
      </c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20"/>
      <c r="AG2452" s="20"/>
      <c r="AH2452" s="20"/>
      <c r="AI2452" s="20"/>
      <c r="AJ2452" s="20"/>
      <c r="AK2452" s="20"/>
      <c r="AL2452" s="20"/>
      <c r="AM2452" s="20"/>
      <c r="AN2452" s="20"/>
      <c r="AO2452" s="20"/>
      <c r="AP2452" s="20"/>
      <c r="AQ2452" s="20"/>
      <c r="AR2452" s="20"/>
      <c r="AS2452" s="20"/>
      <c r="AT2452" s="20"/>
      <c r="AU2452" s="20"/>
      <c r="AV2452" s="20"/>
      <c r="AW2452" s="20"/>
      <c r="AX2452" s="20"/>
      <c r="AY2452" s="20"/>
      <c r="AZ2452" s="20"/>
      <c r="BA2452" s="20"/>
      <c r="BB2452" s="20"/>
      <c r="BC2452" s="20"/>
      <c r="BD2452" s="20"/>
      <c r="BE2452" s="20"/>
    </row>
    <row r="2453" spans="1:57" s="18" customFormat="1" hidden="1" x14ac:dyDescent="0.25">
      <c r="A2453" s="19">
        <v>2019</v>
      </c>
      <c r="B2453" s="19">
        <v>10</v>
      </c>
      <c r="C2453" s="19" t="s">
        <v>15</v>
      </c>
      <c r="D2453" s="19" t="s">
        <v>24</v>
      </c>
      <c r="E2453" s="19" t="s">
        <v>541</v>
      </c>
      <c r="F2453" s="19" t="s">
        <v>449</v>
      </c>
      <c r="G2453" s="19" t="s">
        <v>449</v>
      </c>
      <c r="H2453" s="19">
        <v>1.42</v>
      </c>
      <c r="I2453" s="19">
        <v>0</v>
      </c>
      <c r="J2453" s="19">
        <v>0</v>
      </c>
      <c r="K2453" s="19">
        <v>0.11</v>
      </c>
      <c r="L2453" s="19">
        <v>7.0000000000000007E-2</v>
      </c>
      <c r="M2453" s="19">
        <v>0</v>
      </c>
      <c r="N2453" s="19">
        <v>0</v>
      </c>
      <c r="O2453" s="19">
        <v>1.24</v>
      </c>
      <c r="P2453" s="20"/>
      <c r="Q2453" s="20"/>
      <c r="R2453" s="20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20"/>
      <c r="AG2453" s="20"/>
      <c r="AH2453" s="20"/>
      <c r="AI2453" s="20"/>
      <c r="AJ2453" s="20"/>
      <c r="AK2453" s="20"/>
      <c r="AL2453" s="20"/>
      <c r="AM2453" s="20"/>
      <c r="AN2453" s="20"/>
      <c r="AO2453" s="20"/>
      <c r="AP2453" s="20"/>
      <c r="AQ2453" s="20"/>
      <c r="AR2453" s="20"/>
      <c r="AS2453" s="20"/>
      <c r="AT2453" s="20"/>
      <c r="AU2453" s="20"/>
      <c r="AV2453" s="20"/>
      <c r="AW2453" s="20"/>
      <c r="AX2453" s="20"/>
      <c r="AY2453" s="20"/>
      <c r="AZ2453" s="20"/>
      <c r="BA2453" s="20"/>
      <c r="BB2453" s="20"/>
      <c r="BC2453" s="20"/>
      <c r="BD2453" s="20"/>
      <c r="BE2453" s="20"/>
    </row>
    <row r="2454" spans="1:57" s="18" customFormat="1" x14ac:dyDescent="0.25">
      <c r="A2454" s="21">
        <v>2019</v>
      </c>
      <c r="B2454" s="21">
        <v>11</v>
      </c>
      <c r="C2454" s="21" t="s">
        <v>89</v>
      </c>
      <c r="D2454" s="21" t="s">
        <v>197</v>
      </c>
      <c r="E2454" s="21" t="s">
        <v>29</v>
      </c>
      <c r="F2454" s="21" t="s">
        <v>202</v>
      </c>
      <c r="G2454" s="21" t="s">
        <v>200</v>
      </c>
      <c r="H2454" s="21">
        <v>29.91</v>
      </c>
      <c r="I2454" s="21">
        <v>0</v>
      </c>
      <c r="J2454" s="21">
        <v>0</v>
      </c>
      <c r="K2454" s="21">
        <v>0.11</v>
      </c>
      <c r="L2454" s="21">
        <v>1.78</v>
      </c>
      <c r="M2454" s="21">
        <v>27.6</v>
      </c>
      <c r="N2454" s="21">
        <v>2.11</v>
      </c>
      <c r="O2454" s="21">
        <v>0.41</v>
      </c>
      <c r="P2454" s="22"/>
      <c r="Q2454" s="22"/>
      <c r="R2454" s="22"/>
      <c r="S2454" s="22"/>
      <c r="T2454" s="22"/>
      <c r="U2454" s="22"/>
      <c r="V2454" s="22"/>
      <c r="W2454" s="22"/>
      <c r="X2454" s="22"/>
      <c r="Y2454" s="22"/>
      <c r="Z2454" s="22"/>
      <c r="AA2454" s="22"/>
      <c r="AB2454" s="22"/>
      <c r="AC2454" s="22"/>
      <c r="AD2454" s="22"/>
      <c r="AE2454" s="22"/>
      <c r="AF2454" s="22"/>
      <c r="AG2454" s="22"/>
      <c r="AH2454" s="22"/>
      <c r="AI2454" s="22"/>
      <c r="AJ2454" s="22"/>
      <c r="AK2454" s="22"/>
      <c r="AL2454" s="22"/>
      <c r="AM2454" s="22"/>
      <c r="AN2454" s="22"/>
      <c r="AO2454" s="22"/>
      <c r="AP2454" s="22"/>
      <c r="AQ2454" s="22"/>
      <c r="AR2454" s="22"/>
      <c r="AS2454" s="22"/>
      <c r="AT2454" s="22"/>
      <c r="AU2454" s="22"/>
      <c r="AV2454" s="22"/>
      <c r="AW2454" s="22"/>
      <c r="AX2454" s="22"/>
      <c r="AY2454" s="22"/>
      <c r="AZ2454" s="22"/>
      <c r="BA2454" s="22"/>
      <c r="BB2454" s="22"/>
      <c r="BC2454" s="22"/>
      <c r="BD2454" s="22"/>
      <c r="BE2454" s="22"/>
    </row>
    <row r="2455" spans="1:57" s="18" customFormat="1" hidden="1" x14ac:dyDescent="0.25">
      <c r="A2455" s="23">
        <v>2019</v>
      </c>
      <c r="B2455" s="23">
        <v>12</v>
      </c>
      <c r="C2455" s="23" t="s">
        <v>19</v>
      </c>
      <c r="D2455" s="23" t="s">
        <v>103</v>
      </c>
      <c r="E2455" s="23" t="s">
        <v>556</v>
      </c>
      <c r="F2455" s="23" t="s">
        <v>113</v>
      </c>
      <c r="G2455" s="23" t="s">
        <v>114</v>
      </c>
      <c r="H2455" s="23">
        <v>0.11</v>
      </c>
      <c r="I2455" s="23">
        <v>0</v>
      </c>
      <c r="J2455" s="23">
        <v>0</v>
      </c>
      <c r="K2455" s="23">
        <v>0.11</v>
      </c>
      <c r="L2455" s="23">
        <v>0</v>
      </c>
      <c r="M2455" s="23">
        <v>0</v>
      </c>
      <c r="N2455" s="23">
        <v>0</v>
      </c>
      <c r="O2455" s="23">
        <v>0</v>
      </c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  <c r="Z2455" s="24"/>
      <c r="AA2455" s="24"/>
      <c r="AB2455" s="24"/>
      <c r="AC2455" s="24"/>
      <c r="AD2455" s="24"/>
      <c r="AE2455" s="24"/>
      <c r="AF2455" s="24"/>
      <c r="AG2455" s="24"/>
      <c r="AH2455" s="24"/>
      <c r="AI2455" s="24"/>
      <c r="AJ2455" s="24"/>
      <c r="AK2455" s="24"/>
      <c r="AL2455" s="24"/>
      <c r="AM2455" s="24"/>
      <c r="AN2455" s="24"/>
      <c r="AO2455" s="24"/>
      <c r="AP2455" s="24"/>
      <c r="AQ2455" s="24"/>
      <c r="AR2455" s="24"/>
      <c r="AS2455" s="24"/>
      <c r="AT2455" s="24"/>
      <c r="AU2455" s="24"/>
      <c r="AV2455" s="24"/>
      <c r="AW2455" s="24"/>
      <c r="AX2455" s="24"/>
      <c r="AY2455" s="24"/>
      <c r="AZ2455" s="24"/>
      <c r="BA2455" s="24"/>
      <c r="BB2455" s="24"/>
      <c r="BC2455" s="24"/>
      <c r="BD2455" s="24"/>
      <c r="BE2455" s="24"/>
    </row>
    <row r="2456" spans="1:57" s="18" customFormat="1" hidden="1" x14ac:dyDescent="0.25">
      <c r="A2456" s="23">
        <v>2019</v>
      </c>
      <c r="B2456" s="23">
        <v>12</v>
      </c>
      <c r="C2456" s="23" t="s">
        <v>19</v>
      </c>
      <c r="D2456" s="23" t="s">
        <v>166</v>
      </c>
      <c r="E2456" s="23" t="s">
        <v>242</v>
      </c>
      <c r="F2456" s="23" t="s">
        <v>248</v>
      </c>
      <c r="G2456" s="23" t="s">
        <v>247</v>
      </c>
      <c r="H2456" s="23">
        <v>0.11</v>
      </c>
      <c r="I2456" s="23">
        <v>0</v>
      </c>
      <c r="J2456" s="23">
        <v>0</v>
      </c>
      <c r="K2456" s="23">
        <v>0.11</v>
      </c>
      <c r="L2456" s="23">
        <v>0</v>
      </c>
      <c r="M2456" s="23">
        <v>0</v>
      </c>
      <c r="N2456" s="23">
        <v>0</v>
      </c>
      <c r="O2456" s="23">
        <v>0</v>
      </c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  <c r="Z2456" s="24"/>
      <c r="AA2456" s="24"/>
      <c r="AB2456" s="24"/>
      <c r="AC2456" s="24"/>
      <c r="AD2456" s="24"/>
      <c r="AE2456" s="24"/>
      <c r="AF2456" s="24"/>
      <c r="AG2456" s="24"/>
      <c r="AH2456" s="24"/>
      <c r="AI2456" s="24"/>
      <c r="AJ2456" s="24"/>
      <c r="AK2456" s="24"/>
      <c r="AL2456" s="24"/>
      <c r="AM2456" s="24"/>
      <c r="AN2456" s="24"/>
      <c r="AO2456" s="24"/>
      <c r="AP2456" s="24"/>
      <c r="AQ2456" s="24"/>
      <c r="AR2456" s="24"/>
      <c r="AS2456" s="24"/>
      <c r="AT2456" s="24"/>
      <c r="AU2456" s="24"/>
      <c r="AV2456" s="24"/>
      <c r="AW2456" s="24"/>
      <c r="AX2456" s="24"/>
      <c r="AY2456" s="24"/>
      <c r="AZ2456" s="24"/>
      <c r="BA2456" s="24"/>
      <c r="BB2456" s="24"/>
      <c r="BC2456" s="24"/>
      <c r="BD2456" s="24"/>
      <c r="BE2456" s="24"/>
    </row>
    <row r="2457" spans="1:57" s="18" customFormat="1" hidden="1" x14ac:dyDescent="0.25">
      <c r="A2457" s="4">
        <v>2019</v>
      </c>
      <c r="B2457" s="4">
        <v>1</v>
      </c>
      <c r="C2457" s="4" t="s">
        <v>27</v>
      </c>
      <c r="D2457" s="4" t="s">
        <v>84</v>
      </c>
      <c r="E2457" s="4" t="s">
        <v>43</v>
      </c>
      <c r="F2457" s="4" t="s">
        <v>258</v>
      </c>
      <c r="G2457" s="5" t="s">
        <v>258</v>
      </c>
      <c r="H2457" s="6">
        <v>0.1</v>
      </c>
      <c r="I2457" s="6">
        <v>0</v>
      </c>
      <c r="J2457" s="6">
        <v>0</v>
      </c>
      <c r="K2457" s="6">
        <v>0.1</v>
      </c>
      <c r="L2457" s="6">
        <v>0</v>
      </c>
      <c r="M2457" s="6">
        <v>0</v>
      </c>
      <c r="N2457" s="6">
        <v>0</v>
      </c>
      <c r="O2457" s="6">
        <v>0</v>
      </c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  <c r="BA2457" s="3"/>
      <c r="BB2457" s="3"/>
      <c r="BC2457" s="3"/>
      <c r="BD2457" s="3"/>
      <c r="BE2457" s="3"/>
    </row>
    <row r="2458" spans="1:57" s="18" customFormat="1" x14ac:dyDescent="0.25">
      <c r="A2458" s="9">
        <v>2019</v>
      </c>
      <c r="B2458" s="9">
        <v>2</v>
      </c>
      <c r="C2458" s="9" t="s">
        <v>27</v>
      </c>
      <c r="D2458" s="9" t="s">
        <v>28</v>
      </c>
      <c r="E2458" s="9" t="s">
        <v>29</v>
      </c>
      <c r="F2458" s="9" t="s">
        <v>35</v>
      </c>
      <c r="G2458" s="5" t="s">
        <v>30</v>
      </c>
      <c r="H2458" s="6">
        <v>3.46</v>
      </c>
      <c r="I2458" s="6">
        <v>0</v>
      </c>
      <c r="J2458" s="6">
        <v>0</v>
      </c>
      <c r="K2458" s="6">
        <v>0.1</v>
      </c>
      <c r="L2458" s="6">
        <v>0</v>
      </c>
      <c r="M2458" s="6">
        <v>3.36</v>
      </c>
      <c r="N2458" s="6">
        <v>1.53</v>
      </c>
      <c r="O2458" s="6">
        <v>0</v>
      </c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  <c r="AP2458" s="3"/>
      <c r="AQ2458" s="3"/>
      <c r="AR2458" s="3"/>
      <c r="AS2458" s="3"/>
      <c r="AT2458" s="3"/>
      <c r="AU2458" s="3"/>
      <c r="AV2458" s="3"/>
      <c r="AW2458" s="3"/>
      <c r="AX2458" s="3"/>
      <c r="AY2458" s="3"/>
      <c r="AZ2458" s="3"/>
      <c r="BA2458" s="3"/>
      <c r="BB2458" s="3"/>
      <c r="BC2458" s="3"/>
      <c r="BD2458" s="3"/>
      <c r="BE2458" s="3"/>
    </row>
    <row r="2459" spans="1:57" s="18" customFormat="1" hidden="1" x14ac:dyDescent="0.25">
      <c r="A2459" s="9">
        <v>2019</v>
      </c>
      <c r="B2459" s="9">
        <v>2</v>
      </c>
      <c r="C2459" s="9" t="s">
        <v>19</v>
      </c>
      <c r="D2459" s="9" t="s">
        <v>20</v>
      </c>
      <c r="E2459" s="9" t="s">
        <v>17</v>
      </c>
      <c r="F2459" s="9" t="s">
        <v>113</v>
      </c>
      <c r="G2459" s="5" t="s">
        <v>114</v>
      </c>
      <c r="H2459" s="6">
        <v>0.1</v>
      </c>
      <c r="I2459" s="6">
        <v>0</v>
      </c>
      <c r="J2459" s="6">
        <v>0</v>
      </c>
      <c r="K2459" s="6">
        <v>0.1</v>
      </c>
      <c r="L2459" s="6">
        <v>0</v>
      </c>
      <c r="M2459" s="6">
        <v>0</v>
      </c>
      <c r="N2459" s="6">
        <v>0</v>
      </c>
      <c r="O2459" s="6">
        <v>0</v>
      </c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  <c r="AP2459" s="3"/>
      <c r="AQ2459" s="3"/>
      <c r="AR2459" s="3"/>
      <c r="AS2459" s="3"/>
      <c r="AT2459" s="3"/>
      <c r="AU2459" s="3"/>
      <c r="AV2459" s="3"/>
      <c r="AW2459" s="3"/>
      <c r="AX2459" s="3"/>
      <c r="AY2459" s="3"/>
      <c r="AZ2459" s="3"/>
      <c r="BA2459" s="3"/>
      <c r="BB2459" s="3"/>
      <c r="BC2459" s="3"/>
      <c r="BD2459" s="3"/>
      <c r="BE2459" s="3"/>
    </row>
    <row r="2460" spans="1:57" s="18" customFormat="1" hidden="1" x14ac:dyDescent="0.25">
      <c r="A2460" s="9">
        <v>2019</v>
      </c>
      <c r="B2460" s="9">
        <v>2</v>
      </c>
      <c r="C2460" s="9" t="s">
        <v>19</v>
      </c>
      <c r="D2460" s="9" t="s">
        <v>20</v>
      </c>
      <c r="E2460" s="9" t="s">
        <v>115</v>
      </c>
      <c r="F2460" s="9" t="s">
        <v>119</v>
      </c>
      <c r="G2460" s="5" t="s">
        <v>117</v>
      </c>
      <c r="H2460" s="6">
        <v>2.9</v>
      </c>
      <c r="I2460" s="6">
        <v>0</v>
      </c>
      <c r="J2460" s="6">
        <v>0</v>
      </c>
      <c r="K2460" s="6">
        <v>0.1</v>
      </c>
      <c r="L2460" s="6">
        <v>0</v>
      </c>
      <c r="M2460" s="6">
        <v>0</v>
      </c>
      <c r="N2460" s="6">
        <v>0</v>
      </c>
      <c r="O2460" s="6">
        <v>2.8</v>
      </c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  <c r="BA2460" s="3"/>
      <c r="BB2460" s="3"/>
      <c r="BC2460" s="3"/>
      <c r="BD2460" s="3"/>
      <c r="BE2460" s="3"/>
    </row>
    <row r="2461" spans="1:57" s="18" customFormat="1" hidden="1" x14ac:dyDescent="0.25">
      <c r="A2461" s="9">
        <v>2019</v>
      </c>
      <c r="B2461" s="9">
        <v>2</v>
      </c>
      <c r="C2461" s="9" t="s">
        <v>27</v>
      </c>
      <c r="D2461" s="9" t="s">
        <v>84</v>
      </c>
      <c r="E2461" s="9" t="s">
        <v>43</v>
      </c>
      <c r="F2461" s="9" t="s">
        <v>258</v>
      </c>
      <c r="G2461" s="5" t="s">
        <v>258</v>
      </c>
      <c r="H2461" s="6">
        <v>0.1</v>
      </c>
      <c r="I2461" s="6">
        <v>0</v>
      </c>
      <c r="J2461" s="6">
        <v>0</v>
      </c>
      <c r="K2461" s="6">
        <v>0.1</v>
      </c>
      <c r="L2461" s="6">
        <v>0</v>
      </c>
      <c r="M2461" s="6">
        <v>0</v>
      </c>
      <c r="N2461" s="6">
        <v>0</v>
      </c>
      <c r="O2461" s="6">
        <v>0</v>
      </c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  <c r="AP2461" s="3"/>
      <c r="AQ2461" s="3"/>
      <c r="AR2461" s="3"/>
      <c r="AS2461" s="3"/>
      <c r="AT2461" s="3"/>
      <c r="AU2461" s="3"/>
      <c r="AV2461" s="3"/>
      <c r="AW2461" s="3"/>
      <c r="AX2461" s="3"/>
      <c r="AY2461" s="3"/>
      <c r="AZ2461" s="3"/>
      <c r="BA2461" s="3"/>
      <c r="BB2461" s="3"/>
      <c r="BC2461" s="3"/>
      <c r="BD2461" s="3"/>
      <c r="BE2461" s="3"/>
    </row>
    <row r="2462" spans="1:57" s="18" customFormat="1" x14ac:dyDescent="0.25">
      <c r="A2462" s="9">
        <v>2019</v>
      </c>
      <c r="B2462" s="9">
        <v>3</v>
      </c>
      <c r="C2462" s="9" t="s">
        <v>19</v>
      </c>
      <c r="D2462" s="9" t="s">
        <v>70</v>
      </c>
      <c r="E2462" s="9" t="s">
        <v>29</v>
      </c>
      <c r="F2462" s="9" t="s">
        <v>446</v>
      </c>
      <c r="G2462" s="5" t="s">
        <v>444</v>
      </c>
      <c r="H2462" s="6">
        <v>44.69</v>
      </c>
      <c r="I2462" s="6">
        <v>0</v>
      </c>
      <c r="J2462" s="6">
        <v>44.31</v>
      </c>
      <c r="K2462" s="6">
        <v>0.1</v>
      </c>
      <c r="L2462" s="6">
        <v>0.28999999999999998</v>
      </c>
      <c r="M2462" s="6">
        <v>0</v>
      </c>
      <c r="N2462" s="6">
        <v>0</v>
      </c>
      <c r="O2462" s="6">
        <v>0</v>
      </c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  <c r="AP2462" s="3"/>
      <c r="AQ2462" s="3"/>
      <c r="AR2462" s="3"/>
      <c r="AS2462" s="3"/>
      <c r="AT2462" s="3"/>
      <c r="AU2462" s="3"/>
      <c r="AV2462" s="3"/>
      <c r="AW2462" s="3"/>
      <c r="AX2462" s="3"/>
      <c r="AY2462" s="3"/>
      <c r="AZ2462" s="3"/>
      <c r="BA2462" s="3"/>
      <c r="BB2462" s="3"/>
      <c r="BC2462" s="3"/>
      <c r="BD2462" s="3"/>
      <c r="BE2462" s="3"/>
    </row>
    <row r="2463" spans="1:57" s="18" customFormat="1" x14ac:dyDescent="0.25">
      <c r="A2463" s="9">
        <v>2019</v>
      </c>
      <c r="B2463" s="9">
        <v>3</v>
      </c>
      <c r="C2463" s="9" t="s">
        <v>61</v>
      </c>
      <c r="D2463" s="9" t="s">
        <v>401</v>
      </c>
      <c r="E2463" s="9" t="s">
        <v>29</v>
      </c>
      <c r="F2463" s="9" t="s">
        <v>468</v>
      </c>
      <c r="G2463" s="5" t="s">
        <v>468</v>
      </c>
      <c r="H2463" s="6">
        <v>11.78</v>
      </c>
      <c r="I2463" s="6">
        <v>0</v>
      </c>
      <c r="J2463" s="6">
        <v>0</v>
      </c>
      <c r="K2463" s="6">
        <v>0.1</v>
      </c>
      <c r="L2463" s="6">
        <v>1.56</v>
      </c>
      <c r="M2463" s="6">
        <v>0</v>
      </c>
      <c r="N2463" s="6">
        <v>0</v>
      </c>
      <c r="O2463" s="6">
        <v>10.119999999999999</v>
      </c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</row>
    <row r="2464" spans="1:57" s="18" customFormat="1" hidden="1" x14ac:dyDescent="0.25">
      <c r="A2464" s="9">
        <v>2019</v>
      </c>
      <c r="B2464" s="9">
        <v>5</v>
      </c>
      <c r="C2464" s="9" t="s">
        <v>79</v>
      </c>
      <c r="D2464" s="9" t="s">
        <v>137</v>
      </c>
      <c r="E2464" s="9" t="s">
        <v>138</v>
      </c>
      <c r="F2464" s="9" t="s">
        <v>187</v>
      </c>
      <c r="G2464" s="5" t="s">
        <v>184</v>
      </c>
      <c r="H2464" s="6">
        <v>0.1</v>
      </c>
      <c r="I2464" s="6">
        <v>0</v>
      </c>
      <c r="J2464" s="6">
        <v>0</v>
      </c>
      <c r="K2464" s="6">
        <v>0.1</v>
      </c>
      <c r="L2464" s="6">
        <v>0</v>
      </c>
      <c r="M2464" s="6">
        <v>0</v>
      </c>
      <c r="N2464" s="6">
        <v>0</v>
      </c>
      <c r="O2464" s="6">
        <v>0</v>
      </c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  <c r="AP2464" s="3"/>
      <c r="AQ2464" s="3"/>
      <c r="AR2464" s="3"/>
      <c r="AS2464" s="3"/>
      <c r="AT2464" s="3"/>
      <c r="AU2464" s="3"/>
      <c r="AV2464" s="3"/>
      <c r="AW2464" s="3"/>
      <c r="AX2464" s="3"/>
      <c r="AY2464" s="3"/>
      <c r="AZ2464" s="3"/>
      <c r="BA2464" s="3"/>
      <c r="BB2464" s="3"/>
      <c r="BC2464" s="3"/>
      <c r="BD2464" s="3"/>
      <c r="BE2464" s="3"/>
    </row>
    <row r="2465" spans="1:57" s="18" customFormat="1" hidden="1" x14ac:dyDescent="0.25">
      <c r="A2465" s="9">
        <v>2019</v>
      </c>
      <c r="B2465" s="9">
        <v>5</v>
      </c>
      <c r="C2465" s="9" t="s">
        <v>209</v>
      </c>
      <c r="D2465" s="9" t="s">
        <v>210</v>
      </c>
      <c r="E2465" s="9" t="s">
        <v>17</v>
      </c>
      <c r="F2465" s="9" t="s">
        <v>215</v>
      </c>
      <c r="G2465" s="7" t="s">
        <v>212</v>
      </c>
      <c r="H2465" s="6">
        <v>6.15</v>
      </c>
      <c r="I2465" s="6">
        <v>0</v>
      </c>
      <c r="J2465" s="6">
        <v>0</v>
      </c>
      <c r="K2465" s="6">
        <v>0.1</v>
      </c>
      <c r="L2465" s="6">
        <v>1.45</v>
      </c>
      <c r="M2465" s="6">
        <v>0</v>
      </c>
      <c r="N2465" s="6">
        <v>0</v>
      </c>
      <c r="O2465" s="6">
        <v>4.5999999999999996</v>
      </c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  <c r="AP2465" s="3"/>
      <c r="AQ2465" s="3"/>
      <c r="AR2465" s="3"/>
      <c r="AS2465" s="3"/>
      <c r="AT2465" s="3"/>
      <c r="AU2465" s="3"/>
      <c r="AV2465" s="3"/>
      <c r="AW2465" s="3"/>
      <c r="AX2465" s="3"/>
      <c r="AY2465" s="3"/>
      <c r="AZ2465" s="3"/>
      <c r="BA2465" s="3"/>
      <c r="BB2465" s="3"/>
      <c r="BC2465" s="3"/>
      <c r="BD2465" s="3"/>
      <c r="BE2465" s="3"/>
    </row>
    <row r="2466" spans="1:57" s="18" customFormat="1" hidden="1" x14ac:dyDescent="0.25">
      <c r="A2466" s="9">
        <v>2019</v>
      </c>
      <c r="B2466" s="9">
        <v>5</v>
      </c>
      <c r="C2466" s="9" t="s">
        <v>19</v>
      </c>
      <c r="D2466" s="9" t="s">
        <v>46</v>
      </c>
      <c r="E2466" s="9" t="s">
        <v>280</v>
      </c>
      <c r="F2466" s="9" t="s">
        <v>283</v>
      </c>
      <c r="G2466" s="5" t="s">
        <v>282</v>
      </c>
      <c r="H2466" s="6">
        <v>0.1</v>
      </c>
      <c r="I2466" s="6">
        <v>0</v>
      </c>
      <c r="J2466" s="6">
        <v>0</v>
      </c>
      <c r="K2466" s="6">
        <v>0.1</v>
      </c>
      <c r="L2466" s="6">
        <v>0</v>
      </c>
      <c r="M2466" s="6">
        <v>0</v>
      </c>
      <c r="N2466" s="6">
        <v>0</v>
      </c>
      <c r="O2466" s="6">
        <v>0</v>
      </c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  <c r="BA2466" s="3"/>
      <c r="BB2466" s="3"/>
      <c r="BC2466" s="3"/>
      <c r="BD2466" s="3"/>
      <c r="BE2466" s="3"/>
    </row>
    <row r="2467" spans="1:57" s="18" customFormat="1" hidden="1" x14ac:dyDescent="0.25">
      <c r="A2467" s="9">
        <v>2019</v>
      </c>
      <c r="B2467" s="9">
        <v>5</v>
      </c>
      <c r="C2467" s="9" t="s">
        <v>133</v>
      </c>
      <c r="D2467" s="9" t="s">
        <v>284</v>
      </c>
      <c r="E2467" s="9" t="s">
        <v>285</v>
      </c>
      <c r="F2467" s="9" t="s">
        <v>286</v>
      </c>
      <c r="G2467" s="5" t="s">
        <v>287</v>
      </c>
      <c r="H2467" s="6">
        <v>12.48</v>
      </c>
      <c r="I2467" s="6">
        <v>0</v>
      </c>
      <c r="J2467" s="6">
        <v>0</v>
      </c>
      <c r="K2467" s="6">
        <v>0.1</v>
      </c>
      <c r="L2467" s="6">
        <v>5.52</v>
      </c>
      <c r="M2467" s="6">
        <v>0</v>
      </c>
      <c r="N2467" s="6">
        <v>0</v>
      </c>
      <c r="O2467" s="6">
        <v>6.86</v>
      </c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  <c r="AP2467" s="3"/>
      <c r="AQ2467" s="3"/>
      <c r="AR2467" s="3"/>
      <c r="AS2467" s="3"/>
      <c r="AT2467" s="3"/>
      <c r="AU2467" s="3"/>
      <c r="AV2467" s="3"/>
      <c r="AW2467" s="3"/>
      <c r="AX2467" s="3"/>
      <c r="AY2467" s="3"/>
      <c r="AZ2467" s="3"/>
      <c r="BA2467" s="3"/>
      <c r="BB2467" s="3"/>
      <c r="BC2467" s="3"/>
      <c r="BD2467" s="3"/>
      <c r="BE2467" s="3"/>
    </row>
    <row r="2468" spans="1:57" s="18" customFormat="1" hidden="1" x14ac:dyDescent="0.25">
      <c r="A2468" s="9">
        <v>2019</v>
      </c>
      <c r="B2468" s="9">
        <v>5</v>
      </c>
      <c r="C2468" s="9" t="s">
        <v>19</v>
      </c>
      <c r="D2468" s="9" t="s">
        <v>46</v>
      </c>
      <c r="E2468" s="9" t="s">
        <v>280</v>
      </c>
      <c r="F2468" s="9" t="s">
        <v>514</v>
      </c>
      <c r="G2468" s="5" t="s">
        <v>512</v>
      </c>
      <c r="H2468" s="6">
        <v>0.1</v>
      </c>
      <c r="I2468" s="6">
        <v>0</v>
      </c>
      <c r="J2468" s="6">
        <v>0</v>
      </c>
      <c r="K2468" s="6">
        <v>0.1</v>
      </c>
      <c r="L2468" s="6">
        <v>0</v>
      </c>
      <c r="M2468" s="6">
        <v>0</v>
      </c>
      <c r="N2468" s="6">
        <v>0</v>
      </c>
      <c r="O2468" s="6">
        <v>0</v>
      </c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  <c r="AP2468" s="3"/>
      <c r="AQ2468" s="3"/>
      <c r="AR2468" s="3"/>
      <c r="AS2468" s="3"/>
      <c r="AT2468" s="3"/>
      <c r="AU2468" s="3"/>
      <c r="AV2468" s="3"/>
      <c r="AW2468" s="3"/>
      <c r="AX2468" s="3"/>
      <c r="AY2468" s="3"/>
      <c r="AZ2468" s="3"/>
      <c r="BA2468" s="3"/>
      <c r="BB2468" s="3"/>
      <c r="BC2468" s="3"/>
      <c r="BD2468" s="3"/>
      <c r="BE2468" s="3"/>
    </row>
    <row r="2469" spans="1:57" s="18" customFormat="1" hidden="1" x14ac:dyDescent="0.25">
      <c r="A2469" s="9">
        <v>2019</v>
      </c>
      <c r="B2469" s="9">
        <v>6</v>
      </c>
      <c r="C2469" s="10" t="s">
        <v>79</v>
      </c>
      <c r="D2469" s="10" t="s">
        <v>137</v>
      </c>
      <c r="E2469" s="9" t="s">
        <v>138</v>
      </c>
      <c r="F2469" s="10" t="s">
        <v>187</v>
      </c>
      <c r="G2469" s="12" t="s">
        <v>184</v>
      </c>
      <c r="H2469" s="6">
        <v>0.1</v>
      </c>
      <c r="I2469" s="6">
        <v>0</v>
      </c>
      <c r="J2469" s="6">
        <v>0</v>
      </c>
      <c r="K2469" s="6">
        <v>0.1</v>
      </c>
      <c r="L2469" s="6">
        <v>0</v>
      </c>
      <c r="M2469" s="6">
        <v>0</v>
      </c>
      <c r="N2469" s="6">
        <v>0</v>
      </c>
      <c r="O2469" s="6">
        <v>0</v>
      </c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  <c r="AP2469" s="3"/>
      <c r="AQ2469" s="3"/>
      <c r="AR2469" s="3"/>
      <c r="AS2469" s="3"/>
      <c r="AT2469" s="3"/>
      <c r="AU2469" s="3"/>
      <c r="AV2469" s="3"/>
      <c r="AW2469" s="3"/>
      <c r="AX2469" s="3"/>
      <c r="AY2469" s="3"/>
      <c r="AZ2469" s="3"/>
      <c r="BA2469" s="3"/>
      <c r="BB2469" s="3"/>
      <c r="BC2469" s="3"/>
      <c r="BD2469" s="3"/>
      <c r="BE2469" s="3"/>
    </row>
    <row r="2470" spans="1:57" s="18" customFormat="1" hidden="1" x14ac:dyDescent="0.25">
      <c r="A2470" s="9">
        <v>2019</v>
      </c>
      <c r="B2470" s="9">
        <v>6</v>
      </c>
      <c r="C2470" s="10" t="s">
        <v>209</v>
      </c>
      <c r="D2470" s="10" t="s">
        <v>210</v>
      </c>
      <c r="E2470" s="9" t="s">
        <v>17</v>
      </c>
      <c r="F2470" s="10" t="s">
        <v>215</v>
      </c>
      <c r="G2470" s="7" t="s">
        <v>212</v>
      </c>
      <c r="H2470" s="6">
        <v>6.6899999999999995</v>
      </c>
      <c r="I2470" s="6">
        <v>0</v>
      </c>
      <c r="J2470" s="6">
        <v>0</v>
      </c>
      <c r="K2470" s="6">
        <v>0.1</v>
      </c>
      <c r="L2470" s="6">
        <v>1.42</v>
      </c>
      <c r="M2470" s="6">
        <v>0</v>
      </c>
      <c r="N2470" s="6">
        <v>0</v>
      </c>
      <c r="O2470" s="6">
        <v>5.17</v>
      </c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  <c r="AP2470" s="3"/>
      <c r="AQ2470" s="3"/>
      <c r="AR2470" s="3"/>
      <c r="AS2470" s="3"/>
      <c r="AT2470" s="3"/>
      <c r="AU2470" s="3"/>
      <c r="AV2470" s="3"/>
      <c r="AW2470" s="3"/>
      <c r="AX2470" s="3"/>
      <c r="AY2470" s="3"/>
      <c r="AZ2470" s="3"/>
      <c r="BA2470" s="3"/>
      <c r="BB2470" s="3"/>
      <c r="BC2470" s="3"/>
      <c r="BD2470" s="3"/>
      <c r="BE2470" s="3"/>
    </row>
    <row r="2471" spans="1:57" s="18" customFormat="1" hidden="1" x14ac:dyDescent="0.25">
      <c r="A2471" s="9">
        <v>2019</v>
      </c>
      <c r="B2471" s="9">
        <v>6</v>
      </c>
      <c r="C2471" s="10" t="s">
        <v>133</v>
      </c>
      <c r="D2471" s="10" t="s">
        <v>238</v>
      </c>
      <c r="E2471" s="9" t="s">
        <v>81</v>
      </c>
      <c r="F2471" s="10" t="s">
        <v>241</v>
      </c>
      <c r="G2471" s="12" t="s">
        <v>240</v>
      </c>
      <c r="H2471" s="6">
        <v>0.14000000000000001</v>
      </c>
      <c r="I2471" s="6">
        <v>0</v>
      </c>
      <c r="J2471" s="6">
        <v>0</v>
      </c>
      <c r="K2471" s="6">
        <v>0.1</v>
      </c>
      <c r="L2471" s="6">
        <v>0.04</v>
      </c>
      <c r="M2471" s="6">
        <v>0</v>
      </c>
      <c r="N2471" s="6">
        <v>0</v>
      </c>
      <c r="O2471" s="6">
        <v>0</v>
      </c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  <c r="AP2471" s="3"/>
      <c r="AQ2471" s="3"/>
      <c r="AR2471" s="3"/>
      <c r="AS2471" s="3"/>
      <c r="AT2471" s="3"/>
      <c r="AU2471" s="3"/>
      <c r="AV2471" s="3"/>
      <c r="AW2471" s="3"/>
      <c r="AX2471" s="3"/>
      <c r="AY2471" s="3"/>
      <c r="AZ2471" s="3"/>
      <c r="BA2471" s="3"/>
      <c r="BB2471" s="3"/>
      <c r="BC2471" s="3"/>
      <c r="BD2471" s="3"/>
      <c r="BE2471" s="3"/>
    </row>
    <row r="2472" spans="1:57" s="18" customFormat="1" x14ac:dyDescent="0.25">
      <c r="A2472" s="9">
        <v>2019</v>
      </c>
      <c r="B2472" s="9">
        <v>6</v>
      </c>
      <c r="C2472" s="10" t="s">
        <v>89</v>
      </c>
      <c r="D2472" s="10" t="s">
        <v>332</v>
      </c>
      <c r="E2472" s="9" t="s">
        <v>29</v>
      </c>
      <c r="F2472" s="10" t="s">
        <v>337</v>
      </c>
      <c r="G2472" s="12" t="s">
        <v>330</v>
      </c>
      <c r="H2472" s="6">
        <v>25.75</v>
      </c>
      <c r="I2472" s="6">
        <v>0</v>
      </c>
      <c r="J2472" s="6">
        <v>0</v>
      </c>
      <c r="K2472" s="6">
        <v>0.1</v>
      </c>
      <c r="L2472" s="6">
        <v>12.85</v>
      </c>
      <c r="M2472" s="6">
        <v>0</v>
      </c>
      <c r="N2472" s="6">
        <v>0</v>
      </c>
      <c r="O2472" s="6">
        <v>12.780000000000001</v>
      </c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  <c r="AP2472" s="3"/>
      <c r="AQ2472" s="3"/>
      <c r="AR2472" s="3"/>
      <c r="AS2472" s="3"/>
      <c r="AT2472" s="3"/>
      <c r="AU2472" s="3"/>
      <c r="AV2472" s="3"/>
      <c r="AW2472" s="3"/>
      <c r="AX2472" s="3"/>
      <c r="AY2472" s="3"/>
      <c r="AZ2472" s="3"/>
      <c r="BA2472" s="3"/>
      <c r="BB2472" s="3"/>
      <c r="BC2472" s="3"/>
      <c r="BD2472" s="3"/>
      <c r="BE2472" s="3"/>
    </row>
    <row r="2473" spans="1:57" s="18" customFormat="1" x14ac:dyDescent="0.25">
      <c r="A2473" s="5">
        <v>2019</v>
      </c>
      <c r="B2473" s="5">
        <v>7</v>
      </c>
      <c r="C2473" s="12" t="s">
        <v>27</v>
      </c>
      <c r="D2473" s="12" t="s">
        <v>28</v>
      </c>
      <c r="E2473" s="5" t="s">
        <v>29</v>
      </c>
      <c r="F2473" s="12" t="s">
        <v>30</v>
      </c>
      <c r="G2473" s="10" t="s">
        <v>30</v>
      </c>
      <c r="H2473" s="6">
        <v>34.950000000000003</v>
      </c>
      <c r="I2473" s="6">
        <v>0</v>
      </c>
      <c r="J2473" s="6">
        <v>0</v>
      </c>
      <c r="K2473" s="6">
        <v>0.1</v>
      </c>
      <c r="L2473" s="6">
        <v>0</v>
      </c>
      <c r="M2473" s="6">
        <v>34.839999999999996</v>
      </c>
      <c r="N2473" s="6">
        <v>14.620000000000001</v>
      </c>
      <c r="O2473" s="6">
        <v>0</v>
      </c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  <c r="AP2473" s="3"/>
      <c r="AQ2473" s="3"/>
      <c r="AR2473" s="3"/>
      <c r="AS2473" s="3"/>
      <c r="AT2473" s="3"/>
      <c r="AU2473" s="3"/>
      <c r="AV2473" s="3"/>
      <c r="AW2473" s="3"/>
      <c r="AX2473" s="3"/>
      <c r="AY2473" s="3"/>
      <c r="AZ2473" s="3"/>
      <c r="BA2473" s="3"/>
      <c r="BB2473" s="3"/>
      <c r="BC2473" s="3"/>
      <c r="BD2473" s="3"/>
      <c r="BE2473" s="3"/>
    </row>
    <row r="2474" spans="1:57" s="18" customFormat="1" hidden="1" x14ac:dyDescent="0.25">
      <c r="A2474" s="5">
        <v>2019</v>
      </c>
      <c r="B2474" s="5">
        <v>7</v>
      </c>
      <c r="C2474" s="12" t="s">
        <v>203</v>
      </c>
      <c r="D2474" s="12" t="s">
        <v>204</v>
      </c>
      <c r="E2474" s="5" t="s">
        <v>17</v>
      </c>
      <c r="F2474" s="12" t="s">
        <v>204</v>
      </c>
      <c r="G2474" s="10" t="s">
        <v>205</v>
      </c>
      <c r="H2474" s="6">
        <v>29.04</v>
      </c>
      <c r="I2474" s="6">
        <v>0</v>
      </c>
      <c r="J2474" s="6">
        <v>0</v>
      </c>
      <c r="K2474" s="6">
        <v>0.1</v>
      </c>
      <c r="L2474" s="6">
        <v>9.59</v>
      </c>
      <c r="M2474" s="6">
        <v>0</v>
      </c>
      <c r="N2474" s="6">
        <v>0</v>
      </c>
      <c r="O2474" s="6">
        <v>19.34</v>
      </c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  <c r="BA2474" s="3"/>
      <c r="BB2474" s="3"/>
      <c r="BC2474" s="3"/>
      <c r="BD2474" s="3"/>
      <c r="BE2474" s="3"/>
    </row>
    <row r="2475" spans="1:57" s="18" customFormat="1" hidden="1" x14ac:dyDescent="0.25">
      <c r="A2475" s="5">
        <v>2019</v>
      </c>
      <c r="B2475" s="5">
        <v>7</v>
      </c>
      <c r="C2475" s="12" t="s">
        <v>27</v>
      </c>
      <c r="D2475" s="12" t="s">
        <v>84</v>
      </c>
      <c r="E2475" s="5" t="s">
        <v>43</v>
      </c>
      <c r="F2475" s="12" t="s">
        <v>258</v>
      </c>
      <c r="G2475" s="10" t="s">
        <v>258</v>
      </c>
      <c r="H2475" s="6">
        <v>0.1</v>
      </c>
      <c r="I2475" s="6">
        <v>0</v>
      </c>
      <c r="J2475" s="6">
        <v>0</v>
      </c>
      <c r="K2475" s="6">
        <v>0.1</v>
      </c>
      <c r="L2475" s="6">
        <v>0</v>
      </c>
      <c r="M2475" s="6">
        <v>0</v>
      </c>
      <c r="N2475" s="6">
        <v>0</v>
      </c>
      <c r="O2475" s="6">
        <v>0</v>
      </c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  <c r="BA2475" s="3"/>
      <c r="BB2475" s="3"/>
      <c r="BC2475" s="3"/>
      <c r="BD2475" s="3"/>
      <c r="BE2475" s="3"/>
    </row>
    <row r="2476" spans="1:57" s="18" customFormat="1" hidden="1" x14ac:dyDescent="0.25">
      <c r="A2476" s="5">
        <v>2019</v>
      </c>
      <c r="B2476" s="5">
        <v>7</v>
      </c>
      <c r="C2476" s="12" t="s">
        <v>133</v>
      </c>
      <c r="D2476" s="12" t="s">
        <v>339</v>
      </c>
      <c r="E2476" s="5" t="s">
        <v>340</v>
      </c>
      <c r="F2476" s="12" t="s">
        <v>341</v>
      </c>
      <c r="G2476" s="10" t="s">
        <v>342</v>
      </c>
      <c r="H2476" s="6">
        <v>9.6999999999999993</v>
      </c>
      <c r="I2476" s="6">
        <v>0</v>
      </c>
      <c r="J2476" s="6">
        <v>0</v>
      </c>
      <c r="K2476" s="6">
        <v>0.1</v>
      </c>
      <c r="L2476" s="6">
        <v>0</v>
      </c>
      <c r="M2476" s="6">
        <v>0</v>
      </c>
      <c r="N2476" s="6">
        <v>0</v>
      </c>
      <c r="O2476" s="6">
        <v>9.6</v>
      </c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  <c r="BA2476" s="3"/>
      <c r="BB2476" s="3"/>
      <c r="BC2476" s="3"/>
      <c r="BD2476" s="3"/>
      <c r="BE2476" s="3"/>
    </row>
    <row r="2477" spans="1:57" s="18" customFormat="1" hidden="1" x14ac:dyDescent="0.25">
      <c r="A2477" s="15">
        <v>2019</v>
      </c>
      <c r="B2477" s="15">
        <v>8</v>
      </c>
      <c r="C2477" s="15" t="s">
        <v>209</v>
      </c>
      <c r="D2477" s="15" t="s">
        <v>210</v>
      </c>
      <c r="E2477" s="15" t="s">
        <v>17</v>
      </c>
      <c r="F2477" s="15" t="s">
        <v>215</v>
      </c>
      <c r="G2477" s="7" t="s">
        <v>212</v>
      </c>
      <c r="H2477" s="15">
        <v>5.68</v>
      </c>
      <c r="I2477" s="15">
        <v>0</v>
      </c>
      <c r="J2477" s="15">
        <v>0</v>
      </c>
      <c r="K2477" s="15">
        <v>0.1</v>
      </c>
      <c r="L2477" s="15">
        <v>1.48</v>
      </c>
      <c r="M2477" s="15">
        <v>0</v>
      </c>
      <c r="N2477" s="15">
        <v>0</v>
      </c>
      <c r="O2477" s="15">
        <v>4.09</v>
      </c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  <c r="AB2477" s="17"/>
      <c r="AC2477" s="17"/>
      <c r="AD2477" s="17"/>
      <c r="AE2477" s="17"/>
      <c r="AF2477" s="17"/>
      <c r="AG2477" s="17"/>
      <c r="AH2477" s="17"/>
      <c r="AI2477" s="17"/>
      <c r="AJ2477" s="17"/>
      <c r="AK2477" s="17"/>
      <c r="AL2477" s="17"/>
      <c r="AM2477" s="17"/>
      <c r="AN2477" s="17"/>
      <c r="AO2477" s="17"/>
      <c r="AP2477" s="17"/>
      <c r="AQ2477" s="17"/>
      <c r="AR2477" s="17"/>
      <c r="AS2477" s="17"/>
      <c r="AT2477" s="17"/>
      <c r="AU2477" s="17"/>
      <c r="AV2477" s="17"/>
      <c r="AW2477" s="17"/>
      <c r="AX2477" s="17"/>
      <c r="AY2477" s="17"/>
      <c r="AZ2477" s="17"/>
      <c r="BA2477" s="17"/>
      <c r="BB2477" s="17"/>
      <c r="BC2477" s="17"/>
      <c r="BD2477" s="17"/>
      <c r="BE2477" s="17"/>
    </row>
    <row r="2478" spans="1:57" s="18" customFormat="1" hidden="1" x14ac:dyDescent="0.25">
      <c r="A2478" s="15">
        <v>2019</v>
      </c>
      <c r="B2478" s="15">
        <v>8</v>
      </c>
      <c r="C2478" s="15" t="s">
        <v>27</v>
      </c>
      <c r="D2478" s="15" t="s">
        <v>84</v>
      </c>
      <c r="E2478" s="15" t="s">
        <v>43</v>
      </c>
      <c r="F2478" s="15" t="s">
        <v>258</v>
      </c>
      <c r="G2478" s="16" t="s">
        <v>258</v>
      </c>
      <c r="H2478" s="15">
        <v>0.1</v>
      </c>
      <c r="I2478" s="15">
        <v>0</v>
      </c>
      <c r="J2478" s="15">
        <v>0</v>
      </c>
      <c r="K2478" s="15">
        <v>0.1</v>
      </c>
      <c r="L2478" s="15">
        <v>0</v>
      </c>
      <c r="M2478" s="15">
        <v>0</v>
      </c>
      <c r="N2478" s="15">
        <v>0</v>
      </c>
      <c r="O2478" s="15">
        <v>0</v>
      </c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  <c r="AB2478" s="17"/>
      <c r="AC2478" s="17"/>
      <c r="AD2478" s="17"/>
      <c r="AE2478" s="17"/>
      <c r="AF2478" s="17"/>
      <c r="AG2478" s="17"/>
      <c r="AH2478" s="17"/>
      <c r="AI2478" s="17"/>
      <c r="AJ2478" s="17"/>
      <c r="AK2478" s="17"/>
      <c r="AL2478" s="17"/>
      <c r="AM2478" s="17"/>
      <c r="AN2478" s="17"/>
      <c r="AO2478" s="17"/>
      <c r="AP2478" s="17"/>
      <c r="AQ2478" s="17"/>
      <c r="AR2478" s="17"/>
      <c r="AS2478" s="17"/>
      <c r="AT2478" s="17"/>
      <c r="AU2478" s="17"/>
      <c r="AV2478" s="17"/>
      <c r="AW2478" s="17"/>
      <c r="AX2478" s="17"/>
      <c r="AY2478" s="17"/>
      <c r="AZ2478" s="17"/>
      <c r="BA2478" s="17"/>
      <c r="BB2478" s="17"/>
      <c r="BC2478" s="17"/>
      <c r="BD2478" s="17"/>
      <c r="BE2478" s="17"/>
    </row>
    <row r="2479" spans="1:57" s="18" customFormat="1" hidden="1" x14ac:dyDescent="0.25">
      <c r="A2479" s="15">
        <v>2019</v>
      </c>
      <c r="B2479" s="15">
        <v>8</v>
      </c>
      <c r="C2479" s="15" t="s">
        <v>19</v>
      </c>
      <c r="D2479" s="15" t="s">
        <v>46</v>
      </c>
      <c r="E2479" s="15" t="s">
        <v>51</v>
      </c>
      <c r="F2479" s="15" t="s">
        <v>283</v>
      </c>
      <c r="G2479" s="16" t="s">
        <v>282</v>
      </c>
      <c r="H2479" s="15">
        <v>0.1</v>
      </c>
      <c r="I2479" s="15">
        <v>0</v>
      </c>
      <c r="J2479" s="15">
        <v>0</v>
      </c>
      <c r="K2479" s="15">
        <v>0.1</v>
      </c>
      <c r="L2479" s="15">
        <v>0</v>
      </c>
      <c r="M2479" s="15">
        <v>0</v>
      </c>
      <c r="N2479" s="15">
        <v>0</v>
      </c>
      <c r="O2479" s="15">
        <v>0</v>
      </c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  <c r="AB2479" s="17"/>
      <c r="AC2479" s="17"/>
      <c r="AD2479" s="17"/>
      <c r="AE2479" s="17"/>
      <c r="AF2479" s="17"/>
      <c r="AG2479" s="17"/>
      <c r="AH2479" s="17"/>
      <c r="AI2479" s="17"/>
      <c r="AJ2479" s="17"/>
      <c r="AK2479" s="17"/>
      <c r="AL2479" s="17"/>
      <c r="AM2479" s="17"/>
      <c r="AN2479" s="17"/>
      <c r="AO2479" s="17"/>
      <c r="AP2479" s="17"/>
      <c r="AQ2479" s="17"/>
      <c r="AR2479" s="17"/>
      <c r="AS2479" s="17"/>
      <c r="AT2479" s="17"/>
      <c r="AU2479" s="17"/>
      <c r="AV2479" s="17"/>
      <c r="AW2479" s="17"/>
      <c r="AX2479" s="17"/>
      <c r="AY2479" s="17"/>
      <c r="AZ2479" s="17"/>
      <c r="BA2479" s="17"/>
      <c r="BB2479" s="17"/>
      <c r="BC2479" s="17"/>
      <c r="BD2479" s="17"/>
      <c r="BE2479" s="17"/>
    </row>
    <row r="2480" spans="1:57" s="18" customFormat="1" hidden="1" x14ac:dyDescent="0.25">
      <c r="A2480" s="13">
        <v>2019</v>
      </c>
      <c r="B2480" s="13">
        <v>9</v>
      </c>
      <c r="C2480" s="13" t="s">
        <v>27</v>
      </c>
      <c r="D2480" s="13" t="s">
        <v>84</v>
      </c>
      <c r="E2480" s="13" t="s">
        <v>43</v>
      </c>
      <c r="F2480" s="13" t="s">
        <v>258</v>
      </c>
      <c r="G2480" s="7" t="s">
        <v>258</v>
      </c>
      <c r="H2480" s="13">
        <v>0.1</v>
      </c>
      <c r="I2480" s="13">
        <v>0</v>
      </c>
      <c r="J2480" s="13">
        <v>0</v>
      </c>
      <c r="K2480" s="13">
        <v>0.1</v>
      </c>
      <c r="L2480" s="13">
        <v>0</v>
      </c>
      <c r="M2480" s="13">
        <v>0</v>
      </c>
      <c r="N2480" s="13">
        <v>0</v>
      </c>
      <c r="O2480" s="13">
        <v>0</v>
      </c>
    </row>
    <row r="2481" spans="1:57" s="18" customFormat="1" hidden="1" x14ac:dyDescent="0.25">
      <c r="A2481" s="13">
        <v>2019</v>
      </c>
      <c r="B2481" s="13">
        <v>9</v>
      </c>
      <c r="C2481" s="13" t="s">
        <v>19</v>
      </c>
      <c r="D2481" s="13" t="s">
        <v>46</v>
      </c>
      <c r="E2481" s="13" t="s">
        <v>51</v>
      </c>
      <c r="F2481" s="13" t="s">
        <v>283</v>
      </c>
      <c r="G2481" s="7" t="s">
        <v>282</v>
      </c>
      <c r="H2481" s="13">
        <v>0.1</v>
      </c>
      <c r="I2481" s="13">
        <v>0</v>
      </c>
      <c r="J2481" s="13">
        <v>0</v>
      </c>
      <c r="K2481" s="13">
        <v>0.1</v>
      </c>
      <c r="L2481" s="13">
        <v>0</v>
      </c>
      <c r="M2481" s="13">
        <v>0</v>
      </c>
      <c r="N2481" s="13">
        <v>0</v>
      </c>
      <c r="O2481" s="13">
        <v>0</v>
      </c>
    </row>
    <row r="2482" spans="1:57" s="18" customFormat="1" hidden="1" x14ac:dyDescent="0.25">
      <c r="A2482" s="13">
        <v>2019</v>
      </c>
      <c r="B2482" s="13">
        <v>9</v>
      </c>
      <c r="C2482" s="13" t="s">
        <v>133</v>
      </c>
      <c r="D2482" s="13" t="s">
        <v>284</v>
      </c>
      <c r="E2482" s="13" t="s">
        <v>544</v>
      </c>
      <c r="F2482" s="13" t="s">
        <v>286</v>
      </c>
      <c r="G2482" s="7" t="s">
        <v>287</v>
      </c>
      <c r="H2482" s="13">
        <v>12.08</v>
      </c>
      <c r="I2482" s="13">
        <v>0</v>
      </c>
      <c r="J2482" s="13">
        <v>0</v>
      </c>
      <c r="K2482" s="13">
        <v>0.1</v>
      </c>
      <c r="L2482" s="13">
        <v>1.28</v>
      </c>
      <c r="M2482" s="13">
        <v>0</v>
      </c>
      <c r="N2482" s="13">
        <v>0</v>
      </c>
      <c r="O2482" s="13">
        <v>10.7</v>
      </c>
    </row>
    <row r="2483" spans="1:57" s="18" customFormat="1" hidden="1" x14ac:dyDescent="0.25">
      <c r="A2483" s="13">
        <v>2019</v>
      </c>
      <c r="B2483" s="13">
        <v>9</v>
      </c>
      <c r="C2483" s="13" t="s">
        <v>19</v>
      </c>
      <c r="D2483" s="13" t="s">
        <v>70</v>
      </c>
      <c r="E2483" s="13" t="s">
        <v>540</v>
      </c>
      <c r="F2483" s="13" t="s">
        <v>455</v>
      </c>
      <c r="G2483" s="7" t="s">
        <v>456</v>
      </c>
      <c r="H2483" s="13">
        <v>3.51</v>
      </c>
      <c r="I2483" s="13">
        <v>0</v>
      </c>
      <c r="J2483" s="13">
        <v>0</v>
      </c>
      <c r="K2483" s="13">
        <v>0.1</v>
      </c>
      <c r="L2483" s="13">
        <v>3.41</v>
      </c>
      <c r="M2483" s="13">
        <v>0</v>
      </c>
      <c r="N2483" s="13">
        <v>0</v>
      </c>
      <c r="O2483" s="13">
        <v>0</v>
      </c>
    </row>
    <row r="2484" spans="1:57" s="18" customFormat="1" hidden="1" x14ac:dyDescent="0.25">
      <c r="A2484" s="19">
        <v>2019</v>
      </c>
      <c r="B2484" s="19">
        <v>10</v>
      </c>
      <c r="C2484" s="19" t="s">
        <v>19</v>
      </c>
      <c r="D2484" s="19" t="s">
        <v>20</v>
      </c>
      <c r="E2484" s="19" t="s">
        <v>542</v>
      </c>
      <c r="F2484" s="19" t="s">
        <v>116</v>
      </c>
      <c r="G2484" s="19" t="s">
        <v>117</v>
      </c>
      <c r="H2484" s="19">
        <v>1.8</v>
      </c>
      <c r="I2484" s="19">
        <v>0</v>
      </c>
      <c r="J2484" s="19">
        <v>0</v>
      </c>
      <c r="K2484" s="19">
        <v>0.1</v>
      </c>
      <c r="L2484" s="19">
        <v>0</v>
      </c>
      <c r="M2484" s="19">
        <v>0</v>
      </c>
      <c r="N2484" s="19">
        <v>0</v>
      </c>
      <c r="O2484" s="19">
        <v>1.7</v>
      </c>
      <c r="P2484" s="20"/>
      <c r="Q2484" s="20"/>
      <c r="R2484" s="20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20"/>
      <c r="AG2484" s="20"/>
      <c r="AH2484" s="20"/>
      <c r="AI2484" s="20"/>
      <c r="AJ2484" s="20"/>
      <c r="AK2484" s="20"/>
      <c r="AL2484" s="20"/>
      <c r="AM2484" s="20"/>
      <c r="AN2484" s="20"/>
      <c r="AO2484" s="20"/>
      <c r="AP2484" s="20"/>
      <c r="AQ2484" s="20"/>
      <c r="AR2484" s="20"/>
      <c r="AS2484" s="20"/>
      <c r="AT2484" s="20"/>
      <c r="AU2484" s="20"/>
      <c r="AV2484" s="20"/>
      <c r="AW2484" s="20"/>
      <c r="AX2484" s="20"/>
      <c r="AY2484" s="20"/>
      <c r="AZ2484" s="20"/>
      <c r="BA2484" s="20"/>
      <c r="BB2484" s="20"/>
      <c r="BC2484" s="20"/>
      <c r="BD2484" s="20"/>
      <c r="BE2484" s="20"/>
    </row>
    <row r="2485" spans="1:57" s="18" customFormat="1" hidden="1" x14ac:dyDescent="0.25">
      <c r="A2485" s="19">
        <v>2019</v>
      </c>
      <c r="B2485" s="19">
        <v>10</v>
      </c>
      <c r="C2485" s="19" t="s">
        <v>27</v>
      </c>
      <c r="D2485" s="19" t="s">
        <v>84</v>
      </c>
      <c r="E2485" s="19" t="s">
        <v>43</v>
      </c>
      <c r="F2485" s="19" t="s">
        <v>258</v>
      </c>
      <c r="G2485" s="19" t="s">
        <v>258</v>
      </c>
      <c r="H2485" s="19">
        <v>0.1</v>
      </c>
      <c r="I2485" s="19">
        <v>0</v>
      </c>
      <c r="J2485" s="19">
        <v>0</v>
      </c>
      <c r="K2485" s="19">
        <v>0.1</v>
      </c>
      <c r="L2485" s="19">
        <v>0</v>
      </c>
      <c r="M2485" s="19">
        <v>0</v>
      </c>
      <c r="N2485" s="19">
        <v>0</v>
      </c>
      <c r="O2485" s="19">
        <v>0</v>
      </c>
      <c r="P2485" s="20"/>
      <c r="Q2485" s="20"/>
      <c r="R2485" s="20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20"/>
      <c r="AG2485" s="20"/>
      <c r="AH2485" s="20"/>
      <c r="AI2485" s="20"/>
      <c r="AJ2485" s="20"/>
      <c r="AK2485" s="20"/>
      <c r="AL2485" s="20"/>
      <c r="AM2485" s="20"/>
      <c r="AN2485" s="20"/>
      <c r="AO2485" s="20"/>
      <c r="AP2485" s="20"/>
      <c r="AQ2485" s="20"/>
      <c r="AR2485" s="20"/>
      <c r="AS2485" s="20"/>
      <c r="AT2485" s="20"/>
      <c r="AU2485" s="20"/>
      <c r="AV2485" s="20"/>
      <c r="AW2485" s="20"/>
      <c r="AX2485" s="20"/>
      <c r="AY2485" s="20"/>
      <c r="AZ2485" s="20"/>
      <c r="BA2485" s="20"/>
      <c r="BB2485" s="20"/>
      <c r="BC2485" s="20"/>
      <c r="BD2485" s="20"/>
      <c r="BE2485" s="20"/>
    </row>
    <row r="2486" spans="1:57" s="18" customFormat="1" hidden="1" x14ac:dyDescent="0.25">
      <c r="A2486" s="19">
        <v>2019</v>
      </c>
      <c r="B2486" s="19">
        <v>10</v>
      </c>
      <c r="C2486" s="19" t="s">
        <v>222</v>
      </c>
      <c r="D2486" s="19" t="s">
        <v>229</v>
      </c>
      <c r="E2486" s="19" t="s">
        <v>224</v>
      </c>
      <c r="F2486" s="19" t="s">
        <v>498</v>
      </c>
      <c r="G2486" s="19" t="s">
        <v>499</v>
      </c>
      <c r="H2486" s="19">
        <v>125.95</v>
      </c>
      <c r="I2486" s="19">
        <v>0</v>
      </c>
      <c r="J2486" s="19">
        <v>0</v>
      </c>
      <c r="K2486" s="19">
        <v>0.1</v>
      </c>
      <c r="L2486" s="19">
        <v>0.74</v>
      </c>
      <c r="M2486" s="19">
        <v>0</v>
      </c>
      <c r="N2486" s="19">
        <v>0</v>
      </c>
      <c r="O2486" s="19">
        <v>125.11</v>
      </c>
      <c r="P2486" s="20"/>
      <c r="Q2486" s="20"/>
      <c r="R2486" s="20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20"/>
      <c r="AG2486" s="20"/>
      <c r="AH2486" s="20"/>
      <c r="AI2486" s="20"/>
      <c r="AJ2486" s="20"/>
      <c r="AK2486" s="20"/>
      <c r="AL2486" s="20"/>
      <c r="AM2486" s="20"/>
      <c r="AN2486" s="20"/>
      <c r="AO2486" s="20"/>
      <c r="AP2486" s="20"/>
      <c r="AQ2486" s="20"/>
      <c r="AR2486" s="20"/>
      <c r="AS2486" s="20"/>
      <c r="AT2486" s="20"/>
      <c r="AU2486" s="20"/>
      <c r="AV2486" s="20"/>
      <c r="AW2486" s="20"/>
      <c r="AX2486" s="20"/>
      <c r="AY2486" s="20"/>
      <c r="AZ2486" s="20"/>
      <c r="BA2486" s="20"/>
      <c r="BB2486" s="20"/>
      <c r="BC2486" s="20"/>
      <c r="BD2486" s="20"/>
      <c r="BE2486" s="20"/>
    </row>
    <row r="2487" spans="1:57" s="18" customFormat="1" x14ac:dyDescent="0.25">
      <c r="A2487" s="21">
        <v>2019</v>
      </c>
      <c r="B2487" s="21">
        <v>11</v>
      </c>
      <c r="C2487" s="21" t="s">
        <v>27</v>
      </c>
      <c r="D2487" s="21" t="s">
        <v>28</v>
      </c>
      <c r="E2487" s="21" t="s">
        <v>29</v>
      </c>
      <c r="F2487" s="21" t="s">
        <v>37</v>
      </c>
      <c r="G2487" s="21" t="s">
        <v>30</v>
      </c>
      <c r="H2487" s="21">
        <v>1.02</v>
      </c>
      <c r="I2487" s="21">
        <v>0</v>
      </c>
      <c r="J2487" s="21">
        <v>0</v>
      </c>
      <c r="K2487" s="21">
        <v>0.1</v>
      </c>
      <c r="L2487" s="21">
        <v>0</v>
      </c>
      <c r="M2487" s="21">
        <v>0.92</v>
      </c>
      <c r="N2487" s="21">
        <v>0.45</v>
      </c>
      <c r="O2487" s="21">
        <v>0</v>
      </c>
      <c r="P2487" s="22"/>
      <c r="Q2487" s="22"/>
      <c r="R2487" s="22"/>
      <c r="S2487" s="22"/>
      <c r="T2487" s="22"/>
      <c r="U2487" s="22"/>
      <c r="V2487" s="22"/>
      <c r="W2487" s="22"/>
      <c r="X2487" s="22"/>
      <c r="Y2487" s="22"/>
      <c r="Z2487" s="22"/>
      <c r="AA2487" s="22"/>
      <c r="AB2487" s="22"/>
      <c r="AC2487" s="22"/>
      <c r="AD2487" s="22"/>
      <c r="AE2487" s="22"/>
      <c r="AF2487" s="22"/>
      <c r="AG2487" s="22"/>
      <c r="AH2487" s="22"/>
      <c r="AI2487" s="22"/>
      <c r="AJ2487" s="22"/>
      <c r="AK2487" s="22"/>
      <c r="AL2487" s="22"/>
      <c r="AM2487" s="22"/>
      <c r="AN2487" s="22"/>
      <c r="AO2487" s="22"/>
      <c r="AP2487" s="22"/>
      <c r="AQ2487" s="22"/>
      <c r="AR2487" s="22"/>
      <c r="AS2487" s="22"/>
      <c r="AT2487" s="22"/>
      <c r="AU2487" s="22"/>
      <c r="AV2487" s="22"/>
      <c r="AW2487" s="22"/>
      <c r="AX2487" s="22"/>
      <c r="AY2487" s="22"/>
      <c r="AZ2487" s="22"/>
      <c r="BA2487" s="22"/>
      <c r="BB2487" s="22"/>
      <c r="BC2487" s="22"/>
      <c r="BD2487" s="22"/>
      <c r="BE2487" s="22"/>
    </row>
    <row r="2488" spans="1:57" s="18" customFormat="1" hidden="1" x14ac:dyDescent="0.25">
      <c r="A2488" s="21">
        <v>2019</v>
      </c>
      <c r="B2488" s="21">
        <v>11</v>
      </c>
      <c r="C2488" s="21" t="s">
        <v>203</v>
      </c>
      <c r="D2488" s="21" t="s">
        <v>204</v>
      </c>
      <c r="E2488" s="21" t="s">
        <v>17</v>
      </c>
      <c r="F2488" s="21" t="s">
        <v>204</v>
      </c>
      <c r="G2488" s="21" t="s">
        <v>205</v>
      </c>
      <c r="H2488" s="21">
        <v>29.43</v>
      </c>
      <c r="I2488" s="21">
        <v>0</v>
      </c>
      <c r="J2488" s="21">
        <v>0</v>
      </c>
      <c r="K2488" s="21">
        <v>0.1</v>
      </c>
      <c r="L2488" s="21">
        <v>9.36</v>
      </c>
      <c r="M2488" s="21">
        <v>0</v>
      </c>
      <c r="N2488" s="21">
        <v>0</v>
      </c>
      <c r="O2488" s="21">
        <v>19.98</v>
      </c>
      <c r="P2488" s="22"/>
      <c r="Q2488" s="22"/>
      <c r="R2488" s="22"/>
      <c r="S2488" s="22"/>
      <c r="T2488" s="22"/>
      <c r="U2488" s="22"/>
      <c r="V2488" s="22"/>
      <c r="W2488" s="22"/>
      <c r="X2488" s="22"/>
      <c r="Y2488" s="22"/>
      <c r="Z2488" s="22"/>
      <c r="AA2488" s="22"/>
      <c r="AB2488" s="22"/>
      <c r="AC2488" s="22"/>
      <c r="AD2488" s="22"/>
      <c r="AE2488" s="22"/>
      <c r="AF2488" s="22"/>
      <c r="AG2488" s="22"/>
      <c r="AH2488" s="22"/>
      <c r="AI2488" s="22"/>
      <c r="AJ2488" s="22"/>
      <c r="AK2488" s="22"/>
      <c r="AL2488" s="22"/>
      <c r="AM2488" s="22"/>
      <c r="AN2488" s="22"/>
      <c r="AO2488" s="22"/>
      <c r="AP2488" s="22"/>
      <c r="AQ2488" s="22"/>
      <c r="AR2488" s="22"/>
      <c r="AS2488" s="22"/>
      <c r="AT2488" s="22"/>
      <c r="AU2488" s="22"/>
      <c r="AV2488" s="22"/>
      <c r="AW2488" s="22"/>
      <c r="AX2488" s="22"/>
      <c r="AY2488" s="22"/>
      <c r="AZ2488" s="22"/>
      <c r="BA2488" s="22"/>
      <c r="BB2488" s="22"/>
      <c r="BC2488" s="22"/>
      <c r="BD2488" s="22"/>
      <c r="BE2488" s="22"/>
    </row>
    <row r="2489" spans="1:57" s="18" customFormat="1" x14ac:dyDescent="0.25">
      <c r="A2489" s="23">
        <v>2019</v>
      </c>
      <c r="B2489" s="23">
        <v>12</v>
      </c>
      <c r="C2489" s="23" t="s">
        <v>27</v>
      </c>
      <c r="D2489" s="23" t="s">
        <v>28</v>
      </c>
      <c r="E2489" s="23" t="s">
        <v>29</v>
      </c>
      <c r="F2489" s="23" t="s">
        <v>33</v>
      </c>
      <c r="G2489" s="23" t="s">
        <v>30</v>
      </c>
      <c r="H2489" s="23">
        <v>4.59</v>
      </c>
      <c r="I2489" s="23">
        <v>0</v>
      </c>
      <c r="J2489" s="23">
        <v>0</v>
      </c>
      <c r="K2489" s="23">
        <v>0.1</v>
      </c>
      <c r="L2489" s="23">
        <v>0</v>
      </c>
      <c r="M2489" s="23">
        <v>4.49</v>
      </c>
      <c r="N2489" s="23">
        <v>2.35</v>
      </c>
      <c r="O2489" s="23">
        <v>0</v>
      </c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  <c r="Z2489" s="24"/>
      <c r="AA2489" s="24"/>
      <c r="AB2489" s="24"/>
      <c r="AC2489" s="24"/>
      <c r="AD2489" s="24"/>
      <c r="AE2489" s="24"/>
      <c r="AF2489" s="24"/>
      <c r="AG2489" s="24"/>
      <c r="AH2489" s="24"/>
      <c r="AI2489" s="24"/>
      <c r="AJ2489" s="24"/>
      <c r="AK2489" s="24"/>
      <c r="AL2489" s="24"/>
      <c r="AM2489" s="24"/>
      <c r="AN2489" s="24"/>
      <c r="AO2489" s="24"/>
      <c r="AP2489" s="24"/>
      <c r="AQ2489" s="24"/>
      <c r="AR2489" s="24"/>
      <c r="AS2489" s="24"/>
      <c r="AT2489" s="24"/>
      <c r="AU2489" s="24"/>
      <c r="AV2489" s="24"/>
      <c r="AW2489" s="24"/>
      <c r="AX2489" s="24"/>
      <c r="AY2489" s="24"/>
      <c r="AZ2489" s="24"/>
      <c r="BA2489" s="24"/>
      <c r="BB2489" s="24"/>
      <c r="BC2489" s="24"/>
      <c r="BD2489" s="24"/>
      <c r="BE2489" s="24"/>
    </row>
    <row r="2490" spans="1:57" s="18" customFormat="1" hidden="1" x14ac:dyDescent="0.25">
      <c r="A2490" s="23">
        <v>2019</v>
      </c>
      <c r="B2490" s="23">
        <v>12</v>
      </c>
      <c r="C2490" s="23" t="s">
        <v>203</v>
      </c>
      <c r="D2490" s="23" t="s">
        <v>204</v>
      </c>
      <c r="E2490" s="23" t="s">
        <v>17</v>
      </c>
      <c r="F2490" s="23" t="s">
        <v>204</v>
      </c>
      <c r="G2490" s="23" t="s">
        <v>205</v>
      </c>
      <c r="H2490" s="23">
        <v>30.49</v>
      </c>
      <c r="I2490" s="23">
        <v>0</v>
      </c>
      <c r="J2490" s="23">
        <v>0</v>
      </c>
      <c r="K2490" s="23">
        <v>0.1</v>
      </c>
      <c r="L2490" s="23">
        <v>9.67</v>
      </c>
      <c r="M2490" s="23">
        <v>0</v>
      </c>
      <c r="N2490" s="23">
        <v>0</v>
      </c>
      <c r="O2490" s="23">
        <v>20.72</v>
      </c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  <c r="Z2490" s="24"/>
      <c r="AA2490" s="24"/>
      <c r="AB2490" s="24"/>
      <c r="AC2490" s="24"/>
      <c r="AD2490" s="24"/>
      <c r="AE2490" s="24"/>
      <c r="AF2490" s="24"/>
      <c r="AG2490" s="24"/>
      <c r="AH2490" s="24"/>
      <c r="AI2490" s="24"/>
      <c r="AJ2490" s="24"/>
      <c r="AK2490" s="24"/>
      <c r="AL2490" s="24"/>
      <c r="AM2490" s="24"/>
      <c r="AN2490" s="24"/>
      <c r="AO2490" s="24"/>
      <c r="AP2490" s="24"/>
      <c r="AQ2490" s="24"/>
      <c r="AR2490" s="24"/>
      <c r="AS2490" s="24"/>
      <c r="AT2490" s="24"/>
      <c r="AU2490" s="24"/>
      <c r="AV2490" s="24"/>
      <c r="AW2490" s="24"/>
      <c r="AX2490" s="24"/>
      <c r="AY2490" s="24"/>
      <c r="AZ2490" s="24"/>
      <c r="BA2490" s="24"/>
      <c r="BB2490" s="24"/>
      <c r="BC2490" s="24"/>
      <c r="BD2490" s="24"/>
      <c r="BE2490" s="24"/>
    </row>
    <row r="2491" spans="1:57" s="18" customFormat="1" hidden="1" x14ac:dyDescent="0.25">
      <c r="A2491" s="23">
        <v>2019</v>
      </c>
      <c r="B2491" s="23">
        <v>12</v>
      </c>
      <c r="C2491" s="23" t="s">
        <v>27</v>
      </c>
      <c r="D2491" s="23" t="s">
        <v>84</v>
      </c>
      <c r="E2491" s="23" t="s">
        <v>43</v>
      </c>
      <c r="F2491" s="23" t="s">
        <v>258</v>
      </c>
      <c r="G2491" s="23" t="s">
        <v>258</v>
      </c>
      <c r="H2491" s="23">
        <v>0.1</v>
      </c>
      <c r="I2491" s="23">
        <v>0</v>
      </c>
      <c r="J2491" s="23">
        <v>0</v>
      </c>
      <c r="K2491" s="23">
        <v>0.1</v>
      </c>
      <c r="L2491" s="23">
        <v>0</v>
      </c>
      <c r="M2491" s="23">
        <v>0</v>
      </c>
      <c r="N2491" s="23">
        <v>0</v>
      </c>
      <c r="O2491" s="23">
        <v>0</v>
      </c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  <c r="Z2491" s="24"/>
      <c r="AA2491" s="24"/>
      <c r="AB2491" s="24"/>
      <c r="AC2491" s="24"/>
      <c r="AD2491" s="24"/>
      <c r="AE2491" s="24"/>
      <c r="AF2491" s="24"/>
      <c r="AG2491" s="24"/>
      <c r="AH2491" s="24"/>
      <c r="AI2491" s="24"/>
      <c r="AJ2491" s="24"/>
      <c r="AK2491" s="24"/>
      <c r="AL2491" s="24"/>
      <c r="AM2491" s="24"/>
      <c r="AN2491" s="24"/>
      <c r="AO2491" s="24"/>
      <c r="AP2491" s="24"/>
      <c r="AQ2491" s="24"/>
      <c r="AR2491" s="24"/>
      <c r="AS2491" s="24"/>
      <c r="AT2491" s="24"/>
      <c r="AU2491" s="24"/>
      <c r="AV2491" s="24"/>
      <c r="AW2491" s="24"/>
      <c r="AX2491" s="24"/>
      <c r="AY2491" s="24"/>
      <c r="AZ2491" s="24"/>
      <c r="BA2491" s="24"/>
      <c r="BB2491" s="24"/>
      <c r="BC2491" s="24"/>
      <c r="BD2491" s="24"/>
      <c r="BE2491" s="24"/>
    </row>
    <row r="2492" spans="1:57" s="18" customFormat="1" hidden="1" x14ac:dyDescent="0.25">
      <c r="A2492" s="23">
        <v>2019</v>
      </c>
      <c r="B2492" s="23">
        <v>12</v>
      </c>
      <c r="C2492" s="23" t="s">
        <v>15</v>
      </c>
      <c r="D2492" s="23" t="s">
        <v>24</v>
      </c>
      <c r="E2492" s="23" t="s">
        <v>43</v>
      </c>
      <c r="F2492" s="23" t="s">
        <v>435</v>
      </c>
      <c r="G2492" s="23" t="s">
        <v>434</v>
      </c>
      <c r="H2492" s="23">
        <v>33.92</v>
      </c>
      <c r="I2492" s="23">
        <v>0</v>
      </c>
      <c r="J2492" s="23">
        <v>0</v>
      </c>
      <c r="K2492" s="23">
        <v>0.1</v>
      </c>
      <c r="L2492" s="23">
        <v>3.54</v>
      </c>
      <c r="M2492" s="23">
        <v>0</v>
      </c>
      <c r="N2492" s="23">
        <v>0</v>
      </c>
      <c r="O2492" s="23">
        <v>30.270000000000003</v>
      </c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  <c r="Z2492" s="24"/>
      <c r="AA2492" s="24"/>
      <c r="AB2492" s="24"/>
      <c r="AC2492" s="24"/>
      <c r="AD2492" s="24"/>
      <c r="AE2492" s="24"/>
      <c r="AF2492" s="24"/>
      <c r="AG2492" s="24"/>
      <c r="AH2492" s="24"/>
      <c r="AI2492" s="24"/>
      <c r="AJ2492" s="24"/>
      <c r="AK2492" s="24"/>
      <c r="AL2492" s="24"/>
      <c r="AM2492" s="24"/>
      <c r="AN2492" s="24"/>
      <c r="AO2492" s="24"/>
      <c r="AP2492" s="24"/>
      <c r="AQ2492" s="24"/>
      <c r="AR2492" s="24"/>
      <c r="AS2492" s="24"/>
      <c r="AT2492" s="24"/>
      <c r="AU2492" s="24"/>
      <c r="AV2492" s="24"/>
      <c r="AW2492" s="24"/>
      <c r="AX2492" s="24"/>
      <c r="AY2492" s="24"/>
      <c r="AZ2492" s="24"/>
      <c r="BA2492" s="24"/>
      <c r="BB2492" s="24"/>
      <c r="BC2492" s="24"/>
      <c r="BD2492" s="24"/>
      <c r="BE2492" s="24"/>
    </row>
    <row r="2493" spans="1:57" s="18" customFormat="1" hidden="1" x14ac:dyDescent="0.25">
      <c r="A2493" s="9">
        <v>2019</v>
      </c>
      <c r="B2493" s="9">
        <v>6</v>
      </c>
      <c r="C2493" s="10" t="s">
        <v>27</v>
      </c>
      <c r="D2493" s="10" t="s">
        <v>158</v>
      </c>
      <c r="E2493" s="9" t="s">
        <v>17</v>
      </c>
      <c r="F2493" s="10" t="s">
        <v>262</v>
      </c>
      <c r="G2493" s="12" t="s">
        <v>34</v>
      </c>
      <c r="H2493" s="6">
        <v>5.85</v>
      </c>
      <c r="I2493" s="6">
        <v>0</v>
      </c>
      <c r="J2493" s="6">
        <v>0</v>
      </c>
      <c r="K2493" s="6">
        <v>9.9999999999999992E-2</v>
      </c>
      <c r="L2493" s="6">
        <v>0</v>
      </c>
      <c r="M2493" s="6">
        <v>5.74</v>
      </c>
      <c r="N2493" s="6">
        <v>10.27</v>
      </c>
      <c r="O2493" s="6">
        <v>0</v>
      </c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  <c r="AP2493" s="3"/>
      <c r="AQ2493" s="3"/>
      <c r="AR2493" s="3"/>
      <c r="AS2493" s="3"/>
      <c r="AT2493" s="3"/>
      <c r="AU2493" s="3"/>
      <c r="AV2493" s="3"/>
      <c r="AW2493" s="3"/>
      <c r="AX2493" s="3"/>
      <c r="AY2493" s="3"/>
      <c r="AZ2493" s="3"/>
      <c r="BA2493" s="3"/>
      <c r="BB2493" s="3"/>
      <c r="BC2493" s="3"/>
      <c r="BD2493" s="3"/>
      <c r="BE2493" s="3"/>
    </row>
    <row r="2494" spans="1:57" s="18" customFormat="1" x14ac:dyDescent="0.25">
      <c r="A2494" s="19">
        <v>2019</v>
      </c>
      <c r="B2494" s="19">
        <v>10</v>
      </c>
      <c r="C2494" s="19" t="s">
        <v>89</v>
      </c>
      <c r="D2494" s="19" t="s">
        <v>332</v>
      </c>
      <c r="E2494" s="19" t="s">
        <v>29</v>
      </c>
      <c r="F2494" s="19" t="s">
        <v>337</v>
      </c>
      <c r="G2494" s="19" t="s">
        <v>330</v>
      </c>
      <c r="H2494" s="19">
        <v>22.220000000000002</v>
      </c>
      <c r="I2494" s="19">
        <v>0</v>
      </c>
      <c r="J2494" s="19">
        <v>0</v>
      </c>
      <c r="K2494" s="19">
        <v>9.0000000000000011E-2</v>
      </c>
      <c r="L2494" s="19">
        <v>12.34</v>
      </c>
      <c r="M2494" s="19">
        <v>0</v>
      </c>
      <c r="N2494" s="19">
        <v>0</v>
      </c>
      <c r="O2494" s="19">
        <v>9.7999999999999989</v>
      </c>
      <c r="P2494" s="20"/>
      <c r="Q2494" s="20"/>
      <c r="R2494" s="20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20"/>
      <c r="AG2494" s="20"/>
      <c r="AH2494" s="20"/>
      <c r="AI2494" s="20"/>
      <c r="AJ2494" s="20"/>
      <c r="AK2494" s="20"/>
      <c r="AL2494" s="20"/>
      <c r="AM2494" s="20"/>
      <c r="AN2494" s="20"/>
      <c r="AO2494" s="20"/>
      <c r="AP2494" s="20"/>
      <c r="AQ2494" s="20"/>
      <c r="AR2494" s="20"/>
      <c r="AS2494" s="20"/>
      <c r="AT2494" s="20"/>
      <c r="AU2494" s="20"/>
      <c r="AV2494" s="20"/>
      <c r="AW2494" s="20"/>
      <c r="AX2494" s="20"/>
      <c r="AY2494" s="20"/>
      <c r="AZ2494" s="20"/>
      <c r="BA2494" s="20"/>
      <c r="BB2494" s="20"/>
      <c r="BC2494" s="20"/>
      <c r="BD2494" s="20"/>
      <c r="BE2494" s="20"/>
    </row>
    <row r="2495" spans="1:57" s="18" customFormat="1" hidden="1" x14ac:dyDescent="0.25">
      <c r="A2495" s="4">
        <v>2019</v>
      </c>
      <c r="B2495" s="4">
        <v>1</v>
      </c>
      <c r="C2495" s="4" t="s">
        <v>19</v>
      </c>
      <c r="D2495" s="4" t="s">
        <v>46</v>
      </c>
      <c r="E2495" s="4" t="s">
        <v>17</v>
      </c>
      <c r="F2495" s="4" t="s">
        <v>47</v>
      </c>
      <c r="G2495" s="5" t="s">
        <v>48</v>
      </c>
      <c r="H2495" s="6">
        <v>0.09</v>
      </c>
      <c r="I2495" s="6">
        <v>0</v>
      </c>
      <c r="J2495" s="6">
        <v>0</v>
      </c>
      <c r="K2495" s="6">
        <v>0.09</v>
      </c>
      <c r="L2495" s="6">
        <v>0</v>
      </c>
      <c r="M2495" s="6">
        <v>0</v>
      </c>
      <c r="N2495" s="6">
        <v>0</v>
      </c>
      <c r="O2495" s="6">
        <v>0</v>
      </c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  <c r="AP2495" s="3"/>
      <c r="AQ2495" s="3"/>
      <c r="AR2495" s="3"/>
      <c r="AS2495" s="3"/>
      <c r="AT2495" s="3"/>
      <c r="AU2495" s="3"/>
      <c r="AV2495" s="3"/>
      <c r="AW2495" s="3"/>
      <c r="AX2495" s="3"/>
      <c r="AY2495" s="3"/>
      <c r="AZ2495" s="3"/>
      <c r="BA2495" s="3"/>
      <c r="BB2495" s="3"/>
      <c r="BC2495" s="3"/>
      <c r="BD2495" s="3"/>
      <c r="BE2495" s="3"/>
    </row>
    <row r="2496" spans="1:57" s="18" customFormat="1" hidden="1" x14ac:dyDescent="0.25">
      <c r="A2496" s="4">
        <v>2019</v>
      </c>
      <c r="B2496" s="4">
        <v>1</v>
      </c>
      <c r="C2496" s="4" t="s">
        <v>133</v>
      </c>
      <c r="D2496" s="4" t="s">
        <v>284</v>
      </c>
      <c r="E2496" s="4" t="s">
        <v>285</v>
      </c>
      <c r="F2496" s="4" t="s">
        <v>286</v>
      </c>
      <c r="G2496" s="5" t="s">
        <v>287</v>
      </c>
      <c r="H2496" s="6">
        <v>7.71</v>
      </c>
      <c r="I2496" s="6">
        <v>0</v>
      </c>
      <c r="J2496" s="6">
        <v>0</v>
      </c>
      <c r="K2496" s="6">
        <v>0.09</v>
      </c>
      <c r="L2496" s="6">
        <v>4.42</v>
      </c>
      <c r="M2496" s="6">
        <v>0</v>
      </c>
      <c r="N2496" s="6">
        <v>0</v>
      </c>
      <c r="O2496" s="6">
        <v>3.21</v>
      </c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  <c r="AP2496" s="3"/>
      <c r="AQ2496" s="3"/>
      <c r="AR2496" s="3"/>
      <c r="AS2496" s="3"/>
      <c r="AT2496" s="3"/>
      <c r="AU2496" s="3"/>
      <c r="AV2496" s="3"/>
      <c r="AW2496" s="3"/>
      <c r="AX2496" s="3"/>
      <c r="AY2496" s="3"/>
      <c r="AZ2496" s="3"/>
      <c r="BA2496" s="3"/>
      <c r="BB2496" s="3"/>
      <c r="BC2496" s="3"/>
      <c r="BD2496" s="3"/>
      <c r="BE2496" s="3"/>
    </row>
    <row r="2497" spans="1:57" s="18" customFormat="1" hidden="1" x14ac:dyDescent="0.25">
      <c r="A2497" s="9">
        <v>2019</v>
      </c>
      <c r="B2497" s="9">
        <v>2</v>
      </c>
      <c r="C2497" s="9" t="s">
        <v>19</v>
      </c>
      <c r="D2497" s="9" t="s">
        <v>46</v>
      </c>
      <c r="E2497" s="9" t="s">
        <v>17</v>
      </c>
      <c r="F2497" s="9" t="s">
        <v>47</v>
      </c>
      <c r="G2497" s="5" t="s">
        <v>48</v>
      </c>
      <c r="H2497" s="6">
        <v>0.09</v>
      </c>
      <c r="I2497" s="6">
        <v>0</v>
      </c>
      <c r="J2497" s="6">
        <v>0</v>
      </c>
      <c r="K2497" s="6">
        <v>0.09</v>
      </c>
      <c r="L2497" s="6">
        <v>0</v>
      </c>
      <c r="M2497" s="6">
        <v>0</v>
      </c>
      <c r="N2497" s="6">
        <v>0</v>
      </c>
      <c r="O2497" s="6">
        <v>0</v>
      </c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</row>
    <row r="2498" spans="1:57" s="18" customFormat="1" x14ac:dyDescent="0.25">
      <c r="A2498" s="9">
        <v>2019</v>
      </c>
      <c r="B2498" s="9">
        <v>2</v>
      </c>
      <c r="C2498" s="9" t="s">
        <v>61</v>
      </c>
      <c r="D2498" s="9" t="s">
        <v>62</v>
      </c>
      <c r="E2498" s="9" t="s">
        <v>29</v>
      </c>
      <c r="F2498" s="9" t="s">
        <v>63</v>
      </c>
      <c r="G2498" s="5" t="s">
        <v>64</v>
      </c>
      <c r="H2498" s="6">
        <v>1.4</v>
      </c>
      <c r="I2498" s="6">
        <v>0</v>
      </c>
      <c r="J2498" s="6">
        <v>0</v>
      </c>
      <c r="K2498" s="6">
        <v>0.09</v>
      </c>
      <c r="L2498" s="6">
        <v>1.32</v>
      </c>
      <c r="M2498" s="6">
        <v>0</v>
      </c>
      <c r="N2498" s="6">
        <v>0</v>
      </c>
      <c r="O2498" s="6">
        <v>0</v>
      </c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  <c r="AP2498" s="3"/>
      <c r="AQ2498" s="3"/>
      <c r="AR2498" s="3"/>
      <c r="AS2498" s="3"/>
      <c r="AT2498" s="3"/>
      <c r="AU2498" s="3"/>
      <c r="AV2498" s="3"/>
      <c r="AW2498" s="3"/>
      <c r="AX2498" s="3"/>
      <c r="AY2498" s="3"/>
      <c r="AZ2498" s="3"/>
      <c r="BA2498" s="3"/>
      <c r="BB2498" s="3"/>
      <c r="BC2498" s="3"/>
      <c r="BD2498" s="3"/>
      <c r="BE2498" s="3"/>
    </row>
    <row r="2499" spans="1:57" s="18" customFormat="1" hidden="1" x14ac:dyDescent="0.25">
      <c r="A2499" s="9">
        <v>2019</v>
      </c>
      <c r="B2499" s="9">
        <v>2</v>
      </c>
      <c r="C2499" s="9" t="s">
        <v>19</v>
      </c>
      <c r="D2499" s="9" t="s">
        <v>103</v>
      </c>
      <c r="E2499" s="9" t="s">
        <v>17</v>
      </c>
      <c r="F2499" s="9" t="s">
        <v>113</v>
      </c>
      <c r="G2499" s="5" t="s">
        <v>114</v>
      </c>
      <c r="H2499" s="6">
        <v>0.09</v>
      </c>
      <c r="I2499" s="6">
        <v>0</v>
      </c>
      <c r="J2499" s="6">
        <v>0</v>
      </c>
      <c r="K2499" s="6">
        <v>0.09</v>
      </c>
      <c r="L2499" s="6">
        <v>0</v>
      </c>
      <c r="M2499" s="6">
        <v>0</v>
      </c>
      <c r="N2499" s="6">
        <v>0</v>
      </c>
      <c r="O2499" s="6">
        <v>0</v>
      </c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  <c r="AP2499" s="3"/>
      <c r="AQ2499" s="3"/>
      <c r="AR2499" s="3"/>
      <c r="AS2499" s="3"/>
      <c r="AT2499" s="3"/>
      <c r="AU2499" s="3"/>
      <c r="AV2499" s="3"/>
      <c r="AW2499" s="3"/>
      <c r="AX2499" s="3"/>
      <c r="AY2499" s="3"/>
      <c r="AZ2499" s="3"/>
      <c r="BA2499" s="3"/>
      <c r="BB2499" s="3"/>
      <c r="BC2499" s="3"/>
      <c r="BD2499" s="3"/>
      <c r="BE2499" s="3"/>
    </row>
    <row r="2500" spans="1:57" s="18" customFormat="1" x14ac:dyDescent="0.25">
      <c r="A2500" s="9">
        <v>2019</v>
      </c>
      <c r="B2500" s="9">
        <v>2</v>
      </c>
      <c r="C2500" s="9" t="s">
        <v>61</v>
      </c>
      <c r="D2500" s="9" t="s">
        <v>399</v>
      </c>
      <c r="E2500" s="9" t="s">
        <v>29</v>
      </c>
      <c r="F2500" s="9" t="s">
        <v>414</v>
      </c>
      <c r="G2500" s="5" t="s">
        <v>411</v>
      </c>
      <c r="H2500" s="6">
        <v>6.63</v>
      </c>
      <c r="I2500" s="6">
        <v>0</v>
      </c>
      <c r="J2500" s="6">
        <v>0</v>
      </c>
      <c r="K2500" s="6">
        <v>0.09</v>
      </c>
      <c r="L2500" s="6">
        <v>0</v>
      </c>
      <c r="M2500" s="6">
        <v>6.54</v>
      </c>
      <c r="N2500" s="6">
        <v>2.38</v>
      </c>
      <c r="O2500" s="6">
        <v>0</v>
      </c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  <c r="AP2500" s="3"/>
      <c r="AQ2500" s="3"/>
      <c r="AR2500" s="3"/>
      <c r="AS2500" s="3"/>
      <c r="AT2500" s="3"/>
      <c r="AU2500" s="3"/>
      <c r="AV2500" s="3"/>
      <c r="AW2500" s="3"/>
      <c r="AX2500" s="3"/>
      <c r="AY2500" s="3"/>
      <c r="AZ2500" s="3"/>
      <c r="BA2500" s="3"/>
      <c r="BB2500" s="3"/>
      <c r="BC2500" s="3"/>
      <c r="BD2500" s="3"/>
      <c r="BE2500" s="3"/>
    </row>
    <row r="2501" spans="1:57" s="18" customFormat="1" x14ac:dyDescent="0.25">
      <c r="A2501" s="9">
        <v>2019</v>
      </c>
      <c r="B2501" s="9">
        <v>3</v>
      </c>
      <c r="C2501" s="9" t="s">
        <v>27</v>
      </c>
      <c r="D2501" s="9" t="s">
        <v>28</v>
      </c>
      <c r="E2501" s="9" t="s">
        <v>29</v>
      </c>
      <c r="F2501" s="9" t="s">
        <v>30</v>
      </c>
      <c r="G2501" s="5" t="s">
        <v>30</v>
      </c>
      <c r="H2501" s="6">
        <v>19.66</v>
      </c>
      <c r="I2501" s="6">
        <v>0</v>
      </c>
      <c r="J2501" s="6">
        <v>0</v>
      </c>
      <c r="K2501" s="6">
        <v>0.09</v>
      </c>
      <c r="L2501" s="6">
        <v>0</v>
      </c>
      <c r="M2501" s="6">
        <v>19.57</v>
      </c>
      <c r="N2501" s="6">
        <v>8.94</v>
      </c>
      <c r="O2501" s="6">
        <v>0</v>
      </c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  <c r="AP2501" s="3"/>
      <c r="AQ2501" s="3"/>
      <c r="AR2501" s="3"/>
      <c r="AS2501" s="3"/>
      <c r="AT2501" s="3"/>
      <c r="AU2501" s="3"/>
      <c r="AV2501" s="3"/>
      <c r="AW2501" s="3"/>
      <c r="AX2501" s="3"/>
      <c r="AY2501" s="3"/>
      <c r="AZ2501" s="3"/>
      <c r="BA2501" s="3"/>
      <c r="BB2501" s="3"/>
      <c r="BC2501" s="3"/>
      <c r="BD2501" s="3"/>
      <c r="BE2501" s="3"/>
    </row>
    <row r="2502" spans="1:57" s="18" customFormat="1" x14ac:dyDescent="0.25">
      <c r="A2502" s="9">
        <v>2019</v>
      </c>
      <c r="B2502" s="9">
        <v>3</v>
      </c>
      <c r="C2502" s="9" t="s">
        <v>27</v>
      </c>
      <c r="D2502" s="9" t="s">
        <v>28</v>
      </c>
      <c r="E2502" s="9" t="s">
        <v>29</v>
      </c>
      <c r="F2502" s="9" t="s">
        <v>31</v>
      </c>
      <c r="G2502" s="5" t="s">
        <v>30</v>
      </c>
      <c r="H2502" s="6">
        <v>21.669999999999998</v>
      </c>
      <c r="I2502" s="6">
        <v>0</v>
      </c>
      <c r="J2502" s="6">
        <v>0</v>
      </c>
      <c r="K2502" s="6">
        <v>0.09</v>
      </c>
      <c r="L2502" s="6">
        <v>0</v>
      </c>
      <c r="M2502" s="6">
        <v>21.57</v>
      </c>
      <c r="N2502" s="6">
        <v>9.8500000000000014</v>
      </c>
      <c r="O2502" s="6">
        <v>0</v>
      </c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  <c r="BA2502" s="3"/>
      <c r="BB2502" s="3"/>
      <c r="BC2502" s="3"/>
      <c r="BD2502" s="3"/>
      <c r="BE2502" s="3"/>
    </row>
    <row r="2503" spans="1:57" s="18" customFormat="1" hidden="1" x14ac:dyDescent="0.25">
      <c r="A2503" s="9">
        <v>2019</v>
      </c>
      <c r="B2503" s="9">
        <v>3</v>
      </c>
      <c r="C2503" s="9" t="s">
        <v>19</v>
      </c>
      <c r="D2503" s="9" t="s">
        <v>46</v>
      </c>
      <c r="E2503" s="9" t="s">
        <v>17</v>
      </c>
      <c r="F2503" s="9" t="s">
        <v>47</v>
      </c>
      <c r="G2503" s="5" t="s">
        <v>48</v>
      </c>
      <c r="H2503" s="6">
        <v>0.09</v>
      </c>
      <c r="I2503" s="6">
        <v>0</v>
      </c>
      <c r="J2503" s="6">
        <v>0</v>
      </c>
      <c r="K2503" s="6">
        <v>0.09</v>
      </c>
      <c r="L2503" s="6">
        <v>0</v>
      </c>
      <c r="M2503" s="6">
        <v>0</v>
      </c>
      <c r="N2503" s="6">
        <v>0</v>
      </c>
      <c r="O2503" s="6">
        <v>0</v>
      </c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  <c r="AP2503" s="3"/>
      <c r="AQ2503" s="3"/>
      <c r="AR2503" s="3"/>
      <c r="AS2503" s="3"/>
      <c r="AT2503" s="3"/>
      <c r="AU2503" s="3"/>
      <c r="AV2503" s="3"/>
      <c r="AW2503" s="3"/>
      <c r="AX2503" s="3"/>
      <c r="AY2503" s="3"/>
      <c r="AZ2503" s="3"/>
      <c r="BA2503" s="3"/>
      <c r="BB2503" s="3"/>
      <c r="BC2503" s="3"/>
      <c r="BD2503" s="3"/>
      <c r="BE2503" s="3"/>
    </row>
    <row r="2504" spans="1:57" s="18" customFormat="1" hidden="1" x14ac:dyDescent="0.25">
      <c r="A2504" s="9">
        <v>2019</v>
      </c>
      <c r="B2504" s="9">
        <v>4</v>
      </c>
      <c r="C2504" s="9" t="s">
        <v>19</v>
      </c>
      <c r="D2504" s="9" t="s">
        <v>46</v>
      </c>
      <c r="E2504" s="9" t="s">
        <v>17</v>
      </c>
      <c r="F2504" s="9" t="s">
        <v>47</v>
      </c>
      <c r="G2504" s="5" t="s">
        <v>48</v>
      </c>
      <c r="H2504" s="6">
        <v>0.09</v>
      </c>
      <c r="I2504" s="6">
        <v>0</v>
      </c>
      <c r="J2504" s="6">
        <v>0</v>
      </c>
      <c r="K2504" s="6">
        <v>0.09</v>
      </c>
      <c r="L2504" s="6">
        <v>0</v>
      </c>
      <c r="M2504" s="6">
        <v>0</v>
      </c>
      <c r="N2504" s="6">
        <v>0</v>
      </c>
      <c r="O2504" s="6">
        <v>0</v>
      </c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  <c r="BA2504" s="3"/>
      <c r="BB2504" s="3"/>
      <c r="BC2504" s="3"/>
      <c r="BD2504" s="3"/>
      <c r="BE2504" s="3"/>
    </row>
    <row r="2505" spans="1:57" s="18" customFormat="1" hidden="1" x14ac:dyDescent="0.25">
      <c r="A2505" s="9">
        <v>2019</v>
      </c>
      <c r="B2505" s="9">
        <v>4</v>
      </c>
      <c r="C2505" s="9" t="s">
        <v>222</v>
      </c>
      <c r="D2505" s="9" t="s">
        <v>229</v>
      </c>
      <c r="E2505" s="9" t="s">
        <v>224</v>
      </c>
      <c r="F2505" s="9" t="s">
        <v>234</v>
      </c>
      <c r="G2505" s="5" t="s">
        <v>226</v>
      </c>
      <c r="H2505" s="6">
        <v>152.15</v>
      </c>
      <c r="I2505" s="6">
        <v>0</v>
      </c>
      <c r="J2505" s="6">
        <v>0</v>
      </c>
      <c r="K2505" s="6">
        <v>0.09</v>
      </c>
      <c r="L2505" s="6">
        <v>0.68</v>
      </c>
      <c r="M2505" s="6">
        <v>0</v>
      </c>
      <c r="N2505" s="6">
        <v>0</v>
      </c>
      <c r="O2505" s="6">
        <v>151.38</v>
      </c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  <c r="AP2505" s="3"/>
      <c r="AQ2505" s="3"/>
      <c r="AR2505" s="3"/>
      <c r="AS2505" s="3"/>
      <c r="AT2505" s="3"/>
      <c r="AU2505" s="3"/>
      <c r="AV2505" s="3"/>
      <c r="AW2505" s="3"/>
      <c r="AX2505" s="3"/>
      <c r="AY2505" s="3"/>
      <c r="AZ2505" s="3"/>
      <c r="BA2505" s="3"/>
      <c r="BB2505" s="3"/>
      <c r="BC2505" s="3"/>
      <c r="BD2505" s="3"/>
      <c r="BE2505" s="3"/>
    </row>
    <row r="2506" spans="1:57" s="18" customFormat="1" hidden="1" x14ac:dyDescent="0.25">
      <c r="A2506" s="9">
        <v>2019</v>
      </c>
      <c r="B2506" s="9">
        <v>4</v>
      </c>
      <c r="C2506" s="9" t="s">
        <v>19</v>
      </c>
      <c r="D2506" s="9" t="s">
        <v>46</v>
      </c>
      <c r="E2506" s="9" t="s">
        <v>280</v>
      </c>
      <c r="F2506" s="9" t="s">
        <v>283</v>
      </c>
      <c r="G2506" s="5" t="s">
        <v>282</v>
      </c>
      <c r="H2506" s="6">
        <v>0.09</v>
      </c>
      <c r="I2506" s="6">
        <v>0</v>
      </c>
      <c r="J2506" s="6">
        <v>0</v>
      </c>
      <c r="K2506" s="6">
        <v>0.09</v>
      </c>
      <c r="L2506" s="6">
        <v>0</v>
      </c>
      <c r="M2506" s="6">
        <v>0</v>
      </c>
      <c r="N2506" s="6">
        <v>0</v>
      </c>
      <c r="O2506" s="6">
        <v>0</v>
      </c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  <c r="AP2506" s="3"/>
      <c r="AQ2506" s="3"/>
      <c r="AR2506" s="3"/>
      <c r="AS2506" s="3"/>
      <c r="AT2506" s="3"/>
      <c r="AU2506" s="3"/>
      <c r="AV2506" s="3"/>
      <c r="AW2506" s="3"/>
      <c r="AX2506" s="3"/>
      <c r="AY2506" s="3"/>
      <c r="AZ2506" s="3"/>
      <c r="BA2506" s="3"/>
      <c r="BB2506" s="3"/>
      <c r="BC2506" s="3"/>
      <c r="BD2506" s="3"/>
      <c r="BE2506" s="3"/>
    </row>
    <row r="2507" spans="1:57" s="18" customFormat="1" hidden="1" x14ac:dyDescent="0.25">
      <c r="A2507" s="9">
        <v>2019</v>
      </c>
      <c r="B2507" s="9">
        <v>4</v>
      </c>
      <c r="C2507" s="9" t="s">
        <v>133</v>
      </c>
      <c r="D2507" s="9" t="s">
        <v>284</v>
      </c>
      <c r="E2507" s="9" t="s">
        <v>285</v>
      </c>
      <c r="F2507" s="9" t="s">
        <v>286</v>
      </c>
      <c r="G2507" s="5" t="s">
        <v>287</v>
      </c>
      <c r="H2507" s="6">
        <v>11.7</v>
      </c>
      <c r="I2507" s="6">
        <v>0</v>
      </c>
      <c r="J2507" s="6">
        <v>0</v>
      </c>
      <c r="K2507" s="6">
        <v>0.09</v>
      </c>
      <c r="L2507" s="6">
        <v>4.93</v>
      </c>
      <c r="M2507" s="6">
        <v>0</v>
      </c>
      <c r="N2507" s="6">
        <v>0</v>
      </c>
      <c r="O2507" s="6">
        <v>6.6899999999999995</v>
      </c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  <c r="AP2507" s="3"/>
      <c r="AQ2507" s="3"/>
      <c r="AR2507" s="3"/>
      <c r="AS2507" s="3"/>
      <c r="AT2507" s="3"/>
      <c r="AU2507" s="3"/>
      <c r="AV2507" s="3"/>
      <c r="AW2507" s="3"/>
      <c r="AX2507" s="3"/>
      <c r="AY2507" s="3"/>
      <c r="AZ2507" s="3"/>
      <c r="BA2507" s="3"/>
      <c r="BB2507" s="3"/>
      <c r="BC2507" s="3"/>
      <c r="BD2507" s="3"/>
      <c r="BE2507" s="3"/>
    </row>
    <row r="2508" spans="1:57" s="18" customFormat="1" hidden="1" x14ac:dyDescent="0.25">
      <c r="A2508" s="9">
        <v>2019</v>
      </c>
      <c r="B2508" s="9">
        <v>4</v>
      </c>
      <c r="C2508" s="9" t="s">
        <v>55</v>
      </c>
      <c r="D2508" s="9" t="s">
        <v>249</v>
      </c>
      <c r="E2508" s="9" t="s">
        <v>250</v>
      </c>
      <c r="F2508" s="9" t="s">
        <v>363</v>
      </c>
      <c r="G2508" s="5" t="s">
        <v>357</v>
      </c>
      <c r="H2508" s="6">
        <v>8.89</v>
      </c>
      <c r="I2508" s="6">
        <v>0</v>
      </c>
      <c r="J2508" s="6">
        <v>0</v>
      </c>
      <c r="K2508" s="6">
        <v>0.09</v>
      </c>
      <c r="L2508" s="6">
        <v>8.8000000000000007</v>
      </c>
      <c r="M2508" s="6">
        <v>0</v>
      </c>
      <c r="N2508" s="6">
        <v>0</v>
      </c>
      <c r="O2508" s="6">
        <v>0</v>
      </c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  <c r="AP2508" s="3"/>
      <c r="AQ2508" s="3"/>
      <c r="AR2508" s="3"/>
      <c r="AS2508" s="3"/>
      <c r="AT2508" s="3"/>
      <c r="AU2508" s="3"/>
      <c r="AV2508" s="3"/>
      <c r="AW2508" s="3"/>
      <c r="AX2508" s="3"/>
      <c r="AY2508" s="3"/>
      <c r="AZ2508" s="3"/>
      <c r="BA2508" s="3"/>
      <c r="BB2508" s="3"/>
      <c r="BC2508" s="3"/>
      <c r="BD2508" s="3"/>
      <c r="BE2508" s="3"/>
    </row>
    <row r="2509" spans="1:57" s="18" customFormat="1" x14ac:dyDescent="0.25">
      <c r="A2509" s="9">
        <v>2019</v>
      </c>
      <c r="B2509" s="9">
        <v>4</v>
      </c>
      <c r="C2509" s="9" t="s">
        <v>61</v>
      </c>
      <c r="D2509" s="9" t="s">
        <v>399</v>
      </c>
      <c r="E2509" s="9" t="s">
        <v>29</v>
      </c>
      <c r="F2509" s="9" t="s">
        <v>423</v>
      </c>
      <c r="G2509" s="5" t="s">
        <v>411</v>
      </c>
      <c r="H2509" s="6">
        <v>3.88</v>
      </c>
      <c r="I2509" s="6">
        <v>0</v>
      </c>
      <c r="J2509" s="6">
        <v>0</v>
      </c>
      <c r="K2509" s="6">
        <v>0.09</v>
      </c>
      <c r="L2509" s="6">
        <v>0</v>
      </c>
      <c r="M2509" s="6">
        <v>3.7800000000000002</v>
      </c>
      <c r="N2509" s="6">
        <v>1.28</v>
      </c>
      <c r="O2509" s="6">
        <v>0</v>
      </c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  <c r="AP2509" s="3"/>
      <c r="AQ2509" s="3"/>
      <c r="AR2509" s="3"/>
      <c r="AS2509" s="3"/>
      <c r="AT2509" s="3"/>
      <c r="AU2509" s="3"/>
      <c r="AV2509" s="3"/>
      <c r="AW2509" s="3"/>
      <c r="AX2509" s="3"/>
      <c r="AY2509" s="3"/>
      <c r="AZ2509" s="3"/>
      <c r="BA2509" s="3"/>
      <c r="BB2509" s="3"/>
      <c r="BC2509" s="3"/>
      <c r="BD2509" s="3"/>
      <c r="BE2509" s="3"/>
    </row>
    <row r="2510" spans="1:57" s="18" customFormat="1" hidden="1" x14ac:dyDescent="0.25">
      <c r="A2510" s="9">
        <v>2019</v>
      </c>
      <c r="B2510" s="9">
        <v>4</v>
      </c>
      <c r="C2510" s="9" t="s">
        <v>203</v>
      </c>
      <c r="D2510" s="9" t="s">
        <v>434</v>
      </c>
      <c r="E2510" s="9" t="s">
        <v>43</v>
      </c>
      <c r="F2510" s="9" t="s">
        <v>434</v>
      </c>
      <c r="G2510" s="5" t="s">
        <v>434</v>
      </c>
      <c r="H2510" s="6">
        <v>9.6199999999999992</v>
      </c>
      <c r="I2510" s="6">
        <v>0</v>
      </c>
      <c r="J2510" s="6">
        <v>0</v>
      </c>
      <c r="K2510" s="6">
        <v>0.09</v>
      </c>
      <c r="L2510" s="6">
        <v>0.59</v>
      </c>
      <c r="M2510" s="6">
        <v>0</v>
      </c>
      <c r="N2510" s="6">
        <v>0</v>
      </c>
      <c r="O2510" s="6">
        <v>8.9499999999999993</v>
      </c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  <c r="AP2510" s="3"/>
      <c r="AQ2510" s="3"/>
      <c r="AR2510" s="3"/>
      <c r="AS2510" s="3"/>
      <c r="AT2510" s="3"/>
      <c r="AU2510" s="3"/>
      <c r="AV2510" s="3"/>
      <c r="AW2510" s="3"/>
      <c r="AX2510" s="3"/>
      <c r="AY2510" s="3"/>
      <c r="AZ2510" s="3"/>
      <c r="BA2510" s="3"/>
      <c r="BB2510" s="3"/>
      <c r="BC2510" s="3"/>
      <c r="BD2510" s="3"/>
      <c r="BE2510" s="3"/>
    </row>
    <row r="2511" spans="1:57" s="18" customFormat="1" hidden="1" x14ac:dyDescent="0.25">
      <c r="A2511" s="9">
        <v>2019</v>
      </c>
      <c r="B2511" s="9">
        <v>5</v>
      </c>
      <c r="C2511" s="9" t="s">
        <v>15</v>
      </c>
      <c r="D2511" s="9" t="s">
        <v>236</v>
      </c>
      <c r="E2511" s="9" t="s">
        <v>43</v>
      </c>
      <c r="F2511" s="9" t="s">
        <v>237</v>
      </c>
      <c r="G2511" s="5" t="s">
        <v>16</v>
      </c>
      <c r="H2511" s="6">
        <v>8.06</v>
      </c>
      <c r="I2511" s="6">
        <v>0</v>
      </c>
      <c r="J2511" s="6">
        <v>0</v>
      </c>
      <c r="K2511" s="6">
        <v>0.09</v>
      </c>
      <c r="L2511" s="6">
        <v>13.4</v>
      </c>
      <c r="M2511" s="6">
        <v>-5.43</v>
      </c>
      <c r="N2511" s="6">
        <v>0</v>
      </c>
      <c r="O2511" s="6">
        <v>0</v>
      </c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  <c r="AP2511" s="3"/>
      <c r="AQ2511" s="3"/>
      <c r="AR2511" s="3"/>
      <c r="AS2511" s="3"/>
      <c r="AT2511" s="3"/>
      <c r="AU2511" s="3"/>
      <c r="AV2511" s="3"/>
      <c r="AW2511" s="3"/>
      <c r="AX2511" s="3"/>
      <c r="AY2511" s="3"/>
      <c r="AZ2511" s="3"/>
      <c r="BA2511" s="3"/>
      <c r="BB2511" s="3"/>
      <c r="BC2511" s="3"/>
      <c r="BD2511" s="3"/>
      <c r="BE2511" s="3"/>
    </row>
    <row r="2512" spans="1:57" s="18" customFormat="1" hidden="1" x14ac:dyDescent="0.25">
      <c r="A2512" s="9">
        <v>2019</v>
      </c>
      <c r="B2512" s="9">
        <v>5</v>
      </c>
      <c r="C2512" s="9" t="s">
        <v>222</v>
      </c>
      <c r="D2512" s="9" t="s">
        <v>223</v>
      </c>
      <c r="E2512" s="9" t="s">
        <v>500</v>
      </c>
      <c r="F2512" s="9" t="s">
        <v>501</v>
      </c>
      <c r="G2512" s="5" t="s">
        <v>502</v>
      </c>
      <c r="H2512" s="6">
        <v>150.91999999999999</v>
      </c>
      <c r="I2512" s="6">
        <v>0</v>
      </c>
      <c r="J2512" s="6">
        <v>0</v>
      </c>
      <c r="K2512" s="6">
        <v>0.09</v>
      </c>
      <c r="L2512" s="6">
        <v>0.7</v>
      </c>
      <c r="M2512" s="6">
        <v>0</v>
      </c>
      <c r="N2512" s="6">
        <v>0</v>
      </c>
      <c r="O2512" s="6">
        <v>150.13</v>
      </c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  <c r="AP2512" s="3"/>
      <c r="AQ2512" s="3"/>
      <c r="AR2512" s="3"/>
      <c r="AS2512" s="3"/>
      <c r="AT2512" s="3"/>
      <c r="AU2512" s="3"/>
      <c r="AV2512" s="3"/>
      <c r="AW2512" s="3"/>
      <c r="AX2512" s="3"/>
      <c r="AY2512" s="3"/>
      <c r="AZ2512" s="3"/>
      <c r="BA2512" s="3"/>
      <c r="BB2512" s="3"/>
      <c r="BC2512" s="3"/>
      <c r="BD2512" s="3"/>
      <c r="BE2512" s="3"/>
    </row>
    <row r="2513" spans="1:57" s="18" customFormat="1" x14ac:dyDescent="0.25">
      <c r="A2513" s="9">
        <v>2019</v>
      </c>
      <c r="B2513" s="9">
        <v>6</v>
      </c>
      <c r="C2513" s="10" t="s">
        <v>27</v>
      </c>
      <c r="D2513" s="10" t="s">
        <v>28</v>
      </c>
      <c r="E2513" s="9" t="s">
        <v>29</v>
      </c>
      <c r="F2513" s="10" t="s">
        <v>32</v>
      </c>
      <c r="G2513" s="12" t="s">
        <v>30</v>
      </c>
      <c r="H2513" s="6">
        <v>4.68</v>
      </c>
      <c r="I2513" s="6">
        <v>0</v>
      </c>
      <c r="J2513" s="6">
        <v>0</v>
      </c>
      <c r="K2513" s="6">
        <v>0.09</v>
      </c>
      <c r="L2513" s="6">
        <v>0</v>
      </c>
      <c r="M2513" s="6">
        <v>4.59</v>
      </c>
      <c r="N2513" s="6">
        <v>1.9</v>
      </c>
      <c r="O2513" s="6">
        <v>0</v>
      </c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  <c r="AP2513" s="3"/>
      <c r="AQ2513" s="3"/>
      <c r="AR2513" s="3"/>
      <c r="AS2513" s="3"/>
      <c r="AT2513" s="3"/>
      <c r="AU2513" s="3"/>
      <c r="AV2513" s="3"/>
      <c r="AW2513" s="3"/>
      <c r="AX2513" s="3"/>
      <c r="AY2513" s="3"/>
      <c r="AZ2513" s="3"/>
      <c r="BA2513" s="3"/>
      <c r="BB2513" s="3"/>
      <c r="BC2513" s="3"/>
      <c r="BD2513" s="3"/>
      <c r="BE2513" s="3"/>
    </row>
    <row r="2514" spans="1:57" s="18" customFormat="1" hidden="1" x14ac:dyDescent="0.25">
      <c r="A2514" s="9">
        <v>2019</v>
      </c>
      <c r="B2514" s="9">
        <v>6</v>
      </c>
      <c r="C2514" s="10" t="s">
        <v>19</v>
      </c>
      <c r="D2514" s="10" t="s">
        <v>46</v>
      </c>
      <c r="E2514" s="9" t="s">
        <v>280</v>
      </c>
      <c r="F2514" s="10" t="s">
        <v>283</v>
      </c>
      <c r="G2514" s="12" t="s">
        <v>282</v>
      </c>
      <c r="H2514" s="6">
        <v>0.09</v>
      </c>
      <c r="I2514" s="6">
        <v>0</v>
      </c>
      <c r="J2514" s="6">
        <v>0</v>
      </c>
      <c r="K2514" s="6">
        <v>0.09</v>
      </c>
      <c r="L2514" s="6">
        <v>0</v>
      </c>
      <c r="M2514" s="6">
        <v>0</v>
      </c>
      <c r="N2514" s="6">
        <v>0</v>
      </c>
      <c r="O2514" s="6">
        <v>0</v>
      </c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  <c r="AP2514" s="3"/>
      <c r="AQ2514" s="3"/>
      <c r="AR2514" s="3"/>
      <c r="AS2514" s="3"/>
      <c r="AT2514" s="3"/>
      <c r="AU2514" s="3"/>
      <c r="AV2514" s="3"/>
      <c r="AW2514" s="3"/>
      <c r="AX2514" s="3"/>
      <c r="AY2514" s="3"/>
      <c r="AZ2514" s="3"/>
      <c r="BA2514" s="3"/>
      <c r="BB2514" s="3"/>
      <c r="BC2514" s="3"/>
      <c r="BD2514" s="3"/>
      <c r="BE2514" s="3"/>
    </row>
    <row r="2515" spans="1:57" s="18" customFormat="1" hidden="1" x14ac:dyDescent="0.25">
      <c r="A2515" s="5">
        <v>2019</v>
      </c>
      <c r="B2515" s="5">
        <v>7</v>
      </c>
      <c r="C2515" s="12" t="s">
        <v>79</v>
      </c>
      <c r="D2515" s="12" t="s">
        <v>137</v>
      </c>
      <c r="E2515" s="5" t="s">
        <v>138</v>
      </c>
      <c r="F2515" s="12" t="s">
        <v>143</v>
      </c>
      <c r="G2515" s="10" t="s">
        <v>140</v>
      </c>
      <c r="H2515" s="6">
        <v>0.09</v>
      </c>
      <c r="I2515" s="6">
        <v>0</v>
      </c>
      <c r="J2515" s="6">
        <v>0</v>
      </c>
      <c r="K2515" s="6">
        <v>0.09</v>
      </c>
      <c r="L2515" s="6">
        <v>0</v>
      </c>
      <c r="M2515" s="6">
        <v>0</v>
      </c>
      <c r="N2515" s="6">
        <v>0</v>
      </c>
      <c r="O2515" s="6">
        <v>0</v>
      </c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  <c r="BA2515" s="3"/>
      <c r="BB2515" s="3"/>
      <c r="BC2515" s="3"/>
      <c r="BD2515" s="3"/>
      <c r="BE2515" s="3"/>
    </row>
    <row r="2516" spans="1:57" s="18" customFormat="1" hidden="1" x14ac:dyDescent="0.25">
      <c r="A2516" s="5">
        <v>2019</v>
      </c>
      <c r="B2516" s="5">
        <v>7</v>
      </c>
      <c r="C2516" s="12" t="s">
        <v>19</v>
      </c>
      <c r="D2516" s="12" t="s">
        <v>46</v>
      </c>
      <c r="E2516" s="5" t="s">
        <v>280</v>
      </c>
      <c r="F2516" s="12" t="s">
        <v>283</v>
      </c>
      <c r="G2516" s="10" t="s">
        <v>282</v>
      </c>
      <c r="H2516" s="6">
        <v>0.09</v>
      </c>
      <c r="I2516" s="6">
        <v>0</v>
      </c>
      <c r="J2516" s="6">
        <v>0</v>
      </c>
      <c r="K2516" s="6">
        <v>0.09</v>
      </c>
      <c r="L2516" s="6">
        <v>0</v>
      </c>
      <c r="M2516" s="6">
        <v>0</v>
      </c>
      <c r="N2516" s="6">
        <v>0</v>
      </c>
      <c r="O2516" s="6">
        <v>0</v>
      </c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  <c r="AP2516" s="3"/>
      <c r="AQ2516" s="3"/>
      <c r="AR2516" s="3"/>
      <c r="AS2516" s="3"/>
      <c r="AT2516" s="3"/>
      <c r="AU2516" s="3"/>
      <c r="AV2516" s="3"/>
      <c r="AW2516" s="3"/>
      <c r="AX2516" s="3"/>
      <c r="AY2516" s="3"/>
      <c r="AZ2516" s="3"/>
      <c r="BA2516" s="3"/>
      <c r="BB2516" s="3"/>
      <c r="BC2516" s="3"/>
      <c r="BD2516" s="3"/>
      <c r="BE2516" s="3"/>
    </row>
    <row r="2517" spans="1:57" s="18" customFormat="1" hidden="1" x14ac:dyDescent="0.25">
      <c r="A2517" s="15">
        <v>2019</v>
      </c>
      <c r="B2517" s="15">
        <v>8</v>
      </c>
      <c r="C2517" s="15" t="s">
        <v>27</v>
      </c>
      <c r="D2517" s="15" t="s">
        <v>158</v>
      </c>
      <c r="E2517" s="5" t="s">
        <v>17</v>
      </c>
      <c r="F2517" s="15" t="s">
        <v>262</v>
      </c>
      <c r="G2517" s="16" t="s">
        <v>34</v>
      </c>
      <c r="H2517" s="15">
        <v>6.43</v>
      </c>
      <c r="I2517" s="15">
        <v>0</v>
      </c>
      <c r="J2517" s="15">
        <v>0</v>
      </c>
      <c r="K2517" s="15">
        <v>0.09</v>
      </c>
      <c r="L2517" s="15">
        <v>0</v>
      </c>
      <c r="M2517" s="15">
        <v>6.33</v>
      </c>
      <c r="N2517" s="15">
        <v>11.47</v>
      </c>
      <c r="O2517" s="15">
        <v>0</v>
      </c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  <c r="AB2517" s="17"/>
      <c r="AC2517" s="17"/>
      <c r="AD2517" s="17"/>
      <c r="AE2517" s="17"/>
      <c r="AF2517" s="17"/>
      <c r="AG2517" s="17"/>
      <c r="AH2517" s="17"/>
      <c r="AI2517" s="17"/>
      <c r="AJ2517" s="17"/>
      <c r="AK2517" s="17"/>
      <c r="AL2517" s="17"/>
      <c r="AM2517" s="17"/>
      <c r="AN2517" s="17"/>
      <c r="AO2517" s="17"/>
      <c r="AP2517" s="17"/>
      <c r="AQ2517" s="17"/>
      <c r="AR2517" s="17"/>
      <c r="AS2517" s="17"/>
      <c r="AT2517" s="17"/>
      <c r="AU2517" s="17"/>
      <c r="AV2517" s="17"/>
      <c r="AW2517" s="17"/>
      <c r="AX2517" s="17"/>
      <c r="AY2517" s="17"/>
      <c r="AZ2517" s="17"/>
      <c r="BA2517" s="17"/>
      <c r="BB2517" s="17"/>
      <c r="BC2517" s="17"/>
      <c r="BD2517" s="17"/>
      <c r="BE2517" s="17"/>
    </row>
    <row r="2518" spans="1:57" s="18" customFormat="1" hidden="1" x14ac:dyDescent="0.25">
      <c r="A2518" s="15">
        <v>2019</v>
      </c>
      <c r="B2518" s="15">
        <v>8</v>
      </c>
      <c r="C2518" s="15" t="s">
        <v>133</v>
      </c>
      <c r="D2518" s="15" t="s">
        <v>339</v>
      </c>
      <c r="E2518" s="15" t="s">
        <v>340</v>
      </c>
      <c r="F2518" s="15" t="s">
        <v>341</v>
      </c>
      <c r="G2518" s="16" t="s">
        <v>342</v>
      </c>
      <c r="H2518" s="15">
        <v>9.5299999999999994</v>
      </c>
      <c r="I2518" s="15">
        <v>0</v>
      </c>
      <c r="J2518" s="15">
        <v>0</v>
      </c>
      <c r="K2518" s="15">
        <v>0.09</v>
      </c>
      <c r="L2518" s="15">
        <v>0</v>
      </c>
      <c r="M2518" s="15">
        <v>0</v>
      </c>
      <c r="N2518" s="15">
        <v>0</v>
      </c>
      <c r="O2518" s="15">
        <v>9.43</v>
      </c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  <c r="AB2518" s="17"/>
      <c r="AC2518" s="17"/>
      <c r="AD2518" s="17"/>
      <c r="AE2518" s="17"/>
      <c r="AF2518" s="17"/>
      <c r="AG2518" s="17"/>
      <c r="AH2518" s="17"/>
      <c r="AI2518" s="17"/>
      <c r="AJ2518" s="17"/>
      <c r="AK2518" s="17"/>
      <c r="AL2518" s="17"/>
      <c r="AM2518" s="17"/>
      <c r="AN2518" s="17"/>
      <c r="AO2518" s="17"/>
      <c r="AP2518" s="17"/>
      <c r="AQ2518" s="17"/>
      <c r="AR2518" s="17"/>
      <c r="AS2518" s="17"/>
      <c r="AT2518" s="17"/>
      <c r="AU2518" s="17"/>
      <c r="AV2518" s="17"/>
      <c r="AW2518" s="17"/>
      <c r="AX2518" s="17"/>
      <c r="AY2518" s="17"/>
      <c r="AZ2518" s="17"/>
      <c r="BA2518" s="17"/>
      <c r="BB2518" s="17"/>
      <c r="BC2518" s="17"/>
      <c r="BD2518" s="17"/>
      <c r="BE2518" s="17"/>
    </row>
    <row r="2519" spans="1:57" s="18" customFormat="1" hidden="1" x14ac:dyDescent="0.25">
      <c r="A2519" s="15">
        <v>2019</v>
      </c>
      <c r="B2519" s="15">
        <v>8</v>
      </c>
      <c r="C2519" s="15" t="s">
        <v>222</v>
      </c>
      <c r="D2519" s="15" t="s">
        <v>229</v>
      </c>
      <c r="E2519" s="15" t="s">
        <v>224</v>
      </c>
      <c r="F2519" s="15" t="s">
        <v>498</v>
      </c>
      <c r="G2519" s="16" t="s">
        <v>499</v>
      </c>
      <c r="H2519" s="15">
        <v>122.33</v>
      </c>
      <c r="I2519" s="15">
        <v>0</v>
      </c>
      <c r="J2519" s="15">
        <v>0</v>
      </c>
      <c r="K2519" s="15">
        <v>0.09</v>
      </c>
      <c r="L2519" s="15">
        <v>0.69</v>
      </c>
      <c r="M2519" s="15">
        <v>0</v>
      </c>
      <c r="N2519" s="15">
        <v>0</v>
      </c>
      <c r="O2519" s="15">
        <v>121.54</v>
      </c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  <c r="AB2519" s="17"/>
      <c r="AC2519" s="17"/>
      <c r="AD2519" s="17"/>
      <c r="AE2519" s="17"/>
      <c r="AF2519" s="17"/>
      <c r="AG2519" s="17"/>
      <c r="AH2519" s="17"/>
      <c r="AI2519" s="17"/>
      <c r="AJ2519" s="17"/>
      <c r="AK2519" s="17"/>
      <c r="AL2519" s="17"/>
      <c r="AM2519" s="17"/>
      <c r="AN2519" s="17"/>
      <c r="AO2519" s="17"/>
      <c r="AP2519" s="17"/>
      <c r="AQ2519" s="17"/>
      <c r="AR2519" s="17"/>
      <c r="AS2519" s="17"/>
      <c r="AT2519" s="17"/>
      <c r="AU2519" s="17"/>
      <c r="AV2519" s="17"/>
      <c r="AW2519" s="17"/>
      <c r="AX2519" s="17"/>
      <c r="AY2519" s="17"/>
      <c r="AZ2519" s="17"/>
      <c r="BA2519" s="17"/>
      <c r="BB2519" s="17"/>
      <c r="BC2519" s="17"/>
      <c r="BD2519" s="17"/>
      <c r="BE2519" s="17"/>
    </row>
    <row r="2520" spans="1:57" s="18" customFormat="1" hidden="1" x14ac:dyDescent="0.25">
      <c r="A2520" s="13">
        <v>2019</v>
      </c>
      <c r="B2520" s="13">
        <v>9</v>
      </c>
      <c r="C2520" s="13" t="s">
        <v>222</v>
      </c>
      <c r="D2520" s="13" t="s">
        <v>223</v>
      </c>
      <c r="E2520" s="13" t="s">
        <v>224</v>
      </c>
      <c r="F2520" s="13" t="s">
        <v>520</v>
      </c>
      <c r="G2520" s="7" t="s">
        <v>226</v>
      </c>
      <c r="H2520" s="13">
        <v>116.46</v>
      </c>
      <c r="I2520" s="13">
        <v>0</v>
      </c>
      <c r="J2520" s="13">
        <v>0</v>
      </c>
      <c r="K2520" s="13">
        <v>0.09</v>
      </c>
      <c r="L2520" s="13">
        <v>0.64</v>
      </c>
      <c r="M2520" s="13">
        <v>0</v>
      </c>
      <c r="N2520" s="13">
        <v>0</v>
      </c>
      <c r="O2520" s="13">
        <v>115.73</v>
      </c>
    </row>
    <row r="2521" spans="1:57" s="18" customFormat="1" hidden="1" x14ac:dyDescent="0.25">
      <c r="A2521" s="13">
        <v>2019</v>
      </c>
      <c r="B2521" s="13">
        <v>9</v>
      </c>
      <c r="C2521" s="13" t="s">
        <v>15</v>
      </c>
      <c r="D2521" s="13" t="s">
        <v>24</v>
      </c>
      <c r="E2521" s="13" t="s">
        <v>541</v>
      </c>
      <c r="F2521" s="13" t="s">
        <v>449</v>
      </c>
      <c r="G2521" s="7" t="s">
        <v>449</v>
      </c>
      <c r="H2521" s="13">
        <v>0.94</v>
      </c>
      <c r="I2521" s="13">
        <v>0</v>
      </c>
      <c r="J2521" s="13">
        <v>0</v>
      </c>
      <c r="K2521" s="13">
        <v>0.09</v>
      </c>
      <c r="L2521" s="13">
        <v>0.04</v>
      </c>
      <c r="M2521" s="13">
        <v>0</v>
      </c>
      <c r="N2521" s="13">
        <v>0</v>
      </c>
      <c r="O2521" s="13">
        <v>0.81</v>
      </c>
    </row>
    <row r="2522" spans="1:57" s="18" customFormat="1" hidden="1" x14ac:dyDescent="0.25">
      <c r="A2522" s="19">
        <v>2019</v>
      </c>
      <c r="B2522" s="19">
        <v>10</v>
      </c>
      <c r="C2522" s="19" t="s">
        <v>203</v>
      </c>
      <c r="D2522" s="19" t="s">
        <v>204</v>
      </c>
      <c r="E2522" s="19" t="s">
        <v>17</v>
      </c>
      <c r="F2522" s="19" t="s">
        <v>204</v>
      </c>
      <c r="G2522" s="19" t="s">
        <v>205</v>
      </c>
      <c r="H2522" s="19">
        <v>30.3</v>
      </c>
      <c r="I2522" s="19">
        <v>0</v>
      </c>
      <c r="J2522" s="19">
        <v>0</v>
      </c>
      <c r="K2522" s="19">
        <v>0.09</v>
      </c>
      <c r="L2522" s="19">
        <v>9.66</v>
      </c>
      <c r="M2522" s="19">
        <v>0</v>
      </c>
      <c r="N2522" s="19">
        <v>0</v>
      </c>
      <c r="O2522" s="19">
        <v>20.55</v>
      </c>
      <c r="P2522" s="20"/>
      <c r="Q2522" s="20"/>
      <c r="R2522" s="20"/>
      <c r="S2522" s="20"/>
      <c r="T2522" s="20"/>
      <c r="U2522" s="20"/>
      <c r="V2522" s="20"/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20"/>
      <c r="AG2522" s="20"/>
      <c r="AH2522" s="20"/>
      <c r="AI2522" s="20"/>
      <c r="AJ2522" s="20"/>
      <c r="AK2522" s="20"/>
      <c r="AL2522" s="20"/>
      <c r="AM2522" s="20"/>
      <c r="AN2522" s="20"/>
      <c r="AO2522" s="20"/>
      <c r="AP2522" s="20"/>
      <c r="AQ2522" s="20"/>
      <c r="AR2522" s="20"/>
      <c r="AS2522" s="20"/>
      <c r="AT2522" s="20"/>
      <c r="AU2522" s="20"/>
      <c r="AV2522" s="20"/>
      <c r="AW2522" s="20"/>
      <c r="AX2522" s="20"/>
      <c r="AY2522" s="20"/>
      <c r="AZ2522" s="20"/>
      <c r="BA2522" s="20"/>
      <c r="BB2522" s="20"/>
      <c r="BC2522" s="20"/>
      <c r="BD2522" s="20"/>
      <c r="BE2522" s="20"/>
    </row>
    <row r="2523" spans="1:57" s="18" customFormat="1" hidden="1" x14ac:dyDescent="0.25">
      <c r="A2523" s="21">
        <v>2019</v>
      </c>
      <c r="B2523" s="21">
        <v>11</v>
      </c>
      <c r="C2523" s="21" t="s">
        <v>222</v>
      </c>
      <c r="D2523" s="21" t="s">
        <v>223</v>
      </c>
      <c r="E2523" s="21" t="s">
        <v>224</v>
      </c>
      <c r="F2523" s="21" t="s">
        <v>520</v>
      </c>
      <c r="G2523" s="21" t="s">
        <v>226</v>
      </c>
      <c r="H2523" s="21">
        <v>97.48</v>
      </c>
      <c r="I2523" s="21">
        <v>0</v>
      </c>
      <c r="J2523" s="21">
        <v>0</v>
      </c>
      <c r="K2523" s="21">
        <v>0.09</v>
      </c>
      <c r="L2523" s="21">
        <v>0.7</v>
      </c>
      <c r="M2523" s="21">
        <v>0</v>
      </c>
      <c r="N2523" s="21">
        <v>0</v>
      </c>
      <c r="O2523" s="21">
        <v>96.69</v>
      </c>
      <c r="P2523" s="22"/>
      <c r="Q2523" s="22"/>
      <c r="R2523" s="22"/>
      <c r="S2523" s="22"/>
      <c r="T2523" s="22"/>
      <c r="U2523" s="22"/>
      <c r="V2523" s="22"/>
      <c r="W2523" s="22"/>
      <c r="X2523" s="22"/>
      <c r="Y2523" s="22"/>
      <c r="Z2523" s="22"/>
      <c r="AA2523" s="22"/>
      <c r="AB2523" s="22"/>
      <c r="AC2523" s="22"/>
      <c r="AD2523" s="22"/>
      <c r="AE2523" s="22"/>
      <c r="AF2523" s="22"/>
      <c r="AG2523" s="22"/>
      <c r="AH2523" s="22"/>
      <c r="AI2523" s="22"/>
      <c r="AJ2523" s="22"/>
      <c r="AK2523" s="22"/>
      <c r="AL2523" s="22"/>
      <c r="AM2523" s="22"/>
      <c r="AN2523" s="22"/>
      <c r="AO2523" s="22"/>
      <c r="AP2523" s="22"/>
      <c r="AQ2523" s="22"/>
      <c r="AR2523" s="22"/>
      <c r="AS2523" s="22"/>
      <c r="AT2523" s="22"/>
      <c r="AU2523" s="22"/>
      <c r="AV2523" s="22"/>
      <c r="AW2523" s="22"/>
      <c r="AX2523" s="22"/>
      <c r="AY2523" s="22"/>
      <c r="AZ2523" s="22"/>
      <c r="BA2523" s="22"/>
      <c r="BB2523" s="22"/>
      <c r="BC2523" s="22"/>
      <c r="BD2523" s="22"/>
      <c r="BE2523" s="22"/>
    </row>
    <row r="2524" spans="1:57" s="18" customFormat="1" hidden="1" x14ac:dyDescent="0.25">
      <c r="A2524" s="21">
        <v>2019</v>
      </c>
      <c r="B2524" s="21">
        <v>11</v>
      </c>
      <c r="C2524" s="21" t="s">
        <v>27</v>
      </c>
      <c r="D2524" s="21" t="s">
        <v>84</v>
      </c>
      <c r="E2524" s="21" t="s">
        <v>43</v>
      </c>
      <c r="F2524" s="21" t="s">
        <v>258</v>
      </c>
      <c r="G2524" s="21" t="s">
        <v>258</v>
      </c>
      <c r="H2524" s="21">
        <v>0.09</v>
      </c>
      <c r="I2524" s="21">
        <v>0</v>
      </c>
      <c r="J2524" s="21">
        <v>0</v>
      </c>
      <c r="K2524" s="21">
        <v>0.09</v>
      </c>
      <c r="L2524" s="21">
        <v>0</v>
      </c>
      <c r="M2524" s="21">
        <v>0</v>
      </c>
      <c r="N2524" s="21">
        <v>0</v>
      </c>
      <c r="O2524" s="21">
        <v>0</v>
      </c>
      <c r="P2524" s="22"/>
      <c r="Q2524" s="22"/>
      <c r="R2524" s="22"/>
      <c r="S2524" s="22"/>
      <c r="T2524" s="22"/>
      <c r="U2524" s="22"/>
      <c r="V2524" s="22"/>
      <c r="W2524" s="22"/>
      <c r="X2524" s="22"/>
      <c r="Y2524" s="22"/>
      <c r="Z2524" s="22"/>
      <c r="AA2524" s="22"/>
      <c r="AB2524" s="22"/>
      <c r="AC2524" s="22"/>
      <c r="AD2524" s="22"/>
      <c r="AE2524" s="22"/>
      <c r="AF2524" s="22"/>
      <c r="AG2524" s="22"/>
      <c r="AH2524" s="22"/>
      <c r="AI2524" s="22"/>
      <c r="AJ2524" s="22"/>
      <c r="AK2524" s="22"/>
      <c r="AL2524" s="22"/>
      <c r="AM2524" s="22"/>
      <c r="AN2524" s="22"/>
      <c r="AO2524" s="22"/>
      <c r="AP2524" s="22"/>
      <c r="AQ2524" s="22"/>
      <c r="AR2524" s="22"/>
      <c r="AS2524" s="22"/>
      <c r="AT2524" s="22"/>
      <c r="AU2524" s="22"/>
      <c r="AV2524" s="22"/>
      <c r="AW2524" s="22"/>
      <c r="AX2524" s="22"/>
      <c r="AY2524" s="22"/>
      <c r="AZ2524" s="22"/>
      <c r="BA2524" s="22"/>
      <c r="BB2524" s="22"/>
      <c r="BC2524" s="22"/>
      <c r="BD2524" s="22"/>
      <c r="BE2524" s="22"/>
    </row>
    <row r="2525" spans="1:57" s="18" customFormat="1" hidden="1" x14ac:dyDescent="0.25">
      <c r="A2525" s="21">
        <v>2019</v>
      </c>
      <c r="B2525" s="21">
        <v>11</v>
      </c>
      <c r="C2525" s="21" t="s">
        <v>19</v>
      </c>
      <c r="D2525" s="21" t="s">
        <v>46</v>
      </c>
      <c r="E2525" s="21" t="s">
        <v>206</v>
      </c>
      <c r="F2525" s="21" t="s">
        <v>297</v>
      </c>
      <c r="G2525" s="21" t="s">
        <v>296</v>
      </c>
      <c r="H2525" s="21">
        <v>0.19</v>
      </c>
      <c r="I2525" s="21">
        <v>0</v>
      </c>
      <c r="J2525" s="21">
        <v>0</v>
      </c>
      <c r="K2525" s="21">
        <v>0.09</v>
      </c>
      <c r="L2525" s="21">
        <v>0.1</v>
      </c>
      <c r="M2525" s="21">
        <v>0</v>
      </c>
      <c r="N2525" s="21">
        <v>0</v>
      </c>
      <c r="O2525" s="21">
        <v>0</v>
      </c>
      <c r="P2525" s="22"/>
      <c r="Q2525" s="22"/>
      <c r="R2525" s="22"/>
      <c r="S2525" s="22"/>
      <c r="T2525" s="22"/>
      <c r="U2525" s="22"/>
      <c r="V2525" s="22"/>
      <c r="W2525" s="22"/>
      <c r="X2525" s="22"/>
      <c r="Y2525" s="22"/>
      <c r="Z2525" s="22"/>
      <c r="AA2525" s="22"/>
      <c r="AB2525" s="22"/>
      <c r="AC2525" s="22"/>
      <c r="AD2525" s="22"/>
      <c r="AE2525" s="22"/>
      <c r="AF2525" s="22"/>
      <c r="AG2525" s="22"/>
      <c r="AH2525" s="22"/>
      <c r="AI2525" s="22"/>
      <c r="AJ2525" s="22"/>
      <c r="AK2525" s="22"/>
      <c r="AL2525" s="22"/>
      <c r="AM2525" s="22"/>
      <c r="AN2525" s="22"/>
      <c r="AO2525" s="22"/>
      <c r="AP2525" s="22"/>
      <c r="AQ2525" s="22"/>
      <c r="AR2525" s="22"/>
      <c r="AS2525" s="22"/>
      <c r="AT2525" s="22"/>
      <c r="AU2525" s="22"/>
      <c r="AV2525" s="22"/>
      <c r="AW2525" s="22"/>
      <c r="AX2525" s="22"/>
      <c r="AY2525" s="22"/>
      <c r="AZ2525" s="22"/>
      <c r="BA2525" s="22"/>
      <c r="BB2525" s="22"/>
      <c r="BC2525" s="22"/>
      <c r="BD2525" s="22"/>
      <c r="BE2525" s="22"/>
    </row>
    <row r="2526" spans="1:57" s="18" customFormat="1" x14ac:dyDescent="0.25">
      <c r="A2526" s="23">
        <v>2019</v>
      </c>
      <c r="B2526" s="23">
        <v>12</v>
      </c>
      <c r="C2526" s="23" t="s">
        <v>27</v>
      </c>
      <c r="D2526" s="23" t="s">
        <v>28</v>
      </c>
      <c r="E2526" s="23" t="s">
        <v>29</v>
      </c>
      <c r="F2526" s="23" t="s">
        <v>32</v>
      </c>
      <c r="G2526" s="23" t="s">
        <v>30</v>
      </c>
      <c r="H2526" s="23">
        <v>2.9299999999999997</v>
      </c>
      <c r="I2526" s="23">
        <v>0</v>
      </c>
      <c r="J2526" s="23">
        <v>0</v>
      </c>
      <c r="K2526" s="23">
        <v>0.09</v>
      </c>
      <c r="L2526" s="23">
        <v>0</v>
      </c>
      <c r="M2526" s="23">
        <v>2.85</v>
      </c>
      <c r="N2526" s="23">
        <v>1.4900000000000002</v>
      </c>
      <c r="O2526" s="23">
        <v>0</v>
      </c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  <c r="Z2526" s="24"/>
      <c r="AA2526" s="24"/>
      <c r="AB2526" s="24"/>
      <c r="AC2526" s="24"/>
      <c r="AD2526" s="24"/>
      <c r="AE2526" s="24"/>
      <c r="AF2526" s="24"/>
      <c r="AG2526" s="24"/>
      <c r="AH2526" s="24"/>
      <c r="AI2526" s="24"/>
      <c r="AJ2526" s="24"/>
      <c r="AK2526" s="24"/>
      <c r="AL2526" s="24"/>
      <c r="AM2526" s="24"/>
      <c r="AN2526" s="24"/>
      <c r="AO2526" s="24"/>
      <c r="AP2526" s="24"/>
      <c r="AQ2526" s="24"/>
      <c r="AR2526" s="24"/>
      <c r="AS2526" s="24"/>
      <c r="AT2526" s="24"/>
      <c r="AU2526" s="24"/>
      <c r="AV2526" s="24"/>
      <c r="AW2526" s="24"/>
      <c r="AX2526" s="24"/>
      <c r="AY2526" s="24"/>
      <c r="AZ2526" s="24"/>
      <c r="BA2526" s="24"/>
      <c r="BB2526" s="24"/>
      <c r="BC2526" s="24"/>
      <c r="BD2526" s="24"/>
      <c r="BE2526" s="24"/>
    </row>
    <row r="2527" spans="1:57" s="18" customFormat="1" hidden="1" x14ac:dyDescent="0.25">
      <c r="A2527" s="23">
        <v>2019</v>
      </c>
      <c r="B2527" s="23">
        <v>12</v>
      </c>
      <c r="C2527" s="23" t="s">
        <v>19</v>
      </c>
      <c r="D2527" s="23" t="s">
        <v>70</v>
      </c>
      <c r="E2527" s="23" t="s">
        <v>67</v>
      </c>
      <c r="F2527" s="23" t="s">
        <v>553</v>
      </c>
      <c r="G2527" s="23" t="s">
        <v>68</v>
      </c>
      <c r="H2527" s="23">
        <v>0.09</v>
      </c>
      <c r="I2527" s="23">
        <v>0</v>
      </c>
      <c r="J2527" s="23">
        <v>0</v>
      </c>
      <c r="K2527" s="23">
        <v>0.09</v>
      </c>
      <c r="L2527" s="23">
        <v>0</v>
      </c>
      <c r="M2527" s="23">
        <v>0</v>
      </c>
      <c r="N2527" s="23">
        <v>0</v>
      </c>
      <c r="O2527" s="23">
        <v>0</v>
      </c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  <c r="Z2527" s="24"/>
      <c r="AA2527" s="24"/>
      <c r="AB2527" s="24"/>
      <c r="AC2527" s="24"/>
      <c r="AD2527" s="24"/>
      <c r="AE2527" s="24"/>
      <c r="AF2527" s="24"/>
      <c r="AG2527" s="24"/>
      <c r="AH2527" s="24"/>
      <c r="AI2527" s="24"/>
      <c r="AJ2527" s="24"/>
      <c r="AK2527" s="24"/>
      <c r="AL2527" s="24"/>
      <c r="AM2527" s="24"/>
      <c r="AN2527" s="24"/>
      <c r="AO2527" s="24"/>
      <c r="AP2527" s="24"/>
      <c r="AQ2527" s="24"/>
      <c r="AR2527" s="24"/>
      <c r="AS2527" s="24"/>
      <c r="AT2527" s="24"/>
      <c r="AU2527" s="24"/>
      <c r="AV2527" s="24"/>
      <c r="AW2527" s="24"/>
      <c r="AX2527" s="24"/>
      <c r="AY2527" s="24"/>
      <c r="AZ2527" s="24"/>
      <c r="BA2527" s="24"/>
      <c r="BB2527" s="24"/>
      <c r="BC2527" s="24"/>
      <c r="BD2527" s="24"/>
      <c r="BE2527" s="24"/>
    </row>
    <row r="2528" spans="1:57" s="18" customFormat="1" hidden="1" x14ac:dyDescent="0.25">
      <c r="A2528" s="23">
        <v>2019</v>
      </c>
      <c r="B2528" s="23">
        <v>12</v>
      </c>
      <c r="C2528" s="23" t="s">
        <v>19</v>
      </c>
      <c r="D2528" s="23" t="s">
        <v>46</v>
      </c>
      <c r="E2528" s="23" t="s">
        <v>206</v>
      </c>
      <c r="F2528" s="23" t="s">
        <v>297</v>
      </c>
      <c r="G2528" s="23" t="s">
        <v>296</v>
      </c>
      <c r="H2528" s="23">
        <v>0.2</v>
      </c>
      <c r="I2528" s="23">
        <v>0</v>
      </c>
      <c r="J2528" s="23">
        <v>0</v>
      </c>
      <c r="K2528" s="23">
        <v>0.09</v>
      </c>
      <c r="L2528" s="23">
        <v>0.11</v>
      </c>
      <c r="M2528" s="23">
        <v>0</v>
      </c>
      <c r="N2528" s="23">
        <v>0</v>
      </c>
      <c r="O2528" s="23">
        <v>0</v>
      </c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  <c r="Z2528" s="24"/>
      <c r="AA2528" s="24"/>
      <c r="AB2528" s="24"/>
      <c r="AC2528" s="24"/>
      <c r="AD2528" s="24"/>
      <c r="AE2528" s="24"/>
      <c r="AF2528" s="24"/>
      <c r="AG2528" s="24"/>
      <c r="AH2528" s="24"/>
      <c r="AI2528" s="24"/>
      <c r="AJ2528" s="24"/>
      <c r="AK2528" s="24"/>
      <c r="AL2528" s="24"/>
      <c r="AM2528" s="24"/>
      <c r="AN2528" s="24"/>
      <c r="AO2528" s="24"/>
      <c r="AP2528" s="24"/>
      <c r="AQ2528" s="24"/>
      <c r="AR2528" s="24"/>
      <c r="AS2528" s="24"/>
      <c r="AT2528" s="24"/>
      <c r="AU2528" s="24"/>
      <c r="AV2528" s="24"/>
      <c r="AW2528" s="24"/>
      <c r="AX2528" s="24"/>
      <c r="AY2528" s="24"/>
      <c r="AZ2528" s="24"/>
      <c r="BA2528" s="24"/>
      <c r="BB2528" s="24"/>
      <c r="BC2528" s="24"/>
      <c r="BD2528" s="24"/>
      <c r="BE2528" s="24"/>
    </row>
    <row r="2529" spans="1:57" s="18" customFormat="1" hidden="1" x14ac:dyDescent="0.25">
      <c r="A2529" s="23">
        <v>2019</v>
      </c>
      <c r="B2529" s="23">
        <v>12</v>
      </c>
      <c r="C2529" s="23" t="s">
        <v>222</v>
      </c>
      <c r="D2529" s="23" t="s">
        <v>229</v>
      </c>
      <c r="E2529" s="23" t="s">
        <v>224</v>
      </c>
      <c r="F2529" s="23" t="s">
        <v>498</v>
      </c>
      <c r="G2529" s="23" t="s">
        <v>499</v>
      </c>
      <c r="H2529" s="23">
        <v>123.6</v>
      </c>
      <c r="I2529" s="23">
        <v>0</v>
      </c>
      <c r="J2529" s="23">
        <v>0</v>
      </c>
      <c r="K2529" s="23">
        <v>0.09</v>
      </c>
      <c r="L2529" s="23">
        <v>0.68</v>
      </c>
      <c r="M2529" s="23">
        <v>0</v>
      </c>
      <c r="N2529" s="23">
        <v>0</v>
      </c>
      <c r="O2529" s="23">
        <v>122.82</v>
      </c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  <c r="Z2529" s="24"/>
      <c r="AA2529" s="24"/>
      <c r="AB2529" s="24"/>
      <c r="AC2529" s="24"/>
      <c r="AD2529" s="24"/>
      <c r="AE2529" s="24"/>
      <c r="AF2529" s="24"/>
      <c r="AG2529" s="24"/>
      <c r="AH2529" s="24"/>
      <c r="AI2529" s="24"/>
      <c r="AJ2529" s="24"/>
      <c r="AK2529" s="24"/>
      <c r="AL2529" s="24"/>
      <c r="AM2529" s="24"/>
      <c r="AN2529" s="24"/>
      <c r="AO2529" s="24"/>
      <c r="AP2529" s="24"/>
      <c r="AQ2529" s="24"/>
      <c r="AR2529" s="24"/>
      <c r="AS2529" s="24"/>
      <c r="AT2529" s="24"/>
      <c r="AU2529" s="24"/>
      <c r="AV2529" s="24"/>
      <c r="AW2529" s="24"/>
      <c r="AX2529" s="24"/>
      <c r="AY2529" s="24"/>
      <c r="AZ2529" s="24"/>
      <c r="BA2529" s="24"/>
      <c r="BB2529" s="24"/>
      <c r="BC2529" s="24"/>
      <c r="BD2529" s="24"/>
      <c r="BE2529" s="24"/>
    </row>
    <row r="2530" spans="1:57" s="18" customFormat="1" x14ac:dyDescent="0.25">
      <c r="A2530" s="4">
        <v>2019</v>
      </c>
      <c r="B2530" s="4">
        <v>1</v>
      </c>
      <c r="C2530" s="4" t="s">
        <v>27</v>
      </c>
      <c r="D2530" s="4" t="s">
        <v>28</v>
      </c>
      <c r="E2530" s="4" t="s">
        <v>29</v>
      </c>
      <c r="F2530" s="4" t="s">
        <v>32</v>
      </c>
      <c r="G2530" s="5" t="s">
        <v>30</v>
      </c>
      <c r="H2530" s="6">
        <v>2.3000000000000003</v>
      </c>
      <c r="I2530" s="6">
        <v>0</v>
      </c>
      <c r="J2530" s="6">
        <v>0</v>
      </c>
      <c r="K2530" s="6">
        <v>0.08</v>
      </c>
      <c r="L2530" s="6">
        <v>0</v>
      </c>
      <c r="M2530" s="6">
        <v>2.2200000000000002</v>
      </c>
      <c r="N2530" s="6">
        <v>1.06</v>
      </c>
      <c r="O2530" s="6">
        <v>0</v>
      </c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  <c r="AM2530" s="3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  <c r="BC2530" s="3"/>
      <c r="BD2530" s="3"/>
      <c r="BE2530" s="3"/>
    </row>
    <row r="2531" spans="1:57" s="18" customFormat="1" hidden="1" x14ac:dyDescent="0.25">
      <c r="A2531" s="4">
        <v>2019</v>
      </c>
      <c r="B2531" s="4">
        <v>1</v>
      </c>
      <c r="C2531" s="4" t="s">
        <v>27</v>
      </c>
      <c r="D2531" s="4" t="s">
        <v>158</v>
      </c>
      <c r="E2531" s="4" t="s">
        <v>17</v>
      </c>
      <c r="F2531" s="4" t="s">
        <v>164</v>
      </c>
      <c r="G2531" s="5" t="s">
        <v>157</v>
      </c>
      <c r="H2531" s="6">
        <v>1.1200000000000001</v>
      </c>
      <c r="I2531" s="6">
        <v>0</v>
      </c>
      <c r="J2531" s="6">
        <v>0</v>
      </c>
      <c r="K2531" s="6">
        <v>0.08</v>
      </c>
      <c r="L2531" s="6">
        <v>0</v>
      </c>
      <c r="M2531" s="6">
        <v>1.04</v>
      </c>
      <c r="N2531" s="6">
        <v>0.68</v>
      </c>
      <c r="O2531" s="6">
        <v>0</v>
      </c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</row>
    <row r="2532" spans="1:57" s="18" customFormat="1" hidden="1" x14ac:dyDescent="0.25">
      <c r="A2532" s="4">
        <v>2019</v>
      </c>
      <c r="B2532" s="4">
        <v>1</v>
      </c>
      <c r="C2532" s="4" t="s">
        <v>79</v>
      </c>
      <c r="D2532" s="4" t="s">
        <v>137</v>
      </c>
      <c r="E2532" s="4" t="s">
        <v>138</v>
      </c>
      <c r="F2532" s="4" t="s">
        <v>187</v>
      </c>
      <c r="G2532" s="5" t="s">
        <v>184</v>
      </c>
      <c r="H2532" s="6">
        <v>0.08</v>
      </c>
      <c r="I2532" s="6">
        <v>0</v>
      </c>
      <c r="J2532" s="6">
        <v>0</v>
      </c>
      <c r="K2532" s="6">
        <v>0.08</v>
      </c>
      <c r="L2532" s="6">
        <v>0</v>
      </c>
      <c r="M2532" s="6">
        <v>0</v>
      </c>
      <c r="N2532" s="6">
        <v>0</v>
      </c>
      <c r="O2532" s="6">
        <v>0</v>
      </c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  <c r="AM2532" s="3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  <c r="BA2532" s="3"/>
      <c r="BB2532" s="3"/>
      <c r="BC2532" s="3"/>
      <c r="BD2532" s="3"/>
      <c r="BE2532" s="3"/>
    </row>
    <row r="2533" spans="1:57" s="18" customFormat="1" x14ac:dyDescent="0.25">
      <c r="A2533" s="4">
        <v>2019</v>
      </c>
      <c r="B2533" s="4">
        <v>1</v>
      </c>
      <c r="C2533" s="4" t="s">
        <v>89</v>
      </c>
      <c r="D2533" s="4" t="s">
        <v>197</v>
      </c>
      <c r="E2533" s="4" t="s">
        <v>29</v>
      </c>
      <c r="F2533" s="4" t="s">
        <v>201</v>
      </c>
      <c r="G2533" s="5" t="s">
        <v>200</v>
      </c>
      <c r="H2533" s="6">
        <v>100.74</v>
      </c>
      <c r="I2533" s="6">
        <v>0</v>
      </c>
      <c r="J2533" s="6">
        <v>0</v>
      </c>
      <c r="K2533" s="6">
        <v>0.08</v>
      </c>
      <c r="L2533" s="6">
        <v>4.96</v>
      </c>
      <c r="M2533" s="6">
        <v>94.57</v>
      </c>
      <c r="N2533" s="6">
        <v>0</v>
      </c>
      <c r="O2533" s="6">
        <v>1.1400000000000001</v>
      </c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  <c r="AM2533" s="3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  <c r="BA2533" s="3"/>
      <c r="BB2533" s="3"/>
      <c r="BC2533" s="3"/>
      <c r="BD2533" s="3"/>
      <c r="BE2533" s="3"/>
    </row>
    <row r="2534" spans="1:57" s="18" customFormat="1" hidden="1" x14ac:dyDescent="0.25">
      <c r="A2534" s="4">
        <v>2019</v>
      </c>
      <c r="B2534" s="4">
        <v>1</v>
      </c>
      <c r="C2534" s="4" t="s">
        <v>15</v>
      </c>
      <c r="D2534" s="4" t="s">
        <v>236</v>
      </c>
      <c r="E2534" s="4" t="s">
        <v>43</v>
      </c>
      <c r="F2534" s="4" t="s">
        <v>237</v>
      </c>
      <c r="G2534" s="5" t="s">
        <v>16</v>
      </c>
      <c r="H2534" s="6">
        <v>14.42</v>
      </c>
      <c r="I2534" s="6">
        <v>0</v>
      </c>
      <c r="J2534" s="6">
        <v>0</v>
      </c>
      <c r="K2534" s="6">
        <v>0.08</v>
      </c>
      <c r="L2534" s="6">
        <v>27.5</v>
      </c>
      <c r="M2534" s="6">
        <v>-13.17</v>
      </c>
      <c r="N2534" s="6">
        <v>0</v>
      </c>
      <c r="O2534" s="6">
        <v>0</v>
      </c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  <c r="AM2534" s="3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  <c r="BA2534" s="3"/>
      <c r="BB2534" s="3"/>
      <c r="BC2534" s="3"/>
      <c r="BD2534" s="3"/>
      <c r="BE2534" s="3"/>
    </row>
    <row r="2535" spans="1:57" s="18" customFormat="1" hidden="1" x14ac:dyDescent="0.25">
      <c r="A2535" s="4">
        <v>2019</v>
      </c>
      <c r="B2535" s="4">
        <v>1</v>
      </c>
      <c r="C2535" s="4" t="s">
        <v>267</v>
      </c>
      <c r="D2535" s="4" t="s">
        <v>268</v>
      </c>
      <c r="E2535" s="4" t="s">
        <v>126</v>
      </c>
      <c r="F2535" s="4" t="s">
        <v>269</v>
      </c>
      <c r="G2535" s="5" t="s">
        <v>269</v>
      </c>
      <c r="H2535" s="6">
        <v>0.08</v>
      </c>
      <c r="I2535" s="6">
        <v>0</v>
      </c>
      <c r="J2535" s="6">
        <v>0</v>
      </c>
      <c r="K2535" s="6">
        <v>0.08</v>
      </c>
      <c r="L2535" s="6">
        <v>0</v>
      </c>
      <c r="M2535" s="6">
        <v>0</v>
      </c>
      <c r="N2535" s="6">
        <v>0</v>
      </c>
      <c r="O2535" s="6">
        <v>0</v>
      </c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  <c r="AM2535" s="3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  <c r="BA2535" s="3"/>
      <c r="BB2535" s="3"/>
      <c r="BC2535" s="3"/>
      <c r="BD2535" s="3"/>
      <c r="BE2535" s="3"/>
    </row>
    <row r="2536" spans="1:57" s="18" customFormat="1" hidden="1" x14ac:dyDescent="0.25">
      <c r="A2536" s="4">
        <v>2019</v>
      </c>
      <c r="B2536" s="4">
        <v>1</v>
      </c>
      <c r="C2536" s="4" t="s">
        <v>19</v>
      </c>
      <c r="D2536" s="4" t="s">
        <v>46</v>
      </c>
      <c r="E2536" s="4" t="s">
        <v>280</v>
      </c>
      <c r="F2536" s="4" t="s">
        <v>283</v>
      </c>
      <c r="G2536" s="5" t="s">
        <v>282</v>
      </c>
      <c r="H2536" s="6">
        <v>0.08</v>
      </c>
      <c r="I2536" s="6">
        <v>0</v>
      </c>
      <c r="J2536" s="6">
        <v>0</v>
      </c>
      <c r="K2536" s="6">
        <v>0.08</v>
      </c>
      <c r="L2536" s="6">
        <v>0</v>
      </c>
      <c r="M2536" s="6">
        <v>0</v>
      </c>
      <c r="N2536" s="6">
        <v>0</v>
      </c>
      <c r="O2536" s="6">
        <v>0</v>
      </c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  <c r="AM2536" s="3"/>
      <c r="AN2536" s="3"/>
      <c r="AO2536" s="3"/>
      <c r="AP2536" s="3"/>
      <c r="AQ2536" s="3"/>
      <c r="AR2536" s="3"/>
      <c r="AS2536" s="3"/>
      <c r="AT2536" s="3"/>
      <c r="AU2536" s="3"/>
      <c r="AV2536" s="3"/>
      <c r="AW2536" s="3"/>
      <c r="AX2536" s="3"/>
      <c r="AY2536" s="3"/>
      <c r="AZ2536" s="3"/>
      <c r="BA2536" s="3"/>
      <c r="BB2536" s="3"/>
      <c r="BC2536" s="3"/>
      <c r="BD2536" s="3"/>
      <c r="BE2536" s="3"/>
    </row>
    <row r="2537" spans="1:57" s="18" customFormat="1" hidden="1" x14ac:dyDescent="0.25">
      <c r="A2537" s="9">
        <v>2019</v>
      </c>
      <c r="B2537" s="9">
        <v>2</v>
      </c>
      <c r="C2537" s="9" t="s">
        <v>79</v>
      </c>
      <c r="D2537" s="9" t="s">
        <v>137</v>
      </c>
      <c r="E2537" s="9" t="s">
        <v>138</v>
      </c>
      <c r="F2537" s="9" t="s">
        <v>187</v>
      </c>
      <c r="G2537" s="5" t="s">
        <v>184</v>
      </c>
      <c r="H2537" s="6">
        <v>0.08</v>
      </c>
      <c r="I2537" s="6">
        <v>0</v>
      </c>
      <c r="J2537" s="6">
        <v>0</v>
      </c>
      <c r="K2537" s="6">
        <v>0.08</v>
      </c>
      <c r="L2537" s="6">
        <v>0</v>
      </c>
      <c r="M2537" s="6">
        <v>0</v>
      </c>
      <c r="N2537" s="6">
        <v>0</v>
      </c>
      <c r="O2537" s="6">
        <v>0</v>
      </c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  <c r="AM2537" s="3"/>
      <c r="AN2537" s="3"/>
      <c r="AO2537" s="3"/>
      <c r="AP2537" s="3"/>
      <c r="AQ2537" s="3"/>
      <c r="AR2537" s="3"/>
      <c r="AS2537" s="3"/>
      <c r="AT2537" s="3"/>
      <c r="AU2537" s="3"/>
      <c r="AV2537" s="3"/>
      <c r="AW2537" s="3"/>
      <c r="AX2537" s="3"/>
      <c r="AY2537" s="3"/>
      <c r="AZ2537" s="3"/>
      <c r="BA2537" s="3"/>
      <c r="BB2537" s="3"/>
      <c r="BC2537" s="3"/>
      <c r="BD2537" s="3"/>
      <c r="BE2537" s="3"/>
    </row>
    <row r="2538" spans="1:57" s="18" customFormat="1" hidden="1" x14ac:dyDescent="0.25">
      <c r="A2538" s="9">
        <v>2019</v>
      </c>
      <c r="B2538" s="9">
        <v>2</v>
      </c>
      <c r="C2538" s="9" t="s">
        <v>19</v>
      </c>
      <c r="D2538" s="9" t="s">
        <v>46</v>
      </c>
      <c r="E2538" s="9" t="s">
        <v>280</v>
      </c>
      <c r="F2538" s="9" t="s">
        <v>283</v>
      </c>
      <c r="G2538" s="5" t="s">
        <v>282</v>
      </c>
      <c r="H2538" s="6">
        <v>0.08</v>
      </c>
      <c r="I2538" s="6">
        <v>0</v>
      </c>
      <c r="J2538" s="6">
        <v>0</v>
      </c>
      <c r="K2538" s="6">
        <v>0.08</v>
      </c>
      <c r="L2538" s="6">
        <v>0</v>
      </c>
      <c r="M2538" s="6">
        <v>0</v>
      </c>
      <c r="N2538" s="6">
        <v>0</v>
      </c>
      <c r="O2538" s="6">
        <v>0</v>
      </c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  <c r="AM2538" s="3"/>
      <c r="AN2538" s="3"/>
      <c r="AO2538" s="3"/>
      <c r="AP2538" s="3"/>
      <c r="AQ2538" s="3"/>
      <c r="AR2538" s="3"/>
      <c r="AS2538" s="3"/>
      <c r="AT2538" s="3"/>
      <c r="AU2538" s="3"/>
      <c r="AV2538" s="3"/>
      <c r="AW2538" s="3"/>
      <c r="AX2538" s="3"/>
      <c r="AY2538" s="3"/>
      <c r="AZ2538" s="3"/>
      <c r="BA2538" s="3"/>
      <c r="BB2538" s="3"/>
      <c r="BC2538" s="3"/>
      <c r="BD2538" s="3"/>
      <c r="BE2538" s="3"/>
    </row>
    <row r="2539" spans="1:57" s="18" customFormat="1" hidden="1" x14ac:dyDescent="0.25">
      <c r="A2539" s="9">
        <v>2019</v>
      </c>
      <c r="B2539" s="9">
        <v>2</v>
      </c>
      <c r="C2539" s="9" t="s">
        <v>133</v>
      </c>
      <c r="D2539" s="9" t="s">
        <v>284</v>
      </c>
      <c r="E2539" s="9" t="s">
        <v>285</v>
      </c>
      <c r="F2539" s="9" t="s">
        <v>286</v>
      </c>
      <c r="G2539" s="5" t="s">
        <v>287</v>
      </c>
      <c r="H2539" s="6">
        <v>10.41</v>
      </c>
      <c r="I2539" s="6">
        <v>0</v>
      </c>
      <c r="J2539" s="6">
        <v>0</v>
      </c>
      <c r="K2539" s="6">
        <v>0.08</v>
      </c>
      <c r="L2539" s="6">
        <v>4.8600000000000003</v>
      </c>
      <c r="M2539" s="6">
        <v>0</v>
      </c>
      <c r="N2539" s="6">
        <v>0</v>
      </c>
      <c r="O2539" s="6">
        <v>5.47</v>
      </c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  <c r="AM2539" s="3"/>
      <c r="AN2539" s="3"/>
      <c r="AO2539" s="3"/>
      <c r="AP2539" s="3"/>
      <c r="AQ2539" s="3"/>
      <c r="AR2539" s="3"/>
      <c r="AS2539" s="3"/>
      <c r="AT2539" s="3"/>
      <c r="AU2539" s="3"/>
      <c r="AV2539" s="3"/>
      <c r="AW2539" s="3"/>
      <c r="AX2539" s="3"/>
      <c r="AY2539" s="3"/>
      <c r="AZ2539" s="3"/>
      <c r="BA2539" s="3"/>
      <c r="BB2539" s="3"/>
      <c r="BC2539" s="3"/>
      <c r="BD2539" s="3"/>
      <c r="BE2539" s="3"/>
    </row>
    <row r="2540" spans="1:57" s="18" customFormat="1" x14ac:dyDescent="0.25">
      <c r="A2540" s="9">
        <v>2019</v>
      </c>
      <c r="B2540" s="9">
        <v>2</v>
      </c>
      <c r="C2540" s="9" t="s">
        <v>61</v>
      </c>
      <c r="D2540" s="9" t="s">
        <v>399</v>
      </c>
      <c r="E2540" s="9" t="s">
        <v>29</v>
      </c>
      <c r="F2540" s="9" t="s">
        <v>423</v>
      </c>
      <c r="G2540" s="5" t="s">
        <v>411</v>
      </c>
      <c r="H2540" s="6">
        <v>5.91</v>
      </c>
      <c r="I2540" s="6">
        <v>0</v>
      </c>
      <c r="J2540" s="6">
        <v>0</v>
      </c>
      <c r="K2540" s="6">
        <v>0.08</v>
      </c>
      <c r="L2540" s="6">
        <v>0</v>
      </c>
      <c r="M2540" s="6">
        <v>5.83</v>
      </c>
      <c r="N2540" s="6">
        <v>2.12</v>
      </c>
      <c r="O2540" s="6">
        <v>0</v>
      </c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  <c r="AM2540" s="3"/>
      <c r="AN2540" s="3"/>
      <c r="AO2540" s="3"/>
      <c r="AP2540" s="3"/>
      <c r="AQ2540" s="3"/>
      <c r="AR2540" s="3"/>
      <c r="AS2540" s="3"/>
      <c r="AT2540" s="3"/>
      <c r="AU2540" s="3"/>
      <c r="AV2540" s="3"/>
      <c r="AW2540" s="3"/>
      <c r="AX2540" s="3"/>
      <c r="AY2540" s="3"/>
      <c r="AZ2540" s="3"/>
      <c r="BA2540" s="3"/>
      <c r="BB2540" s="3"/>
      <c r="BC2540" s="3"/>
      <c r="BD2540" s="3"/>
      <c r="BE2540" s="3"/>
    </row>
    <row r="2541" spans="1:57" s="18" customFormat="1" x14ac:dyDescent="0.25">
      <c r="A2541" s="9">
        <v>2019</v>
      </c>
      <c r="B2541" s="9">
        <v>3</v>
      </c>
      <c r="C2541" s="9" t="s">
        <v>61</v>
      </c>
      <c r="D2541" s="9" t="s">
        <v>62</v>
      </c>
      <c r="E2541" s="9" t="s">
        <v>29</v>
      </c>
      <c r="F2541" s="9" t="s">
        <v>63</v>
      </c>
      <c r="G2541" s="5" t="s">
        <v>64</v>
      </c>
      <c r="H2541" s="6">
        <v>1.6</v>
      </c>
      <c r="I2541" s="6">
        <v>0</v>
      </c>
      <c r="J2541" s="6">
        <v>0</v>
      </c>
      <c r="K2541" s="6">
        <v>0.08</v>
      </c>
      <c r="L2541" s="6">
        <v>1.52</v>
      </c>
      <c r="M2541" s="6">
        <v>0</v>
      </c>
      <c r="N2541" s="6">
        <v>0</v>
      </c>
      <c r="O2541" s="6">
        <v>0</v>
      </c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  <c r="AM2541" s="3"/>
      <c r="AN2541" s="3"/>
      <c r="AO2541" s="3"/>
      <c r="AP2541" s="3"/>
      <c r="AQ2541" s="3"/>
      <c r="AR2541" s="3"/>
      <c r="AS2541" s="3"/>
      <c r="AT2541" s="3"/>
      <c r="AU2541" s="3"/>
      <c r="AV2541" s="3"/>
      <c r="AW2541" s="3"/>
      <c r="AX2541" s="3"/>
      <c r="AY2541" s="3"/>
      <c r="AZ2541" s="3"/>
      <c r="BA2541" s="3"/>
      <c r="BB2541" s="3"/>
      <c r="BC2541" s="3"/>
      <c r="BD2541" s="3"/>
      <c r="BE2541" s="3"/>
    </row>
    <row r="2542" spans="1:57" s="18" customFormat="1" hidden="1" x14ac:dyDescent="0.25">
      <c r="A2542" s="9">
        <v>2019</v>
      </c>
      <c r="B2542" s="9">
        <v>3</v>
      </c>
      <c r="C2542" s="9" t="s">
        <v>222</v>
      </c>
      <c r="D2542" s="9" t="s">
        <v>229</v>
      </c>
      <c r="E2542" s="9" t="s">
        <v>224</v>
      </c>
      <c r="F2542" s="9" t="s">
        <v>234</v>
      </c>
      <c r="G2542" s="5" t="s">
        <v>226</v>
      </c>
      <c r="H2542" s="6">
        <v>114.53</v>
      </c>
      <c r="I2542" s="6">
        <v>0</v>
      </c>
      <c r="J2542" s="6">
        <v>0</v>
      </c>
      <c r="K2542" s="6">
        <v>0.08</v>
      </c>
      <c r="L2542" s="6">
        <v>0.56999999999999995</v>
      </c>
      <c r="M2542" s="6">
        <v>0</v>
      </c>
      <c r="N2542" s="6">
        <v>0</v>
      </c>
      <c r="O2542" s="6">
        <v>113.88</v>
      </c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  <c r="AM2542" s="3"/>
      <c r="AN2542" s="3"/>
      <c r="AO2542" s="3"/>
      <c r="AP2542" s="3"/>
      <c r="AQ2542" s="3"/>
      <c r="AR2542" s="3"/>
      <c r="AS2542" s="3"/>
      <c r="AT2542" s="3"/>
      <c r="AU2542" s="3"/>
      <c r="AV2542" s="3"/>
      <c r="AW2542" s="3"/>
      <c r="AX2542" s="3"/>
      <c r="AY2542" s="3"/>
      <c r="AZ2542" s="3"/>
      <c r="BA2542" s="3"/>
      <c r="BB2542" s="3"/>
      <c r="BC2542" s="3"/>
      <c r="BD2542" s="3"/>
      <c r="BE2542" s="3"/>
    </row>
    <row r="2543" spans="1:57" s="18" customFormat="1" hidden="1" x14ac:dyDescent="0.25">
      <c r="A2543" s="9">
        <v>2019</v>
      </c>
      <c r="B2543" s="9">
        <v>3</v>
      </c>
      <c r="C2543" s="9" t="s">
        <v>19</v>
      </c>
      <c r="D2543" s="9" t="s">
        <v>46</v>
      </c>
      <c r="E2543" s="9" t="s">
        <v>280</v>
      </c>
      <c r="F2543" s="9" t="s">
        <v>283</v>
      </c>
      <c r="G2543" s="5" t="s">
        <v>282</v>
      </c>
      <c r="H2543" s="6">
        <v>0.08</v>
      </c>
      <c r="I2543" s="6">
        <v>0</v>
      </c>
      <c r="J2543" s="6">
        <v>0</v>
      </c>
      <c r="K2543" s="6">
        <v>0.08</v>
      </c>
      <c r="L2543" s="6">
        <v>0</v>
      </c>
      <c r="M2543" s="6">
        <v>0</v>
      </c>
      <c r="N2543" s="6">
        <v>0</v>
      </c>
      <c r="O2543" s="6">
        <v>0</v>
      </c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  <c r="AM2543" s="3"/>
      <c r="AN2543" s="3"/>
      <c r="AO2543" s="3"/>
      <c r="AP2543" s="3"/>
      <c r="AQ2543" s="3"/>
      <c r="AR2543" s="3"/>
      <c r="AS2543" s="3"/>
      <c r="AT2543" s="3"/>
      <c r="AU2543" s="3"/>
      <c r="AV2543" s="3"/>
      <c r="AW2543" s="3"/>
      <c r="AX2543" s="3"/>
      <c r="AY2543" s="3"/>
      <c r="AZ2543" s="3"/>
      <c r="BA2543" s="3"/>
      <c r="BB2543" s="3"/>
      <c r="BC2543" s="3"/>
      <c r="BD2543" s="3"/>
      <c r="BE2543" s="3"/>
    </row>
    <row r="2544" spans="1:57" s="18" customFormat="1" x14ac:dyDescent="0.25">
      <c r="A2544" s="9">
        <v>2019</v>
      </c>
      <c r="B2544" s="9">
        <v>3</v>
      </c>
      <c r="C2544" s="9" t="s">
        <v>61</v>
      </c>
      <c r="D2544" s="9" t="s">
        <v>399</v>
      </c>
      <c r="E2544" s="9" t="s">
        <v>29</v>
      </c>
      <c r="F2544" s="9" t="s">
        <v>422</v>
      </c>
      <c r="G2544" s="5" t="s">
        <v>411</v>
      </c>
      <c r="H2544" s="6">
        <v>3.59</v>
      </c>
      <c r="I2544" s="6">
        <v>0</v>
      </c>
      <c r="J2544" s="6">
        <v>0</v>
      </c>
      <c r="K2544" s="6">
        <v>0.08</v>
      </c>
      <c r="L2544" s="6">
        <v>0.08</v>
      </c>
      <c r="M2544" s="6">
        <v>3.35</v>
      </c>
      <c r="N2544" s="6">
        <v>1.0900000000000001</v>
      </c>
      <c r="O2544" s="6">
        <v>0.09</v>
      </c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  <c r="AM2544" s="3"/>
      <c r="AN2544" s="3"/>
      <c r="AO2544" s="3"/>
      <c r="AP2544" s="3"/>
      <c r="AQ2544" s="3"/>
      <c r="AR2544" s="3"/>
      <c r="AS2544" s="3"/>
      <c r="AT2544" s="3"/>
      <c r="AU2544" s="3"/>
      <c r="AV2544" s="3"/>
      <c r="AW2544" s="3"/>
      <c r="AX2544" s="3"/>
      <c r="AY2544" s="3"/>
      <c r="AZ2544" s="3"/>
      <c r="BA2544" s="3"/>
      <c r="BB2544" s="3"/>
      <c r="BC2544" s="3"/>
      <c r="BD2544" s="3"/>
      <c r="BE2544" s="3"/>
    </row>
    <row r="2545" spans="1:57" s="18" customFormat="1" hidden="1" x14ac:dyDescent="0.25">
      <c r="A2545" s="9">
        <v>2019</v>
      </c>
      <c r="B2545" s="9">
        <v>4</v>
      </c>
      <c r="C2545" s="9" t="s">
        <v>19</v>
      </c>
      <c r="D2545" s="9" t="s">
        <v>46</v>
      </c>
      <c r="E2545" s="9" t="s">
        <v>206</v>
      </c>
      <c r="F2545" s="9" t="s">
        <v>298</v>
      </c>
      <c r="G2545" s="5" t="s">
        <v>296</v>
      </c>
      <c r="H2545" s="6">
        <v>0.16</v>
      </c>
      <c r="I2545" s="6">
        <v>0</v>
      </c>
      <c r="J2545" s="6">
        <v>0</v>
      </c>
      <c r="K2545" s="6">
        <v>0.08</v>
      </c>
      <c r="L2545" s="6">
        <v>0.09</v>
      </c>
      <c r="M2545" s="6">
        <v>0</v>
      </c>
      <c r="N2545" s="6">
        <v>0</v>
      </c>
      <c r="O2545" s="6">
        <v>0</v>
      </c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  <c r="AM2545" s="3"/>
      <c r="AN2545" s="3"/>
      <c r="AO2545" s="3"/>
      <c r="AP2545" s="3"/>
      <c r="AQ2545" s="3"/>
      <c r="AR2545" s="3"/>
      <c r="AS2545" s="3"/>
      <c r="AT2545" s="3"/>
      <c r="AU2545" s="3"/>
      <c r="AV2545" s="3"/>
      <c r="AW2545" s="3"/>
      <c r="AX2545" s="3"/>
      <c r="AY2545" s="3"/>
      <c r="AZ2545" s="3"/>
      <c r="BA2545" s="3"/>
      <c r="BB2545" s="3"/>
      <c r="BC2545" s="3"/>
      <c r="BD2545" s="3"/>
      <c r="BE2545" s="3"/>
    </row>
    <row r="2546" spans="1:57" s="18" customFormat="1" hidden="1" x14ac:dyDescent="0.25">
      <c r="A2546" s="9">
        <v>2019</v>
      </c>
      <c r="B2546" s="9">
        <v>5</v>
      </c>
      <c r="C2546" s="9" t="s">
        <v>19</v>
      </c>
      <c r="D2546" s="9" t="s">
        <v>46</v>
      </c>
      <c r="E2546" s="9" t="s">
        <v>206</v>
      </c>
      <c r="F2546" s="9" t="s">
        <v>298</v>
      </c>
      <c r="G2546" s="5" t="s">
        <v>296</v>
      </c>
      <c r="H2546" s="6">
        <v>0.16</v>
      </c>
      <c r="I2546" s="6">
        <v>0</v>
      </c>
      <c r="J2546" s="6">
        <v>0</v>
      </c>
      <c r="K2546" s="6">
        <v>0.08</v>
      </c>
      <c r="L2546" s="6">
        <v>0.09</v>
      </c>
      <c r="M2546" s="6">
        <v>0</v>
      </c>
      <c r="N2546" s="6">
        <v>0</v>
      </c>
      <c r="O2546" s="6">
        <v>0</v>
      </c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  <c r="AM2546" s="3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  <c r="BA2546" s="3"/>
      <c r="BB2546" s="3"/>
      <c r="BC2546" s="3"/>
      <c r="BD2546" s="3"/>
      <c r="BE2546" s="3"/>
    </row>
    <row r="2547" spans="1:57" s="18" customFormat="1" hidden="1" x14ac:dyDescent="0.25">
      <c r="A2547" s="9">
        <v>2019</v>
      </c>
      <c r="B2547" s="9">
        <v>5</v>
      </c>
      <c r="C2547" s="9" t="s">
        <v>19</v>
      </c>
      <c r="D2547" s="9" t="s">
        <v>103</v>
      </c>
      <c r="E2547" s="9" t="s">
        <v>81</v>
      </c>
      <c r="F2547" s="9" t="s">
        <v>325</v>
      </c>
      <c r="G2547" s="5" t="s">
        <v>326</v>
      </c>
      <c r="H2547" s="6">
        <v>7.62</v>
      </c>
      <c r="I2547" s="6">
        <v>0</v>
      </c>
      <c r="J2547" s="6">
        <v>0</v>
      </c>
      <c r="K2547" s="6">
        <v>0.08</v>
      </c>
      <c r="L2547" s="6">
        <v>7.54</v>
      </c>
      <c r="M2547" s="6">
        <v>0</v>
      </c>
      <c r="N2547" s="6">
        <v>0</v>
      </c>
      <c r="O2547" s="6">
        <v>0</v>
      </c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  <c r="AM2547" s="3"/>
      <c r="AN2547" s="3"/>
      <c r="AO2547" s="3"/>
      <c r="AP2547" s="3"/>
      <c r="AQ2547" s="3"/>
      <c r="AR2547" s="3"/>
      <c r="AS2547" s="3"/>
      <c r="AT2547" s="3"/>
      <c r="AU2547" s="3"/>
      <c r="AV2547" s="3"/>
      <c r="AW2547" s="3"/>
      <c r="AX2547" s="3"/>
      <c r="AY2547" s="3"/>
      <c r="AZ2547" s="3"/>
      <c r="BA2547" s="3"/>
      <c r="BB2547" s="3"/>
      <c r="BC2547" s="3"/>
      <c r="BD2547" s="3"/>
      <c r="BE2547" s="3"/>
    </row>
    <row r="2548" spans="1:57" s="18" customFormat="1" hidden="1" x14ac:dyDescent="0.25">
      <c r="A2548" s="9">
        <v>2019</v>
      </c>
      <c r="B2548" s="9">
        <v>6</v>
      </c>
      <c r="C2548" s="10" t="s">
        <v>27</v>
      </c>
      <c r="D2548" s="10" t="s">
        <v>160</v>
      </c>
      <c r="E2548" s="9" t="s">
        <v>17</v>
      </c>
      <c r="F2548" s="10" t="s">
        <v>162</v>
      </c>
      <c r="G2548" s="12" t="s">
        <v>157</v>
      </c>
      <c r="H2548" s="6">
        <v>4.75</v>
      </c>
      <c r="I2548" s="6">
        <v>0</v>
      </c>
      <c r="J2548" s="6">
        <v>0</v>
      </c>
      <c r="K2548" s="6">
        <v>0.08</v>
      </c>
      <c r="L2548" s="6">
        <v>0</v>
      </c>
      <c r="M2548" s="6">
        <v>4.67</v>
      </c>
      <c r="N2548" s="6">
        <v>3.13</v>
      </c>
      <c r="O2548" s="6">
        <v>0</v>
      </c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  <c r="AM2548" s="3"/>
      <c r="AN2548" s="3"/>
      <c r="AO2548" s="3"/>
      <c r="AP2548" s="3"/>
      <c r="AQ2548" s="3"/>
      <c r="AR2548" s="3"/>
      <c r="AS2548" s="3"/>
      <c r="AT2548" s="3"/>
      <c r="AU2548" s="3"/>
      <c r="AV2548" s="3"/>
      <c r="AW2548" s="3"/>
      <c r="AX2548" s="3"/>
      <c r="AY2548" s="3"/>
      <c r="AZ2548" s="3"/>
      <c r="BA2548" s="3"/>
      <c r="BB2548" s="3"/>
      <c r="BC2548" s="3"/>
      <c r="BD2548" s="3"/>
      <c r="BE2548" s="3"/>
    </row>
    <row r="2549" spans="1:57" s="18" customFormat="1" x14ac:dyDescent="0.25">
      <c r="A2549" s="9">
        <v>2019</v>
      </c>
      <c r="B2549" s="9">
        <v>6</v>
      </c>
      <c r="C2549" s="10" t="s">
        <v>19</v>
      </c>
      <c r="D2549" s="10" t="s">
        <v>70</v>
      </c>
      <c r="E2549" s="9" t="s">
        <v>29</v>
      </c>
      <c r="F2549" s="10" t="s">
        <v>446</v>
      </c>
      <c r="G2549" s="12" t="s">
        <v>444</v>
      </c>
      <c r="H2549" s="6">
        <v>31.97</v>
      </c>
      <c r="I2549" s="6">
        <v>0</v>
      </c>
      <c r="J2549" s="6">
        <v>31.3</v>
      </c>
      <c r="K2549" s="6">
        <v>0.08</v>
      </c>
      <c r="L2549" s="6">
        <v>0.59</v>
      </c>
      <c r="M2549" s="6">
        <v>0</v>
      </c>
      <c r="N2549" s="6">
        <v>0</v>
      </c>
      <c r="O2549" s="6">
        <v>0</v>
      </c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  <c r="AY2549" s="3"/>
      <c r="AZ2549" s="3"/>
      <c r="BA2549" s="3"/>
      <c r="BB2549" s="3"/>
      <c r="BC2549" s="3"/>
      <c r="BD2549" s="3"/>
      <c r="BE2549" s="3"/>
    </row>
    <row r="2550" spans="1:57" s="18" customFormat="1" hidden="1" x14ac:dyDescent="0.25">
      <c r="A2550" s="5">
        <v>2019</v>
      </c>
      <c r="B2550" s="5">
        <v>7</v>
      </c>
      <c r="C2550" s="12" t="s">
        <v>222</v>
      </c>
      <c r="D2550" s="12" t="s">
        <v>229</v>
      </c>
      <c r="E2550" s="5" t="s">
        <v>224</v>
      </c>
      <c r="F2550" s="12" t="s">
        <v>498</v>
      </c>
      <c r="G2550" s="10" t="s">
        <v>499</v>
      </c>
      <c r="H2550" s="6">
        <v>102.31</v>
      </c>
      <c r="I2550" s="6">
        <v>0</v>
      </c>
      <c r="J2550" s="6">
        <v>0</v>
      </c>
      <c r="K2550" s="6">
        <v>0.08</v>
      </c>
      <c r="L2550" s="6">
        <v>0.62</v>
      </c>
      <c r="M2550" s="6">
        <v>0</v>
      </c>
      <c r="N2550" s="6">
        <v>0</v>
      </c>
      <c r="O2550" s="6">
        <v>101.61</v>
      </c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  <c r="AY2550" s="3"/>
      <c r="AZ2550" s="3"/>
      <c r="BA2550" s="3"/>
      <c r="BB2550" s="3"/>
      <c r="BC2550" s="3"/>
      <c r="BD2550" s="3"/>
      <c r="BE2550" s="3"/>
    </row>
    <row r="2551" spans="1:57" s="18" customFormat="1" hidden="1" x14ac:dyDescent="0.25">
      <c r="A2551" s="15">
        <v>2019</v>
      </c>
      <c r="B2551" s="15">
        <v>8</v>
      </c>
      <c r="C2551" s="15" t="s">
        <v>27</v>
      </c>
      <c r="D2551" s="15" t="s">
        <v>160</v>
      </c>
      <c r="E2551" s="5" t="s">
        <v>17</v>
      </c>
      <c r="F2551" s="15" t="s">
        <v>162</v>
      </c>
      <c r="G2551" s="16" t="s">
        <v>157</v>
      </c>
      <c r="H2551" s="15">
        <v>4.99</v>
      </c>
      <c r="I2551" s="15">
        <v>0</v>
      </c>
      <c r="J2551" s="15">
        <v>0</v>
      </c>
      <c r="K2551" s="15">
        <v>0.08</v>
      </c>
      <c r="L2551" s="15">
        <v>0</v>
      </c>
      <c r="M2551" s="15">
        <v>4.91</v>
      </c>
      <c r="N2551" s="15">
        <v>3.29</v>
      </c>
      <c r="O2551" s="15">
        <v>0</v>
      </c>
      <c r="P2551" s="17"/>
      <c r="Q2551" s="17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  <c r="AB2551" s="17"/>
      <c r="AC2551" s="17"/>
      <c r="AD2551" s="17"/>
      <c r="AE2551" s="17"/>
      <c r="AF2551" s="17"/>
      <c r="AG2551" s="17"/>
      <c r="AH2551" s="17"/>
      <c r="AI2551" s="17"/>
      <c r="AJ2551" s="17"/>
      <c r="AK2551" s="17"/>
      <c r="AL2551" s="17"/>
      <c r="AM2551" s="17"/>
      <c r="AN2551" s="17"/>
      <c r="AO2551" s="17"/>
      <c r="AP2551" s="17"/>
      <c r="AQ2551" s="17"/>
      <c r="AR2551" s="17"/>
      <c r="AS2551" s="17"/>
      <c r="AT2551" s="17"/>
      <c r="AU2551" s="17"/>
      <c r="AV2551" s="17"/>
      <c r="AW2551" s="17"/>
      <c r="AX2551" s="17"/>
      <c r="AY2551" s="17"/>
      <c r="AZ2551" s="17"/>
      <c r="BA2551" s="17"/>
      <c r="BB2551" s="17"/>
      <c r="BC2551" s="17"/>
      <c r="BD2551" s="17"/>
      <c r="BE2551" s="17"/>
    </row>
    <row r="2552" spans="1:57" s="18" customFormat="1" hidden="1" x14ac:dyDescent="0.25">
      <c r="A2552" s="15">
        <v>2019</v>
      </c>
      <c r="B2552" s="15">
        <v>8</v>
      </c>
      <c r="C2552" s="15" t="s">
        <v>203</v>
      </c>
      <c r="D2552" s="15" t="s">
        <v>204</v>
      </c>
      <c r="E2552" s="5" t="s">
        <v>17</v>
      </c>
      <c r="F2552" s="15" t="s">
        <v>204</v>
      </c>
      <c r="G2552" s="16" t="s">
        <v>205</v>
      </c>
      <c r="H2552" s="15">
        <v>29.16</v>
      </c>
      <c r="I2552" s="15">
        <v>0</v>
      </c>
      <c r="J2552" s="15">
        <v>0</v>
      </c>
      <c r="K2552" s="15">
        <v>0.08</v>
      </c>
      <c r="L2552" s="15">
        <v>9.66</v>
      </c>
      <c r="M2552" s="15">
        <v>0</v>
      </c>
      <c r="N2552" s="15">
        <v>0</v>
      </c>
      <c r="O2552" s="15">
        <v>19.43</v>
      </c>
      <c r="P2552" s="17"/>
      <c r="Q2552" s="17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  <c r="AB2552" s="17"/>
      <c r="AC2552" s="17"/>
      <c r="AD2552" s="17"/>
      <c r="AE2552" s="17"/>
      <c r="AF2552" s="17"/>
      <c r="AG2552" s="17"/>
      <c r="AH2552" s="17"/>
      <c r="AI2552" s="17"/>
      <c r="AJ2552" s="17"/>
      <c r="AK2552" s="17"/>
      <c r="AL2552" s="17"/>
      <c r="AM2552" s="17"/>
      <c r="AN2552" s="17"/>
      <c r="AO2552" s="17"/>
      <c r="AP2552" s="17"/>
      <c r="AQ2552" s="17"/>
      <c r="AR2552" s="17"/>
      <c r="AS2552" s="17"/>
      <c r="AT2552" s="17"/>
      <c r="AU2552" s="17"/>
      <c r="AV2552" s="17"/>
      <c r="AW2552" s="17"/>
      <c r="AX2552" s="17"/>
      <c r="AY2552" s="17"/>
      <c r="AZ2552" s="17"/>
      <c r="BA2552" s="17"/>
      <c r="BB2552" s="17"/>
      <c r="BC2552" s="17"/>
      <c r="BD2552" s="17"/>
      <c r="BE2552" s="17"/>
    </row>
    <row r="2553" spans="1:57" s="18" customFormat="1" x14ac:dyDescent="0.25">
      <c r="A2553" s="13">
        <v>2019</v>
      </c>
      <c r="B2553" s="13">
        <v>9</v>
      </c>
      <c r="C2553" s="13" t="s">
        <v>27</v>
      </c>
      <c r="D2553" s="13" t="s">
        <v>28</v>
      </c>
      <c r="E2553" s="13" t="s">
        <v>29</v>
      </c>
      <c r="F2553" s="13" t="s">
        <v>41</v>
      </c>
      <c r="G2553" s="7" t="s">
        <v>30</v>
      </c>
      <c r="H2553" s="13">
        <v>1.97</v>
      </c>
      <c r="I2553" s="13">
        <v>0</v>
      </c>
      <c r="J2553" s="13">
        <v>0</v>
      </c>
      <c r="K2553" s="13">
        <v>0.08</v>
      </c>
      <c r="L2553" s="13">
        <v>0</v>
      </c>
      <c r="M2553" s="13">
        <v>1.8699999999999999</v>
      </c>
      <c r="N2553" s="13">
        <v>0.85</v>
      </c>
      <c r="O2553" s="13">
        <v>0</v>
      </c>
    </row>
    <row r="2554" spans="1:57" s="18" customFormat="1" hidden="1" x14ac:dyDescent="0.25">
      <c r="A2554" s="13">
        <v>2019</v>
      </c>
      <c r="B2554" s="13">
        <v>9</v>
      </c>
      <c r="C2554" s="13" t="s">
        <v>15</v>
      </c>
      <c r="D2554" s="13" t="s">
        <v>131</v>
      </c>
      <c r="E2554" s="13" t="s">
        <v>43</v>
      </c>
      <c r="F2554" s="13" t="s">
        <v>132</v>
      </c>
      <c r="G2554" s="7" t="s">
        <v>132</v>
      </c>
      <c r="H2554" s="13">
        <v>0.36</v>
      </c>
      <c r="I2554" s="13">
        <v>0</v>
      </c>
      <c r="J2554" s="13">
        <v>0</v>
      </c>
      <c r="K2554" s="13">
        <v>0.08</v>
      </c>
      <c r="L2554" s="13">
        <v>0.28000000000000003</v>
      </c>
      <c r="M2554" s="13">
        <v>0</v>
      </c>
      <c r="N2554" s="13">
        <v>0</v>
      </c>
      <c r="O2554" s="13">
        <v>0</v>
      </c>
    </row>
    <row r="2555" spans="1:57" s="18" customFormat="1" hidden="1" x14ac:dyDescent="0.25">
      <c r="A2555" s="13">
        <v>2019</v>
      </c>
      <c r="B2555" s="13">
        <v>9</v>
      </c>
      <c r="C2555" s="13" t="s">
        <v>203</v>
      </c>
      <c r="D2555" s="13" t="s">
        <v>204</v>
      </c>
      <c r="E2555" s="13" t="s">
        <v>548</v>
      </c>
      <c r="F2555" s="13" t="s">
        <v>204</v>
      </c>
      <c r="G2555" s="5" t="s">
        <v>17</v>
      </c>
      <c r="H2555" s="13">
        <v>29.11</v>
      </c>
      <c r="I2555" s="13">
        <v>0</v>
      </c>
      <c r="J2555" s="13">
        <v>0</v>
      </c>
      <c r="K2555" s="13">
        <v>0.08</v>
      </c>
      <c r="L2555" s="13">
        <v>9.34</v>
      </c>
      <c r="M2555" s="13">
        <v>0</v>
      </c>
      <c r="N2555" s="13">
        <v>0</v>
      </c>
      <c r="O2555" s="13">
        <v>19.690000000000001</v>
      </c>
    </row>
    <row r="2556" spans="1:57" s="18" customFormat="1" hidden="1" x14ac:dyDescent="0.25">
      <c r="A2556" s="13">
        <v>2019</v>
      </c>
      <c r="B2556" s="13">
        <v>9</v>
      </c>
      <c r="C2556" s="13" t="s">
        <v>27</v>
      </c>
      <c r="D2556" s="13" t="s">
        <v>158</v>
      </c>
      <c r="E2556" s="5" t="s">
        <v>17</v>
      </c>
      <c r="F2556" s="13" t="s">
        <v>262</v>
      </c>
      <c r="G2556" s="7" t="s">
        <v>34</v>
      </c>
      <c r="H2556" s="13">
        <v>6.66</v>
      </c>
      <c r="I2556" s="13">
        <v>0</v>
      </c>
      <c r="J2556" s="13">
        <v>0</v>
      </c>
      <c r="K2556" s="13">
        <v>0.08</v>
      </c>
      <c r="L2556" s="13">
        <v>0</v>
      </c>
      <c r="M2556" s="13">
        <v>6.5699999999999994</v>
      </c>
      <c r="N2556" s="13">
        <v>10.6</v>
      </c>
      <c r="O2556" s="13">
        <v>0</v>
      </c>
    </row>
    <row r="2557" spans="1:57" s="18" customFormat="1" hidden="1" x14ac:dyDescent="0.25">
      <c r="A2557" s="13">
        <v>2019</v>
      </c>
      <c r="B2557" s="13">
        <v>9</v>
      </c>
      <c r="C2557" s="13" t="s">
        <v>222</v>
      </c>
      <c r="D2557" s="13" t="s">
        <v>229</v>
      </c>
      <c r="E2557" s="13" t="s">
        <v>224</v>
      </c>
      <c r="F2557" s="13" t="s">
        <v>498</v>
      </c>
      <c r="G2557" s="7" t="s">
        <v>499</v>
      </c>
      <c r="H2557" s="13">
        <v>111.24</v>
      </c>
      <c r="I2557" s="13">
        <v>0</v>
      </c>
      <c r="J2557" s="13">
        <v>0</v>
      </c>
      <c r="K2557" s="13">
        <v>0.08</v>
      </c>
      <c r="L2557" s="13">
        <v>0.6</v>
      </c>
      <c r="M2557" s="13">
        <v>0</v>
      </c>
      <c r="N2557" s="13">
        <v>0</v>
      </c>
      <c r="O2557" s="13">
        <v>110.56</v>
      </c>
    </row>
    <row r="2558" spans="1:57" s="18" customFormat="1" hidden="1" x14ac:dyDescent="0.25">
      <c r="A2558" s="19">
        <v>2019</v>
      </c>
      <c r="B2558" s="19">
        <v>10</v>
      </c>
      <c r="C2558" s="19" t="s">
        <v>222</v>
      </c>
      <c r="D2558" s="19" t="s">
        <v>223</v>
      </c>
      <c r="E2558" s="19" t="s">
        <v>224</v>
      </c>
      <c r="F2558" s="19" t="s">
        <v>520</v>
      </c>
      <c r="G2558" s="19" t="s">
        <v>226</v>
      </c>
      <c r="H2558" s="19">
        <v>96.1</v>
      </c>
      <c r="I2558" s="19">
        <v>0</v>
      </c>
      <c r="J2558" s="19">
        <v>0</v>
      </c>
      <c r="K2558" s="19">
        <v>0.08</v>
      </c>
      <c r="L2558" s="19">
        <v>0.56000000000000005</v>
      </c>
      <c r="M2558" s="19">
        <v>0</v>
      </c>
      <c r="N2558" s="19">
        <v>0</v>
      </c>
      <c r="O2558" s="19">
        <v>95.46</v>
      </c>
      <c r="P2558" s="20"/>
      <c r="Q2558" s="20"/>
      <c r="R2558" s="20"/>
      <c r="S2558" s="20"/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20"/>
      <c r="AG2558" s="20"/>
      <c r="AH2558" s="20"/>
      <c r="AI2558" s="20"/>
      <c r="AJ2558" s="20"/>
      <c r="AK2558" s="20"/>
      <c r="AL2558" s="20"/>
      <c r="AM2558" s="20"/>
      <c r="AN2558" s="20"/>
      <c r="AO2558" s="20"/>
      <c r="AP2558" s="20"/>
      <c r="AQ2558" s="20"/>
      <c r="AR2558" s="20"/>
      <c r="AS2558" s="20"/>
      <c r="AT2558" s="20"/>
      <c r="AU2558" s="20"/>
      <c r="AV2558" s="20"/>
      <c r="AW2558" s="20"/>
      <c r="AX2558" s="20"/>
      <c r="AY2558" s="20"/>
      <c r="AZ2558" s="20"/>
      <c r="BA2558" s="20"/>
      <c r="BB2558" s="20"/>
      <c r="BC2558" s="20"/>
      <c r="BD2558" s="20"/>
      <c r="BE2558" s="20"/>
    </row>
    <row r="2559" spans="1:57" s="18" customFormat="1" x14ac:dyDescent="0.25">
      <c r="A2559" s="19">
        <v>2019</v>
      </c>
      <c r="B2559" s="19">
        <v>10</v>
      </c>
      <c r="C2559" s="19" t="s">
        <v>61</v>
      </c>
      <c r="D2559" s="19" t="s">
        <v>399</v>
      </c>
      <c r="E2559" s="19" t="s">
        <v>29</v>
      </c>
      <c r="F2559" s="19" t="s">
        <v>414</v>
      </c>
      <c r="G2559" s="19" t="s">
        <v>411</v>
      </c>
      <c r="H2559" s="19">
        <v>7</v>
      </c>
      <c r="I2559" s="19">
        <v>0</v>
      </c>
      <c r="J2559" s="19">
        <v>0</v>
      </c>
      <c r="K2559" s="19">
        <v>0.08</v>
      </c>
      <c r="L2559" s="19">
        <v>0</v>
      </c>
      <c r="M2559" s="19">
        <v>6.92</v>
      </c>
      <c r="N2559" s="19">
        <v>2.23</v>
      </c>
      <c r="O2559" s="19">
        <v>0</v>
      </c>
      <c r="P2559" s="20"/>
      <c r="Q2559" s="20"/>
      <c r="R2559" s="20"/>
      <c r="S2559" s="20"/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20"/>
      <c r="AG2559" s="20"/>
      <c r="AH2559" s="20"/>
      <c r="AI2559" s="20"/>
      <c r="AJ2559" s="20"/>
      <c r="AK2559" s="20"/>
      <c r="AL2559" s="20"/>
      <c r="AM2559" s="20"/>
      <c r="AN2559" s="20"/>
      <c r="AO2559" s="20"/>
      <c r="AP2559" s="20"/>
      <c r="AQ2559" s="20"/>
      <c r="AR2559" s="20"/>
      <c r="AS2559" s="20"/>
      <c r="AT2559" s="20"/>
      <c r="AU2559" s="20"/>
      <c r="AV2559" s="20"/>
      <c r="AW2559" s="20"/>
      <c r="AX2559" s="20"/>
      <c r="AY2559" s="20"/>
      <c r="AZ2559" s="20"/>
      <c r="BA2559" s="20"/>
      <c r="BB2559" s="20"/>
      <c r="BC2559" s="20"/>
      <c r="BD2559" s="20"/>
      <c r="BE2559" s="20"/>
    </row>
    <row r="2560" spans="1:57" s="18" customFormat="1" hidden="1" x14ac:dyDescent="0.25">
      <c r="A2560" s="21">
        <v>2019</v>
      </c>
      <c r="B2560" s="21">
        <v>11</v>
      </c>
      <c r="C2560" s="21" t="s">
        <v>19</v>
      </c>
      <c r="D2560" s="21" t="s">
        <v>70</v>
      </c>
      <c r="E2560" s="21" t="s">
        <v>67</v>
      </c>
      <c r="F2560" s="21" t="s">
        <v>553</v>
      </c>
      <c r="G2560" s="21" t="s">
        <v>68</v>
      </c>
      <c r="H2560" s="21">
        <v>0.08</v>
      </c>
      <c r="I2560" s="21">
        <v>0</v>
      </c>
      <c r="J2560" s="21">
        <v>0</v>
      </c>
      <c r="K2560" s="21">
        <v>0.08</v>
      </c>
      <c r="L2560" s="21">
        <v>0</v>
      </c>
      <c r="M2560" s="21">
        <v>0</v>
      </c>
      <c r="N2560" s="21">
        <v>0</v>
      </c>
      <c r="O2560" s="21">
        <v>0</v>
      </c>
      <c r="P2560" s="22"/>
      <c r="Q2560" s="22"/>
      <c r="R2560" s="22"/>
      <c r="S2560" s="22"/>
      <c r="T2560" s="22"/>
      <c r="U2560" s="22"/>
      <c r="V2560" s="22"/>
      <c r="W2560" s="22"/>
      <c r="X2560" s="22"/>
      <c r="Y2560" s="22"/>
      <c r="Z2560" s="22"/>
      <c r="AA2560" s="22"/>
      <c r="AB2560" s="22"/>
      <c r="AC2560" s="22"/>
      <c r="AD2560" s="22"/>
      <c r="AE2560" s="22"/>
      <c r="AF2560" s="22"/>
      <c r="AG2560" s="22"/>
      <c r="AH2560" s="22"/>
      <c r="AI2560" s="22"/>
      <c r="AJ2560" s="22"/>
      <c r="AK2560" s="22"/>
      <c r="AL2560" s="22"/>
      <c r="AM2560" s="22"/>
      <c r="AN2560" s="22"/>
      <c r="AO2560" s="22"/>
      <c r="AP2560" s="22"/>
      <c r="AQ2560" s="22"/>
      <c r="AR2560" s="22"/>
      <c r="AS2560" s="22"/>
      <c r="AT2560" s="22"/>
      <c r="AU2560" s="22"/>
      <c r="AV2560" s="22"/>
      <c r="AW2560" s="22"/>
      <c r="AX2560" s="22"/>
      <c r="AY2560" s="22"/>
      <c r="AZ2560" s="22"/>
      <c r="BA2560" s="22"/>
      <c r="BB2560" s="22"/>
      <c r="BC2560" s="22"/>
      <c r="BD2560" s="22"/>
      <c r="BE2560" s="22"/>
    </row>
    <row r="2561" spans="1:57" s="18" customFormat="1" hidden="1" x14ac:dyDescent="0.25">
      <c r="A2561" s="21">
        <v>2019</v>
      </c>
      <c r="B2561" s="21">
        <v>11</v>
      </c>
      <c r="C2561" s="21" t="s">
        <v>19</v>
      </c>
      <c r="D2561" s="21" t="s">
        <v>20</v>
      </c>
      <c r="E2561" s="21" t="s">
        <v>542</v>
      </c>
      <c r="F2561" s="21" t="s">
        <v>118</v>
      </c>
      <c r="G2561" s="21" t="s">
        <v>117</v>
      </c>
      <c r="H2561" s="21">
        <v>2.0499999999999998</v>
      </c>
      <c r="I2561" s="21">
        <v>0</v>
      </c>
      <c r="J2561" s="21">
        <v>0</v>
      </c>
      <c r="K2561" s="21">
        <v>0.08</v>
      </c>
      <c r="L2561" s="21">
        <v>0</v>
      </c>
      <c r="M2561" s="21">
        <v>0</v>
      </c>
      <c r="N2561" s="21">
        <v>0</v>
      </c>
      <c r="O2561" s="21">
        <v>1.97</v>
      </c>
      <c r="P2561" s="22"/>
      <c r="Q2561" s="22"/>
      <c r="R2561" s="22"/>
      <c r="S2561" s="22"/>
      <c r="T2561" s="22"/>
      <c r="U2561" s="22"/>
      <c r="V2561" s="22"/>
      <c r="W2561" s="22"/>
      <c r="X2561" s="22"/>
      <c r="Y2561" s="22"/>
      <c r="Z2561" s="22"/>
      <c r="AA2561" s="22"/>
      <c r="AB2561" s="22"/>
      <c r="AC2561" s="22"/>
      <c r="AD2561" s="22"/>
      <c r="AE2561" s="22"/>
      <c r="AF2561" s="22"/>
      <c r="AG2561" s="22"/>
      <c r="AH2561" s="22"/>
      <c r="AI2561" s="22"/>
      <c r="AJ2561" s="22"/>
      <c r="AK2561" s="22"/>
      <c r="AL2561" s="22"/>
      <c r="AM2561" s="22"/>
      <c r="AN2561" s="22"/>
      <c r="AO2561" s="22"/>
      <c r="AP2561" s="22"/>
      <c r="AQ2561" s="22"/>
      <c r="AR2561" s="22"/>
      <c r="AS2561" s="22"/>
      <c r="AT2561" s="22"/>
      <c r="AU2561" s="22"/>
      <c r="AV2561" s="22"/>
      <c r="AW2561" s="22"/>
      <c r="AX2561" s="22"/>
      <c r="AY2561" s="22"/>
      <c r="AZ2561" s="22"/>
      <c r="BA2561" s="22"/>
      <c r="BB2561" s="22"/>
      <c r="BC2561" s="22"/>
      <c r="BD2561" s="22"/>
      <c r="BE2561" s="22"/>
    </row>
    <row r="2562" spans="1:57" s="18" customFormat="1" hidden="1" x14ac:dyDescent="0.25">
      <c r="A2562" s="21">
        <v>2019</v>
      </c>
      <c r="B2562" s="21">
        <v>11</v>
      </c>
      <c r="C2562" s="21" t="s">
        <v>27</v>
      </c>
      <c r="D2562" s="21" t="s">
        <v>160</v>
      </c>
      <c r="E2562" s="5" t="s">
        <v>17</v>
      </c>
      <c r="F2562" s="21" t="s">
        <v>162</v>
      </c>
      <c r="G2562" s="21" t="s">
        <v>157</v>
      </c>
      <c r="H2562" s="21">
        <v>4.41</v>
      </c>
      <c r="I2562" s="21">
        <v>0</v>
      </c>
      <c r="J2562" s="21">
        <v>0</v>
      </c>
      <c r="K2562" s="21">
        <v>0.08</v>
      </c>
      <c r="L2562" s="21">
        <v>0</v>
      </c>
      <c r="M2562" s="21">
        <v>4.3100000000000005</v>
      </c>
      <c r="N2562" s="21">
        <v>2.8899999999999997</v>
      </c>
      <c r="O2562" s="21">
        <v>0</v>
      </c>
      <c r="P2562" s="22"/>
      <c r="Q2562" s="22"/>
      <c r="R2562" s="22"/>
      <c r="S2562" s="22"/>
      <c r="T2562" s="22"/>
      <c r="U2562" s="22"/>
      <c r="V2562" s="22"/>
      <c r="W2562" s="22"/>
      <c r="X2562" s="22"/>
      <c r="Y2562" s="22"/>
      <c r="Z2562" s="22"/>
      <c r="AA2562" s="22"/>
      <c r="AB2562" s="22"/>
      <c r="AC2562" s="22"/>
      <c r="AD2562" s="22"/>
      <c r="AE2562" s="22"/>
      <c r="AF2562" s="22"/>
      <c r="AG2562" s="22"/>
      <c r="AH2562" s="22"/>
      <c r="AI2562" s="22"/>
      <c r="AJ2562" s="22"/>
      <c r="AK2562" s="22"/>
      <c r="AL2562" s="22"/>
      <c r="AM2562" s="22"/>
      <c r="AN2562" s="22"/>
      <c r="AO2562" s="22"/>
      <c r="AP2562" s="22"/>
      <c r="AQ2562" s="22"/>
      <c r="AR2562" s="22"/>
      <c r="AS2562" s="22"/>
      <c r="AT2562" s="22"/>
      <c r="AU2562" s="22"/>
      <c r="AV2562" s="22"/>
      <c r="AW2562" s="22"/>
      <c r="AX2562" s="22"/>
      <c r="AY2562" s="22"/>
      <c r="AZ2562" s="22"/>
      <c r="BA2562" s="22"/>
      <c r="BB2562" s="22"/>
      <c r="BC2562" s="22"/>
      <c r="BD2562" s="22"/>
      <c r="BE2562" s="22"/>
    </row>
    <row r="2563" spans="1:57" s="18" customFormat="1" hidden="1" x14ac:dyDescent="0.25">
      <c r="A2563" s="21">
        <v>2019</v>
      </c>
      <c r="B2563" s="21">
        <v>11</v>
      </c>
      <c r="C2563" s="21" t="s">
        <v>19</v>
      </c>
      <c r="D2563" s="21" t="s">
        <v>46</v>
      </c>
      <c r="E2563" s="21" t="s">
        <v>51</v>
      </c>
      <c r="F2563" s="21" t="s">
        <v>283</v>
      </c>
      <c r="G2563" s="21" t="s">
        <v>282</v>
      </c>
      <c r="H2563" s="21">
        <v>0.08</v>
      </c>
      <c r="I2563" s="21">
        <v>0</v>
      </c>
      <c r="J2563" s="21">
        <v>0</v>
      </c>
      <c r="K2563" s="21">
        <v>0.08</v>
      </c>
      <c r="L2563" s="21">
        <v>0</v>
      </c>
      <c r="M2563" s="21">
        <v>0</v>
      </c>
      <c r="N2563" s="21">
        <v>0</v>
      </c>
      <c r="O2563" s="21">
        <v>0</v>
      </c>
      <c r="P2563" s="22"/>
      <c r="Q2563" s="22"/>
      <c r="R2563" s="22"/>
      <c r="S2563" s="22"/>
      <c r="T2563" s="22"/>
      <c r="U2563" s="22"/>
      <c r="V2563" s="22"/>
      <c r="W2563" s="22"/>
      <c r="X2563" s="22"/>
      <c r="Y2563" s="22"/>
      <c r="Z2563" s="22"/>
      <c r="AA2563" s="22"/>
      <c r="AB2563" s="22"/>
      <c r="AC2563" s="22"/>
      <c r="AD2563" s="22"/>
      <c r="AE2563" s="22"/>
      <c r="AF2563" s="22"/>
      <c r="AG2563" s="22"/>
      <c r="AH2563" s="22"/>
      <c r="AI2563" s="22"/>
      <c r="AJ2563" s="22"/>
      <c r="AK2563" s="22"/>
      <c r="AL2563" s="22"/>
      <c r="AM2563" s="22"/>
      <c r="AN2563" s="22"/>
      <c r="AO2563" s="22"/>
      <c r="AP2563" s="22"/>
      <c r="AQ2563" s="22"/>
      <c r="AR2563" s="22"/>
      <c r="AS2563" s="22"/>
      <c r="AT2563" s="22"/>
      <c r="AU2563" s="22"/>
      <c r="AV2563" s="22"/>
      <c r="AW2563" s="22"/>
      <c r="AX2563" s="22"/>
      <c r="AY2563" s="22"/>
      <c r="AZ2563" s="22"/>
      <c r="BA2563" s="22"/>
      <c r="BB2563" s="22"/>
      <c r="BC2563" s="22"/>
      <c r="BD2563" s="22"/>
      <c r="BE2563" s="22"/>
    </row>
    <row r="2564" spans="1:57" s="18" customFormat="1" x14ac:dyDescent="0.25">
      <c r="A2564" s="21">
        <v>2019</v>
      </c>
      <c r="B2564" s="21">
        <v>11</v>
      </c>
      <c r="C2564" s="21" t="s">
        <v>61</v>
      </c>
      <c r="D2564" s="21" t="s">
        <v>399</v>
      </c>
      <c r="E2564" s="21" t="s">
        <v>29</v>
      </c>
      <c r="F2564" s="21" t="s">
        <v>414</v>
      </c>
      <c r="G2564" s="21" t="s">
        <v>411</v>
      </c>
      <c r="H2564" s="21">
        <v>6.44</v>
      </c>
      <c r="I2564" s="21">
        <v>0</v>
      </c>
      <c r="J2564" s="21">
        <v>0</v>
      </c>
      <c r="K2564" s="21">
        <v>0.08</v>
      </c>
      <c r="L2564" s="21">
        <v>0</v>
      </c>
      <c r="M2564" s="21">
        <v>6.36</v>
      </c>
      <c r="N2564" s="21">
        <v>2.0299999999999998</v>
      </c>
      <c r="O2564" s="21">
        <v>0</v>
      </c>
      <c r="P2564" s="22"/>
      <c r="Q2564" s="22"/>
      <c r="R2564" s="22"/>
      <c r="S2564" s="22"/>
      <c r="T2564" s="22"/>
      <c r="U2564" s="22"/>
      <c r="V2564" s="22"/>
      <c r="W2564" s="22"/>
      <c r="X2564" s="22"/>
      <c r="Y2564" s="22"/>
      <c r="Z2564" s="22"/>
      <c r="AA2564" s="22"/>
      <c r="AB2564" s="22"/>
      <c r="AC2564" s="22"/>
      <c r="AD2564" s="22"/>
      <c r="AE2564" s="22"/>
      <c r="AF2564" s="22"/>
      <c r="AG2564" s="22"/>
      <c r="AH2564" s="22"/>
      <c r="AI2564" s="22"/>
      <c r="AJ2564" s="22"/>
      <c r="AK2564" s="22"/>
      <c r="AL2564" s="22"/>
      <c r="AM2564" s="22"/>
      <c r="AN2564" s="22"/>
      <c r="AO2564" s="22"/>
      <c r="AP2564" s="22"/>
      <c r="AQ2564" s="22"/>
      <c r="AR2564" s="22"/>
      <c r="AS2564" s="22"/>
      <c r="AT2564" s="22"/>
      <c r="AU2564" s="22"/>
      <c r="AV2564" s="22"/>
      <c r="AW2564" s="22"/>
      <c r="AX2564" s="22"/>
      <c r="AY2564" s="22"/>
      <c r="AZ2564" s="22"/>
      <c r="BA2564" s="22"/>
      <c r="BB2564" s="22"/>
      <c r="BC2564" s="22"/>
      <c r="BD2564" s="22"/>
      <c r="BE2564" s="22"/>
    </row>
    <row r="2565" spans="1:57" s="18" customFormat="1" hidden="1" x14ac:dyDescent="0.25">
      <c r="A2565" s="23">
        <v>2019</v>
      </c>
      <c r="B2565" s="23">
        <v>12</v>
      </c>
      <c r="C2565" s="23" t="s">
        <v>267</v>
      </c>
      <c r="D2565" s="23" t="s">
        <v>268</v>
      </c>
      <c r="E2565" s="23" t="s">
        <v>543</v>
      </c>
      <c r="F2565" s="23" t="s">
        <v>559</v>
      </c>
      <c r="G2565" s="23" t="s">
        <v>560</v>
      </c>
      <c r="H2565" s="23">
        <v>0.08</v>
      </c>
      <c r="I2565" s="23">
        <v>0</v>
      </c>
      <c r="J2565" s="23">
        <v>0</v>
      </c>
      <c r="K2565" s="23">
        <v>0.08</v>
      </c>
      <c r="L2565" s="23">
        <v>0</v>
      </c>
      <c r="M2565" s="23">
        <v>0</v>
      </c>
      <c r="N2565" s="23">
        <v>0</v>
      </c>
      <c r="O2565" s="23">
        <v>0</v>
      </c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  <c r="Z2565" s="24"/>
      <c r="AA2565" s="24"/>
      <c r="AB2565" s="24"/>
      <c r="AC2565" s="24"/>
      <c r="AD2565" s="24"/>
      <c r="AE2565" s="24"/>
      <c r="AF2565" s="24"/>
      <c r="AG2565" s="24"/>
      <c r="AH2565" s="24"/>
      <c r="AI2565" s="24"/>
      <c r="AJ2565" s="24"/>
      <c r="AK2565" s="24"/>
      <c r="AL2565" s="24"/>
      <c r="AM2565" s="24"/>
      <c r="AN2565" s="24"/>
      <c r="AO2565" s="24"/>
      <c r="AP2565" s="24"/>
      <c r="AQ2565" s="24"/>
      <c r="AR2565" s="24"/>
      <c r="AS2565" s="24"/>
      <c r="AT2565" s="24"/>
      <c r="AU2565" s="24"/>
      <c r="AV2565" s="24"/>
      <c r="AW2565" s="24"/>
      <c r="AX2565" s="24"/>
      <c r="AY2565" s="24"/>
      <c r="AZ2565" s="24"/>
      <c r="BA2565" s="24"/>
      <c r="BB2565" s="24"/>
      <c r="BC2565" s="24"/>
      <c r="BD2565" s="24"/>
      <c r="BE2565" s="24"/>
    </row>
    <row r="2566" spans="1:57" s="18" customFormat="1" x14ac:dyDescent="0.25">
      <c r="A2566" s="4">
        <v>2019</v>
      </c>
      <c r="B2566" s="4">
        <v>1</v>
      </c>
      <c r="C2566" s="4" t="s">
        <v>27</v>
      </c>
      <c r="D2566" s="4" t="s">
        <v>28</v>
      </c>
      <c r="E2566" s="4" t="s">
        <v>29</v>
      </c>
      <c r="F2566" s="4" t="s">
        <v>35</v>
      </c>
      <c r="G2566" s="5" t="s">
        <v>30</v>
      </c>
      <c r="H2566" s="6">
        <v>1.92</v>
      </c>
      <c r="I2566" s="6">
        <v>0</v>
      </c>
      <c r="J2566" s="6">
        <v>0</v>
      </c>
      <c r="K2566" s="6">
        <v>7.0000000000000007E-2</v>
      </c>
      <c r="L2566" s="6">
        <v>0</v>
      </c>
      <c r="M2566" s="6">
        <v>1.85</v>
      </c>
      <c r="N2566" s="6">
        <v>0.88</v>
      </c>
      <c r="O2566" s="6">
        <v>0</v>
      </c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  <c r="AM2566" s="3"/>
      <c r="AN2566" s="3"/>
      <c r="AO2566" s="3"/>
      <c r="AP2566" s="3"/>
      <c r="AQ2566" s="3"/>
      <c r="AR2566" s="3"/>
      <c r="AS2566" s="3"/>
      <c r="AT2566" s="3"/>
      <c r="AU2566" s="3"/>
      <c r="AV2566" s="3"/>
      <c r="AW2566" s="3"/>
      <c r="AX2566" s="3"/>
      <c r="AY2566" s="3"/>
      <c r="AZ2566" s="3"/>
      <c r="BA2566" s="3"/>
      <c r="BB2566" s="3"/>
      <c r="BC2566" s="3"/>
      <c r="BD2566" s="3"/>
      <c r="BE2566" s="3"/>
    </row>
    <row r="2567" spans="1:57" s="18" customFormat="1" hidden="1" x14ac:dyDescent="0.25">
      <c r="A2567" s="4">
        <v>2019</v>
      </c>
      <c r="B2567" s="4">
        <v>1</v>
      </c>
      <c r="C2567" s="4" t="s">
        <v>27</v>
      </c>
      <c r="D2567" s="4" t="s">
        <v>158</v>
      </c>
      <c r="E2567" s="4" t="s">
        <v>17</v>
      </c>
      <c r="F2567" s="4" t="s">
        <v>159</v>
      </c>
      <c r="G2567" s="5" t="s">
        <v>157</v>
      </c>
      <c r="H2567" s="6">
        <v>0.9</v>
      </c>
      <c r="I2567" s="6">
        <v>0</v>
      </c>
      <c r="J2567" s="6">
        <v>0</v>
      </c>
      <c r="K2567" s="6">
        <v>7.0000000000000007E-2</v>
      </c>
      <c r="L2567" s="6">
        <v>0</v>
      </c>
      <c r="M2567" s="6">
        <v>0.83</v>
      </c>
      <c r="N2567" s="6">
        <v>0.55000000000000004</v>
      </c>
      <c r="O2567" s="6">
        <v>0</v>
      </c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  <c r="AM2567" s="3"/>
      <c r="AN2567" s="3"/>
      <c r="AO2567" s="3"/>
      <c r="AP2567" s="3"/>
      <c r="AQ2567" s="3"/>
      <c r="AR2567" s="3"/>
      <c r="AS2567" s="3"/>
      <c r="AT2567" s="3"/>
      <c r="AU2567" s="3"/>
      <c r="AV2567" s="3"/>
      <c r="AW2567" s="3"/>
      <c r="AX2567" s="3"/>
      <c r="AY2567" s="3"/>
      <c r="AZ2567" s="3"/>
      <c r="BA2567" s="3"/>
      <c r="BB2567" s="3"/>
      <c r="BC2567" s="3"/>
      <c r="BD2567" s="3"/>
      <c r="BE2567" s="3"/>
    </row>
    <row r="2568" spans="1:57" s="18" customFormat="1" hidden="1" x14ac:dyDescent="0.25">
      <c r="A2568" s="9">
        <v>2019</v>
      </c>
      <c r="B2568" s="9">
        <v>2</v>
      </c>
      <c r="C2568" s="9" t="s">
        <v>27</v>
      </c>
      <c r="D2568" s="9" t="s">
        <v>158</v>
      </c>
      <c r="E2568" s="9" t="s">
        <v>17</v>
      </c>
      <c r="F2568" s="9" t="s">
        <v>164</v>
      </c>
      <c r="G2568" s="5" t="s">
        <v>157</v>
      </c>
      <c r="H2568" s="6">
        <v>1.05</v>
      </c>
      <c r="I2568" s="6">
        <v>0</v>
      </c>
      <c r="J2568" s="6">
        <v>0</v>
      </c>
      <c r="K2568" s="6">
        <v>7.0000000000000007E-2</v>
      </c>
      <c r="L2568" s="6">
        <v>0</v>
      </c>
      <c r="M2568" s="6">
        <v>0.98</v>
      </c>
      <c r="N2568" s="6">
        <v>0.66</v>
      </c>
      <c r="O2568" s="6">
        <v>0</v>
      </c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  <c r="AM2568" s="3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  <c r="BA2568" s="3"/>
      <c r="BB2568" s="3"/>
      <c r="BC2568" s="3"/>
      <c r="BD2568" s="3"/>
      <c r="BE2568" s="3"/>
    </row>
    <row r="2569" spans="1:57" s="18" customFormat="1" hidden="1" x14ac:dyDescent="0.25">
      <c r="A2569" s="9">
        <v>2019</v>
      </c>
      <c r="B2569" s="9">
        <v>2</v>
      </c>
      <c r="C2569" s="9" t="s">
        <v>267</v>
      </c>
      <c r="D2569" s="9" t="s">
        <v>268</v>
      </c>
      <c r="E2569" s="9" t="s">
        <v>126</v>
      </c>
      <c r="F2569" s="9" t="s">
        <v>269</v>
      </c>
      <c r="G2569" s="5" t="s">
        <v>269</v>
      </c>
      <c r="H2569" s="6">
        <v>7.0000000000000007E-2</v>
      </c>
      <c r="I2569" s="6">
        <v>0</v>
      </c>
      <c r="J2569" s="6">
        <v>0</v>
      </c>
      <c r="K2569" s="6">
        <v>7.0000000000000007E-2</v>
      </c>
      <c r="L2569" s="6">
        <v>0</v>
      </c>
      <c r="M2569" s="6">
        <v>0</v>
      </c>
      <c r="N2569" s="6">
        <v>0</v>
      </c>
      <c r="O2569" s="6">
        <v>0</v>
      </c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  <c r="AM2569" s="3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  <c r="BA2569" s="3"/>
      <c r="BB2569" s="3"/>
      <c r="BC2569" s="3"/>
      <c r="BD2569" s="3"/>
      <c r="BE2569" s="3"/>
    </row>
    <row r="2570" spans="1:57" s="18" customFormat="1" hidden="1" x14ac:dyDescent="0.25">
      <c r="A2570" s="9">
        <v>2019</v>
      </c>
      <c r="B2570" s="9">
        <v>3</v>
      </c>
      <c r="C2570" s="9" t="s">
        <v>19</v>
      </c>
      <c r="D2570" s="9" t="s">
        <v>20</v>
      </c>
      <c r="E2570" s="9" t="s">
        <v>115</v>
      </c>
      <c r="F2570" s="9" t="s">
        <v>118</v>
      </c>
      <c r="G2570" s="5" t="s">
        <v>117</v>
      </c>
      <c r="H2570" s="6">
        <v>1.23</v>
      </c>
      <c r="I2570" s="6">
        <v>0</v>
      </c>
      <c r="J2570" s="6">
        <v>0</v>
      </c>
      <c r="K2570" s="6">
        <v>7.0000000000000007E-2</v>
      </c>
      <c r="L2570" s="6">
        <v>0</v>
      </c>
      <c r="M2570" s="6">
        <v>0</v>
      </c>
      <c r="N2570" s="6">
        <v>0</v>
      </c>
      <c r="O2570" s="6">
        <v>1.1499999999999999</v>
      </c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  <c r="AM2570" s="3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  <c r="BA2570" s="3"/>
      <c r="BB2570" s="3"/>
      <c r="BC2570" s="3"/>
      <c r="BD2570" s="3"/>
      <c r="BE2570" s="3"/>
    </row>
    <row r="2571" spans="1:57" s="18" customFormat="1" hidden="1" x14ac:dyDescent="0.25">
      <c r="A2571" s="9">
        <v>2019</v>
      </c>
      <c r="B2571" s="9">
        <v>3</v>
      </c>
      <c r="C2571" s="9" t="s">
        <v>19</v>
      </c>
      <c r="D2571" s="9" t="s">
        <v>46</v>
      </c>
      <c r="E2571" s="9" t="s">
        <v>206</v>
      </c>
      <c r="F2571" s="9" t="s">
        <v>298</v>
      </c>
      <c r="G2571" s="5" t="s">
        <v>296</v>
      </c>
      <c r="H2571" s="6">
        <v>0.16</v>
      </c>
      <c r="I2571" s="6">
        <v>0</v>
      </c>
      <c r="J2571" s="6">
        <v>0</v>
      </c>
      <c r="K2571" s="6">
        <v>7.0000000000000007E-2</v>
      </c>
      <c r="L2571" s="6">
        <v>0.08</v>
      </c>
      <c r="M2571" s="6">
        <v>0</v>
      </c>
      <c r="N2571" s="6">
        <v>0</v>
      </c>
      <c r="O2571" s="6">
        <v>0</v>
      </c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  <c r="AM2571" s="3"/>
      <c r="AN2571" s="3"/>
      <c r="AO2571" s="3"/>
      <c r="AP2571" s="3"/>
      <c r="AQ2571" s="3"/>
      <c r="AR2571" s="3"/>
      <c r="AS2571" s="3"/>
      <c r="AT2571" s="3"/>
      <c r="AU2571" s="3"/>
      <c r="AV2571" s="3"/>
      <c r="AW2571" s="3"/>
      <c r="AX2571" s="3"/>
      <c r="AY2571" s="3"/>
      <c r="AZ2571" s="3"/>
      <c r="BA2571" s="3"/>
      <c r="BB2571" s="3"/>
      <c r="BC2571" s="3"/>
      <c r="BD2571" s="3"/>
      <c r="BE2571" s="3"/>
    </row>
    <row r="2572" spans="1:57" s="18" customFormat="1" hidden="1" x14ac:dyDescent="0.25">
      <c r="A2572" s="9">
        <v>2019</v>
      </c>
      <c r="B2572" s="9">
        <v>4</v>
      </c>
      <c r="C2572" s="9" t="s">
        <v>27</v>
      </c>
      <c r="D2572" s="9" t="s">
        <v>158</v>
      </c>
      <c r="E2572" s="9" t="s">
        <v>17</v>
      </c>
      <c r="F2572" s="9" t="s">
        <v>159</v>
      </c>
      <c r="G2572" s="5" t="s">
        <v>157</v>
      </c>
      <c r="H2572" s="6">
        <v>0.83</v>
      </c>
      <c r="I2572" s="6">
        <v>0</v>
      </c>
      <c r="J2572" s="6">
        <v>0</v>
      </c>
      <c r="K2572" s="6">
        <v>7.0000000000000007E-2</v>
      </c>
      <c r="L2572" s="6">
        <v>0</v>
      </c>
      <c r="M2572" s="6">
        <v>0.76</v>
      </c>
      <c r="N2572" s="6">
        <v>0.51</v>
      </c>
      <c r="O2572" s="6">
        <v>0</v>
      </c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  <c r="AM2572" s="3"/>
      <c r="AN2572" s="3"/>
      <c r="AO2572" s="3"/>
      <c r="AP2572" s="3"/>
      <c r="AQ2572" s="3"/>
      <c r="AR2572" s="3"/>
      <c r="AS2572" s="3"/>
      <c r="AT2572" s="3"/>
      <c r="AU2572" s="3"/>
      <c r="AV2572" s="3"/>
      <c r="AW2572" s="3"/>
      <c r="AX2572" s="3"/>
      <c r="AY2572" s="3"/>
      <c r="AZ2572" s="3"/>
      <c r="BA2572" s="3"/>
      <c r="BB2572" s="3"/>
      <c r="BC2572" s="3"/>
      <c r="BD2572" s="3"/>
      <c r="BE2572" s="3"/>
    </row>
    <row r="2573" spans="1:57" s="18" customFormat="1" hidden="1" x14ac:dyDescent="0.25">
      <c r="A2573" s="9">
        <v>2019</v>
      </c>
      <c r="B2573" s="9">
        <v>4</v>
      </c>
      <c r="C2573" s="9" t="s">
        <v>27</v>
      </c>
      <c r="D2573" s="9" t="s">
        <v>158</v>
      </c>
      <c r="E2573" s="9" t="s">
        <v>17</v>
      </c>
      <c r="F2573" s="9" t="s">
        <v>164</v>
      </c>
      <c r="G2573" s="5" t="s">
        <v>157</v>
      </c>
      <c r="H2573" s="6">
        <v>0.84</v>
      </c>
      <c r="I2573" s="6">
        <v>0</v>
      </c>
      <c r="J2573" s="6">
        <v>0</v>
      </c>
      <c r="K2573" s="6">
        <v>7.0000000000000007E-2</v>
      </c>
      <c r="L2573" s="6">
        <v>0</v>
      </c>
      <c r="M2573" s="6">
        <v>0.77</v>
      </c>
      <c r="N2573" s="6">
        <v>0.52</v>
      </c>
      <c r="O2573" s="6">
        <v>0</v>
      </c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  <c r="AM2573" s="3"/>
      <c r="AN2573" s="3"/>
      <c r="AO2573" s="3"/>
      <c r="AP2573" s="3"/>
      <c r="AQ2573" s="3"/>
      <c r="AR2573" s="3"/>
      <c r="AS2573" s="3"/>
      <c r="AT2573" s="3"/>
      <c r="AU2573" s="3"/>
      <c r="AV2573" s="3"/>
      <c r="AW2573" s="3"/>
      <c r="AX2573" s="3"/>
      <c r="AY2573" s="3"/>
      <c r="AZ2573" s="3"/>
      <c r="BA2573" s="3"/>
      <c r="BB2573" s="3"/>
      <c r="BC2573" s="3"/>
      <c r="BD2573" s="3"/>
      <c r="BE2573" s="3"/>
    </row>
    <row r="2574" spans="1:57" s="18" customFormat="1" hidden="1" x14ac:dyDescent="0.25">
      <c r="A2574" s="9">
        <v>2019</v>
      </c>
      <c r="B2574" s="9">
        <v>5</v>
      </c>
      <c r="C2574" s="9" t="s">
        <v>15</v>
      </c>
      <c r="D2574" s="9" t="s">
        <v>131</v>
      </c>
      <c r="E2574" s="9" t="s">
        <v>43</v>
      </c>
      <c r="F2574" s="9" t="s">
        <v>237</v>
      </c>
      <c r="G2574" s="5" t="s">
        <v>16</v>
      </c>
      <c r="H2574" s="6">
        <v>6.7</v>
      </c>
      <c r="I2574" s="6">
        <v>0</v>
      </c>
      <c r="J2574" s="6">
        <v>0</v>
      </c>
      <c r="K2574" s="6">
        <v>7.0000000000000007E-2</v>
      </c>
      <c r="L2574" s="6">
        <v>11.15</v>
      </c>
      <c r="M2574" s="6">
        <v>-4.5199999999999996</v>
      </c>
      <c r="N2574" s="6">
        <v>0</v>
      </c>
      <c r="O2574" s="6">
        <v>0</v>
      </c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  <c r="AM2574" s="3"/>
      <c r="AN2574" s="3"/>
      <c r="AO2574" s="3"/>
      <c r="AP2574" s="3"/>
      <c r="AQ2574" s="3"/>
      <c r="AR2574" s="3"/>
      <c r="AS2574" s="3"/>
      <c r="AT2574" s="3"/>
      <c r="AU2574" s="3"/>
      <c r="AV2574" s="3"/>
      <c r="AW2574" s="3"/>
      <c r="AX2574" s="3"/>
      <c r="AY2574" s="3"/>
      <c r="AZ2574" s="3"/>
      <c r="BA2574" s="3"/>
      <c r="BB2574" s="3"/>
      <c r="BC2574" s="3"/>
      <c r="BD2574" s="3"/>
      <c r="BE2574" s="3"/>
    </row>
    <row r="2575" spans="1:57" s="18" customFormat="1" hidden="1" x14ac:dyDescent="0.25">
      <c r="A2575" s="9">
        <v>2019</v>
      </c>
      <c r="B2575" s="9">
        <v>5</v>
      </c>
      <c r="C2575" s="9" t="s">
        <v>55</v>
      </c>
      <c r="D2575" s="9" t="s">
        <v>249</v>
      </c>
      <c r="E2575" s="9" t="s">
        <v>250</v>
      </c>
      <c r="F2575" s="9" t="s">
        <v>363</v>
      </c>
      <c r="G2575" s="5" t="s">
        <v>357</v>
      </c>
      <c r="H2575" s="6">
        <v>10.039999999999999</v>
      </c>
      <c r="I2575" s="6">
        <v>0</v>
      </c>
      <c r="J2575" s="6">
        <v>0</v>
      </c>
      <c r="K2575" s="6">
        <v>7.0000000000000007E-2</v>
      </c>
      <c r="L2575" s="6">
        <v>9.9600000000000009</v>
      </c>
      <c r="M2575" s="6">
        <v>0</v>
      </c>
      <c r="N2575" s="6">
        <v>0</v>
      </c>
      <c r="O2575" s="6">
        <v>0</v>
      </c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  <c r="AM2575" s="3"/>
      <c r="AN2575" s="3"/>
      <c r="AO2575" s="3"/>
      <c r="AP2575" s="3"/>
      <c r="AQ2575" s="3"/>
      <c r="AR2575" s="3"/>
      <c r="AS2575" s="3"/>
      <c r="AT2575" s="3"/>
      <c r="AU2575" s="3"/>
      <c r="AV2575" s="3"/>
      <c r="AW2575" s="3"/>
      <c r="AX2575" s="3"/>
      <c r="AY2575" s="3"/>
      <c r="AZ2575" s="3"/>
      <c r="BA2575" s="3"/>
      <c r="BB2575" s="3"/>
      <c r="BC2575" s="3"/>
      <c r="BD2575" s="3"/>
      <c r="BE2575" s="3"/>
    </row>
    <row r="2576" spans="1:57" s="18" customFormat="1" x14ac:dyDescent="0.25">
      <c r="A2576" s="9">
        <v>2019</v>
      </c>
      <c r="B2576" s="9">
        <v>5</v>
      </c>
      <c r="C2576" s="9" t="s">
        <v>124</v>
      </c>
      <c r="D2576" s="9" t="s">
        <v>382</v>
      </c>
      <c r="E2576" s="9" t="s">
        <v>29</v>
      </c>
      <c r="F2576" s="9" t="s">
        <v>390</v>
      </c>
      <c r="G2576" s="5" t="s">
        <v>384</v>
      </c>
      <c r="H2576" s="6">
        <v>7.0000000000000007E-2</v>
      </c>
      <c r="I2576" s="6">
        <v>0</v>
      </c>
      <c r="J2576" s="6">
        <v>0</v>
      </c>
      <c r="K2576" s="6">
        <v>7.0000000000000007E-2</v>
      </c>
      <c r="L2576" s="6">
        <v>0</v>
      </c>
      <c r="M2576" s="6">
        <v>0</v>
      </c>
      <c r="N2576" s="6">
        <v>0</v>
      </c>
      <c r="O2576" s="6">
        <v>0</v>
      </c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  <c r="AM2576" s="3"/>
      <c r="AN2576" s="3"/>
      <c r="AO2576" s="3"/>
      <c r="AP2576" s="3"/>
      <c r="AQ2576" s="3"/>
      <c r="AR2576" s="3"/>
      <c r="AS2576" s="3"/>
      <c r="AT2576" s="3"/>
      <c r="AU2576" s="3"/>
      <c r="AV2576" s="3"/>
      <c r="AW2576" s="3"/>
      <c r="AX2576" s="3"/>
      <c r="AY2576" s="3"/>
      <c r="AZ2576" s="3"/>
      <c r="BA2576" s="3"/>
      <c r="BB2576" s="3"/>
      <c r="BC2576" s="3"/>
      <c r="BD2576" s="3"/>
      <c r="BE2576" s="3"/>
    </row>
    <row r="2577" spans="1:57" s="18" customFormat="1" hidden="1" x14ac:dyDescent="0.25">
      <c r="A2577" s="9">
        <v>2019</v>
      </c>
      <c r="B2577" s="9">
        <v>6</v>
      </c>
      <c r="C2577" s="10" t="s">
        <v>27</v>
      </c>
      <c r="D2577" s="10" t="s">
        <v>158</v>
      </c>
      <c r="E2577" s="9" t="s">
        <v>17</v>
      </c>
      <c r="F2577" s="10" t="s">
        <v>264</v>
      </c>
      <c r="G2577" s="12" t="s">
        <v>34</v>
      </c>
      <c r="H2577" s="6">
        <v>3.6</v>
      </c>
      <c r="I2577" s="6">
        <v>0</v>
      </c>
      <c r="J2577" s="6">
        <v>0</v>
      </c>
      <c r="K2577" s="6">
        <v>7.0000000000000007E-2</v>
      </c>
      <c r="L2577" s="6">
        <v>0</v>
      </c>
      <c r="M2577" s="6">
        <v>3.54</v>
      </c>
      <c r="N2577" s="6">
        <v>6.33</v>
      </c>
      <c r="O2577" s="6">
        <v>0</v>
      </c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  <c r="AM2577" s="3"/>
      <c r="AN2577" s="3"/>
      <c r="AO2577" s="3"/>
      <c r="AP2577" s="3"/>
      <c r="AQ2577" s="3"/>
      <c r="AR2577" s="3"/>
      <c r="AS2577" s="3"/>
      <c r="AT2577" s="3"/>
      <c r="AU2577" s="3"/>
      <c r="AV2577" s="3"/>
      <c r="AW2577" s="3"/>
      <c r="AX2577" s="3"/>
      <c r="AY2577" s="3"/>
      <c r="AZ2577" s="3"/>
      <c r="BA2577" s="3"/>
      <c r="BB2577" s="3"/>
      <c r="BC2577" s="3"/>
      <c r="BD2577" s="3"/>
      <c r="BE2577" s="3"/>
    </row>
    <row r="2578" spans="1:57" s="18" customFormat="1" hidden="1" x14ac:dyDescent="0.25">
      <c r="A2578" s="9">
        <v>2019</v>
      </c>
      <c r="B2578" s="9">
        <v>6</v>
      </c>
      <c r="C2578" s="10" t="s">
        <v>19</v>
      </c>
      <c r="D2578" s="10" t="s">
        <v>46</v>
      </c>
      <c r="E2578" s="9" t="s">
        <v>206</v>
      </c>
      <c r="F2578" s="10" t="s">
        <v>298</v>
      </c>
      <c r="G2578" s="12" t="s">
        <v>296</v>
      </c>
      <c r="H2578" s="6">
        <v>0.16</v>
      </c>
      <c r="I2578" s="6">
        <v>0</v>
      </c>
      <c r="J2578" s="6">
        <v>0</v>
      </c>
      <c r="K2578" s="6">
        <v>7.0000000000000007E-2</v>
      </c>
      <c r="L2578" s="6">
        <v>0.09</v>
      </c>
      <c r="M2578" s="6">
        <v>0</v>
      </c>
      <c r="N2578" s="6">
        <v>0</v>
      </c>
      <c r="O2578" s="6">
        <v>0</v>
      </c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  <c r="AM2578" s="3"/>
      <c r="AN2578" s="3"/>
      <c r="AO2578" s="3"/>
      <c r="AP2578" s="3"/>
      <c r="AQ2578" s="3"/>
      <c r="AR2578" s="3"/>
      <c r="AS2578" s="3"/>
      <c r="AT2578" s="3"/>
      <c r="AU2578" s="3"/>
      <c r="AV2578" s="3"/>
      <c r="AW2578" s="3"/>
      <c r="AX2578" s="3"/>
      <c r="AY2578" s="3"/>
      <c r="AZ2578" s="3"/>
      <c r="BA2578" s="3"/>
      <c r="BB2578" s="3"/>
      <c r="BC2578" s="3"/>
      <c r="BD2578" s="3"/>
      <c r="BE2578" s="3"/>
    </row>
    <row r="2579" spans="1:57" s="18" customFormat="1" hidden="1" x14ac:dyDescent="0.25">
      <c r="A2579" s="9">
        <v>2019</v>
      </c>
      <c r="B2579" s="9">
        <v>6</v>
      </c>
      <c r="C2579" s="10" t="s">
        <v>19</v>
      </c>
      <c r="D2579" s="10" t="s">
        <v>103</v>
      </c>
      <c r="E2579" s="9" t="s">
        <v>81</v>
      </c>
      <c r="F2579" s="10" t="s">
        <v>325</v>
      </c>
      <c r="G2579" s="12" t="s">
        <v>326</v>
      </c>
      <c r="H2579" s="6">
        <v>7.54</v>
      </c>
      <c r="I2579" s="6">
        <v>0</v>
      </c>
      <c r="J2579" s="6">
        <v>0</v>
      </c>
      <c r="K2579" s="6">
        <v>7.0000000000000007E-2</v>
      </c>
      <c r="L2579" s="6">
        <v>7.47</v>
      </c>
      <c r="M2579" s="6">
        <v>0</v>
      </c>
      <c r="N2579" s="6">
        <v>0</v>
      </c>
      <c r="O2579" s="6">
        <v>0</v>
      </c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  <c r="AM2579" s="3"/>
      <c r="AN2579" s="3"/>
      <c r="AO2579" s="3"/>
      <c r="AP2579" s="3"/>
      <c r="AQ2579" s="3"/>
      <c r="AR2579" s="3"/>
      <c r="AS2579" s="3"/>
      <c r="AT2579" s="3"/>
      <c r="AU2579" s="3"/>
      <c r="AV2579" s="3"/>
      <c r="AW2579" s="3"/>
      <c r="AX2579" s="3"/>
      <c r="AY2579" s="3"/>
      <c r="AZ2579" s="3"/>
      <c r="BA2579" s="3"/>
      <c r="BB2579" s="3"/>
      <c r="BC2579" s="3"/>
      <c r="BD2579" s="3"/>
      <c r="BE2579" s="3"/>
    </row>
    <row r="2580" spans="1:57" s="18" customFormat="1" hidden="1" x14ac:dyDescent="0.25">
      <c r="A2580" s="9">
        <v>2019</v>
      </c>
      <c r="B2580" s="9">
        <v>6</v>
      </c>
      <c r="C2580" s="10" t="s">
        <v>15</v>
      </c>
      <c r="D2580" s="10" t="s">
        <v>393</v>
      </c>
      <c r="E2580" s="9" t="s">
        <v>43</v>
      </c>
      <c r="F2580" s="10" t="s">
        <v>393</v>
      </c>
      <c r="G2580" s="12" t="s">
        <v>393</v>
      </c>
      <c r="H2580" s="6">
        <v>1.19</v>
      </c>
      <c r="I2580" s="6">
        <v>0</v>
      </c>
      <c r="J2580" s="6">
        <v>0</v>
      </c>
      <c r="K2580" s="6">
        <v>7.0000000000000007E-2</v>
      </c>
      <c r="L2580" s="6">
        <v>1.1200000000000001</v>
      </c>
      <c r="M2580" s="6">
        <v>0</v>
      </c>
      <c r="N2580" s="6">
        <v>0</v>
      </c>
      <c r="O2580" s="6">
        <v>0</v>
      </c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  <c r="AM2580" s="3"/>
      <c r="AN2580" s="3"/>
      <c r="AO2580" s="3"/>
      <c r="AP2580" s="3"/>
      <c r="AQ2580" s="3"/>
      <c r="AR2580" s="3"/>
      <c r="AS2580" s="3"/>
      <c r="AT2580" s="3"/>
      <c r="AU2580" s="3"/>
      <c r="AV2580" s="3"/>
      <c r="AW2580" s="3"/>
      <c r="AX2580" s="3"/>
      <c r="AY2580" s="3"/>
      <c r="AZ2580" s="3"/>
      <c r="BA2580" s="3"/>
      <c r="BB2580" s="3"/>
      <c r="BC2580" s="3"/>
      <c r="BD2580" s="3"/>
      <c r="BE2580" s="3"/>
    </row>
    <row r="2581" spans="1:57" s="18" customFormat="1" hidden="1" x14ac:dyDescent="0.25">
      <c r="A2581" s="9">
        <v>2019</v>
      </c>
      <c r="B2581" s="9">
        <v>6</v>
      </c>
      <c r="C2581" s="10" t="s">
        <v>222</v>
      </c>
      <c r="D2581" s="10" t="s">
        <v>229</v>
      </c>
      <c r="E2581" s="9" t="s">
        <v>224</v>
      </c>
      <c r="F2581" s="10" t="s">
        <v>498</v>
      </c>
      <c r="G2581" s="12" t="s">
        <v>499</v>
      </c>
      <c r="H2581" s="6">
        <v>114.79</v>
      </c>
      <c r="I2581" s="6">
        <v>0</v>
      </c>
      <c r="J2581" s="6">
        <v>0</v>
      </c>
      <c r="K2581" s="6">
        <v>7.0000000000000007E-2</v>
      </c>
      <c r="L2581" s="6">
        <v>0.52</v>
      </c>
      <c r="M2581" s="6">
        <v>0</v>
      </c>
      <c r="N2581" s="6">
        <v>0</v>
      </c>
      <c r="O2581" s="6">
        <v>114.2</v>
      </c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  <c r="AM2581" s="3"/>
      <c r="AN2581" s="3"/>
      <c r="AO2581" s="3"/>
      <c r="AP2581" s="3"/>
      <c r="AQ2581" s="3"/>
      <c r="AR2581" s="3"/>
      <c r="AS2581" s="3"/>
      <c r="AT2581" s="3"/>
      <c r="AU2581" s="3"/>
      <c r="AV2581" s="3"/>
      <c r="AW2581" s="3"/>
      <c r="AX2581" s="3"/>
      <c r="AY2581" s="3"/>
      <c r="AZ2581" s="3"/>
      <c r="BA2581" s="3"/>
      <c r="BB2581" s="3"/>
      <c r="BC2581" s="3"/>
      <c r="BD2581" s="3"/>
      <c r="BE2581" s="3"/>
    </row>
    <row r="2582" spans="1:57" s="18" customFormat="1" hidden="1" x14ac:dyDescent="0.25">
      <c r="A2582" s="9">
        <v>2019</v>
      </c>
      <c r="B2582" s="9">
        <v>6</v>
      </c>
      <c r="C2582" s="10" t="s">
        <v>19</v>
      </c>
      <c r="D2582" s="10" t="s">
        <v>46</v>
      </c>
      <c r="E2582" s="9" t="s">
        <v>280</v>
      </c>
      <c r="F2582" s="10" t="s">
        <v>514</v>
      </c>
      <c r="G2582" s="12" t="s">
        <v>512</v>
      </c>
      <c r="H2582" s="6">
        <v>7.0000000000000007E-2</v>
      </c>
      <c r="I2582" s="6">
        <v>0</v>
      </c>
      <c r="J2582" s="6">
        <v>0</v>
      </c>
      <c r="K2582" s="6">
        <v>7.0000000000000007E-2</v>
      </c>
      <c r="L2582" s="6">
        <v>0</v>
      </c>
      <c r="M2582" s="6">
        <v>0</v>
      </c>
      <c r="N2582" s="6">
        <v>0</v>
      </c>
      <c r="O2582" s="6">
        <v>0</v>
      </c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  <c r="AM2582" s="3"/>
      <c r="AN2582" s="3"/>
      <c r="AO2582" s="3"/>
      <c r="AP2582" s="3"/>
      <c r="AQ2582" s="3"/>
      <c r="AR2582" s="3"/>
      <c r="AS2582" s="3"/>
      <c r="AT2582" s="3"/>
      <c r="AU2582" s="3"/>
      <c r="AV2582" s="3"/>
      <c r="AW2582" s="3"/>
      <c r="AX2582" s="3"/>
      <c r="AY2582" s="3"/>
      <c r="AZ2582" s="3"/>
      <c r="BA2582" s="3"/>
      <c r="BB2582" s="3"/>
      <c r="BC2582" s="3"/>
      <c r="BD2582" s="3"/>
      <c r="BE2582" s="3"/>
    </row>
    <row r="2583" spans="1:57" s="18" customFormat="1" hidden="1" x14ac:dyDescent="0.25">
      <c r="A2583" s="5">
        <v>2019</v>
      </c>
      <c r="B2583" s="5">
        <v>7</v>
      </c>
      <c r="C2583" s="12" t="s">
        <v>19</v>
      </c>
      <c r="D2583" s="12" t="s">
        <v>70</v>
      </c>
      <c r="E2583" s="5" t="s">
        <v>67</v>
      </c>
      <c r="F2583" s="12" t="s">
        <v>71</v>
      </c>
      <c r="G2583" s="10" t="s">
        <v>68</v>
      </c>
      <c r="H2583" s="6">
        <v>1.25</v>
      </c>
      <c r="I2583" s="6">
        <v>0</v>
      </c>
      <c r="J2583" s="6">
        <v>0</v>
      </c>
      <c r="K2583" s="6">
        <v>7.0000000000000007E-2</v>
      </c>
      <c r="L2583" s="6">
        <v>1.19</v>
      </c>
      <c r="M2583" s="6">
        <v>0</v>
      </c>
      <c r="N2583" s="6">
        <v>0</v>
      </c>
      <c r="O2583" s="6">
        <v>0</v>
      </c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  <c r="AM2583" s="3"/>
      <c r="AN2583" s="3"/>
      <c r="AO2583" s="3"/>
      <c r="AP2583" s="3"/>
      <c r="AQ2583" s="3"/>
      <c r="AR2583" s="3"/>
      <c r="AS2583" s="3"/>
      <c r="AT2583" s="3"/>
      <c r="AU2583" s="3"/>
      <c r="AV2583" s="3"/>
      <c r="AW2583" s="3"/>
      <c r="AX2583" s="3"/>
      <c r="AY2583" s="3"/>
      <c r="AZ2583" s="3"/>
      <c r="BA2583" s="3"/>
      <c r="BB2583" s="3"/>
      <c r="BC2583" s="3"/>
      <c r="BD2583" s="3"/>
      <c r="BE2583" s="3"/>
    </row>
    <row r="2584" spans="1:57" s="18" customFormat="1" hidden="1" x14ac:dyDescent="0.25">
      <c r="A2584" s="5">
        <v>2019</v>
      </c>
      <c r="B2584" s="5">
        <v>7</v>
      </c>
      <c r="C2584" s="12" t="s">
        <v>209</v>
      </c>
      <c r="D2584" s="12" t="s">
        <v>210</v>
      </c>
      <c r="E2584" s="5" t="s">
        <v>17</v>
      </c>
      <c r="F2584" s="12" t="s">
        <v>215</v>
      </c>
      <c r="G2584" s="13" t="s">
        <v>212</v>
      </c>
      <c r="H2584" s="6">
        <v>7.84</v>
      </c>
      <c r="I2584" s="6">
        <v>0</v>
      </c>
      <c r="J2584" s="6">
        <v>0</v>
      </c>
      <c r="K2584" s="6">
        <v>7.0000000000000007E-2</v>
      </c>
      <c r="L2584" s="6">
        <v>1.46</v>
      </c>
      <c r="M2584" s="6">
        <v>0</v>
      </c>
      <c r="N2584" s="6">
        <v>0</v>
      </c>
      <c r="O2584" s="6">
        <v>6.31</v>
      </c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  <c r="AM2584" s="3"/>
      <c r="AN2584" s="3"/>
      <c r="AO2584" s="3"/>
      <c r="AP2584" s="3"/>
      <c r="AQ2584" s="3"/>
      <c r="AR2584" s="3"/>
      <c r="AS2584" s="3"/>
      <c r="AT2584" s="3"/>
      <c r="AU2584" s="3"/>
      <c r="AV2584" s="3"/>
      <c r="AW2584" s="3"/>
      <c r="AX2584" s="3"/>
      <c r="AY2584" s="3"/>
      <c r="AZ2584" s="3"/>
      <c r="BA2584" s="3"/>
      <c r="BB2584" s="3"/>
      <c r="BC2584" s="3"/>
      <c r="BD2584" s="3"/>
      <c r="BE2584" s="3"/>
    </row>
    <row r="2585" spans="1:57" s="18" customFormat="1" hidden="1" x14ac:dyDescent="0.25">
      <c r="A2585" s="5">
        <v>2019</v>
      </c>
      <c r="B2585" s="5">
        <v>7</v>
      </c>
      <c r="C2585" s="12" t="s">
        <v>19</v>
      </c>
      <c r="D2585" s="12" t="s">
        <v>78</v>
      </c>
      <c r="E2585" s="5" t="s">
        <v>313</v>
      </c>
      <c r="F2585" s="12" t="s">
        <v>317</v>
      </c>
      <c r="G2585" s="10" t="s">
        <v>315</v>
      </c>
      <c r="H2585" s="6">
        <v>5.13</v>
      </c>
      <c r="I2585" s="6">
        <v>0</v>
      </c>
      <c r="J2585" s="6">
        <v>0</v>
      </c>
      <c r="K2585" s="6">
        <v>7.0000000000000007E-2</v>
      </c>
      <c r="L2585" s="6">
        <v>0.66</v>
      </c>
      <c r="M2585" s="6">
        <v>0</v>
      </c>
      <c r="N2585" s="6">
        <v>0</v>
      </c>
      <c r="O2585" s="6">
        <v>4.4000000000000004</v>
      </c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  <c r="AM2585" s="3"/>
      <c r="AN2585" s="3"/>
      <c r="AO2585" s="3"/>
      <c r="AP2585" s="3"/>
      <c r="AQ2585" s="3"/>
      <c r="AR2585" s="3"/>
      <c r="AS2585" s="3"/>
      <c r="AT2585" s="3"/>
      <c r="AU2585" s="3"/>
      <c r="AV2585" s="3"/>
      <c r="AW2585" s="3"/>
      <c r="AX2585" s="3"/>
      <c r="AY2585" s="3"/>
      <c r="AZ2585" s="3"/>
      <c r="BA2585" s="3"/>
      <c r="BB2585" s="3"/>
      <c r="BC2585" s="3"/>
      <c r="BD2585" s="3"/>
      <c r="BE2585" s="3"/>
    </row>
    <row r="2586" spans="1:57" s="18" customFormat="1" hidden="1" x14ac:dyDescent="0.25">
      <c r="A2586" s="15">
        <v>2019</v>
      </c>
      <c r="B2586" s="15">
        <v>8</v>
      </c>
      <c r="C2586" s="15" t="s">
        <v>19</v>
      </c>
      <c r="D2586" s="15" t="s">
        <v>70</v>
      </c>
      <c r="E2586" s="15" t="s">
        <v>67</v>
      </c>
      <c r="F2586" s="15" t="s">
        <v>71</v>
      </c>
      <c r="G2586" s="16" t="s">
        <v>68</v>
      </c>
      <c r="H2586" s="15">
        <v>1.31</v>
      </c>
      <c r="I2586" s="15">
        <v>0</v>
      </c>
      <c r="J2586" s="15">
        <v>0</v>
      </c>
      <c r="K2586" s="15">
        <v>7.0000000000000007E-2</v>
      </c>
      <c r="L2586" s="15">
        <v>1.24</v>
      </c>
      <c r="M2586" s="15">
        <v>0</v>
      </c>
      <c r="N2586" s="15">
        <v>0</v>
      </c>
      <c r="O2586" s="15">
        <v>0</v>
      </c>
      <c r="P2586" s="17"/>
      <c r="Q2586" s="17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  <c r="AB2586" s="17"/>
      <c r="AC2586" s="17"/>
      <c r="AD2586" s="17"/>
      <c r="AE2586" s="17"/>
      <c r="AF2586" s="17"/>
      <c r="AG2586" s="17"/>
      <c r="AH2586" s="17"/>
      <c r="AI2586" s="17"/>
      <c r="AJ2586" s="17"/>
      <c r="AK2586" s="17"/>
      <c r="AL2586" s="17"/>
      <c r="AM2586" s="17"/>
      <c r="AN2586" s="17"/>
      <c r="AO2586" s="17"/>
      <c r="AP2586" s="17"/>
      <c r="AQ2586" s="17"/>
      <c r="AR2586" s="17"/>
      <c r="AS2586" s="17"/>
      <c r="AT2586" s="17"/>
      <c r="AU2586" s="17"/>
      <c r="AV2586" s="17"/>
      <c r="AW2586" s="17"/>
      <c r="AX2586" s="17"/>
      <c r="AY2586" s="17"/>
      <c r="AZ2586" s="17"/>
      <c r="BA2586" s="17"/>
      <c r="BB2586" s="17"/>
      <c r="BC2586" s="17"/>
      <c r="BD2586" s="17"/>
      <c r="BE2586" s="17"/>
    </row>
    <row r="2587" spans="1:57" s="18" customFormat="1" hidden="1" x14ac:dyDescent="0.25">
      <c r="A2587" s="15">
        <v>2019</v>
      </c>
      <c r="B2587" s="15">
        <v>8</v>
      </c>
      <c r="C2587" s="15" t="s">
        <v>133</v>
      </c>
      <c r="D2587" s="15" t="s">
        <v>284</v>
      </c>
      <c r="E2587" s="15" t="s">
        <v>544</v>
      </c>
      <c r="F2587" s="15" t="s">
        <v>286</v>
      </c>
      <c r="G2587" s="16" t="s">
        <v>287</v>
      </c>
      <c r="H2587" s="15">
        <v>9.91</v>
      </c>
      <c r="I2587" s="15">
        <v>0</v>
      </c>
      <c r="J2587" s="15">
        <v>0</v>
      </c>
      <c r="K2587" s="15">
        <v>7.0000000000000007E-2</v>
      </c>
      <c r="L2587" s="15">
        <v>1.1100000000000001</v>
      </c>
      <c r="M2587" s="15">
        <v>0</v>
      </c>
      <c r="N2587" s="15">
        <v>0</v>
      </c>
      <c r="O2587" s="15">
        <v>8.73</v>
      </c>
      <c r="P2587" s="17"/>
      <c r="Q2587" s="17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  <c r="AB2587" s="17"/>
      <c r="AC2587" s="17"/>
      <c r="AD2587" s="17"/>
      <c r="AE2587" s="17"/>
      <c r="AF2587" s="17"/>
      <c r="AG2587" s="17"/>
      <c r="AH2587" s="17"/>
      <c r="AI2587" s="17"/>
      <c r="AJ2587" s="17"/>
      <c r="AK2587" s="17"/>
      <c r="AL2587" s="17"/>
      <c r="AM2587" s="17"/>
      <c r="AN2587" s="17"/>
      <c r="AO2587" s="17"/>
      <c r="AP2587" s="17"/>
      <c r="AQ2587" s="17"/>
      <c r="AR2587" s="17"/>
      <c r="AS2587" s="17"/>
      <c r="AT2587" s="17"/>
      <c r="AU2587" s="17"/>
      <c r="AV2587" s="17"/>
      <c r="AW2587" s="17"/>
      <c r="AX2587" s="17"/>
      <c r="AY2587" s="17"/>
      <c r="AZ2587" s="17"/>
      <c r="BA2587" s="17"/>
      <c r="BB2587" s="17"/>
      <c r="BC2587" s="17"/>
      <c r="BD2587" s="17"/>
      <c r="BE2587" s="17"/>
    </row>
    <row r="2588" spans="1:57" s="18" customFormat="1" hidden="1" x14ac:dyDescent="0.25">
      <c r="A2588" s="13">
        <v>2019</v>
      </c>
      <c r="B2588" s="13">
        <v>9</v>
      </c>
      <c r="C2588" s="13" t="s">
        <v>19</v>
      </c>
      <c r="D2588" s="13" t="s">
        <v>20</v>
      </c>
      <c r="E2588" s="13" t="s">
        <v>542</v>
      </c>
      <c r="F2588" s="13" t="s">
        <v>118</v>
      </c>
      <c r="G2588" s="5" t="s">
        <v>117</v>
      </c>
      <c r="H2588" s="13">
        <v>1.79</v>
      </c>
      <c r="I2588" s="13">
        <v>0</v>
      </c>
      <c r="J2588" s="13">
        <v>0</v>
      </c>
      <c r="K2588" s="13">
        <v>7.0000000000000007E-2</v>
      </c>
      <c r="L2588" s="13">
        <v>0</v>
      </c>
      <c r="M2588" s="13">
        <v>0</v>
      </c>
      <c r="N2588" s="13">
        <v>0</v>
      </c>
      <c r="O2588" s="13">
        <v>1.72</v>
      </c>
    </row>
    <row r="2589" spans="1:57" s="18" customFormat="1" hidden="1" x14ac:dyDescent="0.25">
      <c r="A2589" s="19">
        <v>2019</v>
      </c>
      <c r="B2589" s="19">
        <v>10</v>
      </c>
      <c r="C2589" s="19" t="s">
        <v>19</v>
      </c>
      <c r="D2589" s="19" t="s">
        <v>70</v>
      </c>
      <c r="E2589" s="19" t="s">
        <v>67</v>
      </c>
      <c r="F2589" s="19" t="s">
        <v>71</v>
      </c>
      <c r="G2589" s="19" t="s">
        <v>68</v>
      </c>
      <c r="H2589" s="19">
        <v>1.26</v>
      </c>
      <c r="I2589" s="19">
        <v>0</v>
      </c>
      <c r="J2589" s="19">
        <v>0</v>
      </c>
      <c r="K2589" s="19">
        <v>7.0000000000000007E-2</v>
      </c>
      <c r="L2589" s="19">
        <v>1.2</v>
      </c>
      <c r="M2589" s="19">
        <v>0</v>
      </c>
      <c r="N2589" s="19">
        <v>0</v>
      </c>
      <c r="O2589" s="19">
        <v>0</v>
      </c>
      <c r="P2589" s="20"/>
      <c r="Q2589" s="20"/>
      <c r="R2589" s="20"/>
      <c r="S2589" s="20"/>
      <c r="T2589" s="20"/>
      <c r="U2589" s="20"/>
      <c r="V2589" s="20"/>
      <c r="W2589" s="20"/>
      <c r="X2589" s="20"/>
      <c r="Y2589" s="20"/>
      <c r="Z2589" s="20"/>
      <c r="AA2589" s="20"/>
      <c r="AB2589" s="20"/>
      <c r="AC2589" s="20"/>
      <c r="AD2589" s="20"/>
      <c r="AE2589" s="20"/>
      <c r="AF2589" s="20"/>
      <c r="AG2589" s="20"/>
      <c r="AH2589" s="20"/>
      <c r="AI2589" s="20"/>
      <c r="AJ2589" s="20"/>
      <c r="AK2589" s="20"/>
      <c r="AL2589" s="20"/>
      <c r="AM2589" s="20"/>
      <c r="AN2589" s="20"/>
      <c r="AO2589" s="20"/>
      <c r="AP2589" s="20"/>
      <c r="AQ2589" s="20"/>
      <c r="AR2589" s="20"/>
      <c r="AS2589" s="20"/>
      <c r="AT2589" s="20"/>
      <c r="AU2589" s="20"/>
      <c r="AV2589" s="20"/>
      <c r="AW2589" s="20"/>
      <c r="AX2589" s="20"/>
      <c r="AY2589" s="20"/>
      <c r="AZ2589" s="20"/>
      <c r="BA2589" s="20"/>
      <c r="BB2589" s="20"/>
      <c r="BC2589" s="20"/>
      <c r="BD2589" s="20"/>
      <c r="BE2589" s="20"/>
    </row>
    <row r="2590" spans="1:57" s="18" customFormat="1" hidden="1" x14ac:dyDescent="0.25">
      <c r="A2590" s="19">
        <v>2019</v>
      </c>
      <c r="B2590" s="19">
        <v>10</v>
      </c>
      <c r="C2590" s="19" t="s">
        <v>19</v>
      </c>
      <c r="D2590" s="19" t="s">
        <v>20</v>
      </c>
      <c r="E2590" s="19" t="s">
        <v>542</v>
      </c>
      <c r="F2590" s="19" t="s">
        <v>118</v>
      </c>
      <c r="G2590" s="19" t="s">
        <v>117</v>
      </c>
      <c r="H2590" s="19">
        <v>2.1</v>
      </c>
      <c r="I2590" s="19">
        <v>0</v>
      </c>
      <c r="J2590" s="19">
        <v>0</v>
      </c>
      <c r="K2590" s="19">
        <v>7.0000000000000007E-2</v>
      </c>
      <c r="L2590" s="19">
        <v>0</v>
      </c>
      <c r="M2590" s="19">
        <v>0</v>
      </c>
      <c r="N2590" s="19">
        <v>0</v>
      </c>
      <c r="O2590" s="19">
        <v>2.04</v>
      </c>
      <c r="P2590" s="20"/>
      <c r="Q2590" s="20"/>
      <c r="R2590" s="20"/>
      <c r="S2590" s="20"/>
      <c r="T2590" s="20"/>
      <c r="U2590" s="20"/>
      <c r="V2590" s="20"/>
      <c r="W2590" s="20"/>
      <c r="X2590" s="20"/>
      <c r="Y2590" s="20"/>
      <c r="Z2590" s="20"/>
      <c r="AA2590" s="20"/>
      <c r="AB2590" s="20"/>
      <c r="AC2590" s="20"/>
      <c r="AD2590" s="20"/>
      <c r="AE2590" s="20"/>
      <c r="AF2590" s="20"/>
      <c r="AG2590" s="20"/>
      <c r="AH2590" s="20"/>
      <c r="AI2590" s="20"/>
      <c r="AJ2590" s="20"/>
      <c r="AK2590" s="20"/>
      <c r="AL2590" s="20"/>
      <c r="AM2590" s="20"/>
      <c r="AN2590" s="20"/>
      <c r="AO2590" s="20"/>
      <c r="AP2590" s="20"/>
      <c r="AQ2590" s="20"/>
      <c r="AR2590" s="20"/>
      <c r="AS2590" s="20"/>
      <c r="AT2590" s="20"/>
      <c r="AU2590" s="20"/>
      <c r="AV2590" s="20"/>
      <c r="AW2590" s="20"/>
      <c r="AX2590" s="20"/>
      <c r="AY2590" s="20"/>
      <c r="AZ2590" s="20"/>
      <c r="BA2590" s="20"/>
      <c r="BB2590" s="20"/>
      <c r="BC2590" s="20"/>
      <c r="BD2590" s="20"/>
      <c r="BE2590" s="20"/>
    </row>
    <row r="2591" spans="1:57" s="18" customFormat="1" hidden="1" x14ac:dyDescent="0.25">
      <c r="A2591" s="19">
        <v>2019</v>
      </c>
      <c r="B2591" s="19">
        <v>10</v>
      </c>
      <c r="C2591" s="19" t="s">
        <v>19</v>
      </c>
      <c r="D2591" s="19" t="s">
        <v>46</v>
      </c>
      <c r="E2591" s="19" t="s">
        <v>206</v>
      </c>
      <c r="F2591" s="19" t="s">
        <v>298</v>
      </c>
      <c r="G2591" s="19" t="s">
        <v>296</v>
      </c>
      <c r="H2591" s="19">
        <v>0.16</v>
      </c>
      <c r="I2591" s="19">
        <v>0</v>
      </c>
      <c r="J2591" s="19">
        <v>0</v>
      </c>
      <c r="K2591" s="19">
        <v>7.0000000000000007E-2</v>
      </c>
      <c r="L2591" s="19">
        <v>0.08</v>
      </c>
      <c r="M2591" s="19">
        <v>0</v>
      </c>
      <c r="N2591" s="19">
        <v>0</v>
      </c>
      <c r="O2591" s="19">
        <v>0</v>
      </c>
      <c r="P2591" s="20"/>
      <c r="Q2591" s="20"/>
      <c r="R2591" s="20"/>
      <c r="S2591" s="20"/>
      <c r="T2591" s="20"/>
      <c r="U2591" s="20"/>
      <c r="V2591" s="20"/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20"/>
      <c r="AG2591" s="20"/>
      <c r="AH2591" s="20"/>
      <c r="AI2591" s="20"/>
      <c r="AJ2591" s="20"/>
      <c r="AK2591" s="20"/>
      <c r="AL2591" s="20"/>
      <c r="AM2591" s="20"/>
      <c r="AN2591" s="20"/>
      <c r="AO2591" s="20"/>
      <c r="AP2591" s="20"/>
      <c r="AQ2591" s="20"/>
      <c r="AR2591" s="20"/>
      <c r="AS2591" s="20"/>
      <c r="AT2591" s="20"/>
      <c r="AU2591" s="20"/>
      <c r="AV2591" s="20"/>
      <c r="AW2591" s="20"/>
      <c r="AX2591" s="20"/>
      <c r="AY2591" s="20"/>
      <c r="AZ2591" s="20"/>
      <c r="BA2591" s="20"/>
      <c r="BB2591" s="20"/>
      <c r="BC2591" s="20"/>
      <c r="BD2591" s="20"/>
      <c r="BE2591" s="20"/>
    </row>
    <row r="2592" spans="1:57" s="18" customFormat="1" x14ac:dyDescent="0.25">
      <c r="A2592" s="19">
        <v>2019</v>
      </c>
      <c r="B2592" s="19">
        <v>10</v>
      </c>
      <c r="C2592" s="19" t="s">
        <v>61</v>
      </c>
      <c r="D2592" s="19" t="s">
        <v>399</v>
      </c>
      <c r="E2592" s="19" t="s">
        <v>29</v>
      </c>
      <c r="F2592" s="19" t="s">
        <v>423</v>
      </c>
      <c r="G2592" s="19" t="s">
        <v>411</v>
      </c>
      <c r="H2592" s="19">
        <v>6.54</v>
      </c>
      <c r="I2592" s="19">
        <v>0</v>
      </c>
      <c r="J2592" s="19">
        <v>0</v>
      </c>
      <c r="K2592" s="19">
        <v>7.0000000000000007E-2</v>
      </c>
      <c r="L2592" s="19">
        <v>0</v>
      </c>
      <c r="M2592" s="19">
        <v>6.47</v>
      </c>
      <c r="N2592" s="19">
        <v>2.08</v>
      </c>
      <c r="O2592" s="19">
        <v>0</v>
      </c>
      <c r="P2592" s="20"/>
      <c r="Q2592" s="20"/>
      <c r="R2592" s="20"/>
      <c r="S2592" s="20"/>
      <c r="T2592" s="20"/>
      <c r="U2592" s="20"/>
      <c r="V2592" s="20"/>
      <c r="W2592" s="20"/>
      <c r="X2592" s="20"/>
      <c r="Y2592" s="20"/>
      <c r="Z2592" s="20"/>
      <c r="AA2592" s="20"/>
      <c r="AB2592" s="20"/>
      <c r="AC2592" s="20"/>
      <c r="AD2592" s="20"/>
      <c r="AE2592" s="20"/>
      <c r="AF2592" s="20"/>
      <c r="AG2592" s="20"/>
      <c r="AH2592" s="20"/>
      <c r="AI2592" s="20"/>
      <c r="AJ2592" s="20"/>
      <c r="AK2592" s="20"/>
      <c r="AL2592" s="20"/>
      <c r="AM2592" s="20"/>
      <c r="AN2592" s="20"/>
      <c r="AO2592" s="20"/>
      <c r="AP2592" s="20"/>
      <c r="AQ2592" s="20"/>
      <c r="AR2592" s="20"/>
      <c r="AS2592" s="20"/>
      <c r="AT2592" s="20"/>
      <c r="AU2592" s="20"/>
      <c r="AV2592" s="20"/>
      <c r="AW2592" s="20"/>
      <c r="AX2592" s="20"/>
      <c r="AY2592" s="20"/>
      <c r="AZ2592" s="20"/>
      <c r="BA2592" s="20"/>
      <c r="BB2592" s="20"/>
      <c r="BC2592" s="20"/>
      <c r="BD2592" s="20"/>
      <c r="BE2592" s="20"/>
    </row>
    <row r="2593" spans="1:57" s="18" customFormat="1" hidden="1" x14ac:dyDescent="0.25">
      <c r="A2593" s="21">
        <v>2019</v>
      </c>
      <c r="B2593" s="21">
        <v>11</v>
      </c>
      <c r="C2593" s="21" t="s">
        <v>27</v>
      </c>
      <c r="D2593" s="21" t="s">
        <v>158</v>
      </c>
      <c r="E2593" s="5" t="s">
        <v>17</v>
      </c>
      <c r="F2593" s="21" t="s">
        <v>264</v>
      </c>
      <c r="G2593" s="21" t="s">
        <v>34</v>
      </c>
      <c r="H2593" s="21">
        <v>3.38</v>
      </c>
      <c r="I2593" s="21">
        <v>0</v>
      </c>
      <c r="J2593" s="21">
        <v>0</v>
      </c>
      <c r="K2593" s="21">
        <v>7.0000000000000007E-2</v>
      </c>
      <c r="L2593" s="21">
        <v>0</v>
      </c>
      <c r="M2593" s="21">
        <v>3.31</v>
      </c>
      <c r="N2593" s="21">
        <v>5.26</v>
      </c>
      <c r="O2593" s="21">
        <v>0</v>
      </c>
      <c r="P2593" s="22"/>
      <c r="Q2593" s="22"/>
      <c r="R2593" s="22"/>
      <c r="S2593" s="22"/>
      <c r="T2593" s="22"/>
      <c r="U2593" s="22"/>
      <c r="V2593" s="22"/>
      <c r="W2593" s="22"/>
      <c r="X2593" s="22"/>
      <c r="Y2593" s="22"/>
      <c r="Z2593" s="22"/>
      <c r="AA2593" s="22"/>
      <c r="AB2593" s="22"/>
      <c r="AC2593" s="22"/>
      <c r="AD2593" s="22"/>
      <c r="AE2593" s="22"/>
      <c r="AF2593" s="22"/>
      <c r="AG2593" s="22"/>
      <c r="AH2593" s="22"/>
      <c r="AI2593" s="22"/>
      <c r="AJ2593" s="22"/>
      <c r="AK2593" s="22"/>
      <c r="AL2593" s="22"/>
      <c r="AM2593" s="22"/>
      <c r="AN2593" s="22"/>
      <c r="AO2593" s="22"/>
      <c r="AP2593" s="22"/>
      <c r="AQ2593" s="22"/>
      <c r="AR2593" s="22"/>
      <c r="AS2593" s="22"/>
      <c r="AT2593" s="22"/>
      <c r="AU2593" s="22"/>
      <c r="AV2593" s="22"/>
      <c r="AW2593" s="22"/>
      <c r="AX2593" s="22"/>
      <c r="AY2593" s="22"/>
      <c r="AZ2593" s="22"/>
      <c r="BA2593" s="22"/>
      <c r="BB2593" s="22"/>
      <c r="BC2593" s="22"/>
      <c r="BD2593" s="22"/>
      <c r="BE2593" s="22"/>
    </row>
    <row r="2594" spans="1:57" s="18" customFormat="1" x14ac:dyDescent="0.25">
      <c r="A2594" s="23">
        <v>2019</v>
      </c>
      <c r="B2594" s="23">
        <v>12</v>
      </c>
      <c r="C2594" s="23" t="s">
        <v>89</v>
      </c>
      <c r="D2594" s="23" t="s">
        <v>332</v>
      </c>
      <c r="E2594" s="23" t="s">
        <v>29</v>
      </c>
      <c r="F2594" s="23" t="s">
        <v>333</v>
      </c>
      <c r="G2594" s="23" t="s">
        <v>330</v>
      </c>
      <c r="H2594" s="23">
        <v>3.07</v>
      </c>
      <c r="I2594" s="23">
        <v>0</v>
      </c>
      <c r="J2594" s="23">
        <v>0</v>
      </c>
      <c r="K2594" s="23">
        <v>7.0000000000000007E-2</v>
      </c>
      <c r="L2594" s="23">
        <v>1.69</v>
      </c>
      <c r="M2594" s="23">
        <v>0</v>
      </c>
      <c r="N2594" s="23">
        <v>0</v>
      </c>
      <c r="O2594" s="23">
        <v>1.3</v>
      </c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  <c r="Z2594" s="24"/>
      <c r="AA2594" s="24"/>
      <c r="AB2594" s="24"/>
      <c r="AC2594" s="24"/>
      <c r="AD2594" s="24"/>
      <c r="AE2594" s="24"/>
      <c r="AF2594" s="24"/>
      <c r="AG2594" s="24"/>
      <c r="AH2594" s="24"/>
      <c r="AI2594" s="24"/>
      <c r="AJ2594" s="24"/>
      <c r="AK2594" s="24"/>
      <c r="AL2594" s="24"/>
      <c r="AM2594" s="24"/>
      <c r="AN2594" s="24"/>
      <c r="AO2594" s="24"/>
      <c r="AP2594" s="24"/>
      <c r="AQ2594" s="24"/>
      <c r="AR2594" s="24"/>
      <c r="AS2594" s="24"/>
      <c r="AT2594" s="24"/>
      <c r="AU2594" s="24"/>
      <c r="AV2594" s="24"/>
      <c r="AW2594" s="24"/>
      <c r="AX2594" s="24"/>
      <c r="AY2594" s="24"/>
      <c r="AZ2594" s="24"/>
      <c r="BA2594" s="24"/>
      <c r="BB2594" s="24"/>
      <c r="BC2594" s="24"/>
      <c r="BD2594" s="24"/>
      <c r="BE2594" s="24"/>
    </row>
    <row r="2595" spans="1:57" s="18" customFormat="1" x14ac:dyDescent="0.25">
      <c r="A2595" s="23">
        <v>2019</v>
      </c>
      <c r="B2595" s="23">
        <v>12</v>
      </c>
      <c r="C2595" s="23" t="s">
        <v>55</v>
      </c>
      <c r="D2595" s="23" t="s">
        <v>249</v>
      </c>
      <c r="E2595" s="23" t="s">
        <v>29</v>
      </c>
      <c r="F2595" s="23" t="s">
        <v>397</v>
      </c>
      <c r="G2595" s="23" t="s">
        <v>398</v>
      </c>
      <c r="H2595" s="23">
        <v>13.46</v>
      </c>
      <c r="I2595" s="23">
        <v>0</v>
      </c>
      <c r="J2595" s="23">
        <v>0</v>
      </c>
      <c r="K2595" s="23">
        <v>7.0000000000000007E-2</v>
      </c>
      <c r="L2595" s="23">
        <v>0</v>
      </c>
      <c r="M2595" s="23">
        <v>0</v>
      </c>
      <c r="N2595" s="23">
        <v>0</v>
      </c>
      <c r="O2595" s="23">
        <v>13.39</v>
      </c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  <c r="Z2595" s="24"/>
      <c r="AA2595" s="24"/>
      <c r="AB2595" s="24"/>
      <c r="AC2595" s="24"/>
      <c r="AD2595" s="24"/>
      <c r="AE2595" s="24"/>
      <c r="AF2595" s="24"/>
      <c r="AG2595" s="24"/>
      <c r="AH2595" s="24"/>
      <c r="AI2595" s="24"/>
      <c r="AJ2595" s="24"/>
      <c r="AK2595" s="24"/>
      <c r="AL2595" s="24"/>
      <c r="AM2595" s="24"/>
      <c r="AN2595" s="24"/>
      <c r="AO2595" s="24"/>
      <c r="AP2595" s="24"/>
      <c r="AQ2595" s="24"/>
      <c r="AR2595" s="24"/>
      <c r="AS2595" s="24"/>
      <c r="AT2595" s="24"/>
      <c r="AU2595" s="24"/>
      <c r="AV2595" s="24"/>
      <c r="AW2595" s="24"/>
      <c r="AX2595" s="24"/>
      <c r="AY2595" s="24"/>
      <c r="AZ2595" s="24"/>
      <c r="BA2595" s="24"/>
      <c r="BB2595" s="24"/>
      <c r="BC2595" s="24"/>
      <c r="BD2595" s="24"/>
      <c r="BE2595" s="24"/>
    </row>
    <row r="2596" spans="1:57" s="18" customFormat="1" x14ac:dyDescent="0.25">
      <c r="A2596" s="23">
        <v>2019</v>
      </c>
      <c r="B2596" s="23">
        <v>12</v>
      </c>
      <c r="C2596" s="23" t="s">
        <v>61</v>
      </c>
      <c r="D2596" s="23" t="s">
        <v>399</v>
      </c>
      <c r="E2596" s="23" t="s">
        <v>29</v>
      </c>
      <c r="F2596" s="23" t="s">
        <v>414</v>
      </c>
      <c r="G2596" s="23" t="s">
        <v>411</v>
      </c>
      <c r="H2596" s="23">
        <v>7.32</v>
      </c>
      <c r="I2596" s="23">
        <v>0</v>
      </c>
      <c r="J2596" s="23">
        <v>0</v>
      </c>
      <c r="K2596" s="23">
        <v>7.0000000000000007E-2</v>
      </c>
      <c r="L2596" s="23">
        <v>0</v>
      </c>
      <c r="M2596" s="23">
        <v>7.25</v>
      </c>
      <c r="N2596" s="23">
        <v>2.7800000000000002</v>
      </c>
      <c r="O2596" s="23">
        <v>0</v>
      </c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  <c r="Z2596" s="24"/>
      <c r="AA2596" s="24"/>
      <c r="AB2596" s="24"/>
      <c r="AC2596" s="24"/>
      <c r="AD2596" s="24"/>
      <c r="AE2596" s="24"/>
      <c r="AF2596" s="24"/>
      <c r="AG2596" s="24"/>
      <c r="AH2596" s="24"/>
      <c r="AI2596" s="24"/>
      <c r="AJ2596" s="24"/>
      <c r="AK2596" s="24"/>
      <c r="AL2596" s="24"/>
      <c r="AM2596" s="24"/>
      <c r="AN2596" s="24"/>
      <c r="AO2596" s="24"/>
      <c r="AP2596" s="24"/>
      <c r="AQ2596" s="24"/>
      <c r="AR2596" s="24"/>
      <c r="AS2596" s="24"/>
      <c r="AT2596" s="24"/>
      <c r="AU2596" s="24"/>
      <c r="AV2596" s="24"/>
      <c r="AW2596" s="24"/>
      <c r="AX2596" s="24"/>
      <c r="AY2596" s="24"/>
      <c r="AZ2596" s="24"/>
      <c r="BA2596" s="24"/>
      <c r="BB2596" s="24"/>
      <c r="BC2596" s="24"/>
      <c r="BD2596" s="24"/>
      <c r="BE2596" s="24"/>
    </row>
    <row r="2597" spans="1:57" s="18" customFormat="1" hidden="1" x14ac:dyDescent="0.25">
      <c r="A2597" s="9">
        <v>2019</v>
      </c>
      <c r="B2597" s="9">
        <v>5</v>
      </c>
      <c r="C2597" s="9" t="s">
        <v>27</v>
      </c>
      <c r="D2597" s="9" t="s">
        <v>158</v>
      </c>
      <c r="E2597" s="9" t="s">
        <v>17</v>
      </c>
      <c r="F2597" s="9" t="s">
        <v>262</v>
      </c>
      <c r="G2597" s="5" t="s">
        <v>34</v>
      </c>
      <c r="H2597" s="6">
        <v>5.8999999999999995</v>
      </c>
      <c r="I2597" s="6">
        <v>0</v>
      </c>
      <c r="J2597" s="6">
        <v>0</v>
      </c>
      <c r="K2597" s="6">
        <v>6.9999999999999993E-2</v>
      </c>
      <c r="L2597" s="6">
        <v>0</v>
      </c>
      <c r="M2597" s="6">
        <v>5.83</v>
      </c>
      <c r="N2597" s="6">
        <v>11.08</v>
      </c>
      <c r="O2597" s="6">
        <v>0</v>
      </c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  <c r="AM2597" s="3"/>
      <c r="AN2597" s="3"/>
      <c r="AO2597" s="3"/>
      <c r="AP2597" s="3"/>
      <c r="AQ2597" s="3"/>
      <c r="AR2597" s="3"/>
      <c r="AS2597" s="3"/>
      <c r="AT2597" s="3"/>
      <c r="AU2597" s="3"/>
      <c r="AV2597" s="3"/>
      <c r="AW2597" s="3"/>
      <c r="AX2597" s="3"/>
      <c r="AY2597" s="3"/>
      <c r="AZ2597" s="3"/>
      <c r="BA2597" s="3"/>
      <c r="BB2597" s="3"/>
      <c r="BC2597" s="3"/>
      <c r="BD2597" s="3"/>
      <c r="BE2597" s="3"/>
    </row>
    <row r="2598" spans="1:57" s="18" customFormat="1" hidden="1" x14ac:dyDescent="0.25">
      <c r="A2598" s="5">
        <v>2019</v>
      </c>
      <c r="B2598" s="5">
        <v>7</v>
      </c>
      <c r="C2598" s="12" t="s">
        <v>27</v>
      </c>
      <c r="D2598" s="12" t="s">
        <v>158</v>
      </c>
      <c r="E2598" s="5" t="s">
        <v>17</v>
      </c>
      <c r="F2598" s="12" t="s">
        <v>262</v>
      </c>
      <c r="G2598" s="10" t="s">
        <v>34</v>
      </c>
      <c r="H2598" s="6">
        <v>6.36</v>
      </c>
      <c r="I2598" s="6">
        <v>0</v>
      </c>
      <c r="J2598" s="6">
        <v>0</v>
      </c>
      <c r="K2598" s="6">
        <v>6.9999999999999993E-2</v>
      </c>
      <c r="L2598" s="6">
        <v>0</v>
      </c>
      <c r="M2598" s="6">
        <v>6.3000000000000007</v>
      </c>
      <c r="N2598" s="6">
        <v>11.98</v>
      </c>
      <c r="O2598" s="6">
        <v>0</v>
      </c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  <c r="AM2598" s="3"/>
      <c r="AN2598" s="3"/>
      <c r="AO2598" s="3"/>
      <c r="AP2598" s="3"/>
      <c r="AQ2598" s="3"/>
      <c r="AR2598" s="3"/>
      <c r="AS2598" s="3"/>
      <c r="AT2598" s="3"/>
      <c r="AU2598" s="3"/>
      <c r="AV2598" s="3"/>
      <c r="AW2598" s="3"/>
      <c r="AX2598" s="3"/>
      <c r="AY2598" s="3"/>
      <c r="AZ2598" s="3"/>
      <c r="BA2598" s="3"/>
      <c r="BB2598" s="3"/>
      <c r="BC2598" s="3"/>
      <c r="BD2598" s="3"/>
      <c r="BE2598" s="3"/>
    </row>
    <row r="2599" spans="1:57" s="18" customFormat="1" hidden="1" x14ac:dyDescent="0.25">
      <c r="A2599" s="19">
        <v>2019</v>
      </c>
      <c r="B2599" s="19">
        <v>10</v>
      </c>
      <c r="C2599" s="19" t="s">
        <v>27</v>
      </c>
      <c r="D2599" s="19" t="s">
        <v>158</v>
      </c>
      <c r="E2599" s="5" t="s">
        <v>17</v>
      </c>
      <c r="F2599" s="19" t="s">
        <v>262</v>
      </c>
      <c r="G2599" s="19" t="s">
        <v>34</v>
      </c>
      <c r="H2599" s="19">
        <v>6.88</v>
      </c>
      <c r="I2599" s="19">
        <v>0</v>
      </c>
      <c r="J2599" s="19">
        <v>0</v>
      </c>
      <c r="K2599" s="19">
        <v>6.9999999999999993E-2</v>
      </c>
      <c r="L2599" s="19">
        <v>0</v>
      </c>
      <c r="M2599" s="19">
        <v>6.8</v>
      </c>
      <c r="N2599" s="19">
        <v>10.610000000000001</v>
      </c>
      <c r="O2599" s="19">
        <v>0</v>
      </c>
      <c r="P2599" s="20"/>
      <c r="Q2599" s="20"/>
      <c r="R2599" s="20"/>
      <c r="S2599" s="20"/>
      <c r="T2599" s="20"/>
      <c r="U2599" s="20"/>
      <c r="V2599" s="20"/>
      <c r="W2599" s="20"/>
      <c r="X2599" s="20"/>
      <c r="Y2599" s="20"/>
      <c r="Z2599" s="20"/>
      <c r="AA2599" s="20"/>
      <c r="AB2599" s="20"/>
      <c r="AC2599" s="20"/>
      <c r="AD2599" s="20"/>
      <c r="AE2599" s="20"/>
      <c r="AF2599" s="20"/>
      <c r="AG2599" s="20"/>
      <c r="AH2599" s="20"/>
      <c r="AI2599" s="20"/>
      <c r="AJ2599" s="20"/>
      <c r="AK2599" s="20"/>
      <c r="AL2599" s="20"/>
      <c r="AM2599" s="20"/>
      <c r="AN2599" s="20"/>
      <c r="AO2599" s="20"/>
      <c r="AP2599" s="20"/>
      <c r="AQ2599" s="20"/>
      <c r="AR2599" s="20"/>
      <c r="AS2599" s="20"/>
      <c r="AT2599" s="20"/>
      <c r="AU2599" s="20"/>
      <c r="AV2599" s="20"/>
      <c r="AW2599" s="20"/>
      <c r="AX2599" s="20"/>
      <c r="AY2599" s="20"/>
      <c r="AZ2599" s="20"/>
      <c r="BA2599" s="20"/>
      <c r="BB2599" s="20"/>
      <c r="BC2599" s="20"/>
      <c r="BD2599" s="20"/>
      <c r="BE2599" s="20"/>
    </row>
    <row r="2600" spans="1:57" s="18" customFormat="1" hidden="1" x14ac:dyDescent="0.25">
      <c r="A2600" s="9">
        <v>2019</v>
      </c>
      <c r="B2600" s="9">
        <v>5</v>
      </c>
      <c r="C2600" s="9" t="s">
        <v>27</v>
      </c>
      <c r="D2600" s="9" t="s">
        <v>158</v>
      </c>
      <c r="E2600" s="9" t="s">
        <v>17</v>
      </c>
      <c r="F2600" s="9" t="s">
        <v>264</v>
      </c>
      <c r="G2600" s="5" t="s">
        <v>34</v>
      </c>
      <c r="H2600" s="6">
        <v>5.1099999999999994</v>
      </c>
      <c r="I2600" s="6">
        <v>0</v>
      </c>
      <c r="J2600" s="6">
        <v>0</v>
      </c>
      <c r="K2600" s="6">
        <v>6.0000000000000005E-2</v>
      </c>
      <c r="L2600" s="6">
        <v>0</v>
      </c>
      <c r="M2600" s="6">
        <v>5.04</v>
      </c>
      <c r="N2600" s="6">
        <v>9.58</v>
      </c>
      <c r="O2600" s="6">
        <v>0</v>
      </c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  <c r="AM2600" s="3"/>
      <c r="AN2600" s="3"/>
      <c r="AO2600" s="3"/>
      <c r="AP2600" s="3"/>
      <c r="AQ2600" s="3"/>
      <c r="AR2600" s="3"/>
      <c r="AS2600" s="3"/>
      <c r="AT2600" s="3"/>
      <c r="AU2600" s="3"/>
      <c r="AV2600" s="3"/>
      <c r="AW2600" s="3"/>
      <c r="AX2600" s="3"/>
      <c r="AY2600" s="3"/>
      <c r="AZ2600" s="3"/>
      <c r="BA2600" s="3"/>
      <c r="BB2600" s="3"/>
      <c r="BC2600" s="3"/>
      <c r="BD2600" s="3"/>
      <c r="BE2600" s="3"/>
    </row>
    <row r="2601" spans="1:57" s="18" customFormat="1" hidden="1" x14ac:dyDescent="0.25">
      <c r="A2601" s="23">
        <v>2019</v>
      </c>
      <c r="B2601" s="23">
        <v>12</v>
      </c>
      <c r="C2601" s="23" t="s">
        <v>19</v>
      </c>
      <c r="D2601" s="23" t="s">
        <v>103</v>
      </c>
      <c r="E2601" s="23" t="s">
        <v>81</v>
      </c>
      <c r="F2601" s="23" t="s">
        <v>325</v>
      </c>
      <c r="G2601" s="23" t="s">
        <v>326</v>
      </c>
      <c r="H2601" s="23">
        <v>6.43</v>
      </c>
      <c r="I2601" s="23">
        <v>0</v>
      </c>
      <c r="J2601" s="23">
        <v>0</v>
      </c>
      <c r="K2601" s="23">
        <v>6.0000000000000005E-2</v>
      </c>
      <c r="L2601" s="23">
        <v>6.37</v>
      </c>
      <c r="M2601" s="23">
        <v>0</v>
      </c>
      <c r="N2601" s="23">
        <v>0</v>
      </c>
      <c r="O2601" s="23">
        <v>0</v>
      </c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  <c r="Z2601" s="24"/>
      <c r="AA2601" s="24"/>
      <c r="AB2601" s="24"/>
      <c r="AC2601" s="24"/>
      <c r="AD2601" s="24"/>
      <c r="AE2601" s="24"/>
      <c r="AF2601" s="24"/>
      <c r="AG2601" s="24"/>
      <c r="AH2601" s="24"/>
      <c r="AI2601" s="24"/>
      <c r="AJ2601" s="24"/>
      <c r="AK2601" s="24"/>
      <c r="AL2601" s="24"/>
      <c r="AM2601" s="24"/>
      <c r="AN2601" s="24"/>
      <c r="AO2601" s="24"/>
      <c r="AP2601" s="24"/>
      <c r="AQ2601" s="24"/>
      <c r="AR2601" s="24"/>
      <c r="AS2601" s="24"/>
      <c r="AT2601" s="24"/>
      <c r="AU2601" s="24"/>
      <c r="AV2601" s="24"/>
      <c r="AW2601" s="24"/>
      <c r="AX2601" s="24"/>
      <c r="AY2601" s="24"/>
      <c r="AZ2601" s="24"/>
      <c r="BA2601" s="24"/>
      <c r="BB2601" s="24"/>
      <c r="BC2601" s="24"/>
      <c r="BD2601" s="24"/>
      <c r="BE2601" s="24"/>
    </row>
    <row r="2602" spans="1:57" s="18" customFormat="1" x14ac:dyDescent="0.25">
      <c r="A2602" s="4">
        <v>2019</v>
      </c>
      <c r="B2602" s="4">
        <v>1</v>
      </c>
      <c r="C2602" s="4" t="s">
        <v>27</v>
      </c>
      <c r="D2602" s="4" t="s">
        <v>28</v>
      </c>
      <c r="E2602" s="4" t="s">
        <v>29</v>
      </c>
      <c r="F2602" s="4" t="s">
        <v>33</v>
      </c>
      <c r="G2602" s="5" t="s">
        <v>30</v>
      </c>
      <c r="H2602" s="6">
        <v>8.8500000000000014</v>
      </c>
      <c r="I2602" s="6">
        <v>0</v>
      </c>
      <c r="J2602" s="6">
        <v>0</v>
      </c>
      <c r="K2602" s="6">
        <v>0.06</v>
      </c>
      <c r="L2602" s="6">
        <v>0</v>
      </c>
      <c r="M2602" s="6">
        <v>8.7800000000000011</v>
      </c>
      <c r="N2602" s="6">
        <v>4.18</v>
      </c>
      <c r="O2602" s="6">
        <v>0</v>
      </c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  <c r="AM2602" s="3"/>
      <c r="AN2602" s="3"/>
      <c r="AO2602" s="3"/>
      <c r="AP2602" s="3"/>
      <c r="AQ2602" s="3"/>
      <c r="AR2602" s="3"/>
      <c r="AS2602" s="3"/>
      <c r="AT2602" s="3"/>
      <c r="AU2602" s="3"/>
      <c r="AV2602" s="3"/>
      <c r="AW2602" s="3"/>
      <c r="AX2602" s="3"/>
      <c r="AY2602" s="3"/>
      <c r="AZ2602" s="3"/>
      <c r="BA2602" s="3"/>
      <c r="BB2602" s="3"/>
      <c r="BC2602" s="3"/>
      <c r="BD2602" s="3"/>
      <c r="BE2602" s="3"/>
    </row>
    <row r="2603" spans="1:57" s="18" customFormat="1" x14ac:dyDescent="0.25">
      <c r="A2603" s="4">
        <v>2019</v>
      </c>
      <c r="B2603" s="4">
        <v>1</v>
      </c>
      <c r="C2603" s="4" t="s">
        <v>61</v>
      </c>
      <c r="D2603" s="4" t="s">
        <v>62</v>
      </c>
      <c r="E2603" s="4" t="s">
        <v>29</v>
      </c>
      <c r="F2603" s="4" t="s">
        <v>63</v>
      </c>
      <c r="G2603" s="5" t="s">
        <v>64</v>
      </c>
      <c r="H2603" s="6">
        <v>1.1100000000000001</v>
      </c>
      <c r="I2603" s="6">
        <v>0</v>
      </c>
      <c r="J2603" s="6">
        <v>0</v>
      </c>
      <c r="K2603" s="6">
        <v>0.06</v>
      </c>
      <c r="L2603" s="6">
        <v>1.05</v>
      </c>
      <c r="M2603" s="6">
        <v>0</v>
      </c>
      <c r="N2603" s="6">
        <v>0</v>
      </c>
      <c r="O2603" s="6">
        <v>0</v>
      </c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  <c r="AM2603" s="3"/>
      <c r="AN2603" s="3"/>
      <c r="AO2603" s="3"/>
      <c r="AP2603" s="3"/>
      <c r="AQ2603" s="3"/>
      <c r="AR2603" s="3"/>
      <c r="AS2603" s="3"/>
      <c r="AT2603" s="3"/>
      <c r="AU2603" s="3"/>
      <c r="AV2603" s="3"/>
      <c r="AW2603" s="3"/>
      <c r="AX2603" s="3"/>
      <c r="AY2603" s="3"/>
      <c r="AZ2603" s="3"/>
      <c r="BA2603" s="3"/>
      <c r="BB2603" s="3"/>
      <c r="BC2603" s="3"/>
      <c r="BD2603" s="3"/>
      <c r="BE2603" s="3"/>
    </row>
    <row r="2604" spans="1:57" s="18" customFormat="1" hidden="1" x14ac:dyDescent="0.25">
      <c r="A2604" s="4">
        <v>2019</v>
      </c>
      <c r="B2604" s="4">
        <v>1</v>
      </c>
      <c r="C2604" s="4" t="s">
        <v>19</v>
      </c>
      <c r="D2604" s="4" t="s">
        <v>70</v>
      </c>
      <c r="E2604" s="4" t="s">
        <v>67</v>
      </c>
      <c r="F2604" s="4" t="s">
        <v>71</v>
      </c>
      <c r="G2604" s="5" t="s">
        <v>68</v>
      </c>
      <c r="H2604" s="6">
        <v>1.21</v>
      </c>
      <c r="I2604" s="6">
        <v>0</v>
      </c>
      <c r="J2604" s="6">
        <v>0</v>
      </c>
      <c r="K2604" s="6">
        <v>0.06</v>
      </c>
      <c r="L2604" s="6">
        <v>1.1499999999999999</v>
      </c>
      <c r="M2604" s="6">
        <v>0</v>
      </c>
      <c r="N2604" s="6">
        <v>0</v>
      </c>
      <c r="O2604" s="6">
        <v>0</v>
      </c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  <c r="AM2604" s="3"/>
      <c r="AN2604" s="3"/>
      <c r="AO2604" s="3"/>
      <c r="AP2604" s="3"/>
      <c r="AQ2604" s="3"/>
      <c r="AR2604" s="3"/>
      <c r="AS2604" s="3"/>
      <c r="AT2604" s="3"/>
      <c r="AU2604" s="3"/>
      <c r="AV2604" s="3"/>
      <c r="AW2604" s="3"/>
      <c r="AX2604" s="3"/>
      <c r="AY2604" s="3"/>
      <c r="AZ2604" s="3"/>
      <c r="BA2604" s="3"/>
      <c r="BB2604" s="3"/>
      <c r="BC2604" s="3"/>
      <c r="BD2604" s="3"/>
      <c r="BE2604" s="3"/>
    </row>
    <row r="2605" spans="1:57" s="18" customFormat="1" x14ac:dyDescent="0.25">
      <c r="A2605" s="4">
        <v>2019</v>
      </c>
      <c r="B2605" s="4">
        <v>1</v>
      </c>
      <c r="C2605" s="4" t="s">
        <v>89</v>
      </c>
      <c r="D2605" s="4" t="s">
        <v>197</v>
      </c>
      <c r="E2605" s="4" t="s">
        <v>29</v>
      </c>
      <c r="F2605" s="4" t="s">
        <v>199</v>
      </c>
      <c r="G2605" s="5" t="s">
        <v>200</v>
      </c>
      <c r="H2605" s="6">
        <v>72.03</v>
      </c>
      <c r="I2605" s="6">
        <v>0</v>
      </c>
      <c r="J2605" s="6">
        <v>0</v>
      </c>
      <c r="K2605" s="6">
        <v>0.06</v>
      </c>
      <c r="L2605" s="6">
        <v>3.55</v>
      </c>
      <c r="M2605" s="6">
        <v>67.61</v>
      </c>
      <c r="N2605" s="6">
        <v>0</v>
      </c>
      <c r="O2605" s="6">
        <v>0.81</v>
      </c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  <c r="AM2605" s="3"/>
      <c r="AN2605" s="3"/>
      <c r="AO2605" s="3"/>
      <c r="AP2605" s="3"/>
      <c r="AQ2605" s="3"/>
      <c r="AR2605" s="3"/>
      <c r="AS2605" s="3"/>
      <c r="AT2605" s="3"/>
      <c r="AU2605" s="3"/>
      <c r="AV2605" s="3"/>
      <c r="AW2605" s="3"/>
      <c r="AX2605" s="3"/>
      <c r="AY2605" s="3"/>
      <c r="AZ2605" s="3"/>
      <c r="BA2605" s="3"/>
      <c r="BB2605" s="3"/>
      <c r="BC2605" s="3"/>
      <c r="BD2605" s="3"/>
      <c r="BE2605" s="3"/>
    </row>
    <row r="2606" spans="1:57" s="18" customFormat="1" hidden="1" x14ac:dyDescent="0.25">
      <c r="A2606" s="4">
        <v>2019</v>
      </c>
      <c r="B2606" s="4">
        <v>1</v>
      </c>
      <c r="C2606" s="4" t="s">
        <v>19</v>
      </c>
      <c r="D2606" s="4" t="s">
        <v>46</v>
      </c>
      <c r="E2606" s="4" t="s">
        <v>206</v>
      </c>
      <c r="F2606" s="4" t="s">
        <v>298</v>
      </c>
      <c r="G2606" s="5" t="s">
        <v>296</v>
      </c>
      <c r="H2606" s="6">
        <v>0.14000000000000001</v>
      </c>
      <c r="I2606" s="6">
        <v>0</v>
      </c>
      <c r="J2606" s="6">
        <v>0</v>
      </c>
      <c r="K2606" s="6">
        <v>0.06</v>
      </c>
      <c r="L2606" s="6">
        <v>7.0000000000000007E-2</v>
      </c>
      <c r="M2606" s="6">
        <v>0</v>
      </c>
      <c r="N2606" s="6">
        <v>0</v>
      </c>
      <c r="O2606" s="6">
        <v>0</v>
      </c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  <c r="AM2606" s="3"/>
      <c r="AN2606" s="3"/>
      <c r="AO2606" s="3"/>
      <c r="AP2606" s="3"/>
      <c r="AQ2606" s="3"/>
      <c r="AR2606" s="3"/>
      <c r="AS2606" s="3"/>
      <c r="AT2606" s="3"/>
      <c r="AU2606" s="3"/>
      <c r="AV2606" s="3"/>
      <c r="AW2606" s="3"/>
      <c r="AX2606" s="3"/>
      <c r="AY2606" s="3"/>
      <c r="AZ2606" s="3"/>
      <c r="BA2606" s="3"/>
      <c r="BB2606" s="3"/>
      <c r="BC2606" s="3"/>
      <c r="BD2606" s="3"/>
      <c r="BE2606" s="3"/>
    </row>
    <row r="2607" spans="1:57" s="18" customFormat="1" x14ac:dyDescent="0.25">
      <c r="A2607" s="4">
        <v>2019</v>
      </c>
      <c r="B2607" s="4">
        <v>1</v>
      </c>
      <c r="C2607" s="4" t="s">
        <v>98</v>
      </c>
      <c r="D2607" s="4" t="s">
        <v>403</v>
      </c>
      <c r="E2607" s="4" t="s">
        <v>29</v>
      </c>
      <c r="F2607" s="4" t="s">
        <v>404</v>
      </c>
      <c r="G2607" s="5" t="s">
        <v>405</v>
      </c>
      <c r="H2607" s="6">
        <v>0.06</v>
      </c>
      <c r="I2607" s="6">
        <v>0</v>
      </c>
      <c r="J2607" s="6">
        <v>0</v>
      </c>
      <c r="K2607" s="6">
        <v>0.06</v>
      </c>
      <c r="L2607" s="6">
        <v>0</v>
      </c>
      <c r="M2607" s="6">
        <v>0</v>
      </c>
      <c r="N2607" s="6">
        <v>0</v>
      </c>
      <c r="O2607" s="6">
        <v>0</v>
      </c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  <c r="AM2607" s="3"/>
      <c r="AN2607" s="3"/>
      <c r="AO2607" s="3"/>
      <c r="AP2607" s="3"/>
      <c r="AQ2607" s="3"/>
      <c r="AR2607" s="3"/>
      <c r="AS2607" s="3"/>
      <c r="AT2607" s="3"/>
      <c r="AU2607" s="3"/>
      <c r="AV2607" s="3"/>
      <c r="AW2607" s="3"/>
      <c r="AX2607" s="3"/>
      <c r="AY2607" s="3"/>
      <c r="AZ2607" s="3"/>
      <c r="BA2607" s="3"/>
      <c r="BB2607" s="3"/>
      <c r="BC2607" s="3"/>
      <c r="BD2607" s="3"/>
      <c r="BE2607" s="3"/>
    </row>
    <row r="2608" spans="1:57" s="18" customFormat="1" hidden="1" x14ac:dyDescent="0.25">
      <c r="A2608" s="4">
        <v>2019</v>
      </c>
      <c r="B2608" s="4">
        <v>1</v>
      </c>
      <c r="C2608" s="4" t="s">
        <v>19</v>
      </c>
      <c r="D2608" s="4" t="s">
        <v>299</v>
      </c>
      <c r="E2608" s="4" t="s">
        <v>280</v>
      </c>
      <c r="F2608" s="4" t="s">
        <v>513</v>
      </c>
      <c r="G2608" s="5" t="s">
        <v>512</v>
      </c>
      <c r="H2608" s="6">
        <v>0.06</v>
      </c>
      <c r="I2608" s="6">
        <v>0</v>
      </c>
      <c r="J2608" s="6">
        <v>0</v>
      </c>
      <c r="K2608" s="6">
        <v>0.06</v>
      </c>
      <c r="L2608" s="6">
        <v>0</v>
      </c>
      <c r="M2608" s="6">
        <v>0</v>
      </c>
      <c r="N2608" s="6">
        <v>0</v>
      </c>
      <c r="O2608" s="6">
        <v>0</v>
      </c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  <c r="AM2608" s="3"/>
      <c r="AN2608" s="3"/>
      <c r="AO2608" s="3"/>
      <c r="AP2608" s="3"/>
      <c r="AQ2608" s="3"/>
      <c r="AR2608" s="3"/>
      <c r="AS2608" s="3"/>
      <c r="AT2608" s="3"/>
      <c r="AU2608" s="3"/>
      <c r="AV2608" s="3"/>
      <c r="AW2608" s="3"/>
      <c r="AX2608" s="3"/>
      <c r="AY2608" s="3"/>
      <c r="AZ2608" s="3"/>
      <c r="BA2608" s="3"/>
      <c r="BB2608" s="3"/>
      <c r="BC2608" s="3"/>
      <c r="BD2608" s="3"/>
      <c r="BE2608" s="3"/>
    </row>
    <row r="2609" spans="1:57" s="18" customFormat="1" x14ac:dyDescent="0.25">
      <c r="A2609" s="9">
        <v>2019</v>
      </c>
      <c r="B2609" s="9">
        <v>2</v>
      </c>
      <c r="C2609" s="9" t="s">
        <v>27</v>
      </c>
      <c r="D2609" s="9" t="s">
        <v>28</v>
      </c>
      <c r="E2609" s="9" t="s">
        <v>29</v>
      </c>
      <c r="F2609" s="9" t="s">
        <v>32</v>
      </c>
      <c r="G2609" s="5" t="s">
        <v>30</v>
      </c>
      <c r="H2609" s="6">
        <v>2.31</v>
      </c>
      <c r="I2609" s="6">
        <v>0</v>
      </c>
      <c r="J2609" s="6">
        <v>0</v>
      </c>
      <c r="K2609" s="6">
        <v>0.06</v>
      </c>
      <c r="L2609" s="6">
        <v>0</v>
      </c>
      <c r="M2609" s="6">
        <v>2.25</v>
      </c>
      <c r="N2609" s="6">
        <v>1.03</v>
      </c>
      <c r="O2609" s="6">
        <v>0</v>
      </c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  <c r="AM2609" s="3"/>
      <c r="AN2609" s="3"/>
      <c r="AO2609" s="3"/>
      <c r="AP2609" s="3"/>
      <c r="AQ2609" s="3"/>
      <c r="AR2609" s="3"/>
      <c r="AS2609" s="3"/>
      <c r="AT2609" s="3"/>
      <c r="AU2609" s="3"/>
      <c r="AV2609" s="3"/>
      <c r="AW2609" s="3"/>
      <c r="AX2609" s="3"/>
      <c r="AY2609" s="3"/>
      <c r="AZ2609" s="3"/>
      <c r="BA2609" s="3"/>
      <c r="BB2609" s="3"/>
      <c r="BC2609" s="3"/>
      <c r="BD2609" s="3"/>
      <c r="BE2609" s="3"/>
    </row>
    <row r="2610" spans="1:57" s="18" customFormat="1" hidden="1" x14ac:dyDescent="0.25">
      <c r="A2610" s="9">
        <v>2019</v>
      </c>
      <c r="B2610" s="9">
        <v>2</v>
      </c>
      <c r="C2610" s="9" t="s">
        <v>19</v>
      </c>
      <c r="D2610" s="9" t="s">
        <v>70</v>
      </c>
      <c r="E2610" s="9" t="s">
        <v>67</v>
      </c>
      <c r="F2610" s="9" t="s">
        <v>71</v>
      </c>
      <c r="G2610" s="5" t="s">
        <v>68</v>
      </c>
      <c r="H2610" s="6">
        <v>1.03</v>
      </c>
      <c r="I2610" s="6">
        <v>0</v>
      </c>
      <c r="J2610" s="6">
        <v>0</v>
      </c>
      <c r="K2610" s="6">
        <v>0.06</v>
      </c>
      <c r="L2610" s="6">
        <v>0.99</v>
      </c>
      <c r="M2610" s="6">
        <v>0</v>
      </c>
      <c r="N2610" s="6">
        <v>0</v>
      </c>
      <c r="O2610" s="6">
        <v>0</v>
      </c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  <c r="AM2610" s="3"/>
      <c r="AN2610" s="3"/>
      <c r="AO2610" s="3"/>
      <c r="AP2610" s="3"/>
      <c r="AQ2610" s="3"/>
      <c r="AR2610" s="3"/>
      <c r="AS2610" s="3"/>
      <c r="AT2610" s="3"/>
      <c r="AU2610" s="3"/>
      <c r="AV2610" s="3"/>
      <c r="AW2610" s="3"/>
      <c r="AX2610" s="3"/>
      <c r="AY2610" s="3"/>
      <c r="AZ2610" s="3"/>
      <c r="BA2610" s="3"/>
      <c r="BB2610" s="3"/>
      <c r="BC2610" s="3"/>
      <c r="BD2610" s="3"/>
      <c r="BE2610" s="3"/>
    </row>
    <row r="2611" spans="1:57" s="18" customFormat="1" hidden="1" x14ac:dyDescent="0.25">
      <c r="A2611" s="9">
        <v>2019</v>
      </c>
      <c r="B2611" s="9">
        <v>2</v>
      </c>
      <c r="C2611" s="9" t="s">
        <v>89</v>
      </c>
      <c r="D2611" s="9" t="s">
        <v>90</v>
      </c>
      <c r="E2611" s="9" t="s">
        <v>91</v>
      </c>
      <c r="F2611" s="9" t="s">
        <v>94</v>
      </c>
      <c r="G2611" s="5" t="s">
        <v>93</v>
      </c>
      <c r="H2611" s="6">
        <v>14.33</v>
      </c>
      <c r="I2611" s="6">
        <v>0</v>
      </c>
      <c r="J2611" s="6">
        <v>0</v>
      </c>
      <c r="K2611" s="6">
        <v>0.06</v>
      </c>
      <c r="L2611" s="6">
        <v>4.09</v>
      </c>
      <c r="M2611" s="6">
        <v>10.17</v>
      </c>
      <c r="N2611" s="6">
        <v>3.44</v>
      </c>
      <c r="O2611" s="6">
        <v>0</v>
      </c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  <c r="AM2611" s="3"/>
      <c r="AN2611" s="3"/>
      <c r="AO2611" s="3"/>
      <c r="AP2611" s="3"/>
      <c r="AQ2611" s="3"/>
      <c r="AR2611" s="3"/>
      <c r="AS2611" s="3"/>
      <c r="AT2611" s="3"/>
      <c r="AU2611" s="3"/>
      <c r="AV2611" s="3"/>
      <c r="AW2611" s="3"/>
      <c r="AX2611" s="3"/>
      <c r="AY2611" s="3"/>
      <c r="AZ2611" s="3"/>
      <c r="BA2611" s="3"/>
      <c r="BB2611" s="3"/>
      <c r="BC2611" s="3"/>
      <c r="BD2611" s="3"/>
      <c r="BE2611" s="3"/>
    </row>
    <row r="2612" spans="1:57" s="18" customFormat="1" hidden="1" x14ac:dyDescent="0.25">
      <c r="A2612" s="9">
        <v>2019</v>
      </c>
      <c r="B2612" s="9">
        <v>2</v>
      </c>
      <c r="C2612" s="9" t="s">
        <v>79</v>
      </c>
      <c r="D2612" s="9" t="s">
        <v>79</v>
      </c>
      <c r="E2612" s="9" t="s">
        <v>138</v>
      </c>
      <c r="F2612" s="9" t="s">
        <v>145</v>
      </c>
      <c r="G2612" s="5" t="s">
        <v>140</v>
      </c>
      <c r="H2612" s="6">
        <v>0.06</v>
      </c>
      <c r="I2612" s="6">
        <v>0</v>
      </c>
      <c r="J2612" s="6">
        <v>0</v>
      </c>
      <c r="K2612" s="6">
        <v>0.06</v>
      </c>
      <c r="L2612" s="6">
        <v>0</v>
      </c>
      <c r="M2612" s="6">
        <v>0</v>
      </c>
      <c r="N2612" s="6">
        <v>0</v>
      </c>
      <c r="O2612" s="6">
        <v>0</v>
      </c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  <c r="AM2612" s="3"/>
      <c r="AN2612" s="3"/>
      <c r="AO2612" s="3"/>
      <c r="AP2612" s="3"/>
      <c r="AQ2612" s="3"/>
      <c r="AR2612" s="3"/>
      <c r="AS2612" s="3"/>
      <c r="AT2612" s="3"/>
      <c r="AU2612" s="3"/>
      <c r="AV2612" s="3"/>
      <c r="AW2612" s="3"/>
      <c r="AX2612" s="3"/>
      <c r="AY2612" s="3"/>
      <c r="AZ2612" s="3"/>
      <c r="BA2612" s="3"/>
      <c r="BB2612" s="3"/>
      <c r="BC2612" s="3"/>
      <c r="BD2612" s="3"/>
      <c r="BE2612" s="3"/>
    </row>
    <row r="2613" spans="1:57" s="18" customFormat="1" hidden="1" x14ac:dyDescent="0.25">
      <c r="A2613" s="9">
        <v>2019</v>
      </c>
      <c r="B2613" s="9">
        <v>2</v>
      </c>
      <c r="C2613" s="9" t="s">
        <v>27</v>
      </c>
      <c r="D2613" s="9" t="s">
        <v>158</v>
      </c>
      <c r="E2613" s="9" t="s">
        <v>17</v>
      </c>
      <c r="F2613" s="9" t="s">
        <v>159</v>
      </c>
      <c r="G2613" s="5" t="s">
        <v>157</v>
      </c>
      <c r="H2613" s="6">
        <v>0.85</v>
      </c>
      <c r="I2613" s="6">
        <v>0</v>
      </c>
      <c r="J2613" s="6">
        <v>0</v>
      </c>
      <c r="K2613" s="6">
        <v>0.06</v>
      </c>
      <c r="L2613" s="6">
        <v>0</v>
      </c>
      <c r="M2613" s="6">
        <v>0.79</v>
      </c>
      <c r="N2613" s="6">
        <v>0.53</v>
      </c>
      <c r="O2613" s="6">
        <v>0</v>
      </c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  <c r="AM2613" s="3"/>
      <c r="AN2613" s="3"/>
      <c r="AO2613" s="3"/>
      <c r="AP2613" s="3"/>
      <c r="AQ2613" s="3"/>
      <c r="AR2613" s="3"/>
      <c r="AS2613" s="3"/>
      <c r="AT2613" s="3"/>
      <c r="AU2613" s="3"/>
      <c r="AV2613" s="3"/>
      <c r="AW2613" s="3"/>
      <c r="AX2613" s="3"/>
      <c r="AY2613" s="3"/>
      <c r="AZ2613" s="3"/>
      <c r="BA2613" s="3"/>
      <c r="BB2613" s="3"/>
      <c r="BC2613" s="3"/>
      <c r="BD2613" s="3"/>
      <c r="BE2613" s="3"/>
    </row>
    <row r="2614" spans="1:57" s="18" customFormat="1" hidden="1" x14ac:dyDescent="0.25">
      <c r="A2614" s="9">
        <v>2019</v>
      </c>
      <c r="B2614" s="9">
        <v>2</v>
      </c>
      <c r="C2614" s="9" t="s">
        <v>19</v>
      </c>
      <c r="D2614" s="9" t="s">
        <v>46</v>
      </c>
      <c r="E2614" s="9" t="s">
        <v>206</v>
      </c>
      <c r="F2614" s="9" t="s">
        <v>298</v>
      </c>
      <c r="G2614" s="5" t="s">
        <v>296</v>
      </c>
      <c r="H2614" s="6">
        <v>0.14000000000000001</v>
      </c>
      <c r="I2614" s="6">
        <v>0</v>
      </c>
      <c r="J2614" s="6">
        <v>0</v>
      </c>
      <c r="K2614" s="6">
        <v>0.06</v>
      </c>
      <c r="L2614" s="6">
        <v>7.0000000000000007E-2</v>
      </c>
      <c r="M2614" s="6">
        <v>0</v>
      </c>
      <c r="N2614" s="6">
        <v>0</v>
      </c>
      <c r="O2614" s="6">
        <v>0</v>
      </c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  <c r="AM2614" s="3"/>
      <c r="AN2614" s="3"/>
      <c r="AO2614" s="3"/>
      <c r="AP2614" s="3"/>
      <c r="AQ2614" s="3"/>
      <c r="AR2614" s="3"/>
      <c r="AS2614" s="3"/>
      <c r="AT2614" s="3"/>
      <c r="AU2614" s="3"/>
      <c r="AV2614" s="3"/>
      <c r="AW2614" s="3"/>
      <c r="AX2614" s="3"/>
      <c r="AY2614" s="3"/>
      <c r="AZ2614" s="3"/>
      <c r="BA2614" s="3"/>
      <c r="BB2614" s="3"/>
      <c r="BC2614" s="3"/>
      <c r="BD2614" s="3"/>
      <c r="BE2614" s="3"/>
    </row>
    <row r="2615" spans="1:57" s="18" customFormat="1" x14ac:dyDescent="0.25">
      <c r="A2615" s="9">
        <v>2019</v>
      </c>
      <c r="B2615" s="9">
        <v>2</v>
      </c>
      <c r="C2615" s="9" t="s">
        <v>98</v>
      </c>
      <c r="D2615" s="9" t="s">
        <v>403</v>
      </c>
      <c r="E2615" s="9" t="s">
        <v>29</v>
      </c>
      <c r="F2615" s="9" t="s">
        <v>404</v>
      </c>
      <c r="G2615" s="5" t="s">
        <v>405</v>
      </c>
      <c r="H2615" s="6">
        <v>0.06</v>
      </c>
      <c r="I2615" s="6">
        <v>0</v>
      </c>
      <c r="J2615" s="6">
        <v>0</v>
      </c>
      <c r="K2615" s="6">
        <v>0.06</v>
      </c>
      <c r="L2615" s="6">
        <v>0</v>
      </c>
      <c r="M2615" s="6">
        <v>0</v>
      </c>
      <c r="N2615" s="6">
        <v>0</v>
      </c>
      <c r="O2615" s="6">
        <v>0</v>
      </c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  <c r="AM2615" s="3"/>
      <c r="AN2615" s="3"/>
      <c r="AO2615" s="3"/>
      <c r="AP2615" s="3"/>
      <c r="AQ2615" s="3"/>
      <c r="AR2615" s="3"/>
      <c r="AS2615" s="3"/>
      <c r="AT2615" s="3"/>
      <c r="AU2615" s="3"/>
      <c r="AV2615" s="3"/>
      <c r="AW2615" s="3"/>
      <c r="AX2615" s="3"/>
      <c r="AY2615" s="3"/>
      <c r="AZ2615" s="3"/>
      <c r="BA2615" s="3"/>
      <c r="BB2615" s="3"/>
      <c r="BC2615" s="3"/>
      <c r="BD2615" s="3"/>
      <c r="BE2615" s="3"/>
    </row>
    <row r="2616" spans="1:57" s="18" customFormat="1" hidden="1" x14ac:dyDescent="0.25">
      <c r="A2616" s="9">
        <v>2019</v>
      </c>
      <c r="B2616" s="9">
        <v>2</v>
      </c>
      <c r="C2616" s="9" t="s">
        <v>19</v>
      </c>
      <c r="D2616" s="9" t="s">
        <v>70</v>
      </c>
      <c r="E2616" s="9" t="s">
        <v>441</v>
      </c>
      <c r="F2616" s="9" t="s">
        <v>442</v>
      </c>
      <c r="G2616" s="5" t="s">
        <v>442</v>
      </c>
      <c r="H2616" s="6">
        <v>0.16</v>
      </c>
      <c r="I2616" s="6">
        <v>0</v>
      </c>
      <c r="J2616" s="6">
        <v>0</v>
      </c>
      <c r="K2616" s="6">
        <v>0.06</v>
      </c>
      <c r="L2616" s="6">
        <v>0.1</v>
      </c>
      <c r="M2616" s="6">
        <v>0</v>
      </c>
      <c r="N2616" s="6">
        <v>0</v>
      </c>
      <c r="O2616" s="6">
        <v>0</v>
      </c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  <c r="AM2616" s="3"/>
      <c r="AN2616" s="3"/>
      <c r="AO2616" s="3"/>
      <c r="AP2616" s="3"/>
      <c r="AQ2616" s="3"/>
      <c r="AR2616" s="3"/>
      <c r="AS2616" s="3"/>
      <c r="AT2616" s="3"/>
      <c r="AU2616" s="3"/>
      <c r="AV2616" s="3"/>
      <c r="AW2616" s="3"/>
      <c r="AX2616" s="3"/>
      <c r="AY2616" s="3"/>
      <c r="AZ2616" s="3"/>
      <c r="BA2616" s="3"/>
      <c r="BB2616" s="3"/>
      <c r="BC2616" s="3"/>
      <c r="BD2616" s="3"/>
      <c r="BE2616" s="3"/>
    </row>
    <row r="2617" spans="1:57" s="18" customFormat="1" x14ac:dyDescent="0.25">
      <c r="A2617" s="9">
        <v>2019</v>
      </c>
      <c r="B2617" s="9">
        <v>3</v>
      </c>
      <c r="C2617" s="9" t="s">
        <v>27</v>
      </c>
      <c r="D2617" s="9" t="s">
        <v>28</v>
      </c>
      <c r="E2617" s="9" t="s">
        <v>29</v>
      </c>
      <c r="F2617" s="9" t="s">
        <v>37</v>
      </c>
      <c r="G2617" s="5" t="s">
        <v>30</v>
      </c>
      <c r="H2617" s="6">
        <v>2.41</v>
      </c>
      <c r="I2617" s="6">
        <v>0</v>
      </c>
      <c r="J2617" s="6">
        <v>0</v>
      </c>
      <c r="K2617" s="6">
        <v>0.06</v>
      </c>
      <c r="L2617" s="6">
        <v>0</v>
      </c>
      <c r="M2617" s="6">
        <v>2.34</v>
      </c>
      <c r="N2617" s="6">
        <v>1.07</v>
      </c>
      <c r="O2617" s="6">
        <v>0</v>
      </c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  <c r="AM2617" s="3"/>
      <c r="AN2617" s="3"/>
      <c r="AO2617" s="3"/>
      <c r="AP2617" s="3"/>
      <c r="AQ2617" s="3"/>
      <c r="AR2617" s="3"/>
      <c r="AS2617" s="3"/>
      <c r="AT2617" s="3"/>
      <c r="AU2617" s="3"/>
      <c r="AV2617" s="3"/>
      <c r="AW2617" s="3"/>
      <c r="AX2617" s="3"/>
      <c r="AY2617" s="3"/>
      <c r="AZ2617" s="3"/>
      <c r="BA2617" s="3"/>
      <c r="BB2617" s="3"/>
      <c r="BC2617" s="3"/>
      <c r="BD2617" s="3"/>
      <c r="BE2617" s="3"/>
    </row>
    <row r="2618" spans="1:57" s="18" customFormat="1" hidden="1" x14ac:dyDescent="0.25">
      <c r="A2618" s="9">
        <v>2019</v>
      </c>
      <c r="B2618" s="9">
        <v>3</v>
      </c>
      <c r="C2618" s="9" t="s">
        <v>19</v>
      </c>
      <c r="D2618" s="9" t="s">
        <v>70</v>
      </c>
      <c r="E2618" s="9" t="s">
        <v>67</v>
      </c>
      <c r="F2618" s="9" t="s">
        <v>71</v>
      </c>
      <c r="G2618" s="5" t="s">
        <v>68</v>
      </c>
      <c r="H2618" s="6">
        <v>1.21</v>
      </c>
      <c r="I2618" s="6">
        <v>0</v>
      </c>
      <c r="J2618" s="6">
        <v>0</v>
      </c>
      <c r="K2618" s="6">
        <v>0.06</v>
      </c>
      <c r="L2618" s="6">
        <v>1.1499999999999999</v>
      </c>
      <c r="M2618" s="6">
        <v>0</v>
      </c>
      <c r="N2618" s="6">
        <v>0</v>
      </c>
      <c r="O2618" s="6">
        <v>0</v>
      </c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  <c r="AM2618" s="3"/>
      <c r="AN2618" s="3"/>
      <c r="AO2618" s="3"/>
      <c r="AP2618" s="3"/>
      <c r="AQ2618" s="3"/>
      <c r="AR2618" s="3"/>
      <c r="AS2618" s="3"/>
      <c r="AT2618" s="3"/>
      <c r="AU2618" s="3"/>
      <c r="AV2618" s="3"/>
      <c r="AW2618" s="3"/>
      <c r="AX2618" s="3"/>
      <c r="AY2618" s="3"/>
      <c r="AZ2618" s="3"/>
      <c r="BA2618" s="3"/>
      <c r="BB2618" s="3"/>
      <c r="BC2618" s="3"/>
      <c r="BD2618" s="3"/>
      <c r="BE2618" s="3"/>
    </row>
    <row r="2619" spans="1:57" s="18" customFormat="1" hidden="1" x14ac:dyDescent="0.25">
      <c r="A2619" s="9">
        <v>2019</v>
      </c>
      <c r="B2619" s="9">
        <v>3</v>
      </c>
      <c r="C2619" s="9" t="s">
        <v>79</v>
      </c>
      <c r="D2619" s="9" t="s">
        <v>79</v>
      </c>
      <c r="E2619" s="9" t="s">
        <v>138</v>
      </c>
      <c r="F2619" s="9" t="s">
        <v>145</v>
      </c>
      <c r="G2619" s="5" t="s">
        <v>140</v>
      </c>
      <c r="H2619" s="6">
        <v>0.06</v>
      </c>
      <c r="I2619" s="6">
        <v>0</v>
      </c>
      <c r="J2619" s="6">
        <v>0</v>
      </c>
      <c r="K2619" s="6">
        <v>0.06</v>
      </c>
      <c r="L2619" s="6">
        <v>0</v>
      </c>
      <c r="M2619" s="6">
        <v>0</v>
      </c>
      <c r="N2619" s="6">
        <v>0</v>
      </c>
      <c r="O2619" s="6">
        <v>0</v>
      </c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  <c r="AM2619" s="3"/>
      <c r="AN2619" s="3"/>
      <c r="AO2619" s="3"/>
      <c r="AP2619" s="3"/>
      <c r="AQ2619" s="3"/>
      <c r="AR2619" s="3"/>
      <c r="AS2619" s="3"/>
      <c r="AT2619" s="3"/>
      <c r="AU2619" s="3"/>
      <c r="AV2619" s="3"/>
      <c r="AW2619" s="3"/>
      <c r="AX2619" s="3"/>
      <c r="AY2619" s="3"/>
      <c r="AZ2619" s="3"/>
      <c r="BA2619" s="3"/>
      <c r="BB2619" s="3"/>
      <c r="BC2619" s="3"/>
      <c r="BD2619" s="3"/>
      <c r="BE2619" s="3"/>
    </row>
    <row r="2620" spans="1:57" s="18" customFormat="1" hidden="1" x14ac:dyDescent="0.25">
      <c r="A2620" s="9">
        <v>2019</v>
      </c>
      <c r="B2620" s="9">
        <v>3</v>
      </c>
      <c r="C2620" s="9" t="s">
        <v>27</v>
      </c>
      <c r="D2620" s="9" t="s">
        <v>158</v>
      </c>
      <c r="E2620" s="9" t="s">
        <v>17</v>
      </c>
      <c r="F2620" s="9" t="s">
        <v>164</v>
      </c>
      <c r="G2620" s="5" t="s">
        <v>157</v>
      </c>
      <c r="H2620" s="6">
        <v>1.08</v>
      </c>
      <c r="I2620" s="6">
        <v>0</v>
      </c>
      <c r="J2620" s="6">
        <v>0</v>
      </c>
      <c r="K2620" s="6">
        <v>0.06</v>
      </c>
      <c r="L2620" s="6">
        <v>0</v>
      </c>
      <c r="M2620" s="6">
        <v>1.02</v>
      </c>
      <c r="N2620" s="6">
        <v>0.68</v>
      </c>
      <c r="O2620" s="6">
        <v>0</v>
      </c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  <c r="AM2620" s="3"/>
      <c r="AN2620" s="3"/>
      <c r="AO2620" s="3"/>
      <c r="AP2620" s="3"/>
      <c r="AQ2620" s="3"/>
      <c r="AR2620" s="3"/>
      <c r="AS2620" s="3"/>
      <c r="AT2620" s="3"/>
      <c r="AU2620" s="3"/>
      <c r="AV2620" s="3"/>
      <c r="AW2620" s="3"/>
      <c r="AX2620" s="3"/>
      <c r="AY2620" s="3"/>
      <c r="AZ2620" s="3"/>
      <c r="BA2620" s="3"/>
      <c r="BB2620" s="3"/>
      <c r="BC2620" s="3"/>
      <c r="BD2620" s="3"/>
      <c r="BE2620" s="3"/>
    </row>
    <row r="2621" spans="1:57" s="18" customFormat="1" x14ac:dyDescent="0.25">
      <c r="A2621" s="9">
        <v>2019</v>
      </c>
      <c r="B2621" s="9">
        <v>3</v>
      </c>
      <c r="C2621" s="9" t="s">
        <v>98</v>
      </c>
      <c r="D2621" s="9" t="s">
        <v>403</v>
      </c>
      <c r="E2621" s="9" t="s">
        <v>29</v>
      </c>
      <c r="F2621" s="9" t="s">
        <v>404</v>
      </c>
      <c r="G2621" s="5" t="s">
        <v>405</v>
      </c>
      <c r="H2621" s="6">
        <v>0.06</v>
      </c>
      <c r="I2621" s="6">
        <v>0</v>
      </c>
      <c r="J2621" s="6">
        <v>0</v>
      </c>
      <c r="K2621" s="6">
        <v>0.06</v>
      </c>
      <c r="L2621" s="6">
        <v>0</v>
      </c>
      <c r="M2621" s="6">
        <v>0</v>
      </c>
      <c r="N2621" s="6">
        <v>0</v>
      </c>
      <c r="O2621" s="6">
        <v>0</v>
      </c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  <c r="AM2621" s="3"/>
      <c r="AN2621" s="3"/>
      <c r="AO2621" s="3"/>
      <c r="AP2621" s="3"/>
      <c r="AQ2621" s="3"/>
      <c r="AR2621" s="3"/>
      <c r="AS2621" s="3"/>
      <c r="AT2621" s="3"/>
      <c r="AU2621" s="3"/>
      <c r="AV2621" s="3"/>
      <c r="AW2621" s="3"/>
      <c r="AX2621" s="3"/>
      <c r="AY2621" s="3"/>
      <c r="AZ2621" s="3"/>
      <c r="BA2621" s="3"/>
      <c r="BB2621" s="3"/>
      <c r="BC2621" s="3"/>
      <c r="BD2621" s="3"/>
      <c r="BE2621" s="3"/>
    </row>
    <row r="2622" spans="1:57" s="18" customFormat="1" hidden="1" x14ac:dyDescent="0.25">
      <c r="A2622" s="9">
        <v>2019</v>
      </c>
      <c r="B2622" s="9">
        <v>3</v>
      </c>
      <c r="C2622" s="9" t="s">
        <v>222</v>
      </c>
      <c r="D2622" s="9" t="s">
        <v>229</v>
      </c>
      <c r="E2622" s="9" t="s">
        <v>224</v>
      </c>
      <c r="F2622" s="9" t="s">
        <v>498</v>
      </c>
      <c r="G2622" s="5" t="s">
        <v>499</v>
      </c>
      <c r="H2622" s="6">
        <v>90.67</v>
      </c>
      <c r="I2622" s="6">
        <v>0</v>
      </c>
      <c r="J2622" s="6">
        <v>0</v>
      </c>
      <c r="K2622" s="6">
        <v>0.06</v>
      </c>
      <c r="L2622" s="6">
        <v>0.47</v>
      </c>
      <c r="M2622" s="6">
        <v>0</v>
      </c>
      <c r="N2622" s="6">
        <v>0</v>
      </c>
      <c r="O2622" s="6">
        <v>90.15</v>
      </c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  <c r="AM2622" s="3"/>
      <c r="AN2622" s="3"/>
      <c r="AO2622" s="3"/>
      <c r="AP2622" s="3"/>
      <c r="AQ2622" s="3"/>
      <c r="AR2622" s="3"/>
      <c r="AS2622" s="3"/>
      <c r="AT2622" s="3"/>
      <c r="AU2622" s="3"/>
      <c r="AV2622" s="3"/>
      <c r="AW2622" s="3"/>
      <c r="AX2622" s="3"/>
      <c r="AY2622" s="3"/>
      <c r="AZ2622" s="3"/>
      <c r="BA2622" s="3"/>
      <c r="BB2622" s="3"/>
      <c r="BC2622" s="3"/>
      <c r="BD2622" s="3"/>
      <c r="BE2622" s="3"/>
    </row>
    <row r="2623" spans="1:57" s="18" customFormat="1" hidden="1" x14ac:dyDescent="0.25">
      <c r="A2623" s="9">
        <v>2019</v>
      </c>
      <c r="B2623" s="9">
        <v>4</v>
      </c>
      <c r="C2623" s="9" t="s">
        <v>19</v>
      </c>
      <c r="D2623" s="9" t="s">
        <v>70</v>
      </c>
      <c r="E2623" s="9" t="s">
        <v>67</v>
      </c>
      <c r="F2623" s="9" t="s">
        <v>71</v>
      </c>
      <c r="G2623" s="5" t="s">
        <v>68</v>
      </c>
      <c r="H2623" s="6">
        <v>1.1300000000000001</v>
      </c>
      <c r="I2623" s="6">
        <v>0</v>
      </c>
      <c r="J2623" s="6">
        <v>0</v>
      </c>
      <c r="K2623" s="6">
        <v>0.06</v>
      </c>
      <c r="L2623" s="6">
        <v>1.08</v>
      </c>
      <c r="M2623" s="6">
        <v>0</v>
      </c>
      <c r="N2623" s="6">
        <v>0</v>
      </c>
      <c r="O2623" s="6">
        <v>0</v>
      </c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  <c r="AM2623" s="3"/>
      <c r="AN2623" s="3"/>
      <c r="AO2623" s="3"/>
      <c r="AP2623" s="3"/>
      <c r="AQ2623" s="3"/>
      <c r="AR2623" s="3"/>
      <c r="AS2623" s="3"/>
      <c r="AT2623" s="3"/>
      <c r="AU2623" s="3"/>
      <c r="AV2623" s="3"/>
      <c r="AW2623" s="3"/>
      <c r="AX2623" s="3"/>
      <c r="AY2623" s="3"/>
      <c r="AZ2623" s="3"/>
      <c r="BA2623" s="3"/>
      <c r="BB2623" s="3"/>
      <c r="BC2623" s="3"/>
      <c r="BD2623" s="3"/>
      <c r="BE2623" s="3"/>
    </row>
    <row r="2624" spans="1:57" s="18" customFormat="1" hidden="1" x14ac:dyDescent="0.25">
      <c r="A2624" s="9">
        <v>2019</v>
      </c>
      <c r="B2624" s="9">
        <v>4</v>
      </c>
      <c r="C2624" s="9" t="s">
        <v>79</v>
      </c>
      <c r="D2624" s="9" t="s">
        <v>79</v>
      </c>
      <c r="E2624" s="9" t="s">
        <v>138</v>
      </c>
      <c r="F2624" s="9" t="s">
        <v>188</v>
      </c>
      <c r="G2624" s="5" t="s">
        <v>184</v>
      </c>
      <c r="H2624" s="6">
        <v>0.06</v>
      </c>
      <c r="I2624" s="6">
        <v>0</v>
      </c>
      <c r="J2624" s="6">
        <v>0</v>
      </c>
      <c r="K2624" s="6">
        <v>0.06</v>
      </c>
      <c r="L2624" s="6">
        <v>0</v>
      </c>
      <c r="M2624" s="6">
        <v>0</v>
      </c>
      <c r="N2624" s="6">
        <v>0</v>
      </c>
      <c r="O2624" s="6">
        <v>0</v>
      </c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  <c r="AM2624" s="3"/>
      <c r="AN2624" s="3"/>
      <c r="AO2624" s="3"/>
      <c r="AP2624" s="3"/>
      <c r="AQ2624" s="3"/>
      <c r="AR2624" s="3"/>
      <c r="AS2624" s="3"/>
      <c r="AT2624" s="3"/>
      <c r="AU2624" s="3"/>
      <c r="AV2624" s="3"/>
      <c r="AW2624" s="3"/>
      <c r="AX2624" s="3"/>
      <c r="AY2624" s="3"/>
      <c r="AZ2624" s="3"/>
      <c r="BA2624" s="3"/>
      <c r="BB2624" s="3"/>
      <c r="BC2624" s="3"/>
      <c r="BD2624" s="3"/>
      <c r="BE2624" s="3"/>
    </row>
    <row r="2625" spans="1:57" s="18" customFormat="1" hidden="1" x14ac:dyDescent="0.25">
      <c r="A2625" s="9">
        <v>2019</v>
      </c>
      <c r="B2625" s="9">
        <v>4</v>
      </c>
      <c r="C2625" s="9" t="s">
        <v>19</v>
      </c>
      <c r="D2625" s="9" t="s">
        <v>103</v>
      </c>
      <c r="E2625" s="9" t="s">
        <v>81</v>
      </c>
      <c r="F2625" s="9" t="s">
        <v>325</v>
      </c>
      <c r="G2625" s="5" t="s">
        <v>326</v>
      </c>
      <c r="H2625" s="6">
        <v>7.82</v>
      </c>
      <c r="I2625" s="6">
        <v>0</v>
      </c>
      <c r="J2625" s="6">
        <v>0</v>
      </c>
      <c r="K2625" s="6">
        <v>0.06</v>
      </c>
      <c r="L2625" s="6">
        <v>7.76</v>
      </c>
      <c r="M2625" s="6">
        <v>0</v>
      </c>
      <c r="N2625" s="6">
        <v>0</v>
      </c>
      <c r="O2625" s="6">
        <v>0</v>
      </c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  <c r="AM2625" s="3"/>
      <c r="AN2625" s="3"/>
      <c r="AO2625" s="3"/>
      <c r="AP2625" s="3"/>
      <c r="AQ2625" s="3"/>
      <c r="AR2625" s="3"/>
      <c r="AS2625" s="3"/>
      <c r="AT2625" s="3"/>
      <c r="AU2625" s="3"/>
      <c r="AV2625" s="3"/>
      <c r="AW2625" s="3"/>
      <c r="AX2625" s="3"/>
      <c r="AY2625" s="3"/>
      <c r="AZ2625" s="3"/>
      <c r="BA2625" s="3"/>
      <c r="BB2625" s="3"/>
      <c r="BC2625" s="3"/>
      <c r="BD2625" s="3"/>
      <c r="BE2625" s="3"/>
    </row>
    <row r="2626" spans="1:57" s="18" customFormat="1" hidden="1" x14ac:dyDescent="0.25">
      <c r="A2626" s="9">
        <v>2019</v>
      </c>
      <c r="B2626" s="9">
        <v>4</v>
      </c>
      <c r="C2626" s="9" t="s">
        <v>327</v>
      </c>
      <c r="D2626" s="9" t="s">
        <v>361</v>
      </c>
      <c r="E2626" s="9" t="s">
        <v>250</v>
      </c>
      <c r="F2626" s="9" t="s">
        <v>363</v>
      </c>
      <c r="G2626" s="5" t="s">
        <v>357</v>
      </c>
      <c r="H2626" s="6">
        <v>5.93</v>
      </c>
      <c r="I2626" s="6">
        <v>0</v>
      </c>
      <c r="J2626" s="6">
        <v>0</v>
      </c>
      <c r="K2626" s="6">
        <v>0.06</v>
      </c>
      <c r="L2626" s="6">
        <v>5.87</v>
      </c>
      <c r="M2626" s="6">
        <v>0</v>
      </c>
      <c r="N2626" s="6">
        <v>0</v>
      </c>
      <c r="O2626" s="6">
        <v>0</v>
      </c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  <c r="AM2626" s="3"/>
      <c r="AN2626" s="3"/>
      <c r="AO2626" s="3"/>
      <c r="AP2626" s="3"/>
      <c r="AQ2626" s="3"/>
      <c r="AR2626" s="3"/>
      <c r="AS2626" s="3"/>
      <c r="AT2626" s="3"/>
      <c r="AU2626" s="3"/>
      <c r="AV2626" s="3"/>
      <c r="AW2626" s="3"/>
      <c r="AX2626" s="3"/>
      <c r="AY2626" s="3"/>
      <c r="AZ2626" s="3"/>
      <c r="BA2626" s="3"/>
      <c r="BB2626" s="3"/>
      <c r="BC2626" s="3"/>
      <c r="BD2626" s="3"/>
      <c r="BE2626" s="3"/>
    </row>
    <row r="2627" spans="1:57" s="18" customFormat="1" x14ac:dyDescent="0.25">
      <c r="A2627" s="9">
        <v>2019</v>
      </c>
      <c r="B2627" s="9">
        <v>4</v>
      </c>
      <c r="C2627" s="9" t="s">
        <v>98</v>
      </c>
      <c r="D2627" s="9" t="s">
        <v>403</v>
      </c>
      <c r="E2627" s="9" t="s">
        <v>29</v>
      </c>
      <c r="F2627" s="9" t="s">
        <v>404</v>
      </c>
      <c r="G2627" s="5" t="s">
        <v>405</v>
      </c>
      <c r="H2627" s="6">
        <v>0.06</v>
      </c>
      <c r="I2627" s="6">
        <v>0</v>
      </c>
      <c r="J2627" s="6">
        <v>0</v>
      </c>
      <c r="K2627" s="6">
        <v>0.06</v>
      </c>
      <c r="L2627" s="6">
        <v>0</v>
      </c>
      <c r="M2627" s="6">
        <v>0</v>
      </c>
      <c r="N2627" s="6">
        <v>0</v>
      </c>
      <c r="O2627" s="6">
        <v>0</v>
      </c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  <c r="AM2627" s="3"/>
      <c r="AN2627" s="3"/>
      <c r="AO2627" s="3"/>
      <c r="AP2627" s="3"/>
      <c r="AQ2627" s="3"/>
      <c r="AR2627" s="3"/>
      <c r="AS2627" s="3"/>
      <c r="AT2627" s="3"/>
      <c r="AU2627" s="3"/>
      <c r="AV2627" s="3"/>
      <c r="AW2627" s="3"/>
      <c r="AX2627" s="3"/>
      <c r="AY2627" s="3"/>
      <c r="AZ2627" s="3"/>
      <c r="BA2627" s="3"/>
      <c r="BB2627" s="3"/>
      <c r="BC2627" s="3"/>
      <c r="BD2627" s="3"/>
      <c r="BE2627" s="3"/>
    </row>
    <row r="2628" spans="1:57" s="18" customFormat="1" hidden="1" x14ac:dyDescent="0.25">
      <c r="A2628" s="9">
        <v>2019</v>
      </c>
      <c r="B2628" s="9">
        <v>4</v>
      </c>
      <c r="C2628" s="9" t="s">
        <v>222</v>
      </c>
      <c r="D2628" s="9" t="s">
        <v>229</v>
      </c>
      <c r="E2628" s="9" t="s">
        <v>224</v>
      </c>
      <c r="F2628" s="9" t="s">
        <v>498</v>
      </c>
      <c r="G2628" s="5" t="s">
        <v>499</v>
      </c>
      <c r="H2628" s="6">
        <v>88.07</v>
      </c>
      <c r="I2628" s="6">
        <v>0</v>
      </c>
      <c r="J2628" s="6">
        <v>0</v>
      </c>
      <c r="K2628" s="6">
        <v>0.06</v>
      </c>
      <c r="L2628" s="6">
        <v>0.41</v>
      </c>
      <c r="M2628" s="6">
        <v>0</v>
      </c>
      <c r="N2628" s="6">
        <v>0</v>
      </c>
      <c r="O2628" s="6">
        <v>87.6</v>
      </c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  <c r="AM2628" s="3"/>
      <c r="AN2628" s="3"/>
      <c r="AO2628" s="3"/>
      <c r="AP2628" s="3"/>
      <c r="AQ2628" s="3"/>
      <c r="AR2628" s="3"/>
      <c r="AS2628" s="3"/>
      <c r="AT2628" s="3"/>
      <c r="AU2628" s="3"/>
      <c r="AV2628" s="3"/>
      <c r="AW2628" s="3"/>
      <c r="AX2628" s="3"/>
      <c r="AY2628" s="3"/>
      <c r="AZ2628" s="3"/>
      <c r="BA2628" s="3"/>
      <c r="BB2628" s="3"/>
      <c r="BC2628" s="3"/>
      <c r="BD2628" s="3"/>
      <c r="BE2628" s="3"/>
    </row>
    <row r="2629" spans="1:57" s="18" customFormat="1" hidden="1" x14ac:dyDescent="0.25">
      <c r="A2629" s="9">
        <v>2019</v>
      </c>
      <c r="B2629" s="9">
        <v>5</v>
      </c>
      <c r="C2629" s="9" t="s">
        <v>15</v>
      </c>
      <c r="D2629" s="9" t="s">
        <v>24</v>
      </c>
      <c r="E2629" s="9" t="s">
        <v>25</v>
      </c>
      <c r="F2629" s="9" t="s">
        <v>26</v>
      </c>
      <c r="G2629" s="5" t="s">
        <v>26</v>
      </c>
      <c r="H2629" s="6">
        <v>0.47</v>
      </c>
      <c r="I2629" s="6">
        <v>0</v>
      </c>
      <c r="J2629" s="6">
        <v>0</v>
      </c>
      <c r="K2629" s="6">
        <v>0.06</v>
      </c>
      <c r="L2629" s="6">
        <v>0.41</v>
      </c>
      <c r="M2629" s="6">
        <v>0</v>
      </c>
      <c r="N2629" s="6">
        <v>0</v>
      </c>
      <c r="O2629" s="6">
        <v>0</v>
      </c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  <c r="AM2629" s="3"/>
      <c r="AN2629" s="3"/>
      <c r="AO2629" s="3"/>
      <c r="AP2629" s="3"/>
      <c r="AQ2629" s="3"/>
      <c r="AR2629" s="3"/>
      <c r="AS2629" s="3"/>
      <c r="AT2629" s="3"/>
      <c r="AU2629" s="3"/>
      <c r="AV2629" s="3"/>
      <c r="AW2629" s="3"/>
      <c r="AX2629" s="3"/>
      <c r="AY2629" s="3"/>
      <c r="AZ2629" s="3"/>
      <c r="BA2629" s="3"/>
      <c r="BB2629" s="3"/>
      <c r="BC2629" s="3"/>
      <c r="BD2629" s="3"/>
      <c r="BE2629" s="3"/>
    </row>
    <row r="2630" spans="1:57" s="18" customFormat="1" x14ac:dyDescent="0.25">
      <c r="A2630" s="9">
        <v>2019</v>
      </c>
      <c r="B2630" s="9">
        <v>5</v>
      </c>
      <c r="C2630" s="9" t="s">
        <v>27</v>
      </c>
      <c r="D2630" s="9" t="s">
        <v>28</v>
      </c>
      <c r="E2630" s="9" t="s">
        <v>29</v>
      </c>
      <c r="F2630" s="9" t="s">
        <v>37</v>
      </c>
      <c r="G2630" s="5" t="s">
        <v>30</v>
      </c>
      <c r="H2630" s="6">
        <v>2.13</v>
      </c>
      <c r="I2630" s="6">
        <v>0</v>
      </c>
      <c r="J2630" s="6">
        <v>0</v>
      </c>
      <c r="K2630" s="6">
        <v>0.06</v>
      </c>
      <c r="L2630" s="6">
        <v>0</v>
      </c>
      <c r="M2630" s="6">
        <v>2.08</v>
      </c>
      <c r="N2630" s="6">
        <v>0.91</v>
      </c>
      <c r="O2630" s="6">
        <v>0</v>
      </c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  <c r="AM2630" s="3"/>
      <c r="AN2630" s="3"/>
      <c r="AO2630" s="3"/>
      <c r="AP2630" s="3"/>
      <c r="AQ2630" s="3"/>
      <c r="AR2630" s="3"/>
      <c r="AS2630" s="3"/>
      <c r="AT2630" s="3"/>
      <c r="AU2630" s="3"/>
      <c r="AV2630" s="3"/>
      <c r="AW2630" s="3"/>
      <c r="AX2630" s="3"/>
      <c r="AY2630" s="3"/>
      <c r="AZ2630" s="3"/>
      <c r="BA2630" s="3"/>
      <c r="BB2630" s="3"/>
      <c r="BC2630" s="3"/>
      <c r="BD2630" s="3"/>
      <c r="BE2630" s="3"/>
    </row>
    <row r="2631" spans="1:57" s="18" customFormat="1" hidden="1" x14ac:dyDescent="0.25">
      <c r="A2631" s="9">
        <v>2019</v>
      </c>
      <c r="B2631" s="9">
        <v>5</v>
      </c>
      <c r="C2631" s="9" t="s">
        <v>19</v>
      </c>
      <c r="D2631" s="9" t="s">
        <v>70</v>
      </c>
      <c r="E2631" s="9" t="s">
        <v>67</v>
      </c>
      <c r="F2631" s="9" t="s">
        <v>71</v>
      </c>
      <c r="G2631" s="5" t="s">
        <v>68</v>
      </c>
      <c r="H2631" s="6">
        <v>1.3399999999999999</v>
      </c>
      <c r="I2631" s="6">
        <v>0</v>
      </c>
      <c r="J2631" s="6">
        <v>0</v>
      </c>
      <c r="K2631" s="6">
        <v>0.06</v>
      </c>
      <c r="L2631" s="6">
        <v>1.27</v>
      </c>
      <c r="M2631" s="6">
        <v>0</v>
      </c>
      <c r="N2631" s="6">
        <v>0</v>
      </c>
      <c r="O2631" s="6">
        <v>0</v>
      </c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  <c r="AM2631" s="3"/>
      <c r="AN2631" s="3"/>
      <c r="AO2631" s="3"/>
      <c r="AP2631" s="3"/>
      <c r="AQ2631" s="3"/>
      <c r="AR2631" s="3"/>
      <c r="AS2631" s="3"/>
      <c r="AT2631" s="3"/>
      <c r="AU2631" s="3"/>
      <c r="AV2631" s="3"/>
      <c r="AW2631" s="3"/>
      <c r="AX2631" s="3"/>
      <c r="AY2631" s="3"/>
      <c r="AZ2631" s="3"/>
      <c r="BA2631" s="3"/>
      <c r="BB2631" s="3"/>
      <c r="BC2631" s="3"/>
      <c r="BD2631" s="3"/>
      <c r="BE2631" s="3"/>
    </row>
    <row r="2632" spans="1:57" s="18" customFormat="1" hidden="1" x14ac:dyDescent="0.25">
      <c r="A2632" s="9">
        <v>2019</v>
      </c>
      <c r="B2632" s="9">
        <v>5</v>
      </c>
      <c r="C2632" s="9" t="s">
        <v>27</v>
      </c>
      <c r="D2632" s="9" t="s">
        <v>160</v>
      </c>
      <c r="E2632" s="9" t="s">
        <v>17</v>
      </c>
      <c r="F2632" s="9" t="s">
        <v>162</v>
      </c>
      <c r="G2632" s="5" t="s">
        <v>157</v>
      </c>
      <c r="H2632" s="6">
        <v>5.01</v>
      </c>
      <c r="I2632" s="6">
        <v>0</v>
      </c>
      <c r="J2632" s="6">
        <v>0</v>
      </c>
      <c r="K2632" s="6">
        <v>0.06</v>
      </c>
      <c r="L2632" s="6">
        <v>0</v>
      </c>
      <c r="M2632" s="6">
        <v>4.95</v>
      </c>
      <c r="N2632" s="6">
        <v>3.33</v>
      </c>
      <c r="O2632" s="6">
        <v>0</v>
      </c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  <c r="AM2632" s="3"/>
      <c r="AN2632" s="3"/>
      <c r="AO2632" s="3"/>
      <c r="AP2632" s="3"/>
      <c r="AQ2632" s="3"/>
      <c r="AR2632" s="3"/>
      <c r="AS2632" s="3"/>
      <c r="AT2632" s="3"/>
      <c r="AU2632" s="3"/>
      <c r="AV2632" s="3"/>
      <c r="AW2632" s="3"/>
      <c r="AX2632" s="3"/>
      <c r="AY2632" s="3"/>
      <c r="AZ2632" s="3"/>
      <c r="BA2632" s="3"/>
      <c r="BB2632" s="3"/>
      <c r="BC2632" s="3"/>
      <c r="BD2632" s="3"/>
      <c r="BE2632" s="3"/>
    </row>
    <row r="2633" spans="1:57" s="18" customFormat="1" x14ac:dyDescent="0.25">
      <c r="A2633" s="9">
        <v>2019</v>
      </c>
      <c r="B2633" s="9">
        <v>5</v>
      </c>
      <c r="C2633" s="9" t="s">
        <v>98</v>
      </c>
      <c r="D2633" s="9" t="s">
        <v>403</v>
      </c>
      <c r="E2633" s="9" t="s">
        <v>29</v>
      </c>
      <c r="F2633" s="9" t="s">
        <v>404</v>
      </c>
      <c r="G2633" s="5" t="s">
        <v>405</v>
      </c>
      <c r="H2633" s="6">
        <v>0.06</v>
      </c>
      <c r="I2633" s="6">
        <v>0</v>
      </c>
      <c r="J2633" s="6">
        <v>0</v>
      </c>
      <c r="K2633" s="6">
        <v>0.06</v>
      </c>
      <c r="L2633" s="6">
        <v>0</v>
      </c>
      <c r="M2633" s="6">
        <v>0</v>
      </c>
      <c r="N2633" s="6">
        <v>0</v>
      </c>
      <c r="O2633" s="6">
        <v>0</v>
      </c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</row>
    <row r="2634" spans="1:57" s="18" customFormat="1" hidden="1" x14ac:dyDescent="0.25">
      <c r="A2634" s="9">
        <v>2019</v>
      </c>
      <c r="B2634" s="9">
        <v>5</v>
      </c>
      <c r="C2634" s="9" t="s">
        <v>19</v>
      </c>
      <c r="D2634" s="9" t="s">
        <v>299</v>
      </c>
      <c r="E2634" s="9" t="s">
        <v>280</v>
      </c>
      <c r="F2634" s="9" t="s">
        <v>513</v>
      </c>
      <c r="G2634" s="5" t="s">
        <v>512</v>
      </c>
      <c r="H2634" s="6">
        <v>0.06</v>
      </c>
      <c r="I2634" s="6">
        <v>0</v>
      </c>
      <c r="J2634" s="6">
        <v>0</v>
      </c>
      <c r="K2634" s="6">
        <v>0.06</v>
      </c>
      <c r="L2634" s="6">
        <v>0</v>
      </c>
      <c r="M2634" s="6">
        <v>0</v>
      </c>
      <c r="N2634" s="6">
        <v>0</v>
      </c>
      <c r="O2634" s="6">
        <v>0</v>
      </c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  <c r="BA2634" s="3"/>
      <c r="BB2634" s="3"/>
      <c r="BC2634" s="3"/>
      <c r="BD2634" s="3"/>
      <c r="BE2634" s="3"/>
    </row>
    <row r="2635" spans="1:57" s="18" customFormat="1" hidden="1" x14ac:dyDescent="0.25">
      <c r="A2635" s="9">
        <v>2019</v>
      </c>
      <c r="B2635" s="9">
        <v>6</v>
      </c>
      <c r="C2635" s="10" t="s">
        <v>15</v>
      </c>
      <c r="D2635" s="10" t="s">
        <v>24</v>
      </c>
      <c r="E2635" s="9" t="s">
        <v>25</v>
      </c>
      <c r="F2635" s="10" t="s">
        <v>26</v>
      </c>
      <c r="G2635" s="12" t="s">
        <v>26</v>
      </c>
      <c r="H2635" s="6">
        <v>0.46</v>
      </c>
      <c r="I2635" s="6">
        <v>0</v>
      </c>
      <c r="J2635" s="6">
        <v>0</v>
      </c>
      <c r="K2635" s="6">
        <v>0.06</v>
      </c>
      <c r="L2635" s="6">
        <v>0.4</v>
      </c>
      <c r="M2635" s="6">
        <v>0</v>
      </c>
      <c r="N2635" s="6">
        <v>0</v>
      </c>
      <c r="O2635" s="6">
        <v>0</v>
      </c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  <c r="AM2635" s="3"/>
      <c r="AN2635" s="3"/>
      <c r="AO2635" s="3"/>
      <c r="AP2635" s="3"/>
      <c r="AQ2635" s="3"/>
      <c r="AR2635" s="3"/>
      <c r="AS2635" s="3"/>
      <c r="AT2635" s="3"/>
      <c r="AU2635" s="3"/>
      <c r="AV2635" s="3"/>
      <c r="AW2635" s="3"/>
      <c r="AX2635" s="3"/>
      <c r="AY2635" s="3"/>
      <c r="AZ2635" s="3"/>
      <c r="BA2635" s="3"/>
      <c r="BB2635" s="3"/>
      <c r="BC2635" s="3"/>
      <c r="BD2635" s="3"/>
      <c r="BE2635" s="3"/>
    </row>
    <row r="2636" spans="1:57" s="18" customFormat="1" hidden="1" x14ac:dyDescent="0.25">
      <c r="A2636" s="9">
        <v>2019</v>
      </c>
      <c r="B2636" s="9">
        <v>6</v>
      </c>
      <c r="C2636" s="10" t="s">
        <v>19</v>
      </c>
      <c r="D2636" s="10" t="s">
        <v>70</v>
      </c>
      <c r="E2636" s="9" t="s">
        <v>67</v>
      </c>
      <c r="F2636" s="10" t="s">
        <v>71</v>
      </c>
      <c r="G2636" s="12" t="s">
        <v>68</v>
      </c>
      <c r="H2636" s="6">
        <v>1.3</v>
      </c>
      <c r="I2636" s="6">
        <v>0</v>
      </c>
      <c r="J2636" s="6">
        <v>0</v>
      </c>
      <c r="K2636" s="6">
        <v>0.06</v>
      </c>
      <c r="L2636" s="6">
        <v>1.23</v>
      </c>
      <c r="M2636" s="6">
        <v>0</v>
      </c>
      <c r="N2636" s="6">
        <v>0</v>
      </c>
      <c r="O2636" s="6">
        <v>0</v>
      </c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  <c r="AM2636" s="3"/>
      <c r="AN2636" s="3"/>
      <c r="AO2636" s="3"/>
      <c r="AP2636" s="3"/>
      <c r="AQ2636" s="3"/>
      <c r="AR2636" s="3"/>
      <c r="AS2636" s="3"/>
      <c r="AT2636" s="3"/>
      <c r="AU2636" s="3"/>
      <c r="AV2636" s="3"/>
      <c r="AW2636" s="3"/>
      <c r="AX2636" s="3"/>
      <c r="AY2636" s="3"/>
      <c r="AZ2636" s="3"/>
      <c r="BA2636" s="3"/>
      <c r="BB2636" s="3"/>
      <c r="BC2636" s="3"/>
      <c r="BD2636" s="3"/>
      <c r="BE2636" s="3"/>
    </row>
    <row r="2637" spans="1:57" s="18" customFormat="1" hidden="1" x14ac:dyDescent="0.25">
      <c r="A2637" s="9">
        <v>2019</v>
      </c>
      <c r="B2637" s="9">
        <v>6</v>
      </c>
      <c r="C2637" s="10" t="s">
        <v>27</v>
      </c>
      <c r="D2637" s="10" t="s">
        <v>158</v>
      </c>
      <c r="E2637" s="9" t="s">
        <v>17</v>
      </c>
      <c r="F2637" s="10" t="s">
        <v>266</v>
      </c>
      <c r="G2637" s="12" t="s">
        <v>34</v>
      </c>
      <c r="H2637" s="6">
        <v>3.52</v>
      </c>
      <c r="I2637" s="6">
        <v>0</v>
      </c>
      <c r="J2637" s="6">
        <v>0</v>
      </c>
      <c r="K2637" s="6">
        <v>0.06</v>
      </c>
      <c r="L2637" s="6">
        <v>0</v>
      </c>
      <c r="M2637" s="6">
        <v>3.46</v>
      </c>
      <c r="N2637" s="6">
        <v>6.19</v>
      </c>
      <c r="O2637" s="6">
        <v>0</v>
      </c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  <c r="AM2637" s="3"/>
      <c r="AN2637" s="3"/>
      <c r="AO2637" s="3"/>
      <c r="AP2637" s="3"/>
      <c r="AQ2637" s="3"/>
      <c r="AR2637" s="3"/>
      <c r="AS2637" s="3"/>
      <c r="AT2637" s="3"/>
      <c r="AU2637" s="3"/>
      <c r="AV2637" s="3"/>
      <c r="AW2637" s="3"/>
      <c r="AX2637" s="3"/>
      <c r="AY2637" s="3"/>
      <c r="AZ2637" s="3"/>
      <c r="BA2637" s="3"/>
      <c r="BB2637" s="3"/>
      <c r="BC2637" s="3"/>
      <c r="BD2637" s="3"/>
      <c r="BE2637" s="3"/>
    </row>
    <row r="2638" spans="1:57" s="18" customFormat="1" x14ac:dyDescent="0.25">
      <c r="A2638" s="9">
        <v>2019</v>
      </c>
      <c r="B2638" s="9">
        <v>6</v>
      </c>
      <c r="C2638" s="10" t="s">
        <v>124</v>
      </c>
      <c r="D2638" s="10" t="s">
        <v>382</v>
      </c>
      <c r="E2638" s="9" t="s">
        <v>29</v>
      </c>
      <c r="F2638" s="10" t="s">
        <v>390</v>
      </c>
      <c r="G2638" s="5" t="s">
        <v>384</v>
      </c>
      <c r="H2638" s="6">
        <v>0.06</v>
      </c>
      <c r="I2638" s="6">
        <v>0</v>
      </c>
      <c r="J2638" s="6">
        <v>0</v>
      </c>
      <c r="K2638" s="6">
        <v>0.06</v>
      </c>
      <c r="L2638" s="6">
        <v>0</v>
      </c>
      <c r="M2638" s="6">
        <v>0</v>
      </c>
      <c r="N2638" s="6">
        <v>0</v>
      </c>
      <c r="O2638" s="6">
        <v>0</v>
      </c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  <c r="AM2638" s="3"/>
      <c r="AN2638" s="3"/>
      <c r="AO2638" s="3"/>
      <c r="AP2638" s="3"/>
      <c r="AQ2638" s="3"/>
      <c r="AR2638" s="3"/>
      <c r="AS2638" s="3"/>
      <c r="AT2638" s="3"/>
      <c r="AU2638" s="3"/>
      <c r="AV2638" s="3"/>
      <c r="AW2638" s="3"/>
      <c r="AX2638" s="3"/>
      <c r="AY2638" s="3"/>
      <c r="AZ2638" s="3"/>
      <c r="BA2638" s="3"/>
      <c r="BB2638" s="3"/>
      <c r="BC2638" s="3"/>
      <c r="BD2638" s="3"/>
      <c r="BE2638" s="3"/>
    </row>
    <row r="2639" spans="1:57" s="18" customFormat="1" x14ac:dyDescent="0.25">
      <c r="A2639" s="9">
        <v>2019</v>
      </c>
      <c r="B2639" s="9">
        <v>6</v>
      </c>
      <c r="C2639" s="10" t="s">
        <v>98</v>
      </c>
      <c r="D2639" s="10" t="s">
        <v>403</v>
      </c>
      <c r="E2639" s="9" t="s">
        <v>29</v>
      </c>
      <c r="F2639" s="10" t="s">
        <v>404</v>
      </c>
      <c r="G2639" s="12" t="s">
        <v>405</v>
      </c>
      <c r="H2639" s="6">
        <v>0.06</v>
      </c>
      <c r="I2639" s="6">
        <v>0</v>
      </c>
      <c r="J2639" s="6">
        <v>0</v>
      </c>
      <c r="K2639" s="6">
        <v>0.06</v>
      </c>
      <c r="L2639" s="6">
        <v>0</v>
      </c>
      <c r="M2639" s="6">
        <v>0</v>
      </c>
      <c r="N2639" s="6">
        <v>0</v>
      </c>
      <c r="O2639" s="6">
        <v>0</v>
      </c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  <c r="AM2639" s="3"/>
      <c r="AN2639" s="3"/>
      <c r="AO2639" s="3"/>
      <c r="AP2639" s="3"/>
      <c r="AQ2639" s="3"/>
      <c r="AR2639" s="3"/>
      <c r="AS2639" s="3"/>
      <c r="AT2639" s="3"/>
      <c r="AU2639" s="3"/>
      <c r="AV2639" s="3"/>
      <c r="AW2639" s="3"/>
      <c r="AX2639" s="3"/>
      <c r="AY2639" s="3"/>
      <c r="AZ2639" s="3"/>
      <c r="BA2639" s="3"/>
      <c r="BB2639" s="3"/>
      <c r="BC2639" s="3"/>
      <c r="BD2639" s="3"/>
      <c r="BE2639" s="3"/>
    </row>
    <row r="2640" spans="1:57" s="18" customFormat="1" hidden="1" x14ac:dyDescent="0.25">
      <c r="A2640" s="9">
        <v>2019</v>
      </c>
      <c r="B2640" s="9">
        <v>6</v>
      </c>
      <c r="C2640" s="10" t="s">
        <v>19</v>
      </c>
      <c r="D2640" s="10" t="s">
        <v>299</v>
      </c>
      <c r="E2640" s="9" t="s">
        <v>280</v>
      </c>
      <c r="F2640" s="10" t="s">
        <v>513</v>
      </c>
      <c r="G2640" s="12" t="s">
        <v>512</v>
      </c>
      <c r="H2640" s="6">
        <v>0.06</v>
      </c>
      <c r="I2640" s="6">
        <v>0</v>
      </c>
      <c r="J2640" s="6">
        <v>0</v>
      </c>
      <c r="K2640" s="6">
        <v>0.06</v>
      </c>
      <c r="L2640" s="6">
        <v>0</v>
      </c>
      <c r="M2640" s="6">
        <v>0</v>
      </c>
      <c r="N2640" s="6">
        <v>0</v>
      </c>
      <c r="O2640" s="6">
        <v>0</v>
      </c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  <c r="AM2640" s="3"/>
      <c r="AN2640" s="3"/>
      <c r="AO2640" s="3"/>
      <c r="AP2640" s="3"/>
      <c r="AQ2640" s="3"/>
      <c r="AR2640" s="3"/>
      <c r="AS2640" s="3"/>
      <c r="AT2640" s="3"/>
      <c r="AU2640" s="3"/>
      <c r="AV2640" s="3"/>
      <c r="AW2640" s="3"/>
      <c r="AX2640" s="3"/>
      <c r="AY2640" s="3"/>
      <c r="AZ2640" s="3"/>
      <c r="BA2640" s="3"/>
      <c r="BB2640" s="3"/>
      <c r="BC2640" s="3"/>
      <c r="BD2640" s="3"/>
      <c r="BE2640" s="3"/>
    </row>
    <row r="2641" spans="1:57" s="18" customFormat="1" hidden="1" x14ac:dyDescent="0.25">
      <c r="A2641" s="5">
        <v>2019</v>
      </c>
      <c r="B2641" s="5">
        <v>7</v>
      </c>
      <c r="C2641" s="12" t="s">
        <v>27</v>
      </c>
      <c r="D2641" s="12" t="s">
        <v>160</v>
      </c>
      <c r="E2641" s="5" t="s">
        <v>17</v>
      </c>
      <c r="F2641" s="12" t="s">
        <v>162</v>
      </c>
      <c r="G2641" s="10" t="s">
        <v>157</v>
      </c>
      <c r="H2641" s="6">
        <v>5.1099999999999994</v>
      </c>
      <c r="I2641" s="6">
        <v>0</v>
      </c>
      <c r="J2641" s="6">
        <v>0</v>
      </c>
      <c r="K2641" s="6">
        <v>0.06</v>
      </c>
      <c r="L2641" s="6">
        <v>0</v>
      </c>
      <c r="M2641" s="6">
        <v>5.0600000000000005</v>
      </c>
      <c r="N2641" s="6">
        <v>3.4</v>
      </c>
      <c r="O2641" s="6">
        <v>0</v>
      </c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  <c r="AM2641" s="3"/>
      <c r="AN2641" s="3"/>
      <c r="AO2641" s="3"/>
      <c r="AP2641" s="3"/>
      <c r="AQ2641" s="3"/>
      <c r="AR2641" s="3"/>
      <c r="AS2641" s="3"/>
      <c r="AT2641" s="3"/>
      <c r="AU2641" s="3"/>
      <c r="AV2641" s="3"/>
      <c r="AW2641" s="3"/>
      <c r="AX2641" s="3"/>
      <c r="AY2641" s="3"/>
      <c r="AZ2641" s="3"/>
      <c r="BA2641" s="3"/>
      <c r="BB2641" s="3"/>
      <c r="BC2641" s="3"/>
      <c r="BD2641" s="3"/>
      <c r="BE2641" s="3"/>
    </row>
    <row r="2642" spans="1:57" s="18" customFormat="1" hidden="1" x14ac:dyDescent="0.25">
      <c r="A2642" s="5">
        <v>2019</v>
      </c>
      <c r="B2642" s="5">
        <v>7</v>
      </c>
      <c r="C2642" s="12" t="s">
        <v>79</v>
      </c>
      <c r="D2642" s="12" t="s">
        <v>137</v>
      </c>
      <c r="E2642" s="5" t="s">
        <v>138</v>
      </c>
      <c r="F2642" s="12" t="s">
        <v>187</v>
      </c>
      <c r="G2642" s="10" t="s">
        <v>184</v>
      </c>
      <c r="H2642" s="6">
        <v>0.06</v>
      </c>
      <c r="I2642" s="6">
        <v>0</v>
      </c>
      <c r="J2642" s="6">
        <v>0</v>
      </c>
      <c r="K2642" s="6">
        <v>0.06</v>
      </c>
      <c r="L2642" s="6">
        <v>0</v>
      </c>
      <c r="M2642" s="6">
        <v>0</v>
      </c>
      <c r="N2642" s="6">
        <v>0</v>
      </c>
      <c r="O2642" s="6">
        <v>0</v>
      </c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  <c r="AM2642" s="3"/>
      <c r="AN2642" s="3"/>
      <c r="AO2642" s="3"/>
      <c r="AP2642" s="3"/>
      <c r="AQ2642" s="3"/>
      <c r="AR2642" s="3"/>
      <c r="AS2642" s="3"/>
      <c r="AT2642" s="3"/>
      <c r="AU2642" s="3"/>
      <c r="AV2642" s="3"/>
      <c r="AW2642" s="3"/>
      <c r="AX2642" s="3"/>
      <c r="AY2642" s="3"/>
      <c r="AZ2642" s="3"/>
      <c r="BA2642" s="3"/>
      <c r="BB2642" s="3"/>
      <c r="BC2642" s="3"/>
      <c r="BD2642" s="3"/>
      <c r="BE2642" s="3"/>
    </row>
    <row r="2643" spans="1:57" s="18" customFormat="1" x14ac:dyDescent="0.25">
      <c r="A2643" s="5">
        <v>2019</v>
      </c>
      <c r="B2643" s="5">
        <v>7</v>
      </c>
      <c r="C2643" s="12" t="s">
        <v>98</v>
      </c>
      <c r="D2643" s="12" t="s">
        <v>403</v>
      </c>
      <c r="E2643" s="5" t="s">
        <v>29</v>
      </c>
      <c r="F2643" s="12" t="s">
        <v>404</v>
      </c>
      <c r="G2643" s="10" t="s">
        <v>405</v>
      </c>
      <c r="H2643" s="6">
        <v>0.06</v>
      </c>
      <c r="I2643" s="6">
        <v>0</v>
      </c>
      <c r="J2643" s="6">
        <v>0</v>
      </c>
      <c r="K2643" s="6">
        <v>0.06</v>
      </c>
      <c r="L2643" s="6">
        <v>0</v>
      </c>
      <c r="M2643" s="6">
        <v>0</v>
      </c>
      <c r="N2643" s="6">
        <v>0</v>
      </c>
      <c r="O2643" s="6">
        <v>0</v>
      </c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  <c r="AM2643" s="3"/>
      <c r="AN2643" s="3"/>
      <c r="AO2643" s="3"/>
      <c r="AP2643" s="3"/>
      <c r="AQ2643" s="3"/>
      <c r="AR2643" s="3"/>
      <c r="AS2643" s="3"/>
      <c r="AT2643" s="3"/>
      <c r="AU2643" s="3"/>
      <c r="AV2643" s="3"/>
      <c r="AW2643" s="3"/>
      <c r="AX2643" s="3"/>
      <c r="AY2643" s="3"/>
      <c r="AZ2643" s="3"/>
      <c r="BA2643" s="3"/>
      <c r="BB2643" s="3"/>
      <c r="BC2643" s="3"/>
      <c r="BD2643" s="3"/>
      <c r="BE2643" s="3"/>
    </row>
    <row r="2644" spans="1:57" s="18" customFormat="1" hidden="1" x14ac:dyDescent="0.25">
      <c r="A2644" s="5">
        <v>2019</v>
      </c>
      <c r="B2644" s="5">
        <v>7</v>
      </c>
      <c r="C2644" s="12" t="s">
        <v>19</v>
      </c>
      <c r="D2644" s="12" t="s">
        <v>70</v>
      </c>
      <c r="E2644" s="5" t="s">
        <v>21</v>
      </c>
      <c r="F2644" s="12" t="s">
        <v>457</v>
      </c>
      <c r="G2644" s="10" t="s">
        <v>456</v>
      </c>
      <c r="H2644" s="6">
        <v>0.25</v>
      </c>
      <c r="I2644" s="6">
        <v>0</v>
      </c>
      <c r="J2644" s="6">
        <v>0</v>
      </c>
      <c r="K2644" s="6">
        <v>0.06</v>
      </c>
      <c r="L2644" s="6">
        <v>0.19</v>
      </c>
      <c r="M2644" s="6">
        <v>0</v>
      </c>
      <c r="N2644" s="6">
        <v>0</v>
      </c>
      <c r="O2644" s="6">
        <v>0</v>
      </c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  <c r="AM2644" s="3"/>
      <c r="AN2644" s="3"/>
      <c r="AO2644" s="3"/>
      <c r="AP2644" s="3"/>
      <c r="AQ2644" s="3"/>
      <c r="AR2644" s="3"/>
      <c r="AS2644" s="3"/>
      <c r="AT2644" s="3"/>
      <c r="AU2644" s="3"/>
      <c r="AV2644" s="3"/>
      <c r="AW2644" s="3"/>
      <c r="AX2644" s="3"/>
      <c r="AY2644" s="3"/>
      <c r="AZ2644" s="3"/>
      <c r="BA2644" s="3"/>
      <c r="BB2644" s="3"/>
      <c r="BC2644" s="3"/>
      <c r="BD2644" s="3"/>
      <c r="BE2644" s="3"/>
    </row>
    <row r="2645" spans="1:57" s="18" customFormat="1" x14ac:dyDescent="0.25">
      <c r="A2645" s="15">
        <v>2019</v>
      </c>
      <c r="B2645" s="15">
        <v>8</v>
      </c>
      <c r="C2645" s="15" t="s">
        <v>27</v>
      </c>
      <c r="D2645" s="15" t="s">
        <v>28</v>
      </c>
      <c r="E2645" s="15" t="s">
        <v>29</v>
      </c>
      <c r="F2645" s="15" t="s">
        <v>33</v>
      </c>
      <c r="G2645" s="16" t="s">
        <v>30</v>
      </c>
      <c r="H2645" s="15">
        <v>11.79</v>
      </c>
      <c r="I2645" s="15">
        <v>0</v>
      </c>
      <c r="J2645" s="15">
        <v>0</v>
      </c>
      <c r="K2645" s="15">
        <v>0.06</v>
      </c>
      <c r="L2645" s="15">
        <v>0</v>
      </c>
      <c r="M2645" s="15">
        <v>11.73</v>
      </c>
      <c r="N2645" s="15">
        <v>4.84</v>
      </c>
      <c r="O2645" s="15">
        <v>0</v>
      </c>
      <c r="P2645" s="17"/>
      <c r="Q2645" s="17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  <c r="AB2645" s="17"/>
      <c r="AC2645" s="17"/>
      <c r="AD2645" s="17"/>
      <c r="AE2645" s="17"/>
      <c r="AF2645" s="17"/>
      <c r="AG2645" s="17"/>
      <c r="AH2645" s="17"/>
      <c r="AI2645" s="17"/>
      <c r="AJ2645" s="17"/>
      <c r="AK2645" s="17"/>
      <c r="AL2645" s="17"/>
      <c r="AM2645" s="17"/>
      <c r="AN2645" s="17"/>
      <c r="AO2645" s="17"/>
      <c r="AP2645" s="17"/>
      <c r="AQ2645" s="17"/>
      <c r="AR2645" s="17"/>
      <c r="AS2645" s="17"/>
      <c r="AT2645" s="17"/>
      <c r="AU2645" s="17"/>
      <c r="AV2645" s="17"/>
      <c r="AW2645" s="17"/>
      <c r="AX2645" s="17"/>
      <c r="AY2645" s="17"/>
      <c r="AZ2645" s="17"/>
      <c r="BA2645" s="17"/>
      <c r="BB2645" s="17"/>
      <c r="BC2645" s="17"/>
      <c r="BD2645" s="17"/>
      <c r="BE2645" s="17"/>
    </row>
    <row r="2646" spans="1:57" s="20" customFormat="1" hidden="1" x14ac:dyDescent="0.25">
      <c r="A2646" s="15">
        <v>2019</v>
      </c>
      <c r="B2646" s="15">
        <v>8</v>
      </c>
      <c r="C2646" s="15" t="s">
        <v>19</v>
      </c>
      <c r="D2646" s="15" t="s">
        <v>66</v>
      </c>
      <c r="E2646" s="15" t="s">
        <v>67</v>
      </c>
      <c r="F2646" s="15" t="s">
        <v>69</v>
      </c>
      <c r="G2646" s="16" t="s">
        <v>68</v>
      </c>
      <c r="H2646" s="15">
        <v>0.06</v>
      </c>
      <c r="I2646" s="15">
        <v>0</v>
      </c>
      <c r="J2646" s="15">
        <v>0</v>
      </c>
      <c r="K2646" s="15">
        <v>0.06</v>
      </c>
      <c r="L2646" s="15">
        <v>0</v>
      </c>
      <c r="M2646" s="15">
        <v>0</v>
      </c>
      <c r="N2646" s="15">
        <v>0</v>
      </c>
      <c r="O2646" s="15">
        <v>0</v>
      </c>
      <c r="P2646" s="17"/>
      <c r="Q2646" s="17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  <c r="AB2646" s="17"/>
      <c r="AC2646" s="17"/>
      <c r="AD2646" s="17"/>
      <c r="AE2646" s="17"/>
      <c r="AF2646" s="17"/>
      <c r="AG2646" s="17"/>
      <c r="AH2646" s="17"/>
      <c r="AI2646" s="17"/>
      <c r="AJ2646" s="17"/>
      <c r="AK2646" s="17"/>
      <c r="AL2646" s="17"/>
      <c r="AM2646" s="17"/>
      <c r="AN2646" s="17"/>
      <c r="AO2646" s="17"/>
      <c r="AP2646" s="17"/>
      <c r="AQ2646" s="17"/>
      <c r="AR2646" s="17"/>
      <c r="AS2646" s="17"/>
      <c r="AT2646" s="17"/>
      <c r="AU2646" s="17"/>
      <c r="AV2646" s="17"/>
      <c r="AW2646" s="17"/>
      <c r="AX2646" s="17"/>
      <c r="AY2646" s="17"/>
      <c r="AZ2646" s="17"/>
      <c r="BA2646" s="17"/>
      <c r="BB2646" s="17"/>
      <c r="BC2646" s="17"/>
      <c r="BD2646" s="17"/>
      <c r="BE2646" s="17"/>
    </row>
    <row r="2647" spans="1:57" s="20" customFormat="1" hidden="1" x14ac:dyDescent="0.25">
      <c r="A2647" s="15">
        <v>2019</v>
      </c>
      <c r="B2647" s="15">
        <v>8</v>
      </c>
      <c r="C2647" s="15" t="s">
        <v>19</v>
      </c>
      <c r="D2647" s="15" t="s">
        <v>103</v>
      </c>
      <c r="E2647" s="15" t="s">
        <v>81</v>
      </c>
      <c r="F2647" s="15" t="s">
        <v>325</v>
      </c>
      <c r="G2647" s="16" t="s">
        <v>326</v>
      </c>
      <c r="H2647" s="15">
        <v>7.7899999999999991</v>
      </c>
      <c r="I2647" s="15">
        <v>0</v>
      </c>
      <c r="J2647" s="15">
        <v>0</v>
      </c>
      <c r="K2647" s="15">
        <v>0.06</v>
      </c>
      <c r="L2647" s="15">
        <v>7.75</v>
      </c>
      <c r="M2647" s="15">
        <v>0</v>
      </c>
      <c r="N2647" s="15">
        <v>0</v>
      </c>
      <c r="O2647" s="15">
        <v>0</v>
      </c>
      <c r="P2647" s="17"/>
      <c r="Q2647" s="17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  <c r="AB2647" s="17"/>
      <c r="AC2647" s="17"/>
      <c r="AD2647" s="17"/>
      <c r="AE2647" s="17"/>
      <c r="AF2647" s="17"/>
      <c r="AG2647" s="17"/>
      <c r="AH2647" s="17"/>
      <c r="AI2647" s="17"/>
      <c r="AJ2647" s="17"/>
      <c r="AK2647" s="17"/>
      <c r="AL2647" s="17"/>
      <c r="AM2647" s="17"/>
      <c r="AN2647" s="17"/>
      <c r="AO2647" s="17"/>
      <c r="AP2647" s="17"/>
      <c r="AQ2647" s="17"/>
      <c r="AR2647" s="17"/>
      <c r="AS2647" s="17"/>
      <c r="AT2647" s="17"/>
      <c r="AU2647" s="17"/>
      <c r="AV2647" s="17"/>
      <c r="AW2647" s="17"/>
      <c r="AX2647" s="17"/>
      <c r="AY2647" s="17"/>
      <c r="AZ2647" s="17"/>
      <c r="BA2647" s="17"/>
      <c r="BB2647" s="17"/>
      <c r="BC2647" s="17"/>
      <c r="BD2647" s="17"/>
      <c r="BE2647" s="17"/>
    </row>
    <row r="2648" spans="1:57" s="20" customFormat="1" hidden="1" x14ac:dyDescent="0.25">
      <c r="A2648" s="15">
        <v>2019</v>
      </c>
      <c r="B2648" s="15">
        <v>8</v>
      </c>
      <c r="C2648" s="15" t="s">
        <v>55</v>
      </c>
      <c r="D2648" s="15" t="s">
        <v>249</v>
      </c>
      <c r="E2648" s="15" t="s">
        <v>250</v>
      </c>
      <c r="F2648" s="15" t="s">
        <v>358</v>
      </c>
      <c r="G2648" s="16" t="s">
        <v>357</v>
      </c>
      <c r="H2648" s="15">
        <v>29.31</v>
      </c>
      <c r="I2648" s="15">
        <v>0</v>
      </c>
      <c r="J2648" s="15">
        <v>0</v>
      </c>
      <c r="K2648" s="15">
        <v>0.06</v>
      </c>
      <c r="L2648" s="15">
        <v>29.24</v>
      </c>
      <c r="M2648" s="15">
        <v>0</v>
      </c>
      <c r="N2648" s="15">
        <v>0</v>
      </c>
      <c r="O2648" s="15">
        <v>0</v>
      </c>
      <c r="P2648" s="17"/>
      <c r="Q2648" s="17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  <c r="AB2648" s="17"/>
      <c r="AC2648" s="17"/>
      <c r="AD2648" s="17"/>
      <c r="AE2648" s="17"/>
      <c r="AF2648" s="17"/>
      <c r="AG2648" s="17"/>
      <c r="AH2648" s="17"/>
      <c r="AI2648" s="17"/>
      <c r="AJ2648" s="17"/>
      <c r="AK2648" s="17"/>
      <c r="AL2648" s="17"/>
      <c r="AM2648" s="17"/>
      <c r="AN2648" s="17"/>
      <c r="AO2648" s="17"/>
      <c r="AP2648" s="17"/>
      <c r="AQ2648" s="17"/>
      <c r="AR2648" s="17"/>
      <c r="AS2648" s="17"/>
      <c r="AT2648" s="17"/>
      <c r="AU2648" s="17"/>
      <c r="AV2648" s="17"/>
      <c r="AW2648" s="17"/>
      <c r="AX2648" s="17"/>
      <c r="AY2648" s="17"/>
      <c r="AZ2648" s="17"/>
      <c r="BA2648" s="17"/>
      <c r="BB2648" s="17"/>
      <c r="BC2648" s="17"/>
      <c r="BD2648" s="17"/>
      <c r="BE2648" s="17"/>
    </row>
    <row r="2649" spans="1:57" s="20" customFormat="1" x14ac:dyDescent="0.25">
      <c r="A2649" s="15">
        <v>2019</v>
      </c>
      <c r="B2649" s="15">
        <v>8</v>
      </c>
      <c r="C2649" s="15" t="s">
        <v>98</v>
      </c>
      <c r="D2649" s="15" t="s">
        <v>403</v>
      </c>
      <c r="E2649" s="15" t="s">
        <v>29</v>
      </c>
      <c r="F2649" s="15" t="s">
        <v>404</v>
      </c>
      <c r="G2649" s="16" t="s">
        <v>405</v>
      </c>
      <c r="H2649" s="15">
        <v>0.06</v>
      </c>
      <c r="I2649" s="15">
        <v>0</v>
      </c>
      <c r="J2649" s="15">
        <v>0</v>
      </c>
      <c r="K2649" s="15">
        <v>0.06</v>
      </c>
      <c r="L2649" s="15">
        <v>0</v>
      </c>
      <c r="M2649" s="15">
        <v>0</v>
      </c>
      <c r="N2649" s="15">
        <v>0</v>
      </c>
      <c r="O2649" s="15">
        <v>0</v>
      </c>
      <c r="P2649" s="17"/>
      <c r="Q2649" s="17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  <c r="AB2649" s="17"/>
      <c r="AC2649" s="17"/>
      <c r="AD2649" s="17"/>
      <c r="AE2649" s="17"/>
      <c r="AF2649" s="17"/>
      <c r="AG2649" s="17"/>
      <c r="AH2649" s="17"/>
      <c r="AI2649" s="17"/>
      <c r="AJ2649" s="17"/>
      <c r="AK2649" s="17"/>
      <c r="AL2649" s="17"/>
      <c r="AM2649" s="17"/>
      <c r="AN2649" s="17"/>
      <c r="AO2649" s="17"/>
      <c r="AP2649" s="17"/>
      <c r="AQ2649" s="17"/>
      <c r="AR2649" s="17"/>
      <c r="AS2649" s="17"/>
      <c r="AT2649" s="17"/>
      <c r="AU2649" s="17"/>
      <c r="AV2649" s="17"/>
      <c r="AW2649" s="17"/>
      <c r="AX2649" s="17"/>
      <c r="AY2649" s="17"/>
      <c r="AZ2649" s="17"/>
      <c r="BA2649" s="17"/>
      <c r="BB2649" s="17"/>
      <c r="BC2649" s="17"/>
      <c r="BD2649" s="17"/>
      <c r="BE2649" s="17"/>
    </row>
    <row r="2650" spans="1:57" s="20" customFormat="1" hidden="1" x14ac:dyDescent="0.25">
      <c r="A2650" s="15">
        <v>2019</v>
      </c>
      <c r="B2650" s="15">
        <v>8</v>
      </c>
      <c r="C2650" s="15" t="s">
        <v>15</v>
      </c>
      <c r="D2650" s="15" t="s">
        <v>24</v>
      </c>
      <c r="E2650" s="15" t="s">
        <v>541</v>
      </c>
      <c r="F2650" s="15" t="s">
        <v>449</v>
      </c>
      <c r="G2650" s="16" t="s">
        <v>449</v>
      </c>
      <c r="H2650" s="15">
        <v>0.76</v>
      </c>
      <c r="I2650" s="15">
        <v>0</v>
      </c>
      <c r="J2650" s="15">
        <v>0</v>
      </c>
      <c r="K2650" s="15">
        <v>0.06</v>
      </c>
      <c r="L2650" s="15">
        <v>0.03</v>
      </c>
      <c r="M2650" s="15">
        <v>0</v>
      </c>
      <c r="N2650" s="15">
        <v>0</v>
      </c>
      <c r="O2650" s="15">
        <v>0.68</v>
      </c>
      <c r="P2650" s="17"/>
      <c r="Q2650" s="17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  <c r="AB2650" s="17"/>
      <c r="AC2650" s="17"/>
      <c r="AD2650" s="17"/>
      <c r="AE2650" s="17"/>
      <c r="AF2650" s="17"/>
      <c r="AG2650" s="17"/>
      <c r="AH2650" s="17"/>
      <c r="AI2650" s="17"/>
      <c r="AJ2650" s="17"/>
      <c r="AK2650" s="17"/>
      <c r="AL2650" s="17"/>
      <c r="AM2650" s="17"/>
      <c r="AN2650" s="17"/>
      <c r="AO2650" s="17"/>
      <c r="AP2650" s="17"/>
      <c r="AQ2650" s="17"/>
      <c r="AR2650" s="17"/>
      <c r="AS2650" s="17"/>
      <c r="AT2650" s="17"/>
      <c r="AU2650" s="17"/>
      <c r="AV2650" s="17"/>
      <c r="AW2650" s="17"/>
      <c r="AX2650" s="17"/>
      <c r="AY2650" s="17"/>
      <c r="AZ2650" s="17"/>
      <c r="BA2650" s="17"/>
      <c r="BB2650" s="17"/>
      <c r="BC2650" s="17"/>
      <c r="BD2650" s="17"/>
      <c r="BE2650" s="17"/>
    </row>
    <row r="2651" spans="1:57" s="20" customFormat="1" hidden="1" x14ac:dyDescent="0.25">
      <c r="A2651" s="15">
        <v>2019</v>
      </c>
      <c r="B2651" s="15">
        <v>8</v>
      </c>
      <c r="C2651" s="15" t="s">
        <v>19</v>
      </c>
      <c r="D2651" s="15" t="s">
        <v>299</v>
      </c>
      <c r="E2651" s="15" t="s">
        <v>51</v>
      </c>
      <c r="F2651" s="15" t="s">
        <v>513</v>
      </c>
      <c r="G2651" s="16" t="s">
        <v>512</v>
      </c>
      <c r="H2651" s="15">
        <v>0.06</v>
      </c>
      <c r="I2651" s="15">
        <v>0</v>
      </c>
      <c r="J2651" s="15">
        <v>0</v>
      </c>
      <c r="K2651" s="15">
        <v>0.06</v>
      </c>
      <c r="L2651" s="15">
        <v>0</v>
      </c>
      <c r="M2651" s="15">
        <v>0</v>
      </c>
      <c r="N2651" s="15">
        <v>0</v>
      </c>
      <c r="O2651" s="15">
        <v>0</v>
      </c>
      <c r="P2651" s="17"/>
      <c r="Q2651" s="17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  <c r="AB2651" s="17"/>
      <c r="AC2651" s="17"/>
      <c r="AD2651" s="17"/>
      <c r="AE2651" s="17"/>
      <c r="AF2651" s="17"/>
      <c r="AG2651" s="17"/>
      <c r="AH2651" s="17"/>
      <c r="AI2651" s="17"/>
      <c r="AJ2651" s="17"/>
      <c r="AK2651" s="17"/>
      <c r="AL2651" s="17"/>
      <c r="AM2651" s="17"/>
      <c r="AN2651" s="17"/>
      <c r="AO2651" s="17"/>
      <c r="AP2651" s="17"/>
      <c r="AQ2651" s="17"/>
      <c r="AR2651" s="17"/>
      <c r="AS2651" s="17"/>
      <c r="AT2651" s="17"/>
      <c r="AU2651" s="17"/>
      <c r="AV2651" s="17"/>
      <c r="AW2651" s="17"/>
      <c r="AX2651" s="17"/>
      <c r="AY2651" s="17"/>
      <c r="AZ2651" s="17"/>
      <c r="BA2651" s="17"/>
      <c r="BB2651" s="17"/>
      <c r="BC2651" s="17"/>
      <c r="BD2651" s="17"/>
      <c r="BE2651" s="17"/>
    </row>
    <row r="2652" spans="1:57" s="20" customFormat="1" hidden="1" x14ac:dyDescent="0.25">
      <c r="A2652" s="15">
        <v>2019</v>
      </c>
      <c r="B2652" s="15">
        <v>8</v>
      </c>
      <c r="C2652" s="15" t="s">
        <v>19</v>
      </c>
      <c r="D2652" s="15" t="s">
        <v>46</v>
      </c>
      <c r="E2652" s="15" t="s">
        <v>51</v>
      </c>
      <c r="F2652" s="15" t="s">
        <v>514</v>
      </c>
      <c r="G2652" s="16" t="s">
        <v>512</v>
      </c>
      <c r="H2652" s="15">
        <v>0.06</v>
      </c>
      <c r="I2652" s="15">
        <v>0</v>
      </c>
      <c r="J2652" s="15">
        <v>0</v>
      </c>
      <c r="K2652" s="15">
        <v>0.06</v>
      </c>
      <c r="L2652" s="15">
        <v>0</v>
      </c>
      <c r="M2652" s="15">
        <v>0</v>
      </c>
      <c r="N2652" s="15">
        <v>0</v>
      </c>
      <c r="O2652" s="15">
        <v>0</v>
      </c>
      <c r="P2652" s="17"/>
      <c r="Q2652" s="17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  <c r="AB2652" s="17"/>
      <c r="AC2652" s="17"/>
      <c r="AD2652" s="17"/>
      <c r="AE2652" s="17"/>
      <c r="AF2652" s="17"/>
      <c r="AG2652" s="17"/>
      <c r="AH2652" s="17"/>
      <c r="AI2652" s="17"/>
      <c r="AJ2652" s="17"/>
      <c r="AK2652" s="17"/>
      <c r="AL2652" s="17"/>
      <c r="AM2652" s="17"/>
      <c r="AN2652" s="17"/>
      <c r="AO2652" s="17"/>
      <c r="AP2652" s="17"/>
      <c r="AQ2652" s="17"/>
      <c r="AR2652" s="17"/>
      <c r="AS2652" s="17"/>
      <c r="AT2652" s="17"/>
      <c r="AU2652" s="17"/>
      <c r="AV2652" s="17"/>
      <c r="AW2652" s="17"/>
      <c r="AX2652" s="17"/>
      <c r="AY2652" s="17"/>
      <c r="AZ2652" s="17"/>
      <c r="BA2652" s="17"/>
      <c r="BB2652" s="17"/>
      <c r="BC2652" s="17"/>
      <c r="BD2652" s="17"/>
      <c r="BE2652" s="17"/>
    </row>
    <row r="2653" spans="1:57" s="20" customFormat="1" x14ac:dyDescent="0.25">
      <c r="A2653" s="13">
        <v>2019</v>
      </c>
      <c r="B2653" s="13">
        <v>9</v>
      </c>
      <c r="C2653" s="13" t="s">
        <v>27</v>
      </c>
      <c r="D2653" s="13" t="s">
        <v>28</v>
      </c>
      <c r="E2653" s="13" t="s">
        <v>29</v>
      </c>
      <c r="F2653" s="13" t="s">
        <v>33</v>
      </c>
      <c r="G2653" s="7" t="s">
        <v>30</v>
      </c>
      <c r="H2653" s="13">
        <v>9.870000000000001</v>
      </c>
      <c r="I2653" s="13">
        <v>0</v>
      </c>
      <c r="J2653" s="13">
        <v>0</v>
      </c>
      <c r="K2653" s="13">
        <v>0.06</v>
      </c>
      <c r="L2653" s="13">
        <v>0</v>
      </c>
      <c r="M2653" s="13">
        <v>9.8099999999999987</v>
      </c>
      <c r="N2653" s="13">
        <v>4.46</v>
      </c>
      <c r="O2653" s="13">
        <v>0</v>
      </c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  <c r="AA2653" s="18"/>
      <c r="AB2653" s="18"/>
      <c r="AC2653" s="18"/>
      <c r="AD2653" s="18"/>
      <c r="AE2653" s="18"/>
      <c r="AF2653" s="18"/>
      <c r="AG2653" s="18"/>
      <c r="AH2653" s="18"/>
      <c r="AI2653" s="18"/>
      <c r="AJ2653" s="18"/>
      <c r="AK2653" s="18"/>
      <c r="AL2653" s="18"/>
      <c r="AM2653" s="18"/>
      <c r="AN2653" s="18"/>
      <c r="AO2653" s="18"/>
      <c r="AP2653" s="18"/>
      <c r="AQ2653" s="18"/>
      <c r="AR2653" s="18"/>
      <c r="AS2653" s="18"/>
      <c r="AT2653" s="18"/>
      <c r="AU2653" s="18"/>
      <c r="AV2653" s="18"/>
      <c r="AW2653" s="18"/>
      <c r="AX2653" s="18"/>
      <c r="AY2653" s="18"/>
      <c r="AZ2653" s="18"/>
      <c r="BA2653" s="18"/>
      <c r="BB2653" s="18"/>
      <c r="BC2653" s="18"/>
      <c r="BD2653" s="18"/>
      <c r="BE2653" s="18"/>
    </row>
    <row r="2654" spans="1:57" s="20" customFormat="1" hidden="1" x14ac:dyDescent="0.25">
      <c r="A2654" s="13">
        <v>2019</v>
      </c>
      <c r="B2654" s="13">
        <v>9</v>
      </c>
      <c r="C2654" s="13" t="s">
        <v>19</v>
      </c>
      <c r="D2654" s="13" t="s">
        <v>66</v>
      </c>
      <c r="E2654" s="13" t="s">
        <v>67</v>
      </c>
      <c r="F2654" s="13" t="s">
        <v>69</v>
      </c>
      <c r="G2654" s="7" t="s">
        <v>68</v>
      </c>
      <c r="H2654" s="13">
        <v>0.06</v>
      </c>
      <c r="I2654" s="13">
        <v>0</v>
      </c>
      <c r="J2654" s="13">
        <v>0</v>
      </c>
      <c r="K2654" s="13">
        <v>0.06</v>
      </c>
      <c r="L2654" s="13">
        <v>0</v>
      </c>
      <c r="M2654" s="13">
        <v>0</v>
      </c>
      <c r="N2654" s="13">
        <v>0</v>
      </c>
      <c r="O2654" s="13">
        <v>0</v>
      </c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  <c r="AA2654" s="18"/>
      <c r="AB2654" s="18"/>
      <c r="AC2654" s="18"/>
      <c r="AD2654" s="18"/>
      <c r="AE2654" s="18"/>
      <c r="AF2654" s="18"/>
      <c r="AG2654" s="18"/>
      <c r="AH2654" s="18"/>
      <c r="AI2654" s="18"/>
      <c r="AJ2654" s="18"/>
      <c r="AK2654" s="18"/>
      <c r="AL2654" s="18"/>
      <c r="AM2654" s="18"/>
      <c r="AN2654" s="18"/>
      <c r="AO2654" s="18"/>
      <c r="AP2654" s="18"/>
      <c r="AQ2654" s="18"/>
      <c r="AR2654" s="18"/>
      <c r="AS2654" s="18"/>
      <c r="AT2654" s="18"/>
      <c r="AU2654" s="18"/>
      <c r="AV2654" s="18"/>
      <c r="AW2654" s="18"/>
      <c r="AX2654" s="18"/>
      <c r="AY2654" s="18"/>
      <c r="AZ2654" s="18"/>
      <c r="BA2654" s="18"/>
      <c r="BB2654" s="18"/>
      <c r="BC2654" s="18"/>
      <c r="BD2654" s="18"/>
      <c r="BE2654" s="18"/>
    </row>
    <row r="2655" spans="1:57" s="20" customFormat="1" hidden="1" x14ac:dyDescent="0.25">
      <c r="A2655" s="13">
        <v>2019</v>
      </c>
      <c r="B2655" s="13">
        <v>9</v>
      </c>
      <c r="C2655" s="13" t="s">
        <v>19</v>
      </c>
      <c r="D2655" s="13" t="s">
        <v>70</v>
      </c>
      <c r="E2655" s="13" t="s">
        <v>67</v>
      </c>
      <c r="F2655" s="13" t="s">
        <v>71</v>
      </c>
      <c r="G2655" s="7" t="s">
        <v>68</v>
      </c>
      <c r="H2655" s="13">
        <v>1.24</v>
      </c>
      <c r="I2655" s="13">
        <v>0</v>
      </c>
      <c r="J2655" s="13">
        <v>0</v>
      </c>
      <c r="K2655" s="13">
        <v>0.06</v>
      </c>
      <c r="L2655" s="13">
        <v>1.17</v>
      </c>
      <c r="M2655" s="13">
        <v>0</v>
      </c>
      <c r="N2655" s="13">
        <v>0</v>
      </c>
      <c r="O2655" s="13">
        <v>0</v>
      </c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18"/>
      <c r="AE2655" s="18"/>
      <c r="AF2655" s="18"/>
      <c r="AG2655" s="18"/>
      <c r="AH2655" s="18"/>
      <c r="AI2655" s="18"/>
      <c r="AJ2655" s="18"/>
      <c r="AK2655" s="18"/>
      <c r="AL2655" s="18"/>
      <c r="AM2655" s="18"/>
      <c r="AN2655" s="18"/>
      <c r="AO2655" s="18"/>
      <c r="AP2655" s="18"/>
      <c r="AQ2655" s="18"/>
      <c r="AR2655" s="18"/>
      <c r="AS2655" s="18"/>
      <c r="AT2655" s="18"/>
      <c r="AU2655" s="18"/>
      <c r="AV2655" s="18"/>
      <c r="AW2655" s="18"/>
      <c r="AX2655" s="18"/>
      <c r="AY2655" s="18"/>
      <c r="AZ2655" s="18"/>
      <c r="BA2655" s="18"/>
      <c r="BB2655" s="18"/>
      <c r="BC2655" s="18"/>
      <c r="BD2655" s="18"/>
      <c r="BE2655" s="18"/>
    </row>
    <row r="2656" spans="1:57" s="20" customFormat="1" hidden="1" x14ac:dyDescent="0.25">
      <c r="A2656" s="13">
        <v>2019</v>
      </c>
      <c r="B2656" s="13">
        <v>9</v>
      </c>
      <c r="C2656" s="13" t="s">
        <v>19</v>
      </c>
      <c r="D2656" s="13" t="s">
        <v>20</v>
      </c>
      <c r="E2656" s="13" t="s">
        <v>542</v>
      </c>
      <c r="F2656" s="13" t="s">
        <v>116</v>
      </c>
      <c r="G2656" s="5" t="s">
        <v>117</v>
      </c>
      <c r="H2656" s="13">
        <v>2.23</v>
      </c>
      <c r="I2656" s="13">
        <v>0</v>
      </c>
      <c r="J2656" s="13">
        <v>0</v>
      </c>
      <c r="K2656" s="13">
        <v>0.06</v>
      </c>
      <c r="L2656" s="13">
        <v>0</v>
      </c>
      <c r="M2656" s="13">
        <v>0</v>
      </c>
      <c r="N2656" s="13">
        <v>0</v>
      </c>
      <c r="O2656" s="13">
        <v>2.17</v>
      </c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  <c r="AG2656" s="18"/>
      <c r="AH2656" s="18"/>
      <c r="AI2656" s="18"/>
      <c r="AJ2656" s="18"/>
      <c r="AK2656" s="18"/>
      <c r="AL2656" s="18"/>
      <c r="AM2656" s="18"/>
      <c r="AN2656" s="18"/>
      <c r="AO2656" s="18"/>
      <c r="AP2656" s="18"/>
      <c r="AQ2656" s="18"/>
      <c r="AR2656" s="18"/>
      <c r="AS2656" s="18"/>
      <c r="AT2656" s="18"/>
      <c r="AU2656" s="18"/>
      <c r="AV2656" s="18"/>
      <c r="AW2656" s="18"/>
      <c r="AX2656" s="18"/>
      <c r="AY2656" s="18"/>
      <c r="AZ2656" s="18"/>
      <c r="BA2656" s="18"/>
      <c r="BB2656" s="18"/>
      <c r="BC2656" s="18"/>
      <c r="BD2656" s="18"/>
      <c r="BE2656" s="18"/>
    </row>
    <row r="2657" spans="1:57" s="20" customFormat="1" hidden="1" x14ac:dyDescent="0.25">
      <c r="A2657" s="13">
        <v>2019</v>
      </c>
      <c r="B2657" s="13">
        <v>9</v>
      </c>
      <c r="C2657" s="13" t="s">
        <v>27</v>
      </c>
      <c r="D2657" s="13" t="s">
        <v>160</v>
      </c>
      <c r="E2657" s="5" t="s">
        <v>17</v>
      </c>
      <c r="F2657" s="13" t="s">
        <v>162</v>
      </c>
      <c r="G2657" s="7" t="s">
        <v>157</v>
      </c>
      <c r="H2657" s="13">
        <v>4.43</v>
      </c>
      <c r="I2657" s="13">
        <v>0</v>
      </c>
      <c r="J2657" s="13">
        <v>0</v>
      </c>
      <c r="K2657" s="13">
        <v>0.06</v>
      </c>
      <c r="L2657" s="13">
        <v>0</v>
      </c>
      <c r="M2657" s="13">
        <v>4.37</v>
      </c>
      <c r="N2657" s="13">
        <v>2.9299999999999997</v>
      </c>
      <c r="O2657" s="13">
        <v>0</v>
      </c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  <c r="AA2657" s="18"/>
      <c r="AB2657" s="18"/>
      <c r="AC2657" s="18"/>
      <c r="AD2657" s="18"/>
      <c r="AE2657" s="18"/>
      <c r="AF2657" s="18"/>
      <c r="AG2657" s="18"/>
      <c r="AH2657" s="18"/>
      <c r="AI2657" s="18"/>
      <c r="AJ2657" s="18"/>
      <c r="AK2657" s="18"/>
      <c r="AL2657" s="18"/>
      <c r="AM2657" s="18"/>
      <c r="AN2657" s="18"/>
      <c r="AO2657" s="18"/>
      <c r="AP2657" s="18"/>
      <c r="AQ2657" s="18"/>
      <c r="AR2657" s="18"/>
      <c r="AS2657" s="18"/>
      <c r="AT2657" s="18"/>
      <c r="AU2657" s="18"/>
      <c r="AV2657" s="18"/>
      <c r="AW2657" s="18"/>
      <c r="AX2657" s="18"/>
      <c r="AY2657" s="18"/>
      <c r="AZ2657" s="18"/>
      <c r="BA2657" s="18"/>
      <c r="BB2657" s="18"/>
      <c r="BC2657" s="18"/>
      <c r="BD2657" s="18"/>
      <c r="BE2657" s="18"/>
    </row>
    <row r="2658" spans="1:57" s="20" customFormat="1" hidden="1" x14ac:dyDescent="0.25">
      <c r="A2658" s="13">
        <v>2019</v>
      </c>
      <c r="B2658" s="13">
        <v>9</v>
      </c>
      <c r="C2658" s="13" t="s">
        <v>209</v>
      </c>
      <c r="D2658" s="13" t="s">
        <v>210</v>
      </c>
      <c r="E2658" s="13" t="s">
        <v>17</v>
      </c>
      <c r="F2658" s="13" t="s">
        <v>215</v>
      </c>
      <c r="G2658" s="7" t="s">
        <v>212</v>
      </c>
      <c r="H2658" s="13">
        <v>6.18</v>
      </c>
      <c r="I2658" s="13">
        <v>0</v>
      </c>
      <c r="J2658" s="13">
        <v>0</v>
      </c>
      <c r="K2658" s="13">
        <v>0.06</v>
      </c>
      <c r="L2658" s="13">
        <v>1.5</v>
      </c>
      <c r="M2658" s="13">
        <v>0</v>
      </c>
      <c r="N2658" s="13">
        <v>0</v>
      </c>
      <c r="O2658" s="13">
        <v>4.6100000000000003</v>
      </c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  <c r="AA2658" s="18"/>
      <c r="AB2658" s="18"/>
      <c r="AC2658" s="18"/>
      <c r="AD2658" s="18"/>
      <c r="AE2658" s="18"/>
      <c r="AF2658" s="18"/>
      <c r="AG2658" s="18"/>
      <c r="AH2658" s="18"/>
      <c r="AI2658" s="18"/>
      <c r="AJ2658" s="18"/>
      <c r="AK2658" s="18"/>
      <c r="AL2658" s="18"/>
      <c r="AM2658" s="18"/>
      <c r="AN2658" s="18"/>
      <c r="AO2658" s="18"/>
      <c r="AP2658" s="18"/>
      <c r="AQ2658" s="18"/>
      <c r="AR2658" s="18"/>
      <c r="AS2658" s="18"/>
      <c r="AT2658" s="18"/>
      <c r="AU2658" s="18"/>
      <c r="AV2658" s="18"/>
      <c r="AW2658" s="18"/>
      <c r="AX2658" s="18"/>
      <c r="AY2658" s="18"/>
      <c r="AZ2658" s="18"/>
      <c r="BA2658" s="18"/>
      <c r="BB2658" s="18"/>
      <c r="BC2658" s="18"/>
      <c r="BD2658" s="18"/>
      <c r="BE2658" s="18"/>
    </row>
    <row r="2659" spans="1:57" s="20" customFormat="1" hidden="1" x14ac:dyDescent="0.25">
      <c r="A2659" s="13">
        <v>2019</v>
      </c>
      <c r="B2659" s="13">
        <v>9</v>
      </c>
      <c r="C2659" s="13" t="s">
        <v>19</v>
      </c>
      <c r="D2659" s="13" t="s">
        <v>106</v>
      </c>
      <c r="E2659" s="13" t="s">
        <v>81</v>
      </c>
      <c r="F2659" s="13" t="s">
        <v>309</v>
      </c>
      <c r="G2659" s="7" t="s">
        <v>310</v>
      </c>
      <c r="H2659" s="13">
        <v>11.78</v>
      </c>
      <c r="I2659" s="13">
        <v>0</v>
      </c>
      <c r="J2659" s="13">
        <v>0</v>
      </c>
      <c r="K2659" s="13">
        <v>0.06</v>
      </c>
      <c r="L2659" s="13">
        <v>11.72</v>
      </c>
      <c r="M2659" s="13">
        <v>0</v>
      </c>
      <c r="N2659" s="13">
        <v>0</v>
      </c>
      <c r="O2659" s="13">
        <v>0</v>
      </c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  <c r="AA2659" s="18"/>
      <c r="AB2659" s="18"/>
      <c r="AC2659" s="18"/>
      <c r="AD2659" s="18"/>
      <c r="AE2659" s="18"/>
      <c r="AF2659" s="18"/>
      <c r="AG2659" s="18"/>
      <c r="AH2659" s="18"/>
      <c r="AI2659" s="18"/>
      <c r="AJ2659" s="18"/>
      <c r="AK2659" s="18"/>
      <c r="AL2659" s="18"/>
      <c r="AM2659" s="18"/>
      <c r="AN2659" s="18"/>
      <c r="AO2659" s="18"/>
      <c r="AP2659" s="18"/>
      <c r="AQ2659" s="18"/>
      <c r="AR2659" s="18"/>
      <c r="AS2659" s="18"/>
      <c r="AT2659" s="18"/>
      <c r="AU2659" s="18"/>
      <c r="AV2659" s="18"/>
      <c r="AW2659" s="18"/>
      <c r="AX2659" s="18"/>
      <c r="AY2659" s="18"/>
      <c r="AZ2659" s="18"/>
      <c r="BA2659" s="18"/>
      <c r="BB2659" s="18"/>
      <c r="BC2659" s="18"/>
      <c r="BD2659" s="18"/>
      <c r="BE2659" s="18"/>
    </row>
    <row r="2660" spans="1:57" s="20" customFormat="1" hidden="1" x14ac:dyDescent="0.25">
      <c r="A2660" s="13">
        <v>2019</v>
      </c>
      <c r="B2660" s="13">
        <v>9</v>
      </c>
      <c r="C2660" s="13" t="s">
        <v>19</v>
      </c>
      <c r="D2660" s="13" t="s">
        <v>103</v>
      </c>
      <c r="E2660" s="13" t="s">
        <v>81</v>
      </c>
      <c r="F2660" s="13" t="s">
        <v>325</v>
      </c>
      <c r="G2660" s="7" t="s">
        <v>326</v>
      </c>
      <c r="H2660" s="13">
        <v>7.91</v>
      </c>
      <c r="I2660" s="13">
        <v>0</v>
      </c>
      <c r="J2660" s="13">
        <v>0</v>
      </c>
      <c r="K2660" s="13">
        <v>0.06</v>
      </c>
      <c r="L2660" s="13">
        <v>7.85</v>
      </c>
      <c r="M2660" s="13">
        <v>0</v>
      </c>
      <c r="N2660" s="13">
        <v>0</v>
      </c>
      <c r="O2660" s="13">
        <v>0</v>
      </c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  <c r="AA2660" s="18"/>
      <c r="AB2660" s="18"/>
      <c r="AC2660" s="18"/>
      <c r="AD2660" s="18"/>
      <c r="AE2660" s="18"/>
      <c r="AF2660" s="18"/>
      <c r="AG2660" s="18"/>
      <c r="AH2660" s="18"/>
      <c r="AI2660" s="18"/>
      <c r="AJ2660" s="18"/>
      <c r="AK2660" s="18"/>
      <c r="AL2660" s="18"/>
      <c r="AM2660" s="18"/>
      <c r="AN2660" s="18"/>
      <c r="AO2660" s="18"/>
      <c r="AP2660" s="18"/>
      <c r="AQ2660" s="18"/>
      <c r="AR2660" s="18"/>
      <c r="AS2660" s="18"/>
      <c r="AT2660" s="18"/>
      <c r="AU2660" s="18"/>
      <c r="AV2660" s="18"/>
      <c r="AW2660" s="18"/>
      <c r="AX2660" s="18"/>
      <c r="AY2660" s="18"/>
      <c r="AZ2660" s="18"/>
      <c r="BA2660" s="18"/>
      <c r="BB2660" s="18"/>
      <c r="BC2660" s="18"/>
      <c r="BD2660" s="18"/>
      <c r="BE2660" s="18"/>
    </row>
    <row r="2661" spans="1:57" s="20" customFormat="1" x14ac:dyDescent="0.25">
      <c r="A2661" s="13">
        <v>2019</v>
      </c>
      <c r="B2661" s="13">
        <v>9</v>
      </c>
      <c r="C2661" s="13" t="s">
        <v>98</v>
      </c>
      <c r="D2661" s="13" t="s">
        <v>403</v>
      </c>
      <c r="E2661" s="13" t="s">
        <v>29</v>
      </c>
      <c r="F2661" s="13" t="s">
        <v>404</v>
      </c>
      <c r="G2661" s="7" t="s">
        <v>405</v>
      </c>
      <c r="H2661" s="13">
        <v>0.06</v>
      </c>
      <c r="I2661" s="13">
        <v>0</v>
      </c>
      <c r="J2661" s="13">
        <v>0</v>
      </c>
      <c r="K2661" s="13">
        <v>0.06</v>
      </c>
      <c r="L2661" s="13">
        <v>0</v>
      </c>
      <c r="M2661" s="13">
        <v>0</v>
      </c>
      <c r="N2661" s="13">
        <v>0</v>
      </c>
      <c r="O2661" s="13">
        <v>0</v>
      </c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18"/>
      <c r="AE2661" s="18"/>
      <c r="AF2661" s="18"/>
      <c r="AG2661" s="18"/>
      <c r="AH2661" s="18"/>
      <c r="AI2661" s="18"/>
      <c r="AJ2661" s="18"/>
      <c r="AK2661" s="18"/>
      <c r="AL2661" s="18"/>
      <c r="AM2661" s="18"/>
      <c r="AN2661" s="18"/>
      <c r="AO2661" s="18"/>
      <c r="AP2661" s="18"/>
      <c r="AQ2661" s="18"/>
      <c r="AR2661" s="18"/>
      <c r="AS2661" s="18"/>
      <c r="AT2661" s="18"/>
      <c r="AU2661" s="18"/>
      <c r="AV2661" s="18"/>
      <c r="AW2661" s="18"/>
      <c r="AX2661" s="18"/>
      <c r="AY2661" s="18"/>
      <c r="AZ2661" s="18"/>
      <c r="BA2661" s="18"/>
      <c r="BB2661" s="18"/>
      <c r="BC2661" s="18"/>
      <c r="BD2661" s="18"/>
      <c r="BE2661" s="18"/>
    </row>
    <row r="2662" spans="1:57" s="20" customFormat="1" hidden="1" x14ac:dyDescent="0.25">
      <c r="A2662" s="13">
        <v>2019</v>
      </c>
      <c r="B2662" s="13">
        <v>9</v>
      </c>
      <c r="C2662" s="13" t="s">
        <v>222</v>
      </c>
      <c r="D2662" s="13" t="s">
        <v>223</v>
      </c>
      <c r="E2662" s="13" t="s">
        <v>500</v>
      </c>
      <c r="F2662" s="13" t="s">
        <v>529</v>
      </c>
      <c r="G2662" s="7" t="s">
        <v>502</v>
      </c>
      <c r="H2662" s="13">
        <v>79.44</v>
      </c>
      <c r="I2662" s="13">
        <v>0</v>
      </c>
      <c r="J2662" s="13">
        <v>0</v>
      </c>
      <c r="K2662" s="13">
        <v>0.06</v>
      </c>
      <c r="L2662" s="13">
        <v>0.45</v>
      </c>
      <c r="M2662" s="13">
        <v>0</v>
      </c>
      <c r="N2662" s="13">
        <v>0</v>
      </c>
      <c r="O2662" s="13">
        <v>78.92</v>
      </c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  <c r="AA2662" s="18"/>
      <c r="AB2662" s="18"/>
      <c r="AC2662" s="18"/>
      <c r="AD2662" s="18"/>
      <c r="AE2662" s="18"/>
      <c r="AF2662" s="18"/>
      <c r="AG2662" s="18"/>
      <c r="AH2662" s="18"/>
      <c r="AI2662" s="18"/>
      <c r="AJ2662" s="18"/>
      <c r="AK2662" s="18"/>
      <c r="AL2662" s="18"/>
      <c r="AM2662" s="18"/>
      <c r="AN2662" s="18"/>
      <c r="AO2662" s="18"/>
      <c r="AP2662" s="18"/>
      <c r="AQ2662" s="18"/>
      <c r="AR2662" s="18"/>
      <c r="AS2662" s="18"/>
      <c r="AT2662" s="18"/>
      <c r="AU2662" s="18"/>
      <c r="AV2662" s="18"/>
      <c r="AW2662" s="18"/>
      <c r="AX2662" s="18"/>
      <c r="AY2662" s="18"/>
      <c r="AZ2662" s="18"/>
      <c r="BA2662" s="18"/>
      <c r="BB2662" s="18"/>
      <c r="BC2662" s="18"/>
      <c r="BD2662" s="18"/>
      <c r="BE2662" s="18"/>
    </row>
    <row r="2663" spans="1:57" s="20" customFormat="1" hidden="1" x14ac:dyDescent="0.25">
      <c r="A2663" s="13">
        <v>2019</v>
      </c>
      <c r="B2663" s="13">
        <v>9</v>
      </c>
      <c r="C2663" s="13" t="s">
        <v>19</v>
      </c>
      <c r="D2663" s="13" t="s">
        <v>299</v>
      </c>
      <c r="E2663" s="13" t="s">
        <v>51</v>
      </c>
      <c r="F2663" s="13" t="s">
        <v>513</v>
      </c>
      <c r="G2663" s="7" t="s">
        <v>512</v>
      </c>
      <c r="H2663" s="13">
        <v>0.06</v>
      </c>
      <c r="I2663" s="13">
        <v>0</v>
      </c>
      <c r="J2663" s="13">
        <v>0</v>
      </c>
      <c r="K2663" s="13">
        <v>0.06</v>
      </c>
      <c r="L2663" s="13">
        <v>0</v>
      </c>
      <c r="M2663" s="13">
        <v>0</v>
      </c>
      <c r="N2663" s="13">
        <v>0</v>
      </c>
      <c r="O2663" s="13">
        <v>0</v>
      </c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  <c r="AA2663" s="18"/>
      <c r="AB2663" s="18"/>
      <c r="AC2663" s="18"/>
      <c r="AD2663" s="18"/>
      <c r="AE2663" s="18"/>
      <c r="AF2663" s="18"/>
      <c r="AG2663" s="18"/>
      <c r="AH2663" s="18"/>
      <c r="AI2663" s="18"/>
      <c r="AJ2663" s="18"/>
      <c r="AK2663" s="18"/>
      <c r="AL2663" s="18"/>
      <c r="AM2663" s="18"/>
      <c r="AN2663" s="18"/>
      <c r="AO2663" s="18"/>
      <c r="AP2663" s="18"/>
      <c r="AQ2663" s="18"/>
      <c r="AR2663" s="18"/>
      <c r="AS2663" s="18"/>
      <c r="AT2663" s="18"/>
      <c r="AU2663" s="18"/>
      <c r="AV2663" s="18"/>
      <c r="AW2663" s="18"/>
      <c r="AX2663" s="18"/>
      <c r="AY2663" s="18"/>
      <c r="AZ2663" s="18"/>
      <c r="BA2663" s="18"/>
      <c r="BB2663" s="18"/>
      <c r="BC2663" s="18"/>
      <c r="BD2663" s="18"/>
      <c r="BE2663" s="18"/>
    </row>
    <row r="2664" spans="1:57" s="20" customFormat="1" hidden="1" x14ac:dyDescent="0.25">
      <c r="A2664" s="13">
        <v>2019</v>
      </c>
      <c r="B2664" s="13">
        <v>9</v>
      </c>
      <c r="C2664" s="13" t="s">
        <v>19</v>
      </c>
      <c r="D2664" s="13" t="s">
        <v>46</v>
      </c>
      <c r="E2664" s="13" t="s">
        <v>51</v>
      </c>
      <c r="F2664" s="13" t="s">
        <v>514</v>
      </c>
      <c r="G2664" s="7" t="s">
        <v>512</v>
      </c>
      <c r="H2664" s="13">
        <v>0.06</v>
      </c>
      <c r="I2664" s="13">
        <v>0</v>
      </c>
      <c r="J2664" s="13">
        <v>0</v>
      </c>
      <c r="K2664" s="13">
        <v>0.06</v>
      </c>
      <c r="L2664" s="13">
        <v>0</v>
      </c>
      <c r="M2664" s="13">
        <v>0</v>
      </c>
      <c r="N2664" s="13">
        <v>0</v>
      </c>
      <c r="O2664" s="13">
        <v>0</v>
      </c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  <c r="AA2664" s="18"/>
      <c r="AB2664" s="18"/>
      <c r="AC2664" s="18"/>
      <c r="AD2664" s="18"/>
      <c r="AE2664" s="18"/>
      <c r="AF2664" s="18"/>
      <c r="AG2664" s="18"/>
      <c r="AH2664" s="18"/>
      <c r="AI2664" s="18"/>
      <c r="AJ2664" s="18"/>
      <c r="AK2664" s="18"/>
      <c r="AL2664" s="18"/>
      <c r="AM2664" s="18"/>
      <c r="AN2664" s="18"/>
      <c r="AO2664" s="18"/>
      <c r="AP2664" s="18"/>
      <c r="AQ2664" s="18"/>
      <c r="AR2664" s="18"/>
      <c r="AS2664" s="18"/>
      <c r="AT2664" s="18"/>
      <c r="AU2664" s="18"/>
      <c r="AV2664" s="18"/>
      <c r="AW2664" s="18"/>
      <c r="AX2664" s="18"/>
      <c r="AY2664" s="18"/>
      <c r="AZ2664" s="18"/>
      <c r="BA2664" s="18"/>
      <c r="BB2664" s="18"/>
      <c r="BC2664" s="18"/>
      <c r="BD2664" s="18"/>
      <c r="BE2664" s="18"/>
    </row>
    <row r="2665" spans="1:57" s="20" customFormat="1" hidden="1" x14ac:dyDescent="0.25">
      <c r="A2665" s="19">
        <v>2019</v>
      </c>
      <c r="B2665" s="19">
        <v>10</v>
      </c>
      <c r="C2665" s="19" t="s">
        <v>19</v>
      </c>
      <c r="D2665" s="19" t="s">
        <v>66</v>
      </c>
      <c r="E2665" s="19" t="s">
        <v>67</v>
      </c>
      <c r="F2665" s="19" t="s">
        <v>69</v>
      </c>
      <c r="G2665" s="19" t="s">
        <v>68</v>
      </c>
      <c r="H2665" s="19">
        <v>0.06</v>
      </c>
      <c r="I2665" s="19">
        <v>0</v>
      </c>
      <c r="J2665" s="19">
        <v>0</v>
      </c>
      <c r="K2665" s="19">
        <v>0.06</v>
      </c>
      <c r="L2665" s="19">
        <v>0</v>
      </c>
      <c r="M2665" s="19">
        <v>0</v>
      </c>
      <c r="N2665" s="19">
        <v>0</v>
      </c>
      <c r="O2665" s="19">
        <v>0</v>
      </c>
    </row>
    <row r="2666" spans="1:57" s="20" customFormat="1" hidden="1" x14ac:dyDescent="0.25">
      <c r="A2666" s="19">
        <v>2019</v>
      </c>
      <c r="B2666" s="19">
        <v>10</v>
      </c>
      <c r="C2666" s="19" t="s">
        <v>19</v>
      </c>
      <c r="D2666" s="19" t="s">
        <v>106</v>
      </c>
      <c r="E2666" s="19" t="s">
        <v>81</v>
      </c>
      <c r="F2666" s="19" t="s">
        <v>309</v>
      </c>
      <c r="G2666" s="19" t="s">
        <v>310</v>
      </c>
      <c r="H2666" s="19">
        <v>8.44</v>
      </c>
      <c r="I2666" s="19">
        <v>0</v>
      </c>
      <c r="J2666" s="19">
        <v>0</v>
      </c>
      <c r="K2666" s="19">
        <v>0.06</v>
      </c>
      <c r="L2666" s="19">
        <v>8.3800000000000008</v>
      </c>
      <c r="M2666" s="19">
        <v>0</v>
      </c>
      <c r="N2666" s="19">
        <v>0</v>
      </c>
      <c r="O2666" s="19">
        <v>0</v>
      </c>
    </row>
    <row r="2667" spans="1:57" s="20" customFormat="1" x14ac:dyDescent="0.25">
      <c r="A2667" s="19">
        <v>2019</v>
      </c>
      <c r="B2667" s="19">
        <v>10</v>
      </c>
      <c r="C2667" s="19" t="s">
        <v>98</v>
      </c>
      <c r="D2667" s="19" t="s">
        <v>403</v>
      </c>
      <c r="E2667" s="19" t="s">
        <v>29</v>
      </c>
      <c r="F2667" s="19" t="s">
        <v>404</v>
      </c>
      <c r="G2667" s="19" t="s">
        <v>405</v>
      </c>
      <c r="H2667" s="19">
        <v>0.06</v>
      </c>
      <c r="I2667" s="19">
        <v>0</v>
      </c>
      <c r="J2667" s="19">
        <v>0</v>
      </c>
      <c r="K2667" s="19">
        <v>0.06</v>
      </c>
      <c r="L2667" s="19">
        <v>0</v>
      </c>
      <c r="M2667" s="19">
        <v>0</v>
      </c>
      <c r="N2667" s="19">
        <v>0</v>
      </c>
      <c r="O2667" s="19">
        <v>0</v>
      </c>
    </row>
    <row r="2668" spans="1:57" s="20" customFormat="1" hidden="1" x14ac:dyDescent="0.25">
      <c r="A2668" s="19">
        <v>2019</v>
      </c>
      <c r="B2668" s="19">
        <v>10</v>
      </c>
      <c r="C2668" s="19" t="s">
        <v>19</v>
      </c>
      <c r="D2668" s="19" t="s">
        <v>46</v>
      </c>
      <c r="E2668" s="19" t="s">
        <v>51</v>
      </c>
      <c r="F2668" s="19" t="s">
        <v>514</v>
      </c>
      <c r="G2668" s="19" t="s">
        <v>512</v>
      </c>
      <c r="H2668" s="19">
        <v>0.06</v>
      </c>
      <c r="I2668" s="19">
        <v>0</v>
      </c>
      <c r="J2668" s="19">
        <v>0</v>
      </c>
      <c r="K2668" s="19">
        <v>0.06</v>
      </c>
      <c r="L2668" s="19">
        <v>0</v>
      </c>
      <c r="M2668" s="19">
        <v>0</v>
      </c>
      <c r="N2668" s="19">
        <v>0</v>
      </c>
      <c r="O2668" s="19">
        <v>0</v>
      </c>
    </row>
    <row r="2669" spans="1:57" s="20" customFormat="1" hidden="1" x14ac:dyDescent="0.25">
      <c r="A2669" s="21">
        <v>2019</v>
      </c>
      <c r="B2669" s="21">
        <v>11</v>
      </c>
      <c r="C2669" s="21" t="s">
        <v>19</v>
      </c>
      <c r="D2669" s="21" t="s">
        <v>66</v>
      </c>
      <c r="E2669" s="21" t="s">
        <v>67</v>
      </c>
      <c r="F2669" s="21" t="s">
        <v>69</v>
      </c>
      <c r="G2669" s="21" t="s">
        <v>68</v>
      </c>
      <c r="H2669" s="21">
        <v>0.06</v>
      </c>
      <c r="I2669" s="21">
        <v>0</v>
      </c>
      <c r="J2669" s="21">
        <v>0</v>
      </c>
      <c r="K2669" s="21">
        <v>0.06</v>
      </c>
      <c r="L2669" s="21">
        <v>0</v>
      </c>
      <c r="M2669" s="21">
        <v>0</v>
      </c>
      <c r="N2669" s="21">
        <v>0</v>
      </c>
      <c r="O2669" s="21">
        <v>0</v>
      </c>
      <c r="P2669" s="22"/>
      <c r="Q2669" s="22"/>
      <c r="R2669" s="22"/>
      <c r="S2669" s="22"/>
      <c r="T2669" s="22"/>
      <c r="U2669" s="22"/>
      <c r="V2669" s="22"/>
      <c r="W2669" s="22"/>
      <c r="X2669" s="22"/>
      <c r="Y2669" s="22"/>
      <c r="Z2669" s="22"/>
      <c r="AA2669" s="22"/>
      <c r="AB2669" s="22"/>
      <c r="AC2669" s="22"/>
      <c r="AD2669" s="22"/>
      <c r="AE2669" s="22"/>
      <c r="AF2669" s="22"/>
      <c r="AG2669" s="22"/>
      <c r="AH2669" s="22"/>
      <c r="AI2669" s="22"/>
      <c r="AJ2669" s="22"/>
      <c r="AK2669" s="22"/>
      <c r="AL2669" s="22"/>
      <c r="AM2669" s="22"/>
      <c r="AN2669" s="22"/>
      <c r="AO2669" s="22"/>
      <c r="AP2669" s="22"/>
      <c r="AQ2669" s="22"/>
      <c r="AR2669" s="22"/>
      <c r="AS2669" s="22"/>
      <c r="AT2669" s="22"/>
      <c r="AU2669" s="22"/>
      <c r="AV2669" s="22"/>
      <c r="AW2669" s="22"/>
      <c r="AX2669" s="22"/>
      <c r="AY2669" s="22"/>
      <c r="AZ2669" s="22"/>
      <c r="BA2669" s="22"/>
      <c r="BB2669" s="22"/>
      <c r="BC2669" s="22"/>
      <c r="BD2669" s="22"/>
      <c r="BE2669" s="22"/>
    </row>
    <row r="2670" spans="1:57" s="20" customFormat="1" hidden="1" x14ac:dyDescent="0.25">
      <c r="A2670" s="21">
        <v>2019</v>
      </c>
      <c r="B2670" s="21">
        <v>11</v>
      </c>
      <c r="C2670" s="21" t="s">
        <v>19</v>
      </c>
      <c r="D2670" s="21" t="s">
        <v>70</v>
      </c>
      <c r="E2670" s="21" t="s">
        <v>67</v>
      </c>
      <c r="F2670" s="21" t="s">
        <v>71</v>
      </c>
      <c r="G2670" s="21" t="s">
        <v>68</v>
      </c>
      <c r="H2670" s="21">
        <v>1.18</v>
      </c>
      <c r="I2670" s="21">
        <v>0</v>
      </c>
      <c r="J2670" s="21">
        <v>0</v>
      </c>
      <c r="K2670" s="21">
        <v>0.06</v>
      </c>
      <c r="L2670" s="21">
        <v>1.1199999999999999</v>
      </c>
      <c r="M2670" s="21">
        <v>0</v>
      </c>
      <c r="N2670" s="21">
        <v>0</v>
      </c>
      <c r="O2670" s="21">
        <v>0</v>
      </c>
      <c r="P2670" s="22"/>
      <c r="Q2670" s="22"/>
      <c r="R2670" s="22"/>
      <c r="S2670" s="22"/>
      <c r="T2670" s="22"/>
      <c r="U2670" s="22"/>
      <c r="V2670" s="22"/>
      <c r="W2670" s="22"/>
      <c r="X2670" s="22"/>
      <c r="Y2670" s="22"/>
      <c r="Z2670" s="22"/>
      <c r="AA2670" s="22"/>
      <c r="AB2670" s="22"/>
      <c r="AC2670" s="22"/>
      <c r="AD2670" s="22"/>
      <c r="AE2670" s="22"/>
      <c r="AF2670" s="22"/>
      <c r="AG2670" s="22"/>
      <c r="AH2670" s="22"/>
      <c r="AI2670" s="22"/>
      <c r="AJ2670" s="22"/>
      <c r="AK2670" s="22"/>
      <c r="AL2670" s="22"/>
      <c r="AM2670" s="22"/>
      <c r="AN2670" s="22"/>
      <c r="AO2670" s="22"/>
      <c r="AP2670" s="22"/>
      <c r="AQ2670" s="22"/>
      <c r="AR2670" s="22"/>
      <c r="AS2670" s="22"/>
      <c r="AT2670" s="22"/>
      <c r="AU2670" s="22"/>
      <c r="AV2670" s="22"/>
      <c r="AW2670" s="22"/>
      <c r="AX2670" s="22"/>
      <c r="AY2670" s="22"/>
      <c r="AZ2670" s="22"/>
      <c r="BA2670" s="22"/>
      <c r="BB2670" s="22"/>
      <c r="BC2670" s="22"/>
      <c r="BD2670" s="22"/>
      <c r="BE2670" s="22"/>
    </row>
    <row r="2671" spans="1:57" s="20" customFormat="1" hidden="1" x14ac:dyDescent="0.25">
      <c r="A2671" s="21">
        <v>2019</v>
      </c>
      <c r="B2671" s="21">
        <v>11</v>
      </c>
      <c r="C2671" s="21" t="s">
        <v>19</v>
      </c>
      <c r="D2671" s="21" t="s">
        <v>106</v>
      </c>
      <c r="E2671" s="21" t="s">
        <v>81</v>
      </c>
      <c r="F2671" s="21" t="s">
        <v>309</v>
      </c>
      <c r="G2671" s="21" t="s">
        <v>310</v>
      </c>
      <c r="H2671" s="21">
        <v>12.89</v>
      </c>
      <c r="I2671" s="21">
        <v>0</v>
      </c>
      <c r="J2671" s="21">
        <v>0</v>
      </c>
      <c r="K2671" s="21">
        <v>0.06</v>
      </c>
      <c r="L2671" s="21">
        <v>12.83</v>
      </c>
      <c r="M2671" s="21">
        <v>0</v>
      </c>
      <c r="N2671" s="21">
        <v>0</v>
      </c>
      <c r="O2671" s="21">
        <v>0</v>
      </c>
      <c r="P2671" s="22"/>
      <c r="Q2671" s="22"/>
      <c r="R2671" s="22"/>
      <c r="S2671" s="22"/>
      <c r="T2671" s="22"/>
      <c r="U2671" s="22"/>
      <c r="V2671" s="22"/>
      <c r="W2671" s="22"/>
      <c r="X2671" s="22"/>
      <c r="Y2671" s="22"/>
      <c r="Z2671" s="22"/>
      <c r="AA2671" s="22"/>
      <c r="AB2671" s="22"/>
      <c r="AC2671" s="22"/>
      <c r="AD2671" s="22"/>
      <c r="AE2671" s="22"/>
      <c r="AF2671" s="22"/>
      <c r="AG2671" s="22"/>
      <c r="AH2671" s="22"/>
      <c r="AI2671" s="22"/>
      <c r="AJ2671" s="22"/>
      <c r="AK2671" s="22"/>
      <c r="AL2671" s="22"/>
      <c r="AM2671" s="22"/>
      <c r="AN2671" s="22"/>
      <c r="AO2671" s="22"/>
      <c r="AP2671" s="22"/>
      <c r="AQ2671" s="22"/>
      <c r="AR2671" s="22"/>
      <c r="AS2671" s="22"/>
      <c r="AT2671" s="22"/>
      <c r="AU2671" s="22"/>
      <c r="AV2671" s="22"/>
      <c r="AW2671" s="22"/>
      <c r="AX2671" s="22"/>
      <c r="AY2671" s="22"/>
      <c r="AZ2671" s="22"/>
      <c r="BA2671" s="22"/>
      <c r="BB2671" s="22"/>
      <c r="BC2671" s="22"/>
      <c r="BD2671" s="22"/>
      <c r="BE2671" s="22"/>
    </row>
    <row r="2672" spans="1:57" s="20" customFormat="1" hidden="1" x14ac:dyDescent="0.25">
      <c r="A2672" s="21">
        <v>2019</v>
      </c>
      <c r="B2672" s="21">
        <v>11</v>
      </c>
      <c r="C2672" s="21" t="s">
        <v>19</v>
      </c>
      <c r="D2672" s="21" t="s">
        <v>70</v>
      </c>
      <c r="E2672" s="21" t="s">
        <v>540</v>
      </c>
      <c r="F2672" s="21" t="s">
        <v>455</v>
      </c>
      <c r="G2672" s="21" t="s">
        <v>456</v>
      </c>
      <c r="H2672" s="21">
        <v>2.99</v>
      </c>
      <c r="I2672" s="21">
        <v>0</v>
      </c>
      <c r="J2672" s="21">
        <v>0</v>
      </c>
      <c r="K2672" s="21">
        <v>0.06</v>
      </c>
      <c r="L2672" s="21">
        <v>2.93</v>
      </c>
      <c r="M2672" s="21">
        <v>0</v>
      </c>
      <c r="N2672" s="21">
        <v>0</v>
      </c>
      <c r="O2672" s="21">
        <v>0</v>
      </c>
      <c r="P2672" s="22"/>
      <c r="Q2672" s="22"/>
      <c r="R2672" s="22"/>
      <c r="S2672" s="22"/>
      <c r="T2672" s="22"/>
      <c r="U2672" s="22"/>
      <c r="V2672" s="22"/>
      <c r="W2672" s="22"/>
      <c r="X2672" s="22"/>
      <c r="Y2672" s="22"/>
      <c r="Z2672" s="22"/>
      <c r="AA2672" s="22"/>
      <c r="AB2672" s="22"/>
      <c r="AC2672" s="22"/>
      <c r="AD2672" s="22"/>
      <c r="AE2672" s="22"/>
      <c r="AF2672" s="22"/>
      <c r="AG2672" s="22"/>
      <c r="AH2672" s="22"/>
      <c r="AI2672" s="22"/>
      <c r="AJ2672" s="22"/>
      <c r="AK2672" s="22"/>
      <c r="AL2672" s="22"/>
      <c r="AM2672" s="22"/>
      <c r="AN2672" s="22"/>
      <c r="AO2672" s="22"/>
      <c r="AP2672" s="22"/>
      <c r="AQ2672" s="22"/>
      <c r="AR2672" s="22"/>
      <c r="AS2672" s="22"/>
      <c r="AT2672" s="22"/>
      <c r="AU2672" s="22"/>
      <c r="AV2672" s="22"/>
      <c r="AW2672" s="22"/>
      <c r="AX2672" s="22"/>
      <c r="AY2672" s="22"/>
      <c r="AZ2672" s="22"/>
      <c r="BA2672" s="22"/>
      <c r="BB2672" s="22"/>
      <c r="BC2672" s="22"/>
      <c r="BD2672" s="22"/>
      <c r="BE2672" s="22"/>
    </row>
    <row r="2673" spans="1:57" s="20" customFormat="1" hidden="1" x14ac:dyDescent="0.25">
      <c r="A2673" s="21">
        <v>2019</v>
      </c>
      <c r="B2673" s="21">
        <v>11</v>
      </c>
      <c r="C2673" s="21" t="s">
        <v>19</v>
      </c>
      <c r="D2673" s="21" t="s">
        <v>299</v>
      </c>
      <c r="E2673" s="21" t="s">
        <v>51</v>
      </c>
      <c r="F2673" s="21" t="s">
        <v>513</v>
      </c>
      <c r="G2673" s="21" t="s">
        <v>512</v>
      </c>
      <c r="H2673" s="21">
        <v>0.06</v>
      </c>
      <c r="I2673" s="21">
        <v>0</v>
      </c>
      <c r="J2673" s="21">
        <v>0</v>
      </c>
      <c r="K2673" s="21">
        <v>0.06</v>
      </c>
      <c r="L2673" s="21">
        <v>0</v>
      </c>
      <c r="M2673" s="21">
        <v>0</v>
      </c>
      <c r="N2673" s="21">
        <v>0</v>
      </c>
      <c r="O2673" s="21">
        <v>0</v>
      </c>
      <c r="P2673" s="22"/>
      <c r="Q2673" s="22"/>
      <c r="R2673" s="22"/>
      <c r="S2673" s="22"/>
      <c r="T2673" s="22"/>
      <c r="U2673" s="22"/>
      <c r="V2673" s="22"/>
      <c r="W2673" s="22"/>
      <c r="X2673" s="22"/>
      <c r="Y2673" s="22"/>
      <c r="Z2673" s="22"/>
      <c r="AA2673" s="22"/>
      <c r="AB2673" s="22"/>
      <c r="AC2673" s="22"/>
      <c r="AD2673" s="22"/>
      <c r="AE2673" s="22"/>
      <c r="AF2673" s="22"/>
      <c r="AG2673" s="22"/>
      <c r="AH2673" s="22"/>
      <c r="AI2673" s="22"/>
      <c r="AJ2673" s="22"/>
      <c r="AK2673" s="22"/>
      <c r="AL2673" s="22"/>
      <c r="AM2673" s="22"/>
      <c r="AN2673" s="22"/>
      <c r="AO2673" s="22"/>
      <c r="AP2673" s="22"/>
      <c r="AQ2673" s="22"/>
      <c r="AR2673" s="22"/>
      <c r="AS2673" s="22"/>
      <c r="AT2673" s="22"/>
      <c r="AU2673" s="22"/>
      <c r="AV2673" s="22"/>
      <c r="AW2673" s="22"/>
      <c r="AX2673" s="22"/>
      <c r="AY2673" s="22"/>
      <c r="AZ2673" s="22"/>
      <c r="BA2673" s="22"/>
      <c r="BB2673" s="22"/>
      <c r="BC2673" s="22"/>
      <c r="BD2673" s="22"/>
      <c r="BE2673" s="22"/>
    </row>
    <row r="2674" spans="1:57" s="20" customFormat="1" hidden="1" x14ac:dyDescent="0.25">
      <c r="A2674" s="23">
        <v>2019</v>
      </c>
      <c r="B2674" s="23">
        <v>12</v>
      </c>
      <c r="C2674" s="23" t="s">
        <v>19</v>
      </c>
      <c r="D2674" s="23" t="s">
        <v>66</v>
      </c>
      <c r="E2674" s="23" t="s">
        <v>67</v>
      </c>
      <c r="F2674" s="23" t="s">
        <v>69</v>
      </c>
      <c r="G2674" s="23" t="s">
        <v>68</v>
      </c>
      <c r="H2674" s="23">
        <v>0.06</v>
      </c>
      <c r="I2674" s="23">
        <v>0</v>
      </c>
      <c r="J2674" s="23">
        <v>0</v>
      </c>
      <c r="K2674" s="23">
        <v>0.06</v>
      </c>
      <c r="L2674" s="23">
        <v>0</v>
      </c>
      <c r="M2674" s="23">
        <v>0</v>
      </c>
      <c r="N2674" s="23">
        <v>0</v>
      </c>
      <c r="O2674" s="23">
        <v>0</v>
      </c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  <c r="Z2674" s="24"/>
      <c r="AA2674" s="24"/>
      <c r="AB2674" s="24"/>
      <c r="AC2674" s="24"/>
      <c r="AD2674" s="24"/>
      <c r="AE2674" s="24"/>
      <c r="AF2674" s="24"/>
      <c r="AG2674" s="24"/>
      <c r="AH2674" s="24"/>
      <c r="AI2674" s="24"/>
      <c r="AJ2674" s="24"/>
      <c r="AK2674" s="24"/>
      <c r="AL2674" s="24"/>
      <c r="AM2674" s="24"/>
      <c r="AN2674" s="24"/>
      <c r="AO2674" s="24"/>
      <c r="AP2674" s="24"/>
      <c r="AQ2674" s="24"/>
      <c r="AR2674" s="24"/>
      <c r="AS2674" s="24"/>
      <c r="AT2674" s="24"/>
      <c r="AU2674" s="24"/>
      <c r="AV2674" s="24"/>
      <c r="AW2674" s="24"/>
      <c r="AX2674" s="24"/>
      <c r="AY2674" s="24"/>
      <c r="AZ2674" s="24"/>
      <c r="BA2674" s="24"/>
      <c r="BB2674" s="24"/>
      <c r="BC2674" s="24"/>
      <c r="BD2674" s="24"/>
      <c r="BE2674" s="24"/>
    </row>
    <row r="2675" spans="1:57" s="20" customFormat="1" hidden="1" x14ac:dyDescent="0.25">
      <c r="A2675" s="23">
        <v>2019</v>
      </c>
      <c r="B2675" s="23">
        <v>12</v>
      </c>
      <c r="C2675" s="23" t="s">
        <v>19</v>
      </c>
      <c r="D2675" s="23" t="s">
        <v>70</v>
      </c>
      <c r="E2675" s="23" t="s">
        <v>67</v>
      </c>
      <c r="F2675" s="23" t="s">
        <v>71</v>
      </c>
      <c r="G2675" s="23" t="s">
        <v>68</v>
      </c>
      <c r="H2675" s="23">
        <v>1.2</v>
      </c>
      <c r="I2675" s="23">
        <v>0</v>
      </c>
      <c r="J2675" s="23">
        <v>0</v>
      </c>
      <c r="K2675" s="23">
        <v>0.06</v>
      </c>
      <c r="L2675" s="23">
        <v>1.1299999999999999</v>
      </c>
      <c r="M2675" s="23">
        <v>0</v>
      </c>
      <c r="N2675" s="23">
        <v>0</v>
      </c>
      <c r="O2675" s="23">
        <v>0</v>
      </c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  <c r="Z2675" s="24"/>
      <c r="AA2675" s="24"/>
      <c r="AB2675" s="24"/>
      <c r="AC2675" s="24"/>
      <c r="AD2675" s="24"/>
      <c r="AE2675" s="24"/>
      <c r="AF2675" s="24"/>
      <c r="AG2675" s="24"/>
      <c r="AH2675" s="24"/>
      <c r="AI2675" s="24"/>
      <c r="AJ2675" s="24"/>
      <c r="AK2675" s="24"/>
      <c r="AL2675" s="24"/>
      <c r="AM2675" s="24"/>
      <c r="AN2675" s="24"/>
      <c r="AO2675" s="24"/>
      <c r="AP2675" s="24"/>
      <c r="AQ2675" s="24"/>
      <c r="AR2675" s="24"/>
      <c r="AS2675" s="24"/>
      <c r="AT2675" s="24"/>
      <c r="AU2675" s="24"/>
      <c r="AV2675" s="24"/>
      <c r="AW2675" s="24"/>
      <c r="AX2675" s="24"/>
      <c r="AY2675" s="24"/>
      <c r="AZ2675" s="24"/>
      <c r="BA2675" s="24"/>
      <c r="BB2675" s="24"/>
      <c r="BC2675" s="24"/>
      <c r="BD2675" s="24"/>
      <c r="BE2675" s="24"/>
    </row>
    <row r="2676" spans="1:57" s="20" customFormat="1" hidden="1" x14ac:dyDescent="0.25">
      <c r="A2676" s="23">
        <v>2019</v>
      </c>
      <c r="B2676" s="23">
        <v>12</v>
      </c>
      <c r="C2676" s="23" t="s">
        <v>222</v>
      </c>
      <c r="D2676" s="23" t="s">
        <v>223</v>
      </c>
      <c r="E2676" s="23" t="s">
        <v>224</v>
      </c>
      <c r="F2676" s="23" t="s">
        <v>520</v>
      </c>
      <c r="G2676" s="23" t="s">
        <v>226</v>
      </c>
      <c r="H2676" s="23">
        <v>73.7</v>
      </c>
      <c r="I2676" s="23">
        <v>0</v>
      </c>
      <c r="J2676" s="23">
        <v>0</v>
      </c>
      <c r="K2676" s="23">
        <v>0.06</v>
      </c>
      <c r="L2676" s="23">
        <v>0.4</v>
      </c>
      <c r="M2676" s="23">
        <v>0</v>
      </c>
      <c r="N2676" s="23">
        <v>0</v>
      </c>
      <c r="O2676" s="23">
        <v>73.239999999999995</v>
      </c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  <c r="Z2676" s="24"/>
      <c r="AA2676" s="24"/>
      <c r="AB2676" s="24"/>
      <c r="AC2676" s="24"/>
      <c r="AD2676" s="24"/>
      <c r="AE2676" s="24"/>
      <c r="AF2676" s="24"/>
      <c r="AG2676" s="24"/>
      <c r="AH2676" s="24"/>
      <c r="AI2676" s="24"/>
      <c r="AJ2676" s="24"/>
      <c r="AK2676" s="24"/>
      <c r="AL2676" s="24"/>
      <c r="AM2676" s="24"/>
      <c r="AN2676" s="24"/>
      <c r="AO2676" s="24"/>
      <c r="AP2676" s="24"/>
      <c r="AQ2676" s="24"/>
      <c r="AR2676" s="24"/>
      <c r="AS2676" s="24"/>
      <c r="AT2676" s="24"/>
      <c r="AU2676" s="24"/>
      <c r="AV2676" s="24"/>
      <c r="AW2676" s="24"/>
      <c r="AX2676" s="24"/>
      <c r="AY2676" s="24"/>
      <c r="AZ2676" s="24"/>
      <c r="BA2676" s="24"/>
      <c r="BB2676" s="24"/>
      <c r="BC2676" s="24"/>
      <c r="BD2676" s="24"/>
      <c r="BE2676" s="24"/>
    </row>
    <row r="2677" spans="1:57" s="20" customFormat="1" hidden="1" x14ac:dyDescent="0.25">
      <c r="A2677" s="23">
        <v>2019</v>
      </c>
      <c r="B2677" s="23">
        <v>12</v>
      </c>
      <c r="C2677" s="23" t="s">
        <v>19</v>
      </c>
      <c r="D2677" s="23" t="s">
        <v>66</v>
      </c>
      <c r="E2677" s="23" t="s">
        <v>549</v>
      </c>
      <c r="F2677" s="23" t="s">
        <v>550</v>
      </c>
      <c r="G2677" s="23" t="s">
        <v>551</v>
      </c>
      <c r="H2677" s="23">
        <v>0.06</v>
      </c>
      <c r="I2677" s="23">
        <v>0</v>
      </c>
      <c r="J2677" s="23">
        <v>0</v>
      </c>
      <c r="K2677" s="23">
        <v>0.06</v>
      </c>
      <c r="L2677" s="23">
        <v>0</v>
      </c>
      <c r="M2677" s="23">
        <v>0</v>
      </c>
      <c r="N2677" s="23">
        <v>0</v>
      </c>
      <c r="O2677" s="23">
        <v>0</v>
      </c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  <c r="Z2677" s="24"/>
      <c r="AA2677" s="24"/>
      <c r="AB2677" s="24"/>
      <c r="AC2677" s="24"/>
      <c r="AD2677" s="24"/>
      <c r="AE2677" s="24"/>
      <c r="AF2677" s="24"/>
      <c r="AG2677" s="24"/>
      <c r="AH2677" s="24"/>
      <c r="AI2677" s="24"/>
      <c r="AJ2677" s="24"/>
      <c r="AK2677" s="24"/>
      <c r="AL2677" s="24"/>
      <c r="AM2677" s="24"/>
      <c r="AN2677" s="24"/>
      <c r="AO2677" s="24"/>
      <c r="AP2677" s="24"/>
      <c r="AQ2677" s="24"/>
      <c r="AR2677" s="24"/>
      <c r="AS2677" s="24"/>
      <c r="AT2677" s="24"/>
      <c r="AU2677" s="24"/>
      <c r="AV2677" s="24"/>
      <c r="AW2677" s="24"/>
      <c r="AX2677" s="24"/>
      <c r="AY2677" s="24"/>
      <c r="AZ2677" s="24"/>
      <c r="BA2677" s="24"/>
      <c r="BB2677" s="24"/>
      <c r="BC2677" s="24"/>
      <c r="BD2677" s="24"/>
      <c r="BE2677" s="24"/>
    </row>
    <row r="2678" spans="1:57" s="20" customFormat="1" hidden="1" x14ac:dyDescent="0.25">
      <c r="A2678" s="23">
        <v>2019</v>
      </c>
      <c r="B2678" s="23">
        <v>12</v>
      </c>
      <c r="C2678" s="23" t="s">
        <v>15</v>
      </c>
      <c r="D2678" s="23" t="s">
        <v>393</v>
      </c>
      <c r="E2678" s="23" t="s">
        <v>43</v>
      </c>
      <c r="F2678" s="23" t="s">
        <v>393</v>
      </c>
      <c r="G2678" s="23" t="s">
        <v>393</v>
      </c>
      <c r="H2678" s="23">
        <v>1.05</v>
      </c>
      <c r="I2678" s="23">
        <v>0</v>
      </c>
      <c r="J2678" s="23">
        <v>0</v>
      </c>
      <c r="K2678" s="23">
        <v>0.06</v>
      </c>
      <c r="L2678" s="23">
        <v>0.99</v>
      </c>
      <c r="M2678" s="23">
        <v>0</v>
      </c>
      <c r="N2678" s="23">
        <v>0</v>
      </c>
      <c r="O2678" s="23">
        <v>0</v>
      </c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  <c r="Z2678" s="24"/>
      <c r="AA2678" s="24"/>
      <c r="AB2678" s="24"/>
      <c r="AC2678" s="24"/>
      <c r="AD2678" s="24"/>
      <c r="AE2678" s="24"/>
      <c r="AF2678" s="24"/>
      <c r="AG2678" s="24"/>
      <c r="AH2678" s="24"/>
      <c r="AI2678" s="24"/>
      <c r="AJ2678" s="24"/>
      <c r="AK2678" s="24"/>
      <c r="AL2678" s="24"/>
      <c r="AM2678" s="24"/>
      <c r="AN2678" s="24"/>
      <c r="AO2678" s="24"/>
      <c r="AP2678" s="24"/>
      <c r="AQ2678" s="24"/>
      <c r="AR2678" s="24"/>
      <c r="AS2678" s="24"/>
      <c r="AT2678" s="24"/>
      <c r="AU2678" s="24"/>
      <c r="AV2678" s="24"/>
      <c r="AW2678" s="24"/>
      <c r="AX2678" s="24"/>
      <c r="AY2678" s="24"/>
      <c r="AZ2678" s="24"/>
      <c r="BA2678" s="24"/>
      <c r="BB2678" s="24"/>
      <c r="BC2678" s="24"/>
      <c r="BD2678" s="24"/>
      <c r="BE2678" s="24"/>
    </row>
    <row r="2679" spans="1:57" s="20" customFormat="1" hidden="1" x14ac:dyDescent="0.25">
      <c r="A2679" s="23">
        <v>2019</v>
      </c>
      <c r="B2679" s="23">
        <v>12</v>
      </c>
      <c r="C2679" s="23" t="s">
        <v>19</v>
      </c>
      <c r="D2679" s="23" t="s">
        <v>299</v>
      </c>
      <c r="E2679" s="23" t="s">
        <v>51</v>
      </c>
      <c r="F2679" s="23" t="s">
        <v>513</v>
      </c>
      <c r="G2679" s="23" t="s">
        <v>512</v>
      </c>
      <c r="H2679" s="23">
        <v>0.06</v>
      </c>
      <c r="I2679" s="23">
        <v>0</v>
      </c>
      <c r="J2679" s="23">
        <v>0</v>
      </c>
      <c r="K2679" s="23">
        <v>0.06</v>
      </c>
      <c r="L2679" s="23">
        <v>0</v>
      </c>
      <c r="M2679" s="23">
        <v>0</v>
      </c>
      <c r="N2679" s="23">
        <v>0</v>
      </c>
      <c r="O2679" s="23">
        <v>0</v>
      </c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  <c r="Z2679" s="24"/>
      <c r="AA2679" s="24"/>
      <c r="AB2679" s="24"/>
      <c r="AC2679" s="24"/>
      <c r="AD2679" s="24"/>
      <c r="AE2679" s="24"/>
      <c r="AF2679" s="24"/>
      <c r="AG2679" s="24"/>
      <c r="AH2679" s="24"/>
      <c r="AI2679" s="24"/>
      <c r="AJ2679" s="24"/>
      <c r="AK2679" s="24"/>
      <c r="AL2679" s="24"/>
      <c r="AM2679" s="24"/>
      <c r="AN2679" s="24"/>
      <c r="AO2679" s="24"/>
      <c r="AP2679" s="24"/>
      <c r="AQ2679" s="24"/>
      <c r="AR2679" s="24"/>
      <c r="AS2679" s="24"/>
      <c r="AT2679" s="24"/>
      <c r="AU2679" s="24"/>
      <c r="AV2679" s="24"/>
      <c r="AW2679" s="24"/>
      <c r="AX2679" s="24"/>
      <c r="AY2679" s="24"/>
      <c r="AZ2679" s="24"/>
      <c r="BA2679" s="24"/>
      <c r="BB2679" s="24"/>
      <c r="BC2679" s="24"/>
      <c r="BD2679" s="24"/>
      <c r="BE2679" s="24"/>
    </row>
    <row r="2680" spans="1:57" s="20" customFormat="1" hidden="1" x14ac:dyDescent="0.25">
      <c r="A2680" s="4">
        <v>2019</v>
      </c>
      <c r="B2680" s="4">
        <v>1</v>
      </c>
      <c r="C2680" s="4" t="s">
        <v>19</v>
      </c>
      <c r="D2680" s="4" t="s">
        <v>66</v>
      </c>
      <c r="E2680" s="4" t="s">
        <v>67</v>
      </c>
      <c r="F2680" s="4" t="s">
        <v>69</v>
      </c>
      <c r="G2680" s="5" t="s">
        <v>68</v>
      </c>
      <c r="H2680" s="6">
        <v>0.05</v>
      </c>
      <c r="I2680" s="6">
        <v>0</v>
      </c>
      <c r="J2680" s="6">
        <v>0</v>
      </c>
      <c r="K2680" s="6">
        <v>0.05</v>
      </c>
      <c r="L2680" s="6">
        <v>0</v>
      </c>
      <c r="M2680" s="6">
        <v>0</v>
      </c>
      <c r="N2680" s="6">
        <v>0</v>
      </c>
      <c r="O2680" s="6">
        <v>0</v>
      </c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  <c r="AM2680" s="3"/>
      <c r="AN2680" s="3"/>
      <c r="AO2680" s="3"/>
      <c r="AP2680" s="3"/>
      <c r="AQ2680" s="3"/>
      <c r="AR2680" s="3"/>
      <c r="AS2680" s="3"/>
      <c r="AT2680" s="3"/>
      <c r="AU2680" s="3"/>
      <c r="AV2680" s="3"/>
      <c r="AW2680" s="3"/>
      <c r="AX2680" s="3"/>
      <c r="AY2680" s="3"/>
      <c r="AZ2680" s="3"/>
      <c r="BA2680" s="3"/>
      <c r="BB2680" s="3"/>
      <c r="BC2680" s="3"/>
      <c r="BD2680" s="3"/>
      <c r="BE2680" s="3"/>
    </row>
    <row r="2681" spans="1:57" s="20" customFormat="1" hidden="1" x14ac:dyDescent="0.25">
      <c r="A2681" s="4">
        <v>2019</v>
      </c>
      <c r="B2681" s="4">
        <v>1</v>
      </c>
      <c r="C2681" s="4" t="s">
        <v>79</v>
      </c>
      <c r="D2681" s="4" t="s">
        <v>79</v>
      </c>
      <c r="E2681" s="4" t="s">
        <v>138</v>
      </c>
      <c r="F2681" s="4" t="s">
        <v>145</v>
      </c>
      <c r="G2681" s="5" t="s">
        <v>140</v>
      </c>
      <c r="H2681" s="6">
        <v>0.05</v>
      </c>
      <c r="I2681" s="6">
        <v>0</v>
      </c>
      <c r="J2681" s="6">
        <v>0</v>
      </c>
      <c r="K2681" s="6">
        <v>0.05</v>
      </c>
      <c r="L2681" s="6">
        <v>0</v>
      </c>
      <c r="M2681" s="6">
        <v>0</v>
      </c>
      <c r="N2681" s="6">
        <v>0</v>
      </c>
      <c r="O2681" s="6">
        <v>0</v>
      </c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  <c r="AM2681" s="3"/>
      <c r="AN2681" s="3"/>
      <c r="AO2681" s="3"/>
      <c r="AP2681" s="3"/>
      <c r="AQ2681" s="3"/>
      <c r="AR2681" s="3"/>
      <c r="AS2681" s="3"/>
      <c r="AT2681" s="3"/>
      <c r="AU2681" s="3"/>
      <c r="AV2681" s="3"/>
      <c r="AW2681" s="3"/>
      <c r="AX2681" s="3"/>
      <c r="AY2681" s="3"/>
      <c r="AZ2681" s="3"/>
      <c r="BA2681" s="3"/>
      <c r="BB2681" s="3"/>
      <c r="BC2681" s="3"/>
      <c r="BD2681" s="3"/>
      <c r="BE2681" s="3"/>
    </row>
    <row r="2682" spans="1:57" s="20" customFormat="1" hidden="1" x14ac:dyDescent="0.25">
      <c r="A2682" s="4">
        <v>2019</v>
      </c>
      <c r="B2682" s="4">
        <v>1</v>
      </c>
      <c r="C2682" s="4" t="s">
        <v>79</v>
      </c>
      <c r="D2682" s="4" t="s">
        <v>79</v>
      </c>
      <c r="E2682" s="4" t="s">
        <v>138</v>
      </c>
      <c r="F2682" s="4" t="s">
        <v>188</v>
      </c>
      <c r="G2682" s="5" t="s">
        <v>184</v>
      </c>
      <c r="H2682" s="6">
        <v>0.05</v>
      </c>
      <c r="I2682" s="6">
        <v>0</v>
      </c>
      <c r="J2682" s="6">
        <v>0</v>
      </c>
      <c r="K2682" s="6">
        <v>0.05</v>
      </c>
      <c r="L2682" s="6">
        <v>0</v>
      </c>
      <c r="M2682" s="6">
        <v>0</v>
      </c>
      <c r="N2682" s="6">
        <v>0</v>
      </c>
      <c r="O2682" s="6">
        <v>0</v>
      </c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  <c r="AM2682" s="3"/>
      <c r="AN2682" s="3"/>
      <c r="AO2682" s="3"/>
      <c r="AP2682" s="3"/>
      <c r="AQ2682" s="3"/>
      <c r="AR2682" s="3"/>
      <c r="AS2682" s="3"/>
      <c r="AT2682" s="3"/>
      <c r="AU2682" s="3"/>
      <c r="AV2682" s="3"/>
      <c r="AW2682" s="3"/>
      <c r="AX2682" s="3"/>
      <c r="AY2682" s="3"/>
      <c r="AZ2682" s="3"/>
      <c r="BA2682" s="3"/>
      <c r="BB2682" s="3"/>
      <c r="BC2682" s="3"/>
      <c r="BD2682" s="3"/>
      <c r="BE2682" s="3"/>
    </row>
    <row r="2683" spans="1:57" s="20" customFormat="1" hidden="1" x14ac:dyDescent="0.25">
      <c r="A2683" s="4">
        <v>2019</v>
      </c>
      <c r="B2683" s="4">
        <v>1</v>
      </c>
      <c r="C2683" s="4" t="s">
        <v>55</v>
      </c>
      <c r="D2683" s="4" t="s">
        <v>249</v>
      </c>
      <c r="E2683" s="4" t="s">
        <v>250</v>
      </c>
      <c r="F2683" s="4" t="s">
        <v>363</v>
      </c>
      <c r="G2683" s="5" t="s">
        <v>357</v>
      </c>
      <c r="H2683" s="6">
        <v>9.93</v>
      </c>
      <c r="I2683" s="6">
        <v>0</v>
      </c>
      <c r="J2683" s="6">
        <v>0</v>
      </c>
      <c r="K2683" s="6">
        <v>0.05</v>
      </c>
      <c r="L2683" s="6">
        <v>9.8800000000000008</v>
      </c>
      <c r="M2683" s="6">
        <v>0</v>
      </c>
      <c r="N2683" s="6">
        <v>0</v>
      </c>
      <c r="O2683" s="6">
        <v>0</v>
      </c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  <c r="AM2683" s="3"/>
      <c r="AN2683" s="3"/>
      <c r="AO2683" s="3"/>
      <c r="AP2683" s="3"/>
      <c r="AQ2683" s="3"/>
      <c r="AR2683" s="3"/>
      <c r="AS2683" s="3"/>
      <c r="AT2683" s="3"/>
      <c r="AU2683" s="3"/>
      <c r="AV2683" s="3"/>
      <c r="AW2683" s="3"/>
      <c r="AX2683" s="3"/>
      <c r="AY2683" s="3"/>
      <c r="AZ2683" s="3"/>
      <c r="BA2683" s="3"/>
      <c r="BB2683" s="3"/>
      <c r="BC2683" s="3"/>
      <c r="BD2683" s="3"/>
      <c r="BE2683" s="3"/>
    </row>
    <row r="2684" spans="1:57" s="20" customFormat="1" hidden="1" x14ac:dyDescent="0.25">
      <c r="A2684" s="4">
        <v>2019</v>
      </c>
      <c r="B2684" s="4">
        <v>1</v>
      </c>
      <c r="C2684" s="4" t="s">
        <v>19</v>
      </c>
      <c r="D2684" s="4" t="s">
        <v>70</v>
      </c>
      <c r="E2684" s="4" t="s">
        <v>441</v>
      </c>
      <c r="F2684" s="4" t="s">
        <v>442</v>
      </c>
      <c r="G2684" s="5" t="s">
        <v>442</v>
      </c>
      <c r="H2684" s="6">
        <v>0.4</v>
      </c>
      <c r="I2684" s="6">
        <v>0</v>
      </c>
      <c r="J2684" s="6">
        <v>0</v>
      </c>
      <c r="K2684" s="6">
        <v>0.05</v>
      </c>
      <c r="L2684" s="6">
        <v>0.33999999999999997</v>
      </c>
      <c r="M2684" s="6">
        <v>0</v>
      </c>
      <c r="N2684" s="6">
        <v>0</v>
      </c>
      <c r="O2684" s="6">
        <v>0</v>
      </c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  <c r="AM2684" s="3"/>
      <c r="AN2684" s="3"/>
      <c r="AO2684" s="3"/>
      <c r="AP2684" s="3"/>
      <c r="AQ2684" s="3"/>
      <c r="AR2684" s="3"/>
      <c r="AS2684" s="3"/>
      <c r="AT2684" s="3"/>
      <c r="AU2684" s="3"/>
      <c r="AV2684" s="3"/>
      <c r="AW2684" s="3"/>
      <c r="AX2684" s="3"/>
      <c r="AY2684" s="3"/>
      <c r="AZ2684" s="3"/>
      <c r="BA2684" s="3"/>
      <c r="BB2684" s="3"/>
      <c r="BC2684" s="3"/>
      <c r="BD2684" s="3"/>
      <c r="BE2684" s="3"/>
    </row>
    <row r="2685" spans="1:57" s="20" customFormat="1" hidden="1" x14ac:dyDescent="0.25">
      <c r="A2685" s="9">
        <v>2019</v>
      </c>
      <c r="B2685" s="9">
        <v>2</v>
      </c>
      <c r="C2685" s="9" t="s">
        <v>19</v>
      </c>
      <c r="D2685" s="9" t="s">
        <v>66</v>
      </c>
      <c r="E2685" s="9" t="s">
        <v>67</v>
      </c>
      <c r="F2685" s="9" t="s">
        <v>69</v>
      </c>
      <c r="G2685" s="5" t="s">
        <v>68</v>
      </c>
      <c r="H2685" s="6">
        <v>0.05</v>
      </c>
      <c r="I2685" s="6">
        <v>0</v>
      </c>
      <c r="J2685" s="6">
        <v>0</v>
      </c>
      <c r="K2685" s="6">
        <v>0.05</v>
      </c>
      <c r="L2685" s="6">
        <v>0</v>
      </c>
      <c r="M2685" s="6">
        <v>0</v>
      </c>
      <c r="N2685" s="6">
        <v>0</v>
      </c>
      <c r="O2685" s="6">
        <v>0</v>
      </c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  <c r="AM2685" s="3"/>
      <c r="AN2685" s="3"/>
      <c r="AO2685" s="3"/>
      <c r="AP2685" s="3"/>
      <c r="AQ2685" s="3"/>
      <c r="AR2685" s="3"/>
      <c r="AS2685" s="3"/>
      <c r="AT2685" s="3"/>
      <c r="AU2685" s="3"/>
      <c r="AV2685" s="3"/>
      <c r="AW2685" s="3"/>
      <c r="AX2685" s="3"/>
      <c r="AY2685" s="3"/>
      <c r="AZ2685" s="3"/>
      <c r="BA2685" s="3"/>
      <c r="BB2685" s="3"/>
      <c r="BC2685" s="3"/>
      <c r="BD2685" s="3"/>
      <c r="BE2685" s="3"/>
    </row>
    <row r="2686" spans="1:57" s="20" customFormat="1" hidden="1" x14ac:dyDescent="0.25">
      <c r="A2686" s="9">
        <v>2019</v>
      </c>
      <c r="B2686" s="9">
        <v>2</v>
      </c>
      <c r="C2686" s="9" t="s">
        <v>15</v>
      </c>
      <c r="D2686" s="9" t="s">
        <v>24</v>
      </c>
      <c r="E2686" s="9" t="s">
        <v>25</v>
      </c>
      <c r="F2686" s="9" t="s">
        <v>449</v>
      </c>
      <c r="G2686" s="5" t="s">
        <v>449</v>
      </c>
      <c r="H2686" s="6">
        <v>1.85</v>
      </c>
      <c r="I2686" s="6">
        <v>0</v>
      </c>
      <c r="J2686" s="6">
        <v>0</v>
      </c>
      <c r="K2686" s="6">
        <v>0.05</v>
      </c>
      <c r="L2686" s="6">
        <v>0.12</v>
      </c>
      <c r="M2686" s="6">
        <v>0</v>
      </c>
      <c r="N2686" s="6">
        <v>0</v>
      </c>
      <c r="O2686" s="6">
        <v>1.67</v>
      </c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  <c r="AM2686" s="3"/>
      <c r="AN2686" s="3"/>
      <c r="AO2686" s="3"/>
      <c r="AP2686" s="3"/>
      <c r="AQ2686" s="3"/>
      <c r="AR2686" s="3"/>
      <c r="AS2686" s="3"/>
      <c r="AT2686" s="3"/>
      <c r="AU2686" s="3"/>
      <c r="AV2686" s="3"/>
      <c r="AW2686" s="3"/>
      <c r="AX2686" s="3"/>
      <c r="AY2686" s="3"/>
      <c r="AZ2686" s="3"/>
      <c r="BA2686" s="3"/>
      <c r="BB2686" s="3"/>
      <c r="BC2686" s="3"/>
      <c r="BD2686" s="3"/>
      <c r="BE2686" s="3"/>
    </row>
    <row r="2687" spans="1:57" s="20" customFormat="1" hidden="1" x14ac:dyDescent="0.25">
      <c r="A2687" s="9">
        <v>2019</v>
      </c>
      <c r="B2687" s="9">
        <v>2</v>
      </c>
      <c r="C2687" s="9" t="s">
        <v>19</v>
      </c>
      <c r="D2687" s="9" t="s">
        <v>299</v>
      </c>
      <c r="E2687" s="9" t="s">
        <v>280</v>
      </c>
      <c r="F2687" s="9" t="s">
        <v>513</v>
      </c>
      <c r="G2687" s="5" t="s">
        <v>512</v>
      </c>
      <c r="H2687" s="6">
        <v>0.05</v>
      </c>
      <c r="I2687" s="6">
        <v>0</v>
      </c>
      <c r="J2687" s="6">
        <v>0</v>
      </c>
      <c r="K2687" s="6">
        <v>0.05</v>
      </c>
      <c r="L2687" s="6">
        <v>0</v>
      </c>
      <c r="M2687" s="6">
        <v>0</v>
      </c>
      <c r="N2687" s="6">
        <v>0</v>
      </c>
      <c r="O2687" s="6">
        <v>0</v>
      </c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  <c r="AM2687" s="3"/>
      <c r="AN2687" s="3"/>
      <c r="AO2687" s="3"/>
      <c r="AP2687" s="3"/>
      <c r="AQ2687" s="3"/>
      <c r="AR2687" s="3"/>
      <c r="AS2687" s="3"/>
      <c r="AT2687" s="3"/>
      <c r="AU2687" s="3"/>
      <c r="AV2687" s="3"/>
      <c r="AW2687" s="3"/>
      <c r="AX2687" s="3"/>
      <c r="AY2687" s="3"/>
      <c r="AZ2687" s="3"/>
      <c r="BA2687" s="3"/>
      <c r="BB2687" s="3"/>
      <c r="BC2687" s="3"/>
      <c r="BD2687" s="3"/>
      <c r="BE2687" s="3"/>
    </row>
    <row r="2688" spans="1:57" s="20" customFormat="1" hidden="1" x14ac:dyDescent="0.25">
      <c r="A2688" s="9">
        <v>2019</v>
      </c>
      <c r="B2688" s="9">
        <v>3</v>
      </c>
      <c r="C2688" s="9" t="s">
        <v>15</v>
      </c>
      <c r="D2688" s="9" t="s">
        <v>24</v>
      </c>
      <c r="E2688" s="9" t="s">
        <v>25</v>
      </c>
      <c r="F2688" s="9" t="s">
        <v>26</v>
      </c>
      <c r="G2688" s="5" t="s">
        <v>26</v>
      </c>
      <c r="H2688" s="6">
        <v>0.46</v>
      </c>
      <c r="I2688" s="6">
        <v>0</v>
      </c>
      <c r="J2688" s="6">
        <v>0</v>
      </c>
      <c r="K2688" s="6">
        <v>0.05</v>
      </c>
      <c r="L2688" s="6">
        <v>0.42</v>
      </c>
      <c r="M2688" s="6">
        <v>0</v>
      </c>
      <c r="N2688" s="6">
        <v>0</v>
      </c>
      <c r="O2688" s="6">
        <v>0</v>
      </c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  <c r="AM2688" s="3"/>
      <c r="AN2688" s="3"/>
      <c r="AO2688" s="3"/>
      <c r="AP2688" s="3"/>
      <c r="AQ2688" s="3"/>
      <c r="AR2688" s="3"/>
      <c r="AS2688" s="3"/>
      <c r="AT2688" s="3"/>
      <c r="AU2688" s="3"/>
      <c r="AV2688" s="3"/>
      <c r="AW2688" s="3"/>
      <c r="AX2688" s="3"/>
      <c r="AY2688" s="3"/>
      <c r="AZ2688" s="3"/>
      <c r="BA2688" s="3"/>
      <c r="BB2688" s="3"/>
      <c r="BC2688" s="3"/>
      <c r="BD2688" s="3"/>
      <c r="BE2688" s="3"/>
    </row>
    <row r="2689" spans="1:57" s="20" customFormat="1" hidden="1" x14ac:dyDescent="0.25">
      <c r="A2689" s="9">
        <v>2019</v>
      </c>
      <c r="B2689" s="9">
        <v>3</v>
      </c>
      <c r="C2689" s="9" t="s">
        <v>19</v>
      </c>
      <c r="D2689" s="9" t="s">
        <v>66</v>
      </c>
      <c r="E2689" s="9" t="s">
        <v>67</v>
      </c>
      <c r="F2689" s="9" t="s">
        <v>69</v>
      </c>
      <c r="G2689" s="5" t="s">
        <v>68</v>
      </c>
      <c r="H2689" s="6">
        <v>0.05</v>
      </c>
      <c r="I2689" s="6">
        <v>0</v>
      </c>
      <c r="J2689" s="6">
        <v>0</v>
      </c>
      <c r="K2689" s="6">
        <v>0.05</v>
      </c>
      <c r="L2689" s="6">
        <v>0</v>
      </c>
      <c r="M2689" s="6">
        <v>0</v>
      </c>
      <c r="N2689" s="6">
        <v>0</v>
      </c>
      <c r="O2689" s="6">
        <v>0</v>
      </c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  <c r="AM2689" s="3"/>
      <c r="AN2689" s="3"/>
      <c r="AO2689" s="3"/>
      <c r="AP2689" s="3"/>
      <c r="AQ2689" s="3"/>
      <c r="AR2689" s="3"/>
      <c r="AS2689" s="3"/>
      <c r="AT2689" s="3"/>
      <c r="AU2689" s="3"/>
      <c r="AV2689" s="3"/>
      <c r="AW2689" s="3"/>
      <c r="AX2689" s="3"/>
      <c r="AY2689" s="3"/>
      <c r="AZ2689" s="3"/>
      <c r="BA2689" s="3"/>
      <c r="BB2689" s="3"/>
      <c r="BC2689" s="3"/>
      <c r="BD2689" s="3"/>
      <c r="BE2689" s="3"/>
    </row>
    <row r="2690" spans="1:57" s="20" customFormat="1" hidden="1" x14ac:dyDescent="0.25">
      <c r="A2690" s="9">
        <v>2019</v>
      </c>
      <c r="B2690" s="9">
        <v>3</v>
      </c>
      <c r="C2690" s="9" t="s">
        <v>27</v>
      </c>
      <c r="D2690" s="9" t="s">
        <v>158</v>
      </c>
      <c r="E2690" s="9" t="s">
        <v>17</v>
      </c>
      <c r="F2690" s="9" t="s">
        <v>159</v>
      </c>
      <c r="G2690" s="5" t="s">
        <v>157</v>
      </c>
      <c r="H2690" s="6">
        <v>0.96</v>
      </c>
      <c r="I2690" s="6">
        <v>0</v>
      </c>
      <c r="J2690" s="6">
        <v>0</v>
      </c>
      <c r="K2690" s="6">
        <v>0.05</v>
      </c>
      <c r="L2690" s="6">
        <v>0</v>
      </c>
      <c r="M2690" s="6">
        <v>0.91</v>
      </c>
      <c r="N2690" s="6">
        <v>0.61</v>
      </c>
      <c r="O2690" s="6">
        <v>0</v>
      </c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  <c r="AM2690" s="3"/>
      <c r="AN2690" s="3"/>
      <c r="AO2690" s="3"/>
      <c r="AP2690" s="3"/>
      <c r="AQ2690" s="3"/>
      <c r="AR2690" s="3"/>
      <c r="AS2690" s="3"/>
      <c r="AT2690" s="3"/>
      <c r="AU2690" s="3"/>
      <c r="AV2690" s="3"/>
      <c r="AW2690" s="3"/>
      <c r="AX2690" s="3"/>
      <c r="AY2690" s="3"/>
      <c r="AZ2690" s="3"/>
      <c r="BA2690" s="3"/>
      <c r="BB2690" s="3"/>
      <c r="BC2690" s="3"/>
      <c r="BD2690" s="3"/>
      <c r="BE2690" s="3"/>
    </row>
    <row r="2691" spans="1:57" s="20" customFormat="1" hidden="1" x14ac:dyDescent="0.25">
      <c r="A2691" s="9">
        <v>2019</v>
      </c>
      <c r="B2691" s="9">
        <v>3</v>
      </c>
      <c r="C2691" s="9" t="s">
        <v>79</v>
      </c>
      <c r="D2691" s="9" t="s">
        <v>79</v>
      </c>
      <c r="E2691" s="9" t="s">
        <v>138</v>
      </c>
      <c r="F2691" s="9" t="s">
        <v>188</v>
      </c>
      <c r="G2691" s="5" t="s">
        <v>184</v>
      </c>
      <c r="H2691" s="6">
        <v>0.05</v>
      </c>
      <c r="I2691" s="6">
        <v>0</v>
      </c>
      <c r="J2691" s="6">
        <v>0</v>
      </c>
      <c r="K2691" s="6">
        <v>0.05</v>
      </c>
      <c r="L2691" s="6">
        <v>0</v>
      </c>
      <c r="M2691" s="6">
        <v>0</v>
      </c>
      <c r="N2691" s="6">
        <v>0</v>
      </c>
      <c r="O2691" s="6">
        <v>0</v>
      </c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  <c r="AM2691" s="3"/>
      <c r="AN2691" s="3"/>
      <c r="AO2691" s="3"/>
      <c r="AP2691" s="3"/>
      <c r="AQ2691" s="3"/>
      <c r="AR2691" s="3"/>
      <c r="AS2691" s="3"/>
      <c r="AT2691" s="3"/>
      <c r="AU2691" s="3"/>
      <c r="AV2691" s="3"/>
      <c r="AW2691" s="3"/>
      <c r="AX2691" s="3"/>
      <c r="AY2691" s="3"/>
      <c r="AZ2691" s="3"/>
      <c r="BA2691" s="3"/>
      <c r="BB2691" s="3"/>
      <c r="BC2691" s="3"/>
      <c r="BD2691" s="3"/>
      <c r="BE2691" s="3"/>
    </row>
    <row r="2692" spans="1:57" s="20" customFormat="1" hidden="1" x14ac:dyDescent="0.25">
      <c r="A2692" s="9">
        <v>2019</v>
      </c>
      <c r="B2692" s="9">
        <v>3</v>
      </c>
      <c r="C2692" s="9" t="s">
        <v>55</v>
      </c>
      <c r="D2692" s="9" t="s">
        <v>249</v>
      </c>
      <c r="E2692" s="9" t="s">
        <v>250</v>
      </c>
      <c r="F2692" s="9" t="s">
        <v>358</v>
      </c>
      <c r="G2692" s="5" t="s">
        <v>357</v>
      </c>
      <c r="H2692" s="6">
        <v>28.92</v>
      </c>
      <c r="I2692" s="6">
        <v>0</v>
      </c>
      <c r="J2692" s="6">
        <v>0</v>
      </c>
      <c r="K2692" s="6">
        <v>0.05</v>
      </c>
      <c r="L2692" s="6">
        <v>28.88</v>
      </c>
      <c r="M2692" s="6">
        <v>0</v>
      </c>
      <c r="N2692" s="6">
        <v>0</v>
      </c>
      <c r="O2692" s="6">
        <v>0</v>
      </c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  <c r="AM2692" s="3"/>
      <c r="AN2692" s="3"/>
      <c r="AO2692" s="3"/>
      <c r="AP2692" s="3"/>
      <c r="AQ2692" s="3"/>
      <c r="AR2692" s="3"/>
      <c r="AS2692" s="3"/>
      <c r="AT2692" s="3"/>
      <c r="AU2692" s="3"/>
      <c r="AV2692" s="3"/>
      <c r="AW2692" s="3"/>
      <c r="AX2692" s="3"/>
      <c r="AY2692" s="3"/>
      <c r="AZ2692" s="3"/>
      <c r="BA2692" s="3"/>
      <c r="BB2692" s="3"/>
      <c r="BC2692" s="3"/>
      <c r="BD2692" s="3"/>
      <c r="BE2692" s="3"/>
    </row>
    <row r="2693" spans="1:57" s="20" customFormat="1" hidden="1" x14ac:dyDescent="0.25">
      <c r="A2693" s="9">
        <v>2019</v>
      </c>
      <c r="B2693" s="9">
        <v>3</v>
      </c>
      <c r="C2693" s="9" t="s">
        <v>19</v>
      </c>
      <c r="D2693" s="9" t="s">
        <v>299</v>
      </c>
      <c r="E2693" s="9" t="s">
        <v>280</v>
      </c>
      <c r="F2693" s="9" t="s">
        <v>513</v>
      </c>
      <c r="G2693" s="5" t="s">
        <v>512</v>
      </c>
      <c r="H2693" s="6">
        <v>0.05</v>
      </c>
      <c r="I2693" s="6">
        <v>0</v>
      </c>
      <c r="J2693" s="6">
        <v>0</v>
      </c>
      <c r="K2693" s="6">
        <v>0.05</v>
      </c>
      <c r="L2693" s="6">
        <v>0</v>
      </c>
      <c r="M2693" s="6">
        <v>0</v>
      </c>
      <c r="N2693" s="6">
        <v>0</v>
      </c>
      <c r="O2693" s="6">
        <v>0</v>
      </c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  <c r="AM2693" s="3"/>
      <c r="AN2693" s="3"/>
      <c r="AO2693" s="3"/>
      <c r="AP2693" s="3"/>
      <c r="AQ2693" s="3"/>
      <c r="AR2693" s="3"/>
      <c r="AS2693" s="3"/>
      <c r="AT2693" s="3"/>
      <c r="AU2693" s="3"/>
      <c r="AV2693" s="3"/>
      <c r="AW2693" s="3"/>
      <c r="AX2693" s="3"/>
      <c r="AY2693" s="3"/>
      <c r="AZ2693" s="3"/>
      <c r="BA2693" s="3"/>
      <c r="BB2693" s="3"/>
      <c r="BC2693" s="3"/>
      <c r="BD2693" s="3"/>
      <c r="BE2693" s="3"/>
    </row>
    <row r="2694" spans="1:57" s="20" customFormat="1" hidden="1" x14ac:dyDescent="0.25">
      <c r="A2694" s="9">
        <v>2019</v>
      </c>
      <c r="B2694" s="9">
        <v>4</v>
      </c>
      <c r="C2694" s="9" t="s">
        <v>15</v>
      </c>
      <c r="D2694" s="9" t="s">
        <v>24</v>
      </c>
      <c r="E2694" s="9" t="s">
        <v>25</v>
      </c>
      <c r="F2694" s="9" t="s">
        <v>26</v>
      </c>
      <c r="G2694" s="5" t="s">
        <v>26</v>
      </c>
      <c r="H2694" s="6">
        <v>0.45</v>
      </c>
      <c r="I2694" s="6">
        <v>0</v>
      </c>
      <c r="J2694" s="6">
        <v>0</v>
      </c>
      <c r="K2694" s="6">
        <v>0.05</v>
      </c>
      <c r="L2694" s="6">
        <v>0.4</v>
      </c>
      <c r="M2694" s="6">
        <v>0</v>
      </c>
      <c r="N2694" s="6">
        <v>0</v>
      </c>
      <c r="O2694" s="6">
        <v>0</v>
      </c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  <c r="AM2694" s="3"/>
      <c r="AN2694" s="3"/>
      <c r="AO2694" s="3"/>
      <c r="AP2694" s="3"/>
      <c r="AQ2694" s="3"/>
      <c r="AR2694" s="3"/>
      <c r="AS2694" s="3"/>
      <c r="AT2694" s="3"/>
      <c r="AU2694" s="3"/>
      <c r="AV2694" s="3"/>
      <c r="AW2694" s="3"/>
      <c r="AX2694" s="3"/>
      <c r="AY2694" s="3"/>
      <c r="AZ2694" s="3"/>
      <c r="BA2694" s="3"/>
      <c r="BB2694" s="3"/>
      <c r="BC2694" s="3"/>
      <c r="BD2694" s="3"/>
      <c r="BE2694" s="3"/>
    </row>
    <row r="2695" spans="1:57" s="20" customFormat="1" x14ac:dyDescent="0.25">
      <c r="A2695" s="9">
        <v>2019</v>
      </c>
      <c r="B2695" s="9">
        <v>4</v>
      </c>
      <c r="C2695" s="9" t="s">
        <v>61</v>
      </c>
      <c r="D2695" s="9" t="s">
        <v>62</v>
      </c>
      <c r="E2695" s="9" t="s">
        <v>29</v>
      </c>
      <c r="F2695" s="9" t="s">
        <v>63</v>
      </c>
      <c r="G2695" s="5" t="s">
        <v>64</v>
      </c>
      <c r="H2695" s="6">
        <v>1.32</v>
      </c>
      <c r="I2695" s="6">
        <v>0</v>
      </c>
      <c r="J2695" s="6">
        <v>0</v>
      </c>
      <c r="K2695" s="6">
        <v>0.05</v>
      </c>
      <c r="L2695" s="6">
        <v>1.27</v>
      </c>
      <c r="M2695" s="6">
        <v>0</v>
      </c>
      <c r="N2695" s="6">
        <v>0</v>
      </c>
      <c r="O2695" s="6">
        <v>0</v>
      </c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  <c r="AM2695" s="3"/>
      <c r="AN2695" s="3"/>
      <c r="AO2695" s="3"/>
      <c r="AP2695" s="3"/>
      <c r="AQ2695" s="3"/>
      <c r="AR2695" s="3"/>
      <c r="AS2695" s="3"/>
      <c r="AT2695" s="3"/>
      <c r="AU2695" s="3"/>
      <c r="AV2695" s="3"/>
      <c r="AW2695" s="3"/>
      <c r="AX2695" s="3"/>
      <c r="AY2695" s="3"/>
      <c r="AZ2695" s="3"/>
      <c r="BA2695" s="3"/>
      <c r="BB2695" s="3"/>
      <c r="BC2695" s="3"/>
      <c r="BD2695" s="3"/>
      <c r="BE2695" s="3"/>
    </row>
    <row r="2696" spans="1:57" s="20" customFormat="1" hidden="1" x14ac:dyDescent="0.25">
      <c r="A2696" s="9">
        <v>2019</v>
      </c>
      <c r="B2696" s="9">
        <v>4</v>
      </c>
      <c r="C2696" s="9" t="s">
        <v>19</v>
      </c>
      <c r="D2696" s="9" t="s">
        <v>66</v>
      </c>
      <c r="E2696" s="9" t="s">
        <v>67</v>
      </c>
      <c r="F2696" s="9" t="s">
        <v>69</v>
      </c>
      <c r="G2696" s="5" t="s">
        <v>68</v>
      </c>
      <c r="H2696" s="6">
        <v>0.05</v>
      </c>
      <c r="I2696" s="6">
        <v>0</v>
      </c>
      <c r="J2696" s="6">
        <v>0</v>
      </c>
      <c r="K2696" s="6">
        <v>0.05</v>
      </c>
      <c r="L2696" s="6">
        <v>0</v>
      </c>
      <c r="M2696" s="6">
        <v>0</v>
      </c>
      <c r="N2696" s="6">
        <v>0</v>
      </c>
      <c r="O2696" s="6">
        <v>0</v>
      </c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  <c r="AM2696" s="3"/>
      <c r="AN2696" s="3"/>
      <c r="AO2696" s="3"/>
      <c r="AP2696" s="3"/>
      <c r="AQ2696" s="3"/>
      <c r="AR2696" s="3"/>
      <c r="AS2696" s="3"/>
      <c r="AT2696" s="3"/>
      <c r="AU2696" s="3"/>
      <c r="AV2696" s="3"/>
      <c r="AW2696" s="3"/>
      <c r="AX2696" s="3"/>
      <c r="AY2696" s="3"/>
      <c r="AZ2696" s="3"/>
      <c r="BA2696" s="3"/>
      <c r="BB2696" s="3"/>
      <c r="BC2696" s="3"/>
      <c r="BD2696" s="3"/>
      <c r="BE2696" s="3"/>
    </row>
    <row r="2697" spans="1:57" s="20" customFormat="1" hidden="1" x14ac:dyDescent="0.25">
      <c r="A2697" s="9">
        <v>2019</v>
      </c>
      <c r="B2697" s="9">
        <v>4</v>
      </c>
      <c r="C2697" s="9" t="s">
        <v>209</v>
      </c>
      <c r="D2697" s="9" t="s">
        <v>219</v>
      </c>
      <c r="E2697" s="9" t="s">
        <v>220</v>
      </c>
      <c r="F2697" s="9" t="s">
        <v>221</v>
      </c>
      <c r="G2697" s="5" t="s">
        <v>221</v>
      </c>
      <c r="H2697" s="6">
        <v>453.26</v>
      </c>
      <c r="I2697" s="6">
        <v>0</v>
      </c>
      <c r="J2697" s="6">
        <v>0</v>
      </c>
      <c r="K2697" s="6">
        <v>0.05</v>
      </c>
      <c r="L2697" s="6">
        <v>0</v>
      </c>
      <c r="M2697" s="6">
        <v>453.21999999999997</v>
      </c>
      <c r="N2697" s="6">
        <v>13.23</v>
      </c>
      <c r="O2697" s="6">
        <v>0</v>
      </c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  <c r="AM2697" s="3"/>
      <c r="AN2697" s="3"/>
      <c r="AO2697" s="3"/>
      <c r="AP2697" s="3"/>
      <c r="AQ2697" s="3"/>
      <c r="AR2697" s="3"/>
      <c r="AS2697" s="3"/>
      <c r="AT2697" s="3"/>
      <c r="AU2697" s="3"/>
      <c r="AV2697" s="3"/>
      <c r="AW2697" s="3"/>
      <c r="AX2697" s="3"/>
      <c r="AY2697" s="3"/>
      <c r="AZ2697" s="3"/>
      <c r="BA2697" s="3"/>
      <c r="BB2697" s="3"/>
      <c r="BC2697" s="3"/>
      <c r="BD2697" s="3"/>
      <c r="BE2697" s="3"/>
    </row>
    <row r="2698" spans="1:57" s="20" customFormat="1" x14ac:dyDescent="0.25">
      <c r="A2698" s="9">
        <v>2019</v>
      </c>
      <c r="B2698" s="9">
        <v>4</v>
      </c>
      <c r="C2698" s="9" t="s">
        <v>124</v>
      </c>
      <c r="D2698" s="9" t="s">
        <v>373</v>
      </c>
      <c r="E2698" s="9" t="s">
        <v>29</v>
      </c>
      <c r="F2698" s="9" t="s">
        <v>381</v>
      </c>
      <c r="G2698" s="5" t="s">
        <v>375</v>
      </c>
      <c r="H2698" s="6">
        <v>0.05</v>
      </c>
      <c r="I2698" s="6">
        <v>0</v>
      </c>
      <c r="J2698" s="6">
        <v>0</v>
      </c>
      <c r="K2698" s="6">
        <v>0.05</v>
      </c>
      <c r="L2698" s="6">
        <v>0</v>
      </c>
      <c r="M2698" s="6">
        <v>0</v>
      </c>
      <c r="N2698" s="6">
        <v>0</v>
      </c>
      <c r="O2698" s="6">
        <v>0</v>
      </c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  <c r="AM2698" s="3"/>
      <c r="AN2698" s="3"/>
      <c r="AO2698" s="3"/>
      <c r="AP2698" s="3"/>
      <c r="AQ2698" s="3"/>
      <c r="AR2698" s="3"/>
      <c r="AS2698" s="3"/>
      <c r="AT2698" s="3"/>
      <c r="AU2698" s="3"/>
      <c r="AV2698" s="3"/>
      <c r="AW2698" s="3"/>
      <c r="AX2698" s="3"/>
      <c r="AY2698" s="3"/>
      <c r="AZ2698" s="3"/>
      <c r="BA2698" s="3"/>
      <c r="BB2698" s="3"/>
      <c r="BC2698" s="3"/>
      <c r="BD2698" s="3"/>
      <c r="BE2698" s="3"/>
    </row>
    <row r="2699" spans="1:57" s="20" customFormat="1" hidden="1" x14ac:dyDescent="0.25">
      <c r="A2699" s="9">
        <v>2019</v>
      </c>
      <c r="B2699" s="9">
        <v>4</v>
      </c>
      <c r="C2699" s="9" t="s">
        <v>19</v>
      </c>
      <c r="D2699" s="9" t="s">
        <v>299</v>
      </c>
      <c r="E2699" s="9" t="s">
        <v>280</v>
      </c>
      <c r="F2699" s="9" t="s">
        <v>513</v>
      </c>
      <c r="G2699" s="5" t="s">
        <v>512</v>
      </c>
      <c r="H2699" s="6">
        <v>0.05</v>
      </c>
      <c r="I2699" s="6">
        <v>0</v>
      </c>
      <c r="J2699" s="6">
        <v>0</v>
      </c>
      <c r="K2699" s="6">
        <v>0.05</v>
      </c>
      <c r="L2699" s="6">
        <v>0</v>
      </c>
      <c r="M2699" s="6">
        <v>0</v>
      </c>
      <c r="N2699" s="6">
        <v>0</v>
      </c>
      <c r="O2699" s="6">
        <v>0</v>
      </c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  <c r="AM2699" s="3"/>
      <c r="AN2699" s="3"/>
      <c r="AO2699" s="3"/>
      <c r="AP2699" s="3"/>
      <c r="AQ2699" s="3"/>
      <c r="AR2699" s="3"/>
      <c r="AS2699" s="3"/>
      <c r="AT2699" s="3"/>
      <c r="AU2699" s="3"/>
      <c r="AV2699" s="3"/>
      <c r="AW2699" s="3"/>
      <c r="AX2699" s="3"/>
      <c r="AY2699" s="3"/>
      <c r="AZ2699" s="3"/>
      <c r="BA2699" s="3"/>
      <c r="BB2699" s="3"/>
      <c r="BC2699" s="3"/>
      <c r="BD2699" s="3"/>
      <c r="BE2699" s="3"/>
    </row>
    <row r="2700" spans="1:57" s="20" customFormat="1" hidden="1" x14ac:dyDescent="0.25">
      <c r="A2700" s="9">
        <v>2019</v>
      </c>
      <c r="B2700" s="9">
        <v>5</v>
      </c>
      <c r="C2700" s="9" t="s">
        <v>19</v>
      </c>
      <c r="D2700" s="9" t="s">
        <v>66</v>
      </c>
      <c r="E2700" s="9" t="s">
        <v>67</v>
      </c>
      <c r="F2700" s="9" t="s">
        <v>69</v>
      </c>
      <c r="G2700" s="5" t="s">
        <v>68</v>
      </c>
      <c r="H2700" s="6">
        <v>0.05</v>
      </c>
      <c r="I2700" s="6">
        <v>0</v>
      </c>
      <c r="J2700" s="6">
        <v>0</v>
      </c>
      <c r="K2700" s="6">
        <v>0.05</v>
      </c>
      <c r="L2700" s="6">
        <v>0</v>
      </c>
      <c r="M2700" s="6">
        <v>0</v>
      </c>
      <c r="N2700" s="6">
        <v>0</v>
      </c>
      <c r="O2700" s="6">
        <v>0</v>
      </c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  <c r="AM2700" s="3"/>
      <c r="AN2700" s="3"/>
      <c r="AO2700" s="3"/>
      <c r="AP2700" s="3"/>
      <c r="AQ2700" s="3"/>
      <c r="AR2700" s="3"/>
      <c r="AS2700" s="3"/>
      <c r="AT2700" s="3"/>
      <c r="AU2700" s="3"/>
      <c r="AV2700" s="3"/>
      <c r="AW2700" s="3"/>
      <c r="AX2700" s="3"/>
      <c r="AY2700" s="3"/>
      <c r="AZ2700" s="3"/>
      <c r="BA2700" s="3"/>
      <c r="BB2700" s="3"/>
      <c r="BC2700" s="3"/>
      <c r="BD2700" s="3"/>
      <c r="BE2700" s="3"/>
    </row>
    <row r="2701" spans="1:57" s="20" customFormat="1" hidden="1" x14ac:dyDescent="0.25">
      <c r="A2701" s="9">
        <v>2019</v>
      </c>
      <c r="B2701" s="9">
        <v>5</v>
      </c>
      <c r="C2701" s="9" t="s">
        <v>79</v>
      </c>
      <c r="D2701" s="9" t="s">
        <v>79</v>
      </c>
      <c r="E2701" s="9" t="s">
        <v>138</v>
      </c>
      <c r="F2701" s="9" t="s">
        <v>188</v>
      </c>
      <c r="G2701" s="5" t="s">
        <v>184</v>
      </c>
      <c r="H2701" s="6">
        <v>0.05</v>
      </c>
      <c r="I2701" s="6">
        <v>0</v>
      </c>
      <c r="J2701" s="6">
        <v>0</v>
      </c>
      <c r="K2701" s="6">
        <v>0.05</v>
      </c>
      <c r="L2701" s="6">
        <v>0</v>
      </c>
      <c r="M2701" s="6">
        <v>0</v>
      </c>
      <c r="N2701" s="6">
        <v>0</v>
      </c>
      <c r="O2701" s="6">
        <v>0</v>
      </c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</row>
    <row r="2702" spans="1:57" s="20" customFormat="1" hidden="1" x14ac:dyDescent="0.25">
      <c r="A2702" s="9">
        <v>2019</v>
      </c>
      <c r="B2702" s="9">
        <v>5</v>
      </c>
      <c r="C2702" s="9" t="s">
        <v>327</v>
      </c>
      <c r="D2702" s="9" t="s">
        <v>361</v>
      </c>
      <c r="E2702" s="9" t="s">
        <v>250</v>
      </c>
      <c r="F2702" s="9" t="s">
        <v>363</v>
      </c>
      <c r="G2702" s="5" t="s">
        <v>357</v>
      </c>
      <c r="H2702" s="6">
        <v>6.6899999999999995</v>
      </c>
      <c r="I2702" s="6">
        <v>0</v>
      </c>
      <c r="J2702" s="6">
        <v>0</v>
      </c>
      <c r="K2702" s="6">
        <v>0.05</v>
      </c>
      <c r="L2702" s="6">
        <v>6.64</v>
      </c>
      <c r="M2702" s="6">
        <v>0</v>
      </c>
      <c r="N2702" s="6">
        <v>0</v>
      </c>
      <c r="O2702" s="6">
        <v>0</v>
      </c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  <c r="AM2702" s="3"/>
      <c r="AN2702" s="3"/>
      <c r="AO2702" s="3"/>
      <c r="AP2702" s="3"/>
      <c r="AQ2702" s="3"/>
      <c r="AR2702" s="3"/>
      <c r="AS2702" s="3"/>
      <c r="AT2702" s="3"/>
      <c r="AU2702" s="3"/>
      <c r="AV2702" s="3"/>
      <c r="AW2702" s="3"/>
      <c r="AX2702" s="3"/>
      <c r="AY2702" s="3"/>
      <c r="AZ2702" s="3"/>
      <c r="BA2702" s="3"/>
      <c r="BB2702" s="3"/>
      <c r="BC2702" s="3"/>
      <c r="BD2702" s="3"/>
      <c r="BE2702" s="3"/>
    </row>
    <row r="2703" spans="1:57" s="20" customFormat="1" hidden="1" x14ac:dyDescent="0.25">
      <c r="A2703" s="9">
        <v>2019</v>
      </c>
      <c r="B2703" s="9">
        <v>5</v>
      </c>
      <c r="C2703" s="9" t="s">
        <v>222</v>
      </c>
      <c r="D2703" s="9" t="s">
        <v>229</v>
      </c>
      <c r="E2703" s="9" t="s">
        <v>224</v>
      </c>
      <c r="F2703" s="9" t="s">
        <v>498</v>
      </c>
      <c r="G2703" s="5" t="s">
        <v>499</v>
      </c>
      <c r="H2703" s="6">
        <v>80</v>
      </c>
      <c r="I2703" s="6">
        <v>0</v>
      </c>
      <c r="J2703" s="6">
        <v>0</v>
      </c>
      <c r="K2703" s="6">
        <v>0.05</v>
      </c>
      <c r="L2703" s="6">
        <v>0.39</v>
      </c>
      <c r="M2703" s="6">
        <v>0</v>
      </c>
      <c r="N2703" s="6">
        <v>0</v>
      </c>
      <c r="O2703" s="6">
        <v>79.56</v>
      </c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  <c r="AM2703" s="3"/>
      <c r="AN2703" s="3"/>
      <c r="AO2703" s="3"/>
      <c r="AP2703" s="3"/>
      <c r="AQ2703" s="3"/>
      <c r="AR2703" s="3"/>
      <c r="AS2703" s="3"/>
      <c r="AT2703" s="3"/>
      <c r="AU2703" s="3"/>
      <c r="AV2703" s="3"/>
      <c r="AW2703" s="3"/>
      <c r="AX2703" s="3"/>
      <c r="AY2703" s="3"/>
      <c r="AZ2703" s="3"/>
      <c r="BA2703" s="3"/>
      <c r="BB2703" s="3"/>
      <c r="BC2703" s="3"/>
      <c r="BD2703" s="3"/>
      <c r="BE2703" s="3"/>
    </row>
    <row r="2704" spans="1:57" s="20" customFormat="1" x14ac:dyDescent="0.25">
      <c r="A2704" s="9">
        <v>2019</v>
      </c>
      <c r="B2704" s="9">
        <v>6</v>
      </c>
      <c r="C2704" s="10" t="s">
        <v>27</v>
      </c>
      <c r="D2704" s="10" t="s">
        <v>28</v>
      </c>
      <c r="E2704" s="9" t="s">
        <v>29</v>
      </c>
      <c r="F2704" s="10" t="s">
        <v>33</v>
      </c>
      <c r="G2704" s="12" t="s">
        <v>30</v>
      </c>
      <c r="H2704" s="6">
        <v>7.92</v>
      </c>
      <c r="I2704" s="6">
        <v>0</v>
      </c>
      <c r="J2704" s="6">
        <v>0</v>
      </c>
      <c r="K2704" s="6">
        <v>0.05</v>
      </c>
      <c r="L2704" s="6">
        <v>0</v>
      </c>
      <c r="M2704" s="6">
        <v>7.8800000000000008</v>
      </c>
      <c r="N2704" s="6">
        <v>3.27</v>
      </c>
      <c r="O2704" s="6">
        <v>0</v>
      </c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  <c r="AM2704" s="3"/>
      <c r="AN2704" s="3"/>
      <c r="AO2704" s="3"/>
      <c r="AP2704" s="3"/>
      <c r="AQ2704" s="3"/>
      <c r="AR2704" s="3"/>
      <c r="AS2704" s="3"/>
      <c r="AT2704" s="3"/>
      <c r="AU2704" s="3"/>
      <c r="AV2704" s="3"/>
      <c r="AW2704" s="3"/>
      <c r="AX2704" s="3"/>
      <c r="AY2704" s="3"/>
      <c r="AZ2704" s="3"/>
      <c r="BA2704" s="3"/>
      <c r="BB2704" s="3"/>
      <c r="BC2704" s="3"/>
      <c r="BD2704" s="3"/>
      <c r="BE2704" s="3"/>
    </row>
    <row r="2705" spans="1:57" s="20" customFormat="1" hidden="1" x14ac:dyDescent="0.25">
      <c r="A2705" s="9">
        <v>2019</v>
      </c>
      <c r="B2705" s="9">
        <v>6</v>
      </c>
      <c r="C2705" s="10" t="s">
        <v>19</v>
      </c>
      <c r="D2705" s="10" t="s">
        <v>66</v>
      </c>
      <c r="E2705" s="9" t="s">
        <v>67</v>
      </c>
      <c r="F2705" s="10" t="s">
        <v>69</v>
      </c>
      <c r="G2705" s="12" t="s">
        <v>68</v>
      </c>
      <c r="H2705" s="6">
        <v>0.05</v>
      </c>
      <c r="I2705" s="6">
        <v>0</v>
      </c>
      <c r="J2705" s="6">
        <v>0</v>
      </c>
      <c r="K2705" s="6">
        <v>0.05</v>
      </c>
      <c r="L2705" s="6">
        <v>0</v>
      </c>
      <c r="M2705" s="6">
        <v>0</v>
      </c>
      <c r="N2705" s="6">
        <v>0</v>
      </c>
      <c r="O2705" s="6">
        <v>0</v>
      </c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  <c r="AM2705" s="3"/>
      <c r="AN2705" s="3"/>
      <c r="AO2705" s="3"/>
      <c r="AP2705" s="3"/>
      <c r="AQ2705" s="3"/>
      <c r="AR2705" s="3"/>
      <c r="AS2705" s="3"/>
      <c r="AT2705" s="3"/>
      <c r="AU2705" s="3"/>
      <c r="AV2705" s="3"/>
      <c r="AW2705" s="3"/>
      <c r="AX2705" s="3"/>
      <c r="AY2705" s="3"/>
      <c r="AZ2705" s="3"/>
      <c r="BA2705" s="3"/>
      <c r="BB2705" s="3"/>
      <c r="BC2705" s="3"/>
      <c r="BD2705" s="3"/>
      <c r="BE2705" s="3"/>
    </row>
    <row r="2706" spans="1:57" s="20" customFormat="1" hidden="1" x14ac:dyDescent="0.25">
      <c r="A2706" s="9">
        <v>2019</v>
      </c>
      <c r="B2706" s="9">
        <v>6</v>
      </c>
      <c r="C2706" s="10" t="s">
        <v>79</v>
      </c>
      <c r="D2706" s="10" t="s">
        <v>79</v>
      </c>
      <c r="E2706" s="9" t="s">
        <v>138</v>
      </c>
      <c r="F2706" s="10" t="s">
        <v>188</v>
      </c>
      <c r="G2706" s="12" t="s">
        <v>184</v>
      </c>
      <c r="H2706" s="6">
        <v>0.05</v>
      </c>
      <c r="I2706" s="6">
        <v>0</v>
      </c>
      <c r="J2706" s="6">
        <v>0</v>
      </c>
      <c r="K2706" s="6">
        <v>0.05</v>
      </c>
      <c r="L2706" s="6">
        <v>0</v>
      </c>
      <c r="M2706" s="6">
        <v>0</v>
      </c>
      <c r="N2706" s="6">
        <v>0</v>
      </c>
      <c r="O2706" s="6">
        <v>0</v>
      </c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  <c r="AM2706" s="3"/>
      <c r="AN2706" s="3"/>
      <c r="AO2706" s="3"/>
      <c r="AP2706" s="3"/>
      <c r="AQ2706" s="3"/>
      <c r="AR2706" s="3"/>
      <c r="AS2706" s="3"/>
      <c r="AT2706" s="3"/>
      <c r="AU2706" s="3"/>
      <c r="AV2706" s="3"/>
      <c r="AW2706" s="3"/>
      <c r="AX2706" s="3"/>
      <c r="AY2706" s="3"/>
      <c r="AZ2706" s="3"/>
      <c r="BA2706" s="3"/>
      <c r="BB2706" s="3"/>
      <c r="BC2706" s="3"/>
      <c r="BD2706" s="3"/>
      <c r="BE2706" s="3"/>
    </row>
    <row r="2707" spans="1:57" s="20" customFormat="1" hidden="1" x14ac:dyDescent="0.25">
      <c r="A2707" s="5">
        <v>2019</v>
      </c>
      <c r="B2707" s="5">
        <v>7</v>
      </c>
      <c r="C2707" s="12" t="s">
        <v>15</v>
      </c>
      <c r="D2707" s="12" t="s">
        <v>24</v>
      </c>
      <c r="E2707" s="5" t="s">
        <v>25</v>
      </c>
      <c r="F2707" s="12" t="s">
        <v>26</v>
      </c>
      <c r="G2707" s="10" t="s">
        <v>26</v>
      </c>
      <c r="H2707" s="6">
        <v>0.46</v>
      </c>
      <c r="I2707" s="6">
        <v>0</v>
      </c>
      <c r="J2707" s="6">
        <v>0</v>
      </c>
      <c r="K2707" s="6">
        <v>0.05</v>
      </c>
      <c r="L2707" s="6">
        <v>0.41</v>
      </c>
      <c r="M2707" s="6">
        <v>0</v>
      </c>
      <c r="N2707" s="6">
        <v>0</v>
      </c>
      <c r="O2707" s="6">
        <v>0</v>
      </c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  <c r="AM2707" s="3"/>
      <c r="AN2707" s="3"/>
      <c r="AO2707" s="3"/>
      <c r="AP2707" s="3"/>
      <c r="AQ2707" s="3"/>
      <c r="AR2707" s="3"/>
      <c r="AS2707" s="3"/>
      <c r="AT2707" s="3"/>
      <c r="AU2707" s="3"/>
      <c r="AV2707" s="3"/>
      <c r="AW2707" s="3"/>
      <c r="AX2707" s="3"/>
      <c r="AY2707" s="3"/>
      <c r="AZ2707" s="3"/>
      <c r="BA2707" s="3"/>
      <c r="BB2707" s="3"/>
      <c r="BC2707" s="3"/>
      <c r="BD2707" s="3"/>
      <c r="BE2707" s="3"/>
    </row>
    <row r="2708" spans="1:57" s="20" customFormat="1" x14ac:dyDescent="0.25">
      <c r="A2708" s="5">
        <v>2019</v>
      </c>
      <c r="B2708" s="5">
        <v>7</v>
      </c>
      <c r="C2708" s="12" t="s">
        <v>27</v>
      </c>
      <c r="D2708" s="12" t="s">
        <v>28</v>
      </c>
      <c r="E2708" s="5" t="s">
        <v>29</v>
      </c>
      <c r="F2708" s="12" t="s">
        <v>32</v>
      </c>
      <c r="G2708" s="10" t="s">
        <v>30</v>
      </c>
      <c r="H2708" s="6">
        <v>1.7900000000000003</v>
      </c>
      <c r="I2708" s="6">
        <v>0</v>
      </c>
      <c r="J2708" s="6">
        <v>0</v>
      </c>
      <c r="K2708" s="6">
        <v>0.05</v>
      </c>
      <c r="L2708" s="6">
        <v>0</v>
      </c>
      <c r="M2708" s="6">
        <v>1.73</v>
      </c>
      <c r="N2708" s="6">
        <v>0.72000000000000008</v>
      </c>
      <c r="O2708" s="6">
        <v>0</v>
      </c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  <c r="AM2708" s="3"/>
      <c r="AN2708" s="3"/>
      <c r="AO2708" s="3"/>
      <c r="AP2708" s="3"/>
      <c r="AQ2708" s="3"/>
      <c r="AR2708" s="3"/>
      <c r="AS2708" s="3"/>
      <c r="AT2708" s="3"/>
      <c r="AU2708" s="3"/>
      <c r="AV2708" s="3"/>
      <c r="AW2708" s="3"/>
      <c r="AX2708" s="3"/>
      <c r="AY2708" s="3"/>
      <c r="AZ2708" s="3"/>
      <c r="BA2708" s="3"/>
      <c r="BB2708" s="3"/>
      <c r="BC2708" s="3"/>
      <c r="BD2708" s="3"/>
      <c r="BE2708" s="3"/>
    </row>
    <row r="2709" spans="1:57" s="20" customFormat="1" x14ac:dyDescent="0.25">
      <c r="A2709" s="5">
        <v>2019</v>
      </c>
      <c r="B2709" s="5">
        <v>7</v>
      </c>
      <c r="C2709" s="12" t="s">
        <v>61</v>
      </c>
      <c r="D2709" s="12" t="s">
        <v>62</v>
      </c>
      <c r="E2709" s="5" t="s">
        <v>29</v>
      </c>
      <c r="F2709" s="12" t="s">
        <v>63</v>
      </c>
      <c r="G2709" s="10" t="s">
        <v>64</v>
      </c>
      <c r="H2709" s="6">
        <v>0.99</v>
      </c>
      <c r="I2709" s="6">
        <v>0</v>
      </c>
      <c r="J2709" s="6">
        <v>0</v>
      </c>
      <c r="K2709" s="6">
        <v>0.05</v>
      </c>
      <c r="L2709" s="6">
        <v>0.95</v>
      </c>
      <c r="M2709" s="6">
        <v>0</v>
      </c>
      <c r="N2709" s="6">
        <v>0</v>
      </c>
      <c r="O2709" s="6">
        <v>0</v>
      </c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  <c r="AM2709" s="3"/>
      <c r="AN2709" s="3"/>
      <c r="AO2709" s="3"/>
      <c r="AP2709" s="3"/>
      <c r="AQ2709" s="3"/>
      <c r="AR2709" s="3"/>
      <c r="AS2709" s="3"/>
      <c r="AT2709" s="3"/>
      <c r="AU2709" s="3"/>
      <c r="AV2709" s="3"/>
      <c r="AW2709" s="3"/>
      <c r="AX2709" s="3"/>
      <c r="AY2709" s="3"/>
      <c r="AZ2709" s="3"/>
      <c r="BA2709" s="3"/>
      <c r="BB2709" s="3"/>
      <c r="BC2709" s="3"/>
      <c r="BD2709" s="3"/>
      <c r="BE2709" s="3"/>
    </row>
    <row r="2710" spans="1:57" s="20" customFormat="1" hidden="1" x14ac:dyDescent="0.25">
      <c r="A2710" s="5">
        <v>2019</v>
      </c>
      <c r="B2710" s="5">
        <v>7</v>
      </c>
      <c r="C2710" s="12" t="s">
        <v>19</v>
      </c>
      <c r="D2710" s="12" t="s">
        <v>66</v>
      </c>
      <c r="E2710" s="5" t="s">
        <v>67</v>
      </c>
      <c r="F2710" s="12" t="s">
        <v>69</v>
      </c>
      <c r="G2710" s="10" t="s">
        <v>68</v>
      </c>
      <c r="H2710" s="6">
        <v>0.05</v>
      </c>
      <c r="I2710" s="6">
        <v>0</v>
      </c>
      <c r="J2710" s="6">
        <v>0</v>
      </c>
      <c r="K2710" s="6">
        <v>0.05</v>
      </c>
      <c r="L2710" s="6">
        <v>0</v>
      </c>
      <c r="M2710" s="6">
        <v>0</v>
      </c>
      <c r="N2710" s="6">
        <v>0</v>
      </c>
      <c r="O2710" s="6">
        <v>0</v>
      </c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  <c r="AM2710" s="3"/>
      <c r="AN2710" s="3"/>
      <c r="AO2710" s="3"/>
      <c r="AP2710" s="3"/>
      <c r="AQ2710" s="3"/>
      <c r="AR2710" s="3"/>
      <c r="AS2710" s="3"/>
      <c r="AT2710" s="3"/>
      <c r="AU2710" s="3"/>
      <c r="AV2710" s="3"/>
      <c r="AW2710" s="3"/>
      <c r="AX2710" s="3"/>
      <c r="AY2710" s="3"/>
      <c r="AZ2710" s="3"/>
      <c r="BA2710" s="3"/>
      <c r="BB2710" s="3"/>
      <c r="BC2710" s="3"/>
      <c r="BD2710" s="3"/>
      <c r="BE2710" s="3"/>
    </row>
    <row r="2711" spans="1:57" s="20" customFormat="1" hidden="1" x14ac:dyDescent="0.25">
      <c r="A2711" s="5">
        <v>2019</v>
      </c>
      <c r="B2711" s="5">
        <v>7</v>
      </c>
      <c r="C2711" s="12" t="s">
        <v>19</v>
      </c>
      <c r="D2711" s="12" t="s">
        <v>46</v>
      </c>
      <c r="E2711" s="5" t="s">
        <v>280</v>
      </c>
      <c r="F2711" s="12" t="s">
        <v>514</v>
      </c>
      <c r="G2711" s="10" t="s">
        <v>512</v>
      </c>
      <c r="H2711" s="6">
        <v>0.05</v>
      </c>
      <c r="I2711" s="6">
        <v>0</v>
      </c>
      <c r="J2711" s="6">
        <v>0</v>
      </c>
      <c r="K2711" s="6">
        <v>0.05</v>
      </c>
      <c r="L2711" s="6">
        <v>0</v>
      </c>
      <c r="M2711" s="6">
        <v>0</v>
      </c>
      <c r="N2711" s="6">
        <v>0</v>
      </c>
      <c r="O2711" s="6">
        <v>0</v>
      </c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  <c r="AM2711" s="3"/>
      <c r="AN2711" s="3"/>
      <c r="AO2711" s="3"/>
      <c r="AP2711" s="3"/>
      <c r="AQ2711" s="3"/>
      <c r="AR2711" s="3"/>
      <c r="AS2711" s="3"/>
      <c r="AT2711" s="3"/>
      <c r="AU2711" s="3"/>
      <c r="AV2711" s="3"/>
      <c r="AW2711" s="3"/>
      <c r="AX2711" s="3"/>
      <c r="AY2711" s="3"/>
      <c r="AZ2711" s="3"/>
      <c r="BA2711" s="3"/>
      <c r="BB2711" s="3"/>
      <c r="BC2711" s="3"/>
      <c r="BD2711" s="3"/>
      <c r="BE2711" s="3"/>
    </row>
    <row r="2712" spans="1:57" s="20" customFormat="1" hidden="1" x14ac:dyDescent="0.25">
      <c r="A2712" s="15">
        <v>2019</v>
      </c>
      <c r="B2712" s="15">
        <v>8</v>
      </c>
      <c r="C2712" s="15" t="s">
        <v>15</v>
      </c>
      <c r="D2712" s="15" t="s">
        <v>24</v>
      </c>
      <c r="E2712" s="15" t="s">
        <v>541</v>
      </c>
      <c r="F2712" s="15" t="s">
        <v>26</v>
      </c>
      <c r="G2712" s="16" t="s">
        <v>26</v>
      </c>
      <c r="H2712" s="15">
        <v>0.46</v>
      </c>
      <c r="I2712" s="15">
        <v>0</v>
      </c>
      <c r="J2712" s="15">
        <v>0</v>
      </c>
      <c r="K2712" s="15">
        <v>0.05</v>
      </c>
      <c r="L2712" s="15">
        <v>0.41</v>
      </c>
      <c r="M2712" s="15">
        <v>0</v>
      </c>
      <c r="N2712" s="15">
        <v>0</v>
      </c>
      <c r="O2712" s="15">
        <v>0</v>
      </c>
      <c r="P2712" s="17"/>
      <c r="Q2712" s="17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  <c r="AB2712" s="17"/>
      <c r="AC2712" s="17"/>
      <c r="AD2712" s="17"/>
      <c r="AE2712" s="17"/>
      <c r="AF2712" s="17"/>
      <c r="AG2712" s="17"/>
      <c r="AH2712" s="17"/>
      <c r="AI2712" s="17"/>
      <c r="AJ2712" s="17"/>
      <c r="AK2712" s="17"/>
      <c r="AL2712" s="17"/>
      <c r="AM2712" s="17"/>
      <c r="AN2712" s="17"/>
      <c r="AO2712" s="17"/>
      <c r="AP2712" s="17"/>
      <c r="AQ2712" s="17"/>
      <c r="AR2712" s="17"/>
      <c r="AS2712" s="17"/>
      <c r="AT2712" s="17"/>
      <c r="AU2712" s="17"/>
      <c r="AV2712" s="17"/>
      <c r="AW2712" s="17"/>
      <c r="AX2712" s="17"/>
      <c r="AY2712" s="17"/>
      <c r="AZ2712" s="17"/>
      <c r="BA2712" s="17"/>
      <c r="BB2712" s="17"/>
      <c r="BC2712" s="17"/>
      <c r="BD2712" s="17"/>
      <c r="BE2712" s="17"/>
    </row>
    <row r="2713" spans="1:57" s="20" customFormat="1" hidden="1" x14ac:dyDescent="0.25">
      <c r="A2713" s="15">
        <v>2019</v>
      </c>
      <c r="B2713" s="15">
        <v>8</v>
      </c>
      <c r="C2713" s="15" t="s">
        <v>79</v>
      </c>
      <c r="D2713" s="15" t="s">
        <v>79</v>
      </c>
      <c r="E2713" s="15" t="s">
        <v>138</v>
      </c>
      <c r="F2713" s="15" t="s">
        <v>188</v>
      </c>
      <c r="G2713" s="16" t="s">
        <v>184</v>
      </c>
      <c r="H2713" s="15">
        <v>0.05</v>
      </c>
      <c r="I2713" s="15">
        <v>0</v>
      </c>
      <c r="J2713" s="15">
        <v>0</v>
      </c>
      <c r="K2713" s="15">
        <v>0.05</v>
      </c>
      <c r="L2713" s="15">
        <v>0</v>
      </c>
      <c r="M2713" s="15">
        <v>0</v>
      </c>
      <c r="N2713" s="15">
        <v>0</v>
      </c>
      <c r="O2713" s="15">
        <v>0</v>
      </c>
      <c r="P2713" s="17"/>
      <c r="Q2713" s="17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  <c r="AB2713" s="17"/>
      <c r="AC2713" s="17"/>
      <c r="AD2713" s="17"/>
      <c r="AE2713" s="17"/>
      <c r="AF2713" s="17"/>
      <c r="AG2713" s="17"/>
      <c r="AH2713" s="17"/>
      <c r="AI2713" s="17"/>
      <c r="AJ2713" s="17"/>
      <c r="AK2713" s="17"/>
      <c r="AL2713" s="17"/>
      <c r="AM2713" s="17"/>
      <c r="AN2713" s="17"/>
      <c r="AO2713" s="17"/>
      <c r="AP2713" s="17"/>
      <c r="AQ2713" s="17"/>
      <c r="AR2713" s="17"/>
      <c r="AS2713" s="17"/>
      <c r="AT2713" s="17"/>
      <c r="AU2713" s="17"/>
      <c r="AV2713" s="17"/>
      <c r="AW2713" s="17"/>
      <c r="AX2713" s="17"/>
      <c r="AY2713" s="17"/>
      <c r="AZ2713" s="17"/>
      <c r="BA2713" s="17"/>
      <c r="BB2713" s="17"/>
      <c r="BC2713" s="17"/>
      <c r="BD2713" s="17"/>
      <c r="BE2713" s="17"/>
    </row>
    <row r="2714" spans="1:57" s="20" customFormat="1" x14ac:dyDescent="0.25">
      <c r="A2714" s="15">
        <v>2019</v>
      </c>
      <c r="B2714" s="15">
        <v>8</v>
      </c>
      <c r="C2714" s="15" t="s">
        <v>19</v>
      </c>
      <c r="D2714" s="15" t="s">
        <v>70</v>
      </c>
      <c r="E2714" s="15" t="s">
        <v>29</v>
      </c>
      <c r="F2714" s="15" t="s">
        <v>446</v>
      </c>
      <c r="G2714" s="16" t="s">
        <v>444</v>
      </c>
      <c r="H2714" s="15">
        <v>30.27</v>
      </c>
      <c r="I2714" s="15">
        <v>0</v>
      </c>
      <c r="J2714" s="15">
        <v>29.52</v>
      </c>
      <c r="K2714" s="15">
        <v>0.05</v>
      </c>
      <c r="L2714" s="15">
        <v>0.69</v>
      </c>
      <c r="M2714" s="15">
        <v>0</v>
      </c>
      <c r="N2714" s="15">
        <v>0</v>
      </c>
      <c r="O2714" s="15">
        <v>0</v>
      </c>
      <c r="P2714" s="17"/>
      <c r="Q2714" s="17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  <c r="AB2714" s="17"/>
      <c r="AC2714" s="17"/>
      <c r="AD2714" s="17"/>
      <c r="AE2714" s="17"/>
      <c r="AF2714" s="17"/>
      <c r="AG2714" s="17"/>
      <c r="AH2714" s="17"/>
      <c r="AI2714" s="17"/>
      <c r="AJ2714" s="17"/>
      <c r="AK2714" s="17"/>
      <c r="AL2714" s="17"/>
      <c r="AM2714" s="17"/>
      <c r="AN2714" s="17"/>
      <c r="AO2714" s="17"/>
      <c r="AP2714" s="17"/>
      <c r="AQ2714" s="17"/>
      <c r="AR2714" s="17"/>
      <c r="AS2714" s="17"/>
      <c r="AT2714" s="17"/>
      <c r="AU2714" s="17"/>
      <c r="AV2714" s="17"/>
      <c r="AW2714" s="17"/>
      <c r="AX2714" s="17"/>
      <c r="AY2714" s="17"/>
      <c r="AZ2714" s="17"/>
      <c r="BA2714" s="17"/>
      <c r="BB2714" s="17"/>
      <c r="BC2714" s="17"/>
      <c r="BD2714" s="17"/>
      <c r="BE2714" s="17"/>
    </row>
    <row r="2715" spans="1:57" s="20" customFormat="1" hidden="1" x14ac:dyDescent="0.25">
      <c r="A2715" s="15">
        <v>2019</v>
      </c>
      <c r="B2715" s="15">
        <v>8</v>
      </c>
      <c r="C2715" s="15" t="s">
        <v>231</v>
      </c>
      <c r="D2715" s="15" t="s">
        <v>232</v>
      </c>
      <c r="E2715" s="15" t="s">
        <v>500</v>
      </c>
      <c r="F2715" s="15" t="s">
        <v>539</v>
      </c>
      <c r="G2715" s="16" t="s">
        <v>502</v>
      </c>
      <c r="H2715" s="15">
        <v>73.92</v>
      </c>
      <c r="I2715" s="15">
        <v>0</v>
      </c>
      <c r="J2715" s="15">
        <v>0</v>
      </c>
      <c r="K2715" s="15">
        <v>0.05</v>
      </c>
      <c r="L2715" s="15">
        <v>0.38</v>
      </c>
      <c r="M2715" s="15">
        <v>0</v>
      </c>
      <c r="N2715" s="15">
        <v>0</v>
      </c>
      <c r="O2715" s="15">
        <v>73.489999999999995</v>
      </c>
      <c r="P2715" s="17"/>
      <c r="Q2715" s="17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  <c r="AB2715" s="17"/>
      <c r="AC2715" s="17"/>
      <c r="AD2715" s="17"/>
      <c r="AE2715" s="17"/>
      <c r="AF2715" s="17"/>
      <c r="AG2715" s="17"/>
      <c r="AH2715" s="17"/>
      <c r="AI2715" s="17"/>
      <c r="AJ2715" s="17"/>
      <c r="AK2715" s="17"/>
      <c r="AL2715" s="17"/>
      <c r="AM2715" s="17"/>
      <c r="AN2715" s="17"/>
      <c r="AO2715" s="17"/>
      <c r="AP2715" s="17"/>
      <c r="AQ2715" s="17"/>
      <c r="AR2715" s="17"/>
      <c r="AS2715" s="17"/>
      <c r="AT2715" s="17"/>
      <c r="AU2715" s="17"/>
      <c r="AV2715" s="17"/>
      <c r="AW2715" s="17"/>
      <c r="AX2715" s="17"/>
      <c r="AY2715" s="17"/>
      <c r="AZ2715" s="17"/>
      <c r="BA2715" s="17"/>
      <c r="BB2715" s="17"/>
      <c r="BC2715" s="17"/>
      <c r="BD2715" s="17"/>
      <c r="BE2715" s="17"/>
    </row>
    <row r="2716" spans="1:57" s="20" customFormat="1" x14ac:dyDescent="0.25">
      <c r="A2716" s="13">
        <v>2019</v>
      </c>
      <c r="B2716" s="13">
        <v>9</v>
      </c>
      <c r="C2716" s="13" t="s">
        <v>27</v>
      </c>
      <c r="D2716" s="13" t="s">
        <v>28</v>
      </c>
      <c r="E2716" s="13" t="s">
        <v>29</v>
      </c>
      <c r="F2716" s="13" t="s">
        <v>31</v>
      </c>
      <c r="G2716" s="7" t="s">
        <v>30</v>
      </c>
      <c r="H2716" s="13">
        <v>8.77</v>
      </c>
      <c r="I2716" s="13">
        <v>0</v>
      </c>
      <c r="J2716" s="13">
        <v>0</v>
      </c>
      <c r="K2716" s="13">
        <v>0.05</v>
      </c>
      <c r="L2716" s="13">
        <v>0</v>
      </c>
      <c r="M2716" s="13">
        <v>8.7099999999999991</v>
      </c>
      <c r="N2716" s="13">
        <v>3.96</v>
      </c>
      <c r="O2716" s="13">
        <v>0</v>
      </c>
      <c r="P2716" s="18"/>
      <c r="Q2716" s="18"/>
      <c r="R2716" s="18"/>
      <c r="S2716" s="18"/>
      <c r="T2716" s="18"/>
      <c r="U2716" s="18"/>
      <c r="V2716" s="18"/>
      <c r="W2716" s="18"/>
      <c r="X2716" s="18"/>
      <c r="Y2716" s="18"/>
      <c r="Z2716" s="18"/>
      <c r="AA2716" s="18"/>
      <c r="AB2716" s="18"/>
      <c r="AC2716" s="18"/>
      <c r="AD2716" s="18"/>
      <c r="AE2716" s="18"/>
      <c r="AF2716" s="18"/>
      <c r="AG2716" s="18"/>
      <c r="AH2716" s="18"/>
      <c r="AI2716" s="18"/>
      <c r="AJ2716" s="18"/>
      <c r="AK2716" s="18"/>
      <c r="AL2716" s="18"/>
      <c r="AM2716" s="18"/>
      <c r="AN2716" s="18"/>
      <c r="AO2716" s="18"/>
      <c r="AP2716" s="18"/>
      <c r="AQ2716" s="18"/>
      <c r="AR2716" s="18"/>
      <c r="AS2716" s="18"/>
      <c r="AT2716" s="18"/>
      <c r="AU2716" s="18"/>
      <c r="AV2716" s="18"/>
      <c r="AW2716" s="18"/>
      <c r="AX2716" s="18"/>
      <c r="AY2716" s="18"/>
      <c r="AZ2716" s="18"/>
      <c r="BA2716" s="18"/>
      <c r="BB2716" s="18"/>
      <c r="BC2716" s="18"/>
      <c r="BD2716" s="18"/>
      <c r="BE2716" s="18"/>
    </row>
    <row r="2717" spans="1:57" s="20" customFormat="1" hidden="1" x14ac:dyDescent="0.25">
      <c r="A2717" s="13">
        <v>2019</v>
      </c>
      <c r="B2717" s="13">
        <v>9</v>
      </c>
      <c r="C2717" s="13" t="s">
        <v>231</v>
      </c>
      <c r="D2717" s="13" t="s">
        <v>277</v>
      </c>
      <c r="E2717" s="13" t="s">
        <v>17</v>
      </c>
      <c r="F2717" s="13" t="s">
        <v>279</v>
      </c>
      <c r="G2717" s="7" t="s">
        <v>278</v>
      </c>
      <c r="H2717" s="13">
        <v>10.29</v>
      </c>
      <c r="I2717" s="13">
        <v>0</v>
      </c>
      <c r="J2717" s="13">
        <v>0</v>
      </c>
      <c r="K2717" s="13">
        <v>0.05</v>
      </c>
      <c r="L2717" s="13">
        <v>0.38</v>
      </c>
      <c r="M2717" s="13">
        <v>0</v>
      </c>
      <c r="N2717" s="13">
        <v>0</v>
      </c>
      <c r="O2717" s="13">
        <v>9.86</v>
      </c>
      <c r="P2717" s="18"/>
      <c r="Q2717" s="18"/>
      <c r="R2717" s="18"/>
      <c r="S2717" s="18"/>
      <c r="T2717" s="18"/>
      <c r="U2717" s="18"/>
      <c r="V2717" s="18"/>
      <c r="W2717" s="18"/>
      <c r="X2717" s="18"/>
      <c r="Y2717" s="18"/>
      <c r="Z2717" s="18"/>
      <c r="AA2717" s="18"/>
      <c r="AB2717" s="18"/>
      <c r="AC2717" s="18"/>
      <c r="AD2717" s="18"/>
      <c r="AE2717" s="18"/>
      <c r="AF2717" s="18"/>
      <c r="AG2717" s="18"/>
      <c r="AH2717" s="18"/>
      <c r="AI2717" s="18"/>
      <c r="AJ2717" s="18"/>
      <c r="AK2717" s="18"/>
      <c r="AL2717" s="18"/>
      <c r="AM2717" s="18"/>
      <c r="AN2717" s="18"/>
      <c r="AO2717" s="18"/>
      <c r="AP2717" s="18"/>
      <c r="AQ2717" s="18"/>
      <c r="AR2717" s="18"/>
      <c r="AS2717" s="18"/>
      <c r="AT2717" s="18"/>
      <c r="AU2717" s="18"/>
      <c r="AV2717" s="18"/>
      <c r="AW2717" s="18"/>
      <c r="AX2717" s="18"/>
      <c r="AY2717" s="18"/>
      <c r="AZ2717" s="18"/>
      <c r="BA2717" s="18"/>
      <c r="BB2717" s="18"/>
      <c r="BC2717" s="18"/>
      <c r="BD2717" s="18"/>
      <c r="BE2717" s="18"/>
    </row>
    <row r="2718" spans="1:57" s="20" customFormat="1" hidden="1" x14ac:dyDescent="0.25">
      <c r="A2718" s="13">
        <v>2019</v>
      </c>
      <c r="B2718" s="13">
        <v>9</v>
      </c>
      <c r="C2718" s="13" t="s">
        <v>133</v>
      </c>
      <c r="D2718" s="13" t="s">
        <v>339</v>
      </c>
      <c r="E2718" s="13" t="s">
        <v>340</v>
      </c>
      <c r="F2718" s="13" t="s">
        <v>341</v>
      </c>
      <c r="G2718" s="7" t="s">
        <v>342</v>
      </c>
      <c r="H2718" s="13">
        <v>3.8</v>
      </c>
      <c r="I2718" s="13">
        <v>0</v>
      </c>
      <c r="J2718" s="13">
        <v>0</v>
      </c>
      <c r="K2718" s="13">
        <v>0.05</v>
      </c>
      <c r="L2718" s="13">
        <v>0</v>
      </c>
      <c r="M2718" s="13">
        <v>0</v>
      </c>
      <c r="N2718" s="13">
        <v>0</v>
      </c>
      <c r="O2718" s="13">
        <v>3.74</v>
      </c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  <c r="AA2718" s="18"/>
      <c r="AB2718" s="18"/>
      <c r="AC2718" s="18"/>
      <c r="AD2718" s="18"/>
      <c r="AE2718" s="18"/>
      <c r="AF2718" s="18"/>
      <c r="AG2718" s="18"/>
      <c r="AH2718" s="18"/>
      <c r="AI2718" s="18"/>
      <c r="AJ2718" s="18"/>
      <c r="AK2718" s="18"/>
      <c r="AL2718" s="18"/>
      <c r="AM2718" s="18"/>
      <c r="AN2718" s="18"/>
      <c r="AO2718" s="18"/>
      <c r="AP2718" s="18"/>
      <c r="AQ2718" s="18"/>
      <c r="AR2718" s="18"/>
      <c r="AS2718" s="18"/>
      <c r="AT2718" s="18"/>
      <c r="AU2718" s="18"/>
      <c r="AV2718" s="18"/>
      <c r="AW2718" s="18"/>
      <c r="AX2718" s="18"/>
      <c r="AY2718" s="18"/>
      <c r="AZ2718" s="18"/>
      <c r="BA2718" s="18"/>
      <c r="BB2718" s="18"/>
      <c r="BC2718" s="18"/>
      <c r="BD2718" s="18"/>
      <c r="BE2718" s="18"/>
    </row>
    <row r="2719" spans="1:57" s="20" customFormat="1" hidden="1" x14ac:dyDescent="0.25">
      <c r="A2719" s="19">
        <v>2019</v>
      </c>
      <c r="B2719" s="19">
        <v>10</v>
      </c>
      <c r="C2719" s="19" t="s">
        <v>231</v>
      </c>
      <c r="D2719" s="19" t="s">
        <v>232</v>
      </c>
      <c r="E2719" s="19" t="s">
        <v>224</v>
      </c>
      <c r="F2719" s="19" t="s">
        <v>233</v>
      </c>
      <c r="G2719" s="19" t="s">
        <v>226</v>
      </c>
      <c r="H2719" s="19">
        <v>69.28</v>
      </c>
      <c r="I2719" s="19">
        <v>0</v>
      </c>
      <c r="J2719" s="19">
        <v>0</v>
      </c>
      <c r="K2719" s="19">
        <v>0.05</v>
      </c>
      <c r="L2719" s="19">
        <v>0.37</v>
      </c>
      <c r="M2719" s="19">
        <v>0</v>
      </c>
      <c r="N2719" s="19">
        <v>0</v>
      </c>
      <c r="O2719" s="19">
        <v>68.86</v>
      </c>
    </row>
    <row r="2720" spans="1:57" s="20" customFormat="1" x14ac:dyDescent="0.25">
      <c r="A2720" s="19">
        <v>2019</v>
      </c>
      <c r="B2720" s="19">
        <v>10</v>
      </c>
      <c r="C2720" s="19" t="s">
        <v>61</v>
      </c>
      <c r="D2720" s="19" t="s">
        <v>417</v>
      </c>
      <c r="E2720" s="19" t="s">
        <v>29</v>
      </c>
      <c r="F2720" s="19" t="s">
        <v>418</v>
      </c>
      <c r="G2720" s="19" t="s">
        <v>411</v>
      </c>
      <c r="H2720" s="19">
        <v>0.43</v>
      </c>
      <c r="I2720" s="19">
        <v>0</v>
      </c>
      <c r="J2720" s="19">
        <v>0</v>
      </c>
      <c r="K2720" s="19">
        <v>0.05</v>
      </c>
      <c r="L2720" s="19">
        <v>0.38</v>
      </c>
      <c r="M2720" s="19">
        <v>0</v>
      </c>
      <c r="N2720" s="19">
        <v>0</v>
      </c>
      <c r="O2720" s="19">
        <v>0</v>
      </c>
    </row>
    <row r="2721" spans="1:57" s="20" customFormat="1" hidden="1" x14ac:dyDescent="0.25">
      <c r="A2721" s="19">
        <v>2019</v>
      </c>
      <c r="B2721" s="19">
        <v>10</v>
      </c>
      <c r="C2721" s="19" t="s">
        <v>19</v>
      </c>
      <c r="D2721" s="19" t="s">
        <v>299</v>
      </c>
      <c r="E2721" s="19" t="s">
        <v>51</v>
      </c>
      <c r="F2721" s="19" t="s">
        <v>513</v>
      </c>
      <c r="G2721" s="19" t="s">
        <v>512</v>
      </c>
      <c r="H2721" s="19">
        <v>0.05</v>
      </c>
      <c r="I2721" s="19">
        <v>0</v>
      </c>
      <c r="J2721" s="19">
        <v>0</v>
      </c>
      <c r="K2721" s="19">
        <v>0.05</v>
      </c>
      <c r="L2721" s="19">
        <v>0</v>
      </c>
      <c r="M2721" s="19">
        <v>0</v>
      </c>
      <c r="N2721" s="19">
        <v>0</v>
      </c>
      <c r="O2721" s="19">
        <v>0</v>
      </c>
    </row>
    <row r="2722" spans="1:57" s="20" customFormat="1" hidden="1" x14ac:dyDescent="0.25">
      <c r="A2722" s="21">
        <v>2019</v>
      </c>
      <c r="B2722" s="21">
        <v>11</v>
      </c>
      <c r="C2722" s="21" t="s">
        <v>27</v>
      </c>
      <c r="D2722" s="21" t="s">
        <v>160</v>
      </c>
      <c r="E2722" s="5" t="s">
        <v>17</v>
      </c>
      <c r="F2722" s="21" t="s">
        <v>161</v>
      </c>
      <c r="G2722" s="21" t="s">
        <v>157</v>
      </c>
      <c r="H2722" s="21">
        <v>2.15</v>
      </c>
      <c r="I2722" s="21">
        <v>0</v>
      </c>
      <c r="J2722" s="21">
        <v>0</v>
      </c>
      <c r="K2722" s="21">
        <v>0.05</v>
      </c>
      <c r="L2722" s="21">
        <v>0</v>
      </c>
      <c r="M2722" s="21">
        <v>2.1</v>
      </c>
      <c r="N2722" s="21">
        <v>1.41</v>
      </c>
      <c r="O2722" s="21">
        <v>0</v>
      </c>
      <c r="P2722" s="22"/>
      <c r="Q2722" s="22"/>
      <c r="R2722" s="22"/>
      <c r="S2722" s="22"/>
      <c r="T2722" s="22"/>
      <c r="U2722" s="22"/>
      <c r="V2722" s="22"/>
      <c r="W2722" s="22"/>
      <c r="X2722" s="22"/>
      <c r="Y2722" s="22"/>
      <c r="Z2722" s="22"/>
      <c r="AA2722" s="22"/>
      <c r="AB2722" s="22"/>
      <c r="AC2722" s="22"/>
      <c r="AD2722" s="22"/>
      <c r="AE2722" s="22"/>
      <c r="AF2722" s="22"/>
      <c r="AG2722" s="22"/>
      <c r="AH2722" s="22"/>
      <c r="AI2722" s="22"/>
      <c r="AJ2722" s="22"/>
      <c r="AK2722" s="22"/>
      <c r="AL2722" s="22"/>
      <c r="AM2722" s="22"/>
      <c r="AN2722" s="22"/>
      <c r="AO2722" s="22"/>
      <c r="AP2722" s="22"/>
      <c r="AQ2722" s="22"/>
      <c r="AR2722" s="22"/>
      <c r="AS2722" s="22"/>
      <c r="AT2722" s="22"/>
      <c r="AU2722" s="22"/>
      <c r="AV2722" s="22"/>
      <c r="AW2722" s="22"/>
      <c r="AX2722" s="22"/>
      <c r="AY2722" s="22"/>
      <c r="AZ2722" s="22"/>
      <c r="BA2722" s="22"/>
      <c r="BB2722" s="22"/>
      <c r="BC2722" s="22"/>
      <c r="BD2722" s="22"/>
      <c r="BE2722" s="22"/>
    </row>
    <row r="2723" spans="1:57" s="20" customFormat="1" hidden="1" x14ac:dyDescent="0.25">
      <c r="A2723" s="21">
        <v>2019</v>
      </c>
      <c r="B2723" s="21">
        <v>11</v>
      </c>
      <c r="C2723" s="21" t="s">
        <v>231</v>
      </c>
      <c r="D2723" s="21" t="s">
        <v>232</v>
      </c>
      <c r="E2723" s="21" t="s">
        <v>500</v>
      </c>
      <c r="F2723" s="21" t="s">
        <v>539</v>
      </c>
      <c r="G2723" s="21" t="s">
        <v>502</v>
      </c>
      <c r="H2723" s="21">
        <v>50.56</v>
      </c>
      <c r="I2723" s="21">
        <v>0</v>
      </c>
      <c r="J2723" s="21">
        <v>0</v>
      </c>
      <c r="K2723" s="21">
        <v>0.05</v>
      </c>
      <c r="L2723" s="21">
        <v>0.38</v>
      </c>
      <c r="M2723" s="21">
        <v>0</v>
      </c>
      <c r="N2723" s="21">
        <v>0</v>
      </c>
      <c r="O2723" s="21">
        <v>50.13</v>
      </c>
      <c r="P2723" s="22"/>
      <c r="Q2723" s="22"/>
      <c r="R2723" s="22"/>
      <c r="S2723" s="22"/>
      <c r="T2723" s="22"/>
      <c r="U2723" s="22"/>
      <c r="V2723" s="22"/>
      <c r="W2723" s="22"/>
      <c r="X2723" s="22"/>
      <c r="Y2723" s="22"/>
      <c r="Z2723" s="22"/>
      <c r="AA2723" s="22"/>
      <c r="AB2723" s="22"/>
      <c r="AC2723" s="22"/>
      <c r="AD2723" s="22"/>
      <c r="AE2723" s="22"/>
      <c r="AF2723" s="22"/>
      <c r="AG2723" s="22"/>
      <c r="AH2723" s="22"/>
      <c r="AI2723" s="22"/>
      <c r="AJ2723" s="22"/>
      <c r="AK2723" s="22"/>
      <c r="AL2723" s="22"/>
      <c r="AM2723" s="22"/>
      <c r="AN2723" s="22"/>
      <c r="AO2723" s="22"/>
      <c r="AP2723" s="22"/>
      <c r="AQ2723" s="22"/>
      <c r="AR2723" s="22"/>
      <c r="AS2723" s="22"/>
      <c r="AT2723" s="22"/>
      <c r="AU2723" s="22"/>
      <c r="AV2723" s="22"/>
      <c r="AW2723" s="22"/>
      <c r="AX2723" s="22"/>
      <c r="AY2723" s="22"/>
      <c r="AZ2723" s="22"/>
      <c r="BA2723" s="22"/>
      <c r="BB2723" s="22"/>
      <c r="BC2723" s="22"/>
      <c r="BD2723" s="22"/>
      <c r="BE2723" s="22"/>
    </row>
    <row r="2724" spans="1:57" s="20" customFormat="1" hidden="1" x14ac:dyDescent="0.25">
      <c r="A2724" s="21">
        <v>2019</v>
      </c>
      <c r="B2724" s="21">
        <v>11</v>
      </c>
      <c r="C2724" s="21" t="s">
        <v>19</v>
      </c>
      <c r="D2724" s="21" t="s">
        <v>46</v>
      </c>
      <c r="E2724" s="21" t="s">
        <v>51</v>
      </c>
      <c r="F2724" s="21" t="s">
        <v>514</v>
      </c>
      <c r="G2724" s="21" t="s">
        <v>512</v>
      </c>
      <c r="H2724" s="21">
        <v>0.05</v>
      </c>
      <c r="I2724" s="21">
        <v>0</v>
      </c>
      <c r="J2724" s="21">
        <v>0</v>
      </c>
      <c r="K2724" s="21">
        <v>0.05</v>
      </c>
      <c r="L2724" s="21">
        <v>0</v>
      </c>
      <c r="M2724" s="21">
        <v>0</v>
      </c>
      <c r="N2724" s="21">
        <v>0</v>
      </c>
      <c r="O2724" s="21">
        <v>0</v>
      </c>
      <c r="P2724" s="22"/>
      <c r="Q2724" s="22"/>
      <c r="R2724" s="22"/>
      <c r="S2724" s="22"/>
      <c r="T2724" s="22"/>
      <c r="U2724" s="22"/>
      <c r="V2724" s="22"/>
      <c r="W2724" s="22"/>
      <c r="X2724" s="22"/>
      <c r="Y2724" s="22"/>
      <c r="Z2724" s="22"/>
      <c r="AA2724" s="22"/>
      <c r="AB2724" s="22"/>
      <c r="AC2724" s="22"/>
      <c r="AD2724" s="22"/>
      <c r="AE2724" s="22"/>
      <c r="AF2724" s="22"/>
      <c r="AG2724" s="22"/>
      <c r="AH2724" s="22"/>
      <c r="AI2724" s="22"/>
      <c r="AJ2724" s="22"/>
      <c r="AK2724" s="22"/>
      <c r="AL2724" s="22"/>
      <c r="AM2724" s="22"/>
      <c r="AN2724" s="22"/>
      <c r="AO2724" s="22"/>
      <c r="AP2724" s="22"/>
      <c r="AQ2724" s="22"/>
      <c r="AR2724" s="22"/>
      <c r="AS2724" s="22"/>
      <c r="AT2724" s="22"/>
      <c r="AU2724" s="22"/>
      <c r="AV2724" s="22"/>
      <c r="AW2724" s="22"/>
      <c r="AX2724" s="22"/>
      <c r="AY2724" s="22"/>
      <c r="AZ2724" s="22"/>
      <c r="BA2724" s="22"/>
      <c r="BB2724" s="22"/>
      <c r="BC2724" s="22"/>
      <c r="BD2724" s="22"/>
      <c r="BE2724" s="22"/>
    </row>
    <row r="2725" spans="1:57" s="20" customFormat="1" hidden="1" x14ac:dyDescent="0.25">
      <c r="A2725" s="23">
        <v>2019</v>
      </c>
      <c r="B2725" s="23">
        <v>12</v>
      </c>
      <c r="C2725" s="23" t="s">
        <v>15</v>
      </c>
      <c r="D2725" s="23" t="s">
        <v>24</v>
      </c>
      <c r="E2725" s="23" t="s">
        <v>541</v>
      </c>
      <c r="F2725" s="23" t="s">
        <v>26</v>
      </c>
      <c r="G2725" s="23" t="s">
        <v>26</v>
      </c>
      <c r="H2725" s="23">
        <v>0.46</v>
      </c>
      <c r="I2725" s="23">
        <v>0</v>
      </c>
      <c r="J2725" s="23">
        <v>0</v>
      </c>
      <c r="K2725" s="23">
        <v>0.05</v>
      </c>
      <c r="L2725" s="23">
        <v>0.41</v>
      </c>
      <c r="M2725" s="23">
        <v>0</v>
      </c>
      <c r="N2725" s="23">
        <v>0</v>
      </c>
      <c r="O2725" s="23">
        <v>0</v>
      </c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  <c r="Z2725" s="24"/>
      <c r="AA2725" s="24"/>
      <c r="AB2725" s="24"/>
      <c r="AC2725" s="24"/>
      <c r="AD2725" s="24"/>
      <c r="AE2725" s="24"/>
      <c r="AF2725" s="24"/>
      <c r="AG2725" s="24"/>
      <c r="AH2725" s="24"/>
      <c r="AI2725" s="24"/>
      <c r="AJ2725" s="24"/>
      <c r="AK2725" s="24"/>
      <c r="AL2725" s="24"/>
      <c r="AM2725" s="24"/>
      <c r="AN2725" s="24"/>
      <c r="AO2725" s="24"/>
      <c r="AP2725" s="24"/>
      <c r="AQ2725" s="24"/>
      <c r="AR2725" s="24"/>
      <c r="AS2725" s="24"/>
      <c r="AT2725" s="24"/>
      <c r="AU2725" s="24"/>
      <c r="AV2725" s="24"/>
      <c r="AW2725" s="24"/>
      <c r="AX2725" s="24"/>
      <c r="AY2725" s="24"/>
      <c r="AZ2725" s="24"/>
      <c r="BA2725" s="24"/>
      <c r="BB2725" s="24"/>
      <c r="BC2725" s="24"/>
      <c r="BD2725" s="24"/>
      <c r="BE2725" s="24"/>
    </row>
    <row r="2726" spans="1:57" s="20" customFormat="1" hidden="1" x14ac:dyDescent="0.25">
      <c r="A2726" s="23">
        <v>2019</v>
      </c>
      <c r="B2726" s="23">
        <v>12</v>
      </c>
      <c r="C2726" s="23" t="s">
        <v>19</v>
      </c>
      <c r="D2726" s="23" t="s">
        <v>20</v>
      </c>
      <c r="E2726" s="23" t="s">
        <v>542</v>
      </c>
      <c r="F2726" s="23" t="s">
        <v>118</v>
      </c>
      <c r="G2726" s="23" t="s">
        <v>117</v>
      </c>
      <c r="H2726" s="23">
        <v>3.07</v>
      </c>
      <c r="I2726" s="23">
        <v>0</v>
      </c>
      <c r="J2726" s="23">
        <v>0</v>
      </c>
      <c r="K2726" s="23">
        <v>0.05</v>
      </c>
      <c r="L2726" s="23">
        <v>0</v>
      </c>
      <c r="M2726" s="23">
        <v>0</v>
      </c>
      <c r="N2726" s="23">
        <v>0</v>
      </c>
      <c r="O2726" s="23">
        <v>3.02</v>
      </c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  <c r="Z2726" s="24"/>
      <c r="AA2726" s="24"/>
      <c r="AB2726" s="24"/>
      <c r="AC2726" s="24"/>
      <c r="AD2726" s="24"/>
      <c r="AE2726" s="24"/>
      <c r="AF2726" s="24"/>
      <c r="AG2726" s="24"/>
      <c r="AH2726" s="24"/>
      <c r="AI2726" s="24"/>
      <c r="AJ2726" s="24"/>
      <c r="AK2726" s="24"/>
      <c r="AL2726" s="24"/>
      <c r="AM2726" s="24"/>
      <c r="AN2726" s="24"/>
      <c r="AO2726" s="24"/>
      <c r="AP2726" s="24"/>
      <c r="AQ2726" s="24"/>
      <c r="AR2726" s="24"/>
      <c r="AS2726" s="24"/>
      <c r="AT2726" s="24"/>
      <c r="AU2726" s="24"/>
      <c r="AV2726" s="24"/>
      <c r="AW2726" s="24"/>
      <c r="AX2726" s="24"/>
      <c r="AY2726" s="24"/>
      <c r="AZ2726" s="24"/>
      <c r="BA2726" s="24"/>
      <c r="BB2726" s="24"/>
      <c r="BC2726" s="24"/>
      <c r="BD2726" s="24"/>
      <c r="BE2726" s="24"/>
    </row>
    <row r="2727" spans="1:57" s="20" customFormat="1" hidden="1" x14ac:dyDescent="0.25">
      <c r="A2727" s="23">
        <v>2019</v>
      </c>
      <c r="B2727" s="23">
        <v>12</v>
      </c>
      <c r="C2727" s="23" t="s">
        <v>19</v>
      </c>
      <c r="D2727" s="23" t="s">
        <v>46</v>
      </c>
      <c r="E2727" s="23" t="s">
        <v>51</v>
      </c>
      <c r="F2727" s="23" t="s">
        <v>283</v>
      </c>
      <c r="G2727" s="23" t="s">
        <v>282</v>
      </c>
      <c r="H2727" s="23">
        <v>0.05</v>
      </c>
      <c r="I2727" s="23">
        <v>0</v>
      </c>
      <c r="J2727" s="23">
        <v>0</v>
      </c>
      <c r="K2727" s="23">
        <v>0.05</v>
      </c>
      <c r="L2727" s="23">
        <v>0</v>
      </c>
      <c r="M2727" s="23">
        <v>0</v>
      </c>
      <c r="N2727" s="23">
        <v>0</v>
      </c>
      <c r="O2727" s="23">
        <v>0</v>
      </c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  <c r="Z2727" s="24"/>
      <c r="AA2727" s="24"/>
      <c r="AB2727" s="24"/>
      <c r="AC2727" s="24"/>
      <c r="AD2727" s="24"/>
      <c r="AE2727" s="24"/>
      <c r="AF2727" s="24"/>
      <c r="AG2727" s="24"/>
      <c r="AH2727" s="24"/>
      <c r="AI2727" s="24"/>
      <c r="AJ2727" s="24"/>
      <c r="AK2727" s="24"/>
      <c r="AL2727" s="24"/>
      <c r="AM2727" s="24"/>
      <c r="AN2727" s="24"/>
      <c r="AO2727" s="24"/>
      <c r="AP2727" s="24"/>
      <c r="AQ2727" s="24"/>
      <c r="AR2727" s="24"/>
      <c r="AS2727" s="24"/>
      <c r="AT2727" s="24"/>
      <c r="AU2727" s="24"/>
      <c r="AV2727" s="24"/>
      <c r="AW2727" s="24"/>
      <c r="AX2727" s="24"/>
      <c r="AY2727" s="24"/>
      <c r="AZ2727" s="24"/>
      <c r="BA2727" s="24"/>
      <c r="BB2727" s="24"/>
      <c r="BC2727" s="24"/>
      <c r="BD2727" s="24"/>
      <c r="BE2727" s="24"/>
    </row>
    <row r="2728" spans="1:57" s="20" customFormat="1" hidden="1" x14ac:dyDescent="0.25">
      <c r="A2728" s="23">
        <v>2019</v>
      </c>
      <c r="B2728" s="23">
        <v>12</v>
      </c>
      <c r="C2728" s="23" t="s">
        <v>203</v>
      </c>
      <c r="D2728" s="23" t="s">
        <v>434</v>
      </c>
      <c r="E2728" s="23" t="s">
        <v>43</v>
      </c>
      <c r="F2728" s="23" t="s">
        <v>434</v>
      </c>
      <c r="G2728" s="23" t="s">
        <v>434</v>
      </c>
      <c r="H2728" s="23">
        <v>7.3</v>
      </c>
      <c r="I2728" s="23">
        <v>0</v>
      </c>
      <c r="J2728" s="23">
        <v>0</v>
      </c>
      <c r="K2728" s="23">
        <v>0.05</v>
      </c>
      <c r="L2728" s="23">
        <v>0.62</v>
      </c>
      <c r="M2728" s="23">
        <v>0</v>
      </c>
      <c r="N2728" s="23">
        <v>0</v>
      </c>
      <c r="O2728" s="23">
        <v>6.63</v>
      </c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  <c r="Z2728" s="24"/>
      <c r="AA2728" s="24"/>
      <c r="AB2728" s="24"/>
      <c r="AC2728" s="24"/>
      <c r="AD2728" s="24"/>
      <c r="AE2728" s="24"/>
      <c r="AF2728" s="24"/>
      <c r="AG2728" s="24"/>
      <c r="AH2728" s="24"/>
      <c r="AI2728" s="24"/>
      <c r="AJ2728" s="24"/>
      <c r="AK2728" s="24"/>
      <c r="AL2728" s="24"/>
      <c r="AM2728" s="24"/>
      <c r="AN2728" s="24"/>
      <c r="AO2728" s="24"/>
      <c r="AP2728" s="24"/>
      <c r="AQ2728" s="24"/>
      <c r="AR2728" s="24"/>
      <c r="AS2728" s="24"/>
      <c r="AT2728" s="24"/>
      <c r="AU2728" s="24"/>
      <c r="AV2728" s="24"/>
      <c r="AW2728" s="24"/>
      <c r="AX2728" s="24"/>
      <c r="AY2728" s="24"/>
      <c r="AZ2728" s="24"/>
      <c r="BA2728" s="24"/>
      <c r="BB2728" s="24"/>
      <c r="BC2728" s="24"/>
      <c r="BD2728" s="24"/>
      <c r="BE2728" s="24"/>
    </row>
    <row r="2729" spans="1:57" s="20" customFormat="1" hidden="1" x14ac:dyDescent="0.25">
      <c r="A2729" s="23">
        <v>2019</v>
      </c>
      <c r="B2729" s="23">
        <v>12</v>
      </c>
      <c r="C2729" s="23" t="s">
        <v>19</v>
      </c>
      <c r="D2729" s="23" t="s">
        <v>46</v>
      </c>
      <c r="E2729" s="23" t="s">
        <v>51</v>
      </c>
      <c r="F2729" s="23" t="s">
        <v>514</v>
      </c>
      <c r="G2729" s="23" t="s">
        <v>512</v>
      </c>
      <c r="H2729" s="23">
        <v>0.05</v>
      </c>
      <c r="I2729" s="23">
        <v>0</v>
      </c>
      <c r="J2729" s="23">
        <v>0</v>
      </c>
      <c r="K2729" s="23">
        <v>0.05</v>
      </c>
      <c r="L2729" s="23">
        <v>0</v>
      </c>
      <c r="M2729" s="23">
        <v>0</v>
      </c>
      <c r="N2729" s="23">
        <v>0</v>
      </c>
      <c r="O2729" s="23">
        <v>0</v>
      </c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  <c r="Z2729" s="24"/>
      <c r="AA2729" s="24"/>
      <c r="AB2729" s="24"/>
      <c r="AC2729" s="24"/>
      <c r="AD2729" s="24"/>
      <c r="AE2729" s="24"/>
      <c r="AF2729" s="24"/>
      <c r="AG2729" s="24"/>
      <c r="AH2729" s="24"/>
      <c r="AI2729" s="24"/>
      <c r="AJ2729" s="24"/>
      <c r="AK2729" s="24"/>
      <c r="AL2729" s="24"/>
      <c r="AM2729" s="24"/>
      <c r="AN2729" s="24"/>
      <c r="AO2729" s="24"/>
      <c r="AP2729" s="24"/>
      <c r="AQ2729" s="24"/>
      <c r="AR2729" s="24"/>
      <c r="AS2729" s="24"/>
      <c r="AT2729" s="24"/>
      <c r="AU2729" s="24"/>
      <c r="AV2729" s="24"/>
      <c r="AW2729" s="24"/>
      <c r="AX2729" s="24"/>
      <c r="AY2729" s="24"/>
      <c r="AZ2729" s="24"/>
      <c r="BA2729" s="24"/>
      <c r="BB2729" s="24"/>
      <c r="BC2729" s="24"/>
      <c r="BD2729" s="24"/>
      <c r="BE2729" s="24"/>
    </row>
    <row r="2730" spans="1:57" s="20" customFormat="1" hidden="1" x14ac:dyDescent="0.25">
      <c r="A2730" s="4">
        <v>2019</v>
      </c>
      <c r="B2730" s="4">
        <v>1</v>
      </c>
      <c r="C2730" s="4" t="s">
        <v>15</v>
      </c>
      <c r="D2730" s="4" t="s">
        <v>24</v>
      </c>
      <c r="E2730" s="4" t="s">
        <v>25</v>
      </c>
      <c r="F2730" s="4" t="s">
        <v>26</v>
      </c>
      <c r="G2730" s="5" t="s">
        <v>26</v>
      </c>
      <c r="H2730" s="6">
        <v>0.46</v>
      </c>
      <c r="I2730" s="6">
        <v>0</v>
      </c>
      <c r="J2730" s="6">
        <v>0</v>
      </c>
      <c r="K2730" s="6">
        <v>0.04</v>
      </c>
      <c r="L2730" s="6">
        <v>0.41</v>
      </c>
      <c r="M2730" s="6">
        <v>0</v>
      </c>
      <c r="N2730" s="6">
        <v>0</v>
      </c>
      <c r="O2730" s="6">
        <v>0</v>
      </c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  <c r="AM2730" s="3"/>
      <c r="AN2730" s="3"/>
      <c r="AO2730" s="3"/>
      <c r="AP2730" s="3"/>
      <c r="AQ2730" s="3"/>
      <c r="AR2730" s="3"/>
      <c r="AS2730" s="3"/>
      <c r="AT2730" s="3"/>
      <c r="AU2730" s="3"/>
      <c r="AV2730" s="3"/>
      <c r="AW2730" s="3"/>
      <c r="AX2730" s="3"/>
      <c r="AY2730" s="3"/>
      <c r="AZ2730" s="3"/>
      <c r="BA2730" s="3"/>
      <c r="BB2730" s="3"/>
      <c r="BC2730" s="3"/>
      <c r="BD2730" s="3"/>
      <c r="BE2730" s="3"/>
    </row>
    <row r="2731" spans="1:57" s="20" customFormat="1" hidden="1" x14ac:dyDescent="0.25">
      <c r="A2731" s="4">
        <v>2019</v>
      </c>
      <c r="B2731" s="4">
        <v>1</v>
      </c>
      <c r="C2731" s="4" t="s">
        <v>55</v>
      </c>
      <c r="D2731" s="4" t="s">
        <v>56</v>
      </c>
      <c r="E2731" s="4" t="s">
        <v>57</v>
      </c>
      <c r="F2731" s="4" t="s">
        <v>58</v>
      </c>
      <c r="G2731" s="5" t="s">
        <v>59</v>
      </c>
      <c r="H2731" s="6">
        <v>0.04</v>
      </c>
      <c r="I2731" s="6">
        <v>0</v>
      </c>
      <c r="J2731" s="6">
        <v>0</v>
      </c>
      <c r="K2731" s="6">
        <v>0.04</v>
      </c>
      <c r="L2731" s="6">
        <v>0</v>
      </c>
      <c r="M2731" s="6">
        <v>0</v>
      </c>
      <c r="N2731" s="6">
        <v>0</v>
      </c>
      <c r="O2731" s="6">
        <v>0</v>
      </c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  <c r="AM2731" s="3"/>
      <c r="AN2731" s="3"/>
      <c r="AO2731" s="3"/>
      <c r="AP2731" s="3"/>
      <c r="AQ2731" s="3"/>
      <c r="AR2731" s="3"/>
      <c r="AS2731" s="3"/>
      <c r="AT2731" s="3"/>
      <c r="AU2731" s="3"/>
      <c r="AV2731" s="3"/>
      <c r="AW2731" s="3"/>
      <c r="AX2731" s="3"/>
      <c r="AY2731" s="3"/>
      <c r="AZ2731" s="3"/>
      <c r="BA2731" s="3"/>
      <c r="BB2731" s="3"/>
      <c r="BC2731" s="3"/>
      <c r="BD2731" s="3"/>
      <c r="BE2731" s="3"/>
    </row>
    <row r="2732" spans="1:57" s="20" customFormat="1" hidden="1" x14ac:dyDescent="0.25">
      <c r="A2732" s="4">
        <v>2019</v>
      </c>
      <c r="B2732" s="4">
        <v>1</v>
      </c>
      <c r="C2732" s="4" t="s">
        <v>19</v>
      </c>
      <c r="D2732" s="4" t="s">
        <v>20</v>
      </c>
      <c r="E2732" s="4" t="s">
        <v>115</v>
      </c>
      <c r="F2732" s="4" t="s">
        <v>119</v>
      </c>
      <c r="G2732" s="5" t="s">
        <v>117</v>
      </c>
      <c r="H2732" s="6">
        <v>3.31</v>
      </c>
      <c r="I2732" s="6">
        <v>0</v>
      </c>
      <c r="J2732" s="6">
        <v>0</v>
      </c>
      <c r="K2732" s="6">
        <v>0.04</v>
      </c>
      <c r="L2732" s="6">
        <v>0</v>
      </c>
      <c r="M2732" s="6">
        <v>0</v>
      </c>
      <c r="N2732" s="6">
        <v>0</v>
      </c>
      <c r="O2732" s="6">
        <v>3.27</v>
      </c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  <c r="AM2732" s="3"/>
      <c r="AN2732" s="3"/>
      <c r="AO2732" s="3"/>
      <c r="AP2732" s="3"/>
      <c r="AQ2732" s="3"/>
      <c r="AR2732" s="3"/>
      <c r="AS2732" s="3"/>
      <c r="AT2732" s="3"/>
      <c r="AU2732" s="3"/>
      <c r="AV2732" s="3"/>
      <c r="AW2732" s="3"/>
      <c r="AX2732" s="3"/>
      <c r="AY2732" s="3"/>
      <c r="AZ2732" s="3"/>
      <c r="BA2732" s="3"/>
      <c r="BB2732" s="3"/>
      <c r="BC2732" s="3"/>
      <c r="BD2732" s="3"/>
      <c r="BE2732" s="3"/>
    </row>
    <row r="2733" spans="1:57" s="20" customFormat="1" hidden="1" x14ac:dyDescent="0.25">
      <c r="A2733" s="4">
        <v>2019</v>
      </c>
      <c r="B2733" s="4">
        <v>1</v>
      </c>
      <c r="C2733" s="4" t="s">
        <v>19</v>
      </c>
      <c r="D2733" s="4" t="s">
        <v>166</v>
      </c>
      <c r="E2733" s="4" t="s">
        <v>242</v>
      </c>
      <c r="F2733" s="4" t="s">
        <v>246</v>
      </c>
      <c r="G2733" s="5" t="s">
        <v>247</v>
      </c>
      <c r="H2733" s="6">
        <v>0.04</v>
      </c>
      <c r="I2733" s="6">
        <v>0</v>
      </c>
      <c r="J2733" s="6">
        <v>0</v>
      </c>
      <c r="K2733" s="6">
        <v>0.04</v>
      </c>
      <c r="L2733" s="6">
        <v>0</v>
      </c>
      <c r="M2733" s="6">
        <v>0</v>
      </c>
      <c r="N2733" s="6">
        <v>0</v>
      </c>
      <c r="O2733" s="6">
        <v>0</v>
      </c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  <c r="AM2733" s="3"/>
      <c r="AN2733" s="3"/>
      <c r="AO2733" s="3"/>
      <c r="AP2733" s="3"/>
      <c r="AQ2733" s="3"/>
      <c r="AR2733" s="3"/>
      <c r="AS2733" s="3"/>
      <c r="AT2733" s="3"/>
      <c r="AU2733" s="3"/>
      <c r="AV2733" s="3"/>
      <c r="AW2733" s="3"/>
      <c r="AX2733" s="3"/>
      <c r="AY2733" s="3"/>
      <c r="AZ2733" s="3"/>
      <c r="BA2733" s="3"/>
      <c r="BB2733" s="3"/>
      <c r="BC2733" s="3"/>
      <c r="BD2733" s="3"/>
      <c r="BE2733" s="3"/>
    </row>
    <row r="2734" spans="1:57" s="20" customFormat="1" hidden="1" x14ac:dyDescent="0.25">
      <c r="A2734" s="4">
        <v>2019</v>
      </c>
      <c r="B2734" s="4">
        <v>1</v>
      </c>
      <c r="C2734" s="4" t="s">
        <v>222</v>
      </c>
      <c r="D2734" s="4" t="s">
        <v>229</v>
      </c>
      <c r="E2734" s="4" t="s">
        <v>224</v>
      </c>
      <c r="F2734" s="4" t="s">
        <v>498</v>
      </c>
      <c r="G2734" s="5" t="s">
        <v>499</v>
      </c>
      <c r="H2734" s="6">
        <v>70.349999999999994</v>
      </c>
      <c r="I2734" s="6">
        <v>0</v>
      </c>
      <c r="J2734" s="6">
        <v>0</v>
      </c>
      <c r="K2734" s="6">
        <v>0.04</v>
      </c>
      <c r="L2734" s="6">
        <v>0.31</v>
      </c>
      <c r="M2734" s="6">
        <v>0</v>
      </c>
      <c r="N2734" s="6">
        <v>0</v>
      </c>
      <c r="O2734" s="6">
        <v>70</v>
      </c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  <c r="AM2734" s="3"/>
      <c r="AN2734" s="3"/>
      <c r="AO2734" s="3"/>
      <c r="AP2734" s="3"/>
      <c r="AQ2734" s="3"/>
      <c r="AR2734" s="3"/>
      <c r="AS2734" s="3"/>
      <c r="AT2734" s="3"/>
      <c r="AU2734" s="3"/>
      <c r="AV2734" s="3"/>
      <c r="AW2734" s="3"/>
      <c r="AX2734" s="3"/>
      <c r="AY2734" s="3"/>
      <c r="AZ2734" s="3"/>
      <c r="BA2734" s="3"/>
      <c r="BB2734" s="3"/>
      <c r="BC2734" s="3"/>
      <c r="BD2734" s="3"/>
      <c r="BE2734" s="3"/>
    </row>
    <row r="2735" spans="1:57" s="20" customFormat="1" hidden="1" x14ac:dyDescent="0.25">
      <c r="A2735" s="9">
        <v>2019</v>
      </c>
      <c r="B2735" s="9">
        <v>2</v>
      </c>
      <c r="C2735" s="9" t="s">
        <v>15</v>
      </c>
      <c r="D2735" s="9" t="s">
        <v>24</v>
      </c>
      <c r="E2735" s="9" t="s">
        <v>25</v>
      </c>
      <c r="F2735" s="9" t="s">
        <v>26</v>
      </c>
      <c r="G2735" s="5" t="s">
        <v>26</v>
      </c>
      <c r="H2735" s="6">
        <v>0.41</v>
      </c>
      <c r="I2735" s="6">
        <v>0</v>
      </c>
      <c r="J2735" s="6">
        <v>0</v>
      </c>
      <c r="K2735" s="6">
        <v>0.04</v>
      </c>
      <c r="L2735" s="6">
        <v>0.37</v>
      </c>
      <c r="M2735" s="6">
        <v>0</v>
      </c>
      <c r="N2735" s="6">
        <v>0</v>
      </c>
      <c r="O2735" s="6">
        <v>0</v>
      </c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</row>
    <row r="2736" spans="1:57" s="20" customFormat="1" x14ac:dyDescent="0.25">
      <c r="A2736" s="9">
        <v>2019</v>
      </c>
      <c r="B2736" s="9">
        <v>2</v>
      </c>
      <c r="C2736" s="9" t="s">
        <v>27</v>
      </c>
      <c r="D2736" s="9" t="s">
        <v>28</v>
      </c>
      <c r="E2736" s="9" t="s">
        <v>29</v>
      </c>
      <c r="F2736" s="9" t="s">
        <v>33</v>
      </c>
      <c r="G2736" s="5" t="s">
        <v>30</v>
      </c>
      <c r="H2736" s="6">
        <v>5.4499999999999993</v>
      </c>
      <c r="I2736" s="6">
        <v>0</v>
      </c>
      <c r="J2736" s="6">
        <v>0</v>
      </c>
      <c r="K2736" s="6">
        <v>0.04</v>
      </c>
      <c r="L2736" s="6">
        <v>0</v>
      </c>
      <c r="M2736" s="6">
        <v>5.42</v>
      </c>
      <c r="N2736" s="6">
        <v>2.4699999999999998</v>
      </c>
      <c r="O2736" s="6">
        <v>0</v>
      </c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  <c r="AM2736" s="3"/>
      <c r="AN2736" s="3"/>
      <c r="AO2736" s="3"/>
      <c r="AP2736" s="3"/>
      <c r="AQ2736" s="3"/>
      <c r="AR2736" s="3"/>
      <c r="AS2736" s="3"/>
      <c r="AT2736" s="3"/>
      <c r="AU2736" s="3"/>
      <c r="AV2736" s="3"/>
      <c r="AW2736" s="3"/>
      <c r="AX2736" s="3"/>
      <c r="AY2736" s="3"/>
      <c r="AZ2736" s="3"/>
      <c r="BA2736" s="3"/>
      <c r="BB2736" s="3"/>
      <c r="BC2736" s="3"/>
      <c r="BD2736" s="3"/>
      <c r="BE2736" s="3"/>
    </row>
    <row r="2737" spans="1:57" s="20" customFormat="1" hidden="1" x14ac:dyDescent="0.25">
      <c r="A2737" s="9">
        <v>2019</v>
      </c>
      <c r="B2737" s="9">
        <v>2</v>
      </c>
      <c r="C2737" s="9" t="s">
        <v>55</v>
      </c>
      <c r="D2737" s="9" t="s">
        <v>56</v>
      </c>
      <c r="E2737" s="9" t="s">
        <v>57</v>
      </c>
      <c r="F2737" s="9" t="s">
        <v>58</v>
      </c>
      <c r="G2737" s="5" t="s">
        <v>59</v>
      </c>
      <c r="H2737" s="6">
        <v>0.04</v>
      </c>
      <c r="I2737" s="6">
        <v>0</v>
      </c>
      <c r="J2737" s="6">
        <v>0</v>
      </c>
      <c r="K2737" s="6">
        <v>0.04</v>
      </c>
      <c r="L2737" s="6">
        <v>0</v>
      </c>
      <c r="M2737" s="6">
        <v>0</v>
      </c>
      <c r="N2737" s="6">
        <v>0</v>
      </c>
      <c r="O2737" s="6">
        <v>0</v>
      </c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  <c r="AM2737" s="3"/>
      <c r="AN2737" s="3"/>
      <c r="AO2737" s="3"/>
      <c r="AP2737" s="3"/>
      <c r="AQ2737" s="3"/>
      <c r="AR2737" s="3"/>
      <c r="AS2737" s="3"/>
      <c r="AT2737" s="3"/>
      <c r="AU2737" s="3"/>
      <c r="AV2737" s="3"/>
      <c r="AW2737" s="3"/>
      <c r="AX2737" s="3"/>
      <c r="AY2737" s="3"/>
      <c r="AZ2737" s="3"/>
      <c r="BA2737" s="3"/>
      <c r="BB2737" s="3"/>
      <c r="BC2737" s="3"/>
      <c r="BD2737" s="3"/>
      <c r="BE2737" s="3"/>
    </row>
    <row r="2738" spans="1:57" s="20" customFormat="1" hidden="1" x14ac:dyDescent="0.25">
      <c r="A2738" s="9">
        <v>2019</v>
      </c>
      <c r="B2738" s="9">
        <v>2</v>
      </c>
      <c r="C2738" s="9" t="s">
        <v>79</v>
      </c>
      <c r="D2738" s="9" t="s">
        <v>79</v>
      </c>
      <c r="E2738" s="9" t="s">
        <v>138</v>
      </c>
      <c r="F2738" s="9" t="s">
        <v>188</v>
      </c>
      <c r="G2738" s="5" t="s">
        <v>184</v>
      </c>
      <c r="H2738" s="6">
        <v>0.04</v>
      </c>
      <c r="I2738" s="6">
        <v>0</v>
      </c>
      <c r="J2738" s="6">
        <v>0</v>
      </c>
      <c r="K2738" s="6">
        <v>0.04</v>
      </c>
      <c r="L2738" s="6">
        <v>0</v>
      </c>
      <c r="M2738" s="6">
        <v>0</v>
      </c>
      <c r="N2738" s="6">
        <v>0</v>
      </c>
      <c r="O2738" s="6">
        <v>0</v>
      </c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  <c r="AM2738" s="3"/>
      <c r="AN2738" s="3"/>
      <c r="AO2738" s="3"/>
      <c r="AP2738" s="3"/>
      <c r="AQ2738" s="3"/>
      <c r="AR2738" s="3"/>
      <c r="AS2738" s="3"/>
      <c r="AT2738" s="3"/>
      <c r="AU2738" s="3"/>
      <c r="AV2738" s="3"/>
      <c r="AW2738" s="3"/>
      <c r="AX2738" s="3"/>
      <c r="AY2738" s="3"/>
      <c r="AZ2738" s="3"/>
      <c r="BA2738" s="3"/>
      <c r="BB2738" s="3"/>
      <c r="BC2738" s="3"/>
      <c r="BD2738" s="3"/>
      <c r="BE2738" s="3"/>
    </row>
    <row r="2739" spans="1:57" s="20" customFormat="1" hidden="1" x14ac:dyDescent="0.25">
      <c r="A2739" s="9">
        <v>2019</v>
      </c>
      <c r="B2739" s="9">
        <v>2</v>
      </c>
      <c r="C2739" s="9" t="s">
        <v>19</v>
      </c>
      <c r="D2739" s="9" t="s">
        <v>166</v>
      </c>
      <c r="E2739" s="9" t="s">
        <v>242</v>
      </c>
      <c r="F2739" s="9" t="s">
        <v>246</v>
      </c>
      <c r="G2739" s="5" t="s">
        <v>247</v>
      </c>
      <c r="H2739" s="6">
        <v>0.04</v>
      </c>
      <c r="I2739" s="6">
        <v>0</v>
      </c>
      <c r="J2739" s="6">
        <v>0</v>
      </c>
      <c r="K2739" s="6">
        <v>0.04</v>
      </c>
      <c r="L2739" s="6">
        <v>0</v>
      </c>
      <c r="M2739" s="6">
        <v>0</v>
      </c>
      <c r="N2739" s="6">
        <v>0</v>
      </c>
      <c r="O2739" s="6">
        <v>0</v>
      </c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  <c r="AM2739" s="3"/>
      <c r="AN2739" s="3"/>
      <c r="AO2739" s="3"/>
      <c r="AP2739" s="3"/>
      <c r="AQ2739" s="3"/>
      <c r="AR2739" s="3"/>
      <c r="AS2739" s="3"/>
      <c r="AT2739" s="3"/>
      <c r="AU2739" s="3"/>
      <c r="AV2739" s="3"/>
      <c r="AW2739" s="3"/>
      <c r="AX2739" s="3"/>
      <c r="AY2739" s="3"/>
      <c r="AZ2739" s="3"/>
      <c r="BA2739" s="3"/>
      <c r="BB2739" s="3"/>
      <c r="BC2739" s="3"/>
      <c r="BD2739" s="3"/>
      <c r="BE2739" s="3"/>
    </row>
    <row r="2740" spans="1:57" s="20" customFormat="1" hidden="1" x14ac:dyDescent="0.25">
      <c r="A2740" s="9">
        <v>2019</v>
      </c>
      <c r="B2740" s="9">
        <v>2</v>
      </c>
      <c r="C2740" s="9" t="s">
        <v>19</v>
      </c>
      <c r="D2740" s="9" t="s">
        <v>20</v>
      </c>
      <c r="E2740" s="9" t="s">
        <v>304</v>
      </c>
      <c r="F2740" s="9" t="s">
        <v>305</v>
      </c>
      <c r="G2740" s="5" t="s">
        <v>306</v>
      </c>
      <c r="H2740" s="6">
        <v>0.04</v>
      </c>
      <c r="I2740" s="6">
        <v>0</v>
      </c>
      <c r="J2740" s="6">
        <v>0</v>
      </c>
      <c r="K2740" s="6">
        <v>0.04</v>
      </c>
      <c r="L2740" s="6">
        <v>0</v>
      </c>
      <c r="M2740" s="6">
        <v>0</v>
      </c>
      <c r="N2740" s="6">
        <v>0</v>
      </c>
      <c r="O2740" s="6">
        <v>0</v>
      </c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  <c r="AM2740" s="3"/>
      <c r="AN2740" s="3"/>
      <c r="AO2740" s="3"/>
      <c r="AP2740" s="3"/>
      <c r="AQ2740" s="3"/>
      <c r="AR2740" s="3"/>
      <c r="AS2740" s="3"/>
      <c r="AT2740" s="3"/>
      <c r="AU2740" s="3"/>
      <c r="AV2740" s="3"/>
      <c r="AW2740" s="3"/>
      <c r="AX2740" s="3"/>
      <c r="AY2740" s="3"/>
      <c r="AZ2740" s="3"/>
      <c r="BA2740" s="3"/>
      <c r="BB2740" s="3"/>
      <c r="BC2740" s="3"/>
      <c r="BD2740" s="3"/>
      <c r="BE2740" s="3"/>
    </row>
    <row r="2741" spans="1:57" s="20" customFormat="1" hidden="1" x14ac:dyDescent="0.25">
      <c r="A2741" s="9">
        <v>2019</v>
      </c>
      <c r="B2741" s="9">
        <v>2</v>
      </c>
      <c r="C2741" s="9" t="s">
        <v>55</v>
      </c>
      <c r="D2741" s="9" t="s">
        <v>249</v>
      </c>
      <c r="E2741" s="9" t="s">
        <v>250</v>
      </c>
      <c r="F2741" s="9" t="s">
        <v>363</v>
      </c>
      <c r="G2741" s="5" t="s">
        <v>357</v>
      </c>
      <c r="H2741" s="6">
        <v>7.79</v>
      </c>
      <c r="I2741" s="6">
        <v>0</v>
      </c>
      <c r="J2741" s="6">
        <v>0</v>
      </c>
      <c r="K2741" s="6">
        <v>0.04</v>
      </c>
      <c r="L2741" s="6">
        <v>7.75</v>
      </c>
      <c r="M2741" s="6">
        <v>0</v>
      </c>
      <c r="N2741" s="6">
        <v>0</v>
      </c>
      <c r="O2741" s="6">
        <v>0</v>
      </c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  <c r="AM2741" s="3"/>
      <c r="AN2741" s="3"/>
      <c r="AO2741" s="3"/>
      <c r="AP2741" s="3"/>
      <c r="AQ2741" s="3"/>
      <c r="AR2741" s="3"/>
      <c r="AS2741" s="3"/>
      <c r="AT2741" s="3"/>
      <c r="AU2741" s="3"/>
      <c r="AV2741" s="3"/>
      <c r="AW2741" s="3"/>
      <c r="AX2741" s="3"/>
      <c r="AY2741" s="3"/>
      <c r="AZ2741" s="3"/>
      <c r="BA2741" s="3"/>
      <c r="BB2741" s="3"/>
      <c r="BC2741" s="3"/>
      <c r="BD2741" s="3"/>
      <c r="BE2741" s="3"/>
    </row>
    <row r="2742" spans="1:57" s="20" customFormat="1" hidden="1" x14ac:dyDescent="0.25">
      <c r="A2742" s="9">
        <v>2019</v>
      </c>
      <c r="B2742" s="9">
        <v>3</v>
      </c>
      <c r="C2742" s="9" t="s">
        <v>19</v>
      </c>
      <c r="D2742" s="9" t="s">
        <v>20</v>
      </c>
      <c r="E2742" s="9" t="s">
        <v>67</v>
      </c>
      <c r="F2742" s="9" t="s">
        <v>72</v>
      </c>
      <c r="G2742" s="5" t="s">
        <v>68</v>
      </c>
      <c r="H2742" s="6">
        <v>0.69000000000000006</v>
      </c>
      <c r="I2742" s="6">
        <v>0</v>
      </c>
      <c r="J2742" s="6">
        <v>0</v>
      </c>
      <c r="K2742" s="6">
        <v>0.04</v>
      </c>
      <c r="L2742" s="6">
        <v>0.66</v>
      </c>
      <c r="M2742" s="6">
        <v>0</v>
      </c>
      <c r="N2742" s="6">
        <v>0</v>
      </c>
      <c r="O2742" s="6">
        <v>0</v>
      </c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  <c r="AM2742" s="3"/>
      <c r="AN2742" s="3"/>
      <c r="AO2742" s="3"/>
      <c r="AP2742" s="3"/>
      <c r="AQ2742" s="3"/>
      <c r="AR2742" s="3"/>
      <c r="AS2742" s="3"/>
      <c r="AT2742" s="3"/>
      <c r="AU2742" s="3"/>
      <c r="AV2742" s="3"/>
      <c r="AW2742" s="3"/>
      <c r="AX2742" s="3"/>
      <c r="AY2742" s="3"/>
      <c r="AZ2742" s="3"/>
      <c r="BA2742" s="3"/>
      <c r="BB2742" s="3"/>
      <c r="BC2742" s="3"/>
      <c r="BD2742" s="3"/>
      <c r="BE2742" s="3"/>
    </row>
    <row r="2743" spans="1:57" s="20" customFormat="1" hidden="1" x14ac:dyDescent="0.25">
      <c r="A2743" s="9">
        <v>2019</v>
      </c>
      <c r="B2743" s="9">
        <v>3</v>
      </c>
      <c r="C2743" s="9" t="s">
        <v>19</v>
      </c>
      <c r="D2743" s="9" t="s">
        <v>20</v>
      </c>
      <c r="E2743" s="9" t="s">
        <v>115</v>
      </c>
      <c r="F2743" s="9" t="s">
        <v>116</v>
      </c>
      <c r="G2743" s="5" t="s">
        <v>117</v>
      </c>
      <c r="H2743" s="6">
        <v>1.31</v>
      </c>
      <c r="I2743" s="6">
        <v>0</v>
      </c>
      <c r="J2743" s="6">
        <v>0</v>
      </c>
      <c r="K2743" s="6">
        <v>0.04</v>
      </c>
      <c r="L2743" s="6">
        <v>0</v>
      </c>
      <c r="M2743" s="6">
        <v>0</v>
      </c>
      <c r="N2743" s="6">
        <v>0</v>
      </c>
      <c r="O2743" s="6">
        <v>1.26</v>
      </c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  <c r="AM2743" s="3"/>
      <c r="AN2743" s="3"/>
      <c r="AO2743" s="3"/>
      <c r="AP2743" s="3"/>
      <c r="AQ2743" s="3"/>
      <c r="AR2743" s="3"/>
      <c r="AS2743" s="3"/>
      <c r="AT2743" s="3"/>
      <c r="AU2743" s="3"/>
      <c r="AV2743" s="3"/>
      <c r="AW2743" s="3"/>
      <c r="AX2743" s="3"/>
      <c r="AY2743" s="3"/>
      <c r="AZ2743" s="3"/>
      <c r="BA2743" s="3"/>
      <c r="BB2743" s="3"/>
      <c r="BC2743" s="3"/>
      <c r="BD2743" s="3"/>
      <c r="BE2743" s="3"/>
    </row>
    <row r="2744" spans="1:57" s="20" customFormat="1" hidden="1" x14ac:dyDescent="0.25">
      <c r="A2744" s="9">
        <v>2019</v>
      </c>
      <c r="B2744" s="9">
        <v>3</v>
      </c>
      <c r="C2744" s="9" t="s">
        <v>19</v>
      </c>
      <c r="D2744" s="9" t="s">
        <v>166</v>
      </c>
      <c r="E2744" s="9" t="s">
        <v>242</v>
      </c>
      <c r="F2744" s="9" t="s">
        <v>246</v>
      </c>
      <c r="G2744" s="5" t="s">
        <v>247</v>
      </c>
      <c r="H2744" s="6">
        <v>0.04</v>
      </c>
      <c r="I2744" s="6">
        <v>0</v>
      </c>
      <c r="J2744" s="6">
        <v>0</v>
      </c>
      <c r="K2744" s="6">
        <v>0.04</v>
      </c>
      <c r="L2744" s="6">
        <v>0</v>
      </c>
      <c r="M2744" s="6">
        <v>0</v>
      </c>
      <c r="N2744" s="6">
        <v>0</v>
      </c>
      <c r="O2744" s="6">
        <v>0</v>
      </c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  <c r="AM2744" s="3"/>
      <c r="AN2744" s="3"/>
      <c r="AO2744" s="3"/>
      <c r="AP2744" s="3"/>
      <c r="AQ2744" s="3"/>
      <c r="AR2744" s="3"/>
      <c r="AS2744" s="3"/>
      <c r="AT2744" s="3"/>
      <c r="AU2744" s="3"/>
      <c r="AV2744" s="3"/>
      <c r="AW2744" s="3"/>
      <c r="AX2744" s="3"/>
      <c r="AY2744" s="3"/>
      <c r="AZ2744" s="3"/>
      <c r="BA2744" s="3"/>
      <c r="BB2744" s="3"/>
      <c r="BC2744" s="3"/>
      <c r="BD2744" s="3"/>
      <c r="BE2744" s="3"/>
    </row>
    <row r="2745" spans="1:57" s="20" customFormat="1" hidden="1" x14ac:dyDescent="0.25">
      <c r="A2745" s="9">
        <v>2019</v>
      </c>
      <c r="B2745" s="9">
        <v>3</v>
      </c>
      <c r="C2745" s="9" t="s">
        <v>19</v>
      </c>
      <c r="D2745" s="9" t="s">
        <v>103</v>
      </c>
      <c r="E2745" s="9" t="s">
        <v>81</v>
      </c>
      <c r="F2745" s="9" t="s">
        <v>325</v>
      </c>
      <c r="G2745" s="5" t="s">
        <v>326</v>
      </c>
      <c r="H2745" s="6">
        <v>7.59</v>
      </c>
      <c r="I2745" s="6">
        <v>0</v>
      </c>
      <c r="J2745" s="6">
        <v>0</v>
      </c>
      <c r="K2745" s="6">
        <v>0.04</v>
      </c>
      <c r="L2745" s="6">
        <v>7.55</v>
      </c>
      <c r="M2745" s="6">
        <v>0</v>
      </c>
      <c r="N2745" s="6">
        <v>0</v>
      </c>
      <c r="O2745" s="6">
        <v>0</v>
      </c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  <c r="AM2745" s="3"/>
      <c r="AN2745" s="3"/>
      <c r="AO2745" s="3"/>
      <c r="AP2745" s="3"/>
      <c r="AQ2745" s="3"/>
      <c r="AR2745" s="3"/>
      <c r="AS2745" s="3"/>
      <c r="AT2745" s="3"/>
      <c r="AU2745" s="3"/>
      <c r="AV2745" s="3"/>
      <c r="AW2745" s="3"/>
      <c r="AX2745" s="3"/>
      <c r="AY2745" s="3"/>
      <c r="AZ2745" s="3"/>
      <c r="BA2745" s="3"/>
      <c r="BB2745" s="3"/>
      <c r="BC2745" s="3"/>
      <c r="BD2745" s="3"/>
      <c r="BE2745" s="3"/>
    </row>
    <row r="2746" spans="1:57" s="20" customFormat="1" hidden="1" x14ac:dyDescent="0.25">
      <c r="A2746" s="9">
        <v>2019</v>
      </c>
      <c r="B2746" s="9">
        <v>3</v>
      </c>
      <c r="C2746" s="9" t="s">
        <v>55</v>
      </c>
      <c r="D2746" s="9" t="s">
        <v>249</v>
      </c>
      <c r="E2746" s="9" t="s">
        <v>250</v>
      </c>
      <c r="F2746" s="9" t="s">
        <v>363</v>
      </c>
      <c r="G2746" s="5" t="s">
        <v>357</v>
      </c>
      <c r="H2746" s="6">
        <v>8</v>
      </c>
      <c r="I2746" s="6">
        <v>0</v>
      </c>
      <c r="J2746" s="6">
        <v>0</v>
      </c>
      <c r="K2746" s="6">
        <v>0.04</v>
      </c>
      <c r="L2746" s="6">
        <v>7.96</v>
      </c>
      <c r="M2746" s="6">
        <v>0</v>
      </c>
      <c r="N2746" s="6">
        <v>0</v>
      </c>
      <c r="O2746" s="6">
        <v>0</v>
      </c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  <c r="AM2746" s="3"/>
      <c r="AN2746" s="3"/>
      <c r="AO2746" s="3"/>
      <c r="AP2746" s="3"/>
      <c r="AQ2746" s="3"/>
      <c r="AR2746" s="3"/>
      <c r="AS2746" s="3"/>
      <c r="AT2746" s="3"/>
      <c r="AU2746" s="3"/>
      <c r="AV2746" s="3"/>
      <c r="AW2746" s="3"/>
      <c r="AX2746" s="3"/>
      <c r="AY2746" s="3"/>
      <c r="AZ2746" s="3"/>
      <c r="BA2746" s="3"/>
      <c r="BB2746" s="3"/>
      <c r="BC2746" s="3"/>
      <c r="BD2746" s="3"/>
      <c r="BE2746" s="3"/>
    </row>
    <row r="2747" spans="1:57" s="20" customFormat="1" x14ac:dyDescent="0.25">
      <c r="A2747" s="9">
        <v>2019</v>
      </c>
      <c r="B2747" s="9">
        <v>3</v>
      </c>
      <c r="C2747" s="9" t="s">
        <v>61</v>
      </c>
      <c r="D2747" s="9" t="s">
        <v>401</v>
      </c>
      <c r="E2747" s="9" t="s">
        <v>29</v>
      </c>
      <c r="F2747" s="9" t="s">
        <v>401</v>
      </c>
      <c r="G2747" s="5" t="s">
        <v>401</v>
      </c>
      <c r="H2747" s="6">
        <v>4.6899999999999995</v>
      </c>
      <c r="I2747" s="6">
        <v>0</v>
      </c>
      <c r="J2747" s="6">
        <v>0</v>
      </c>
      <c r="K2747" s="6">
        <v>0.04</v>
      </c>
      <c r="L2747" s="6">
        <v>0.62</v>
      </c>
      <c r="M2747" s="6">
        <v>0</v>
      </c>
      <c r="N2747" s="6">
        <v>0</v>
      </c>
      <c r="O2747" s="6">
        <v>4.03</v>
      </c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  <c r="AM2747" s="3"/>
      <c r="AN2747" s="3"/>
      <c r="AO2747" s="3"/>
      <c r="AP2747" s="3"/>
      <c r="AQ2747" s="3"/>
      <c r="AR2747" s="3"/>
      <c r="AS2747" s="3"/>
      <c r="AT2747" s="3"/>
      <c r="AU2747" s="3"/>
      <c r="AV2747" s="3"/>
      <c r="AW2747" s="3"/>
      <c r="AX2747" s="3"/>
      <c r="AY2747" s="3"/>
      <c r="AZ2747" s="3"/>
      <c r="BA2747" s="3"/>
      <c r="BB2747" s="3"/>
      <c r="BC2747" s="3"/>
      <c r="BD2747" s="3"/>
      <c r="BE2747" s="3"/>
    </row>
    <row r="2748" spans="1:57" s="20" customFormat="1" hidden="1" x14ac:dyDescent="0.25">
      <c r="A2748" s="9">
        <v>2019</v>
      </c>
      <c r="B2748" s="9">
        <v>4</v>
      </c>
      <c r="C2748" s="9" t="s">
        <v>79</v>
      </c>
      <c r="D2748" s="9" t="s">
        <v>79</v>
      </c>
      <c r="E2748" s="9" t="s">
        <v>138</v>
      </c>
      <c r="F2748" s="9" t="s">
        <v>145</v>
      </c>
      <c r="G2748" s="5" t="s">
        <v>140</v>
      </c>
      <c r="H2748" s="6">
        <v>0.04</v>
      </c>
      <c r="I2748" s="6">
        <v>0</v>
      </c>
      <c r="J2748" s="6">
        <v>0</v>
      </c>
      <c r="K2748" s="6">
        <v>0.04</v>
      </c>
      <c r="L2748" s="6">
        <v>0</v>
      </c>
      <c r="M2748" s="6">
        <v>0</v>
      </c>
      <c r="N2748" s="6">
        <v>0</v>
      </c>
      <c r="O2748" s="6">
        <v>0</v>
      </c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  <c r="AM2748" s="3"/>
      <c r="AN2748" s="3"/>
      <c r="AO2748" s="3"/>
      <c r="AP2748" s="3"/>
      <c r="AQ2748" s="3"/>
      <c r="AR2748" s="3"/>
      <c r="AS2748" s="3"/>
      <c r="AT2748" s="3"/>
      <c r="AU2748" s="3"/>
      <c r="AV2748" s="3"/>
      <c r="AW2748" s="3"/>
      <c r="AX2748" s="3"/>
      <c r="AY2748" s="3"/>
      <c r="AZ2748" s="3"/>
      <c r="BA2748" s="3"/>
      <c r="BB2748" s="3"/>
      <c r="BC2748" s="3"/>
      <c r="BD2748" s="3"/>
      <c r="BE2748" s="3"/>
    </row>
    <row r="2749" spans="1:57" s="20" customFormat="1" hidden="1" x14ac:dyDescent="0.25">
      <c r="A2749" s="9">
        <v>2019</v>
      </c>
      <c r="B2749" s="9">
        <v>4</v>
      </c>
      <c r="C2749" s="9" t="s">
        <v>19</v>
      </c>
      <c r="D2749" s="9" t="s">
        <v>155</v>
      </c>
      <c r="E2749" s="9" t="s">
        <v>17</v>
      </c>
      <c r="F2749" s="9" t="s">
        <v>165</v>
      </c>
      <c r="G2749" s="5" t="s">
        <v>157</v>
      </c>
      <c r="H2749" s="6">
        <v>0.53</v>
      </c>
      <c r="I2749" s="6">
        <v>0</v>
      </c>
      <c r="J2749" s="6">
        <v>0</v>
      </c>
      <c r="K2749" s="6">
        <v>0.04</v>
      </c>
      <c r="L2749" s="6">
        <v>0</v>
      </c>
      <c r="M2749" s="6">
        <v>0.49</v>
      </c>
      <c r="N2749" s="6">
        <v>0.33</v>
      </c>
      <c r="O2749" s="6">
        <v>0</v>
      </c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  <c r="AM2749" s="3"/>
      <c r="AN2749" s="3"/>
      <c r="AO2749" s="3"/>
      <c r="AP2749" s="3"/>
      <c r="AQ2749" s="3"/>
      <c r="AR2749" s="3"/>
      <c r="AS2749" s="3"/>
      <c r="AT2749" s="3"/>
      <c r="AU2749" s="3"/>
      <c r="AV2749" s="3"/>
      <c r="AW2749" s="3"/>
      <c r="AX2749" s="3"/>
      <c r="AY2749" s="3"/>
      <c r="AZ2749" s="3"/>
      <c r="BA2749" s="3"/>
      <c r="BB2749" s="3"/>
      <c r="BC2749" s="3"/>
      <c r="BD2749" s="3"/>
      <c r="BE2749" s="3"/>
    </row>
    <row r="2750" spans="1:57" s="20" customFormat="1" hidden="1" x14ac:dyDescent="0.25">
      <c r="A2750" s="9">
        <v>2019</v>
      </c>
      <c r="B2750" s="9">
        <v>4</v>
      </c>
      <c r="C2750" s="9" t="s">
        <v>19</v>
      </c>
      <c r="D2750" s="9" t="s">
        <v>166</v>
      </c>
      <c r="E2750" s="9" t="s">
        <v>242</v>
      </c>
      <c r="F2750" s="9" t="s">
        <v>246</v>
      </c>
      <c r="G2750" s="5" t="s">
        <v>247</v>
      </c>
      <c r="H2750" s="6">
        <v>0.04</v>
      </c>
      <c r="I2750" s="6">
        <v>0</v>
      </c>
      <c r="J2750" s="6">
        <v>0</v>
      </c>
      <c r="K2750" s="6">
        <v>0.04</v>
      </c>
      <c r="L2750" s="6">
        <v>0</v>
      </c>
      <c r="M2750" s="6">
        <v>0</v>
      </c>
      <c r="N2750" s="6">
        <v>0</v>
      </c>
      <c r="O2750" s="6">
        <v>0</v>
      </c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  <c r="AM2750" s="3"/>
      <c r="AN2750" s="3"/>
      <c r="AO2750" s="3"/>
      <c r="AP2750" s="3"/>
      <c r="AQ2750" s="3"/>
      <c r="AR2750" s="3"/>
      <c r="AS2750" s="3"/>
      <c r="AT2750" s="3"/>
      <c r="AU2750" s="3"/>
      <c r="AV2750" s="3"/>
      <c r="AW2750" s="3"/>
      <c r="AX2750" s="3"/>
      <c r="AY2750" s="3"/>
      <c r="AZ2750" s="3"/>
      <c r="BA2750" s="3"/>
      <c r="BB2750" s="3"/>
      <c r="BC2750" s="3"/>
      <c r="BD2750" s="3"/>
      <c r="BE2750" s="3"/>
    </row>
    <row r="2751" spans="1:57" s="20" customFormat="1" x14ac:dyDescent="0.25">
      <c r="A2751" s="9">
        <v>2019</v>
      </c>
      <c r="B2751" s="9">
        <v>4</v>
      </c>
      <c r="C2751" s="9" t="s">
        <v>61</v>
      </c>
      <c r="D2751" s="9" t="s">
        <v>401</v>
      </c>
      <c r="E2751" s="9" t="s">
        <v>29</v>
      </c>
      <c r="F2751" s="9" t="s">
        <v>401</v>
      </c>
      <c r="G2751" s="5" t="s">
        <v>401</v>
      </c>
      <c r="H2751" s="6">
        <v>3.65</v>
      </c>
      <c r="I2751" s="6">
        <v>0</v>
      </c>
      <c r="J2751" s="6">
        <v>0</v>
      </c>
      <c r="K2751" s="6">
        <v>0.04</v>
      </c>
      <c r="L2751" s="6">
        <v>0.41</v>
      </c>
      <c r="M2751" s="6">
        <v>0</v>
      </c>
      <c r="N2751" s="6">
        <v>0</v>
      </c>
      <c r="O2751" s="6">
        <v>3.21</v>
      </c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  <c r="AM2751" s="3"/>
      <c r="AN2751" s="3"/>
      <c r="AO2751" s="3"/>
      <c r="AP2751" s="3"/>
      <c r="AQ2751" s="3"/>
      <c r="AR2751" s="3"/>
      <c r="AS2751" s="3"/>
      <c r="AT2751" s="3"/>
      <c r="AU2751" s="3"/>
      <c r="AV2751" s="3"/>
      <c r="AW2751" s="3"/>
      <c r="AX2751" s="3"/>
      <c r="AY2751" s="3"/>
      <c r="AZ2751" s="3"/>
      <c r="BA2751" s="3"/>
      <c r="BB2751" s="3"/>
      <c r="BC2751" s="3"/>
      <c r="BD2751" s="3"/>
      <c r="BE2751" s="3"/>
    </row>
    <row r="2752" spans="1:57" s="20" customFormat="1" x14ac:dyDescent="0.25">
      <c r="A2752" s="9">
        <v>2019</v>
      </c>
      <c r="B2752" s="9">
        <v>5</v>
      </c>
      <c r="C2752" s="9" t="s">
        <v>27</v>
      </c>
      <c r="D2752" s="9" t="s">
        <v>28</v>
      </c>
      <c r="E2752" s="9" t="s">
        <v>29</v>
      </c>
      <c r="F2752" s="9" t="s">
        <v>31</v>
      </c>
      <c r="G2752" s="5" t="s">
        <v>30</v>
      </c>
      <c r="H2752" s="6">
        <v>9.7600000000000016</v>
      </c>
      <c r="I2752" s="6">
        <v>0</v>
      </c>
      <c r="J2752" s="6">
        <v>0</v>
      </c>
      <c r="K2752" s="6">
        <v>0.04</v>
      </c>
      <c r="L2752" s="6">
        <v>0</v>
      </c>
      <c r="M2752" s="6">
        <v>9.7099999999999991</v>
      </c>
      <c r="N2752" s="6">
        <v>4.28</v>
      </c>
      <c r="O2752" s="6">
        <v>0</v>
      </c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  <c r="AM2752" s="3"/>
      <c r="AN2752" s="3"/>
      <c r="AO2752" s="3"/>
      <c r="AP2752" s="3"/>
      <c r="AQ2752" s="3"/>
      <c r="AR2752" s="3"/>
      <c r="AS2752" s="3"/>
      <c r="AT2752" s="3"/>
      <c r="AU2752" s="3"/>
      <c r="AV2752" s="3"/>
      <c r="AW2752" s="3"/>
      <c r="AX2752" s="3"/>
      <c r="AY2752" s="3"/>
      <c r="AZ2752" s="3"/>
      <c r="BA2752" s="3"/>
      <c r="BB2752" s="3"/>
      <c r="BC2752" s="3"/>
      <c r="BD2752" s="3"/>
      <c r="BE2752" s="3"/>
    </row>
    <row r="2753" spans="1:57" s="20" customFormat="1" x14ac:dyDescent="0.25">
      <c r="A2753" s="9">
        <v>2019</v>
      </c>
      <c r="B2753" s="9">
        <v>5</v>
      </c>
      <c r="C2753" s="9" t="s">
        <v>27</v>
      </c>
      <c r="D2753" s="9" t="s">
        <v>28</v>
      </c>
      <c r="E2753" s="9" t="s">
        <v>29</v>
      </c>
      <c r="F2753" s="9" t="s">
        <v>41</v>
      </c>
      <c r="G2753" s="5" t="s">
        <v>30</v>
      </c>
      <c r="H2753" s="6">
        <v>1.8</v>
      </c>
      <c r="I2753" s="6">
        <v>0</v>
      </c>
      <c r="J2753" s="6">
        <v>0</v>
      </c>
      <c r="K2753" s="6">
        <v>0.04</v>
      </c>
      <c r="L2753" s="6">
        <v>0</v>
      </c>
      <c r="M2753" s="6">
        <v>1.75</v>
      </c>
      <c r="N2753" s="6">
        <v>0.78</v>
      </c>
      <c r="O2753" s="6">
        <v>0</v>
      </c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  <c r="AM2753" s="3"/>
      <c r="AN2753" s="3"/>
      <c r="AO2753" s="3"/>
      <c r="AP2753" s="3"/>
      <c r="AQ2753" s="3"/>
      <c r="AR2753" s="3"/>
      <c r="AS2753" s="3"/>
      <c r="AT2753" s="3"/>
      <c r="AU2753" s="3"/>
      <c r="AV2753" s="3"/>
      <c r="AW2753" s="3"/>
      <c r="AX2753" s="3"/>
      <c r="AY2753" s="3"/>
      <c r="AZ2753" s="3"/>
      <c r="BA2753" s="3"/>
      <c r="BB2753" s="3"/>
      <c r="BC2753" s="3"/>
      <c r="BD2753" s="3"/>
      <c r="BE2753" s="3"/>
    </row>
    <row r="2754" spans="1:57" s="20" customFormat="1" x14ac:dyDescent="0.25">
      <c r="A2754" s="9">
        <v>2019</v>
      </c>
      <c r="B2754" s="9">
        <v>5</v>
      </c>
      <c r="C2754" s="9" t="s">
        <v>61</v>
      </c>
      <c r="D2754" s="9" t="s">
        <v>62</v>
      </c>
      <c r="E2754" s="9" t="s">
        <v>29</v>
      </c>
      <c r="F2754" s="9" t="s">
        <v>63</v>
      </c>
      <c r="G2754" s="5" t="s">
        <v>64</v>
      </c>
      <c r="H2754" s="6">
        <v>0.93</v>
      </c>
      <c r="I2754" s="6">
        <v>0</v>
      </c>
      <c r="J2754" s="6">
        <v>0</v>
      </c>
      <c r="K2754" s="6">
        <v>0.04</v>
      </c>
      <c r="L2754" s="6">
        <v>0.9</v>
      </c>
      <c r="M2754" s="6">
        <v>0</v>
      </c>
      <c r="N2754" s="6">
        <v>0</v>
      </c>
      <c r="O2754" s="6">
        <v>0</v>
      </c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  <c r="AM2754" s="3"/>
      <c r="AN2754" s="3"/>
      <c r="AO2754" s="3"/>
      <c r="AP2754" s="3"/>
      <c r="AQ2754" s="3"/>
      <c r="AR2754" s="3"/>
      <c r="AS2754" s="3"/>
      <c r="AT2754" s="3"/>
      <c r="AU2754" s="3"/>
      <c r="AV2754" s="3"/>
      <c r="AW2754" s="3"/>
      <c r="AX2754" s="3"/>
      <c r="AY2754" s="3"/>
      <c r="AZ2754" s="3"/>
      <c r="BA2754" s="3"/>
      <c r="BB2754" s="3"/>
      <c r="BC2754" s="3"/>
      <c r="BD2754" s="3"/>
      <c r="BE2754" s="3"/>
    </row>
    <row r="2755" spans="1:57" s="20" customFormat="1" hidden="1" x14ac:dyDescent="0.25">
      <c r="A2755" s="9">
        <v>2019</v>
      </c>
      <c r="B2755" s="9">
        <v>5</v>
      </c>
      <c r="C2755" s="9" t="s">
        <v>79</v>
      </c>
      <c r="D2755" s="9" t="s">
        <v>79</v>
      </c>
      <c r="E2755" s="9" t="s">
        <v>138</v>
      </c>
      <c r="F2755" s="9" t="s">
        <v>145</v>
      </c>
      <c r="G2755" s="5" t="s">
        <v>140</v>
      </c>
      <c r="H2755" s="6">
        <v>0.04</v>
      </c>
      <c r="I2755" s="6">
        <v>0</v>
      </c>
      <c r="J2755" s="6">
        <v>0</v>
      </c>
      <c r="K2755" s="6">
        <v>0.04</v>
      </c>
      <c r="L2755" s="6">
        <v>0</v>
      </c>
      <c r="M2755" s="6">
        <v>0</v>
      </c>
      <c r="N2755" s="6">
        <v>0</v>
      </c>
      <c r="O2755" s="6">
        <v>0</v>
      </c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  <c r="AM2755" s="3"/>
      <c r="AN2755" s="3"/>
      <c r="AO2755" s="3"/>
      <c r="AP2755" s="3"/>
      <c r="AQ2755" s="3"/>
      <c r="AR2755" s="3"/>
      <c r="AS2755" s="3"/>
      <c r="AT2755" s="3"/>
      <c r="AU2755" s="3"/>
      <c r="AV2755" s="3"/>
      <c r="AW2755" s="3"/>
      <c r="AX2755" s="3"/>
      <c r="AY2755" s="3"/>
      <c r="AZ2755" s="3"/>
      <c r="BA2755" s="3"/>
      <c r="BB2755" s="3"/>
      <c r="BC2755" s="3"/>
      <c r="BD2755" s="3"/>
      <c r="BE2755" s="3"/>
    </row>
    <row r="2756" spans="1:57" s="20" customFormat="1" hidden="1" x14ac:dyDescent="0.25">
      <c r="A2756" s="9">
        <v>2019</v>
      </c>
      <c r="B2756" s="9">
        <v>5</v>
      </c>
      <c r="C2756" s="9" t="s">
        <v>19</v>
      </c>
      <c r="D2756" s="9" t="s">
        <v>166</v>
      </c>
      <c r="E2756" s="9" t="s">
        <v>242</v>
      </c>
      <c r="F2756" s="9" t="s">
        <v>246</v>
      </c>
      <c r="G2756" s="5" t="s">
        <v>247</v>
      </c>
      <c r="H2756" s="6">
        <v>0.04</v>
      </c>
      <c r="I2756" s="6">
        <v>0</v>
      </c>
      <c r="J2756" s="6">
        <v>0</v>
      </c>
      <c r="K2756" s="6">
        <v>0.04</v>
      </c>
      <c r="L2756" s="6">
        <v>0</v>
      </c>
      <c r="M2756" s="6">
        <v>0</v>
      </c>
      <c r="N2756" s="6">
        <v>0</v>
      </c>
      <c r="O2756" s="6">
        <v>0</v>
      </c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  <c r="AM2756" s="3"/>
      <c r="AN2756" s="3"/>
      <c r="AO2756" s="3"/>
      <c r="AP2756" s="3"/>
      <c r="AQ2756" s="3"/>
      <c r="AR2756" s="3"/>
      <c r="AS2756" s="3"/>
      <c r="AT2756" s="3"/>
      <c r="AU2756" s="3"/>
      <c r="AV2756" s="3"/>
      <c r="AW2756" s="3"/>
      <c r="AX2756" s="3"/>
      <c r="AY2756" s="3"/>
      <c r="AZ2756" s="3"/>
      <c r="BA2756" s="3"/>
      <c r="BB2756" s="3"/>
      <c r="BC2756" s="3"/>
      <c r="BD2756" s="3"/>
      <c r="BE2756" s="3"/>
    </row>
    <row r="2757" spans="1:57" s="20" customFormat="1" hidden="1" x14ac:dyDescent="0.25">
      <c r="A2757" s="9">
        <v>2019</v>
      </c>
      <c r="B2757" s="9">
        <v>5</v>
      </c>
      <c r="C2757" s="9" t="s">
        <v>27</v>
      </c>
      <c r="D2757" s="9" t="s">
        <v>158</v>
      </c>
      <c r="E2757" s="9" t="s">
        <v>17</v>
      </c>
      <c r="F2757" s="9" t="s">
        <v>266</v>
      </c>
      <c r="G2757" s="5" t="s">
        <v>34</v>
      </c>
      <c r="H2757" s="6">
        <v>3.57</v>
      </c>
      <c r="I2757" s="6">
        <v>0</v>
      </c>
      <c r="J2757" s="6">
        <v>0</v>
      </c>
      <c r="K2757" s="6">
        <v>0.04</v>
      </c>
      <c r="L2757" s="6">
        <v>0</v>
      </c>
      <c r="M2757" s="6">
        <v>3.53</v>
      </c>
      <c r="N2757" s="6">
        <v>6.7</v>
      </c>
      <c r="O2757" s="6">
        <v>0</v>
      </c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  <c r="AM2757" s="3"/>
      <c r="AN2757" s="3"/>
      <c r="AO2757" s="3"/>
      <c r="AP2757" s="3"/>
      <c r="AQ2757" s="3"/>
      <c r="AR2757" s="3"/>
      <c r="AS2757" s="3"/>
      <c r="AT2757" s="3"/>
      <c r="AU2757" s="3"/>
      <c r="AV2757" s="3"/>
      <c r="AW2757" s="3"/>
      <c r="AX2757" s="3"/>
      <c r="AY2757" s="3"/>
      <c r="AZ2757" s="3"/>
      <c r="BA2757" s="3"/>
      <c r="BB2757" s="3"/>
      <c r="BC2757" s="3"/>
      <c r="BD2757" s="3"/>
      <c r="BE2757" s="3"/>
    </row>
    <row r="2758" spans="1:57" s="20" customFormat="1" x14ac:dyDescent="0.25">
      <c r="A2758" s="9">
        <v>2019</v>
      </c>
      <c r="B2758" s="9">
        <v>5</v>
      </c>
      <c r="C2758" s="9" t="s">
        <v>61</v>
      </c>
      <c r="D2758" s="9" t="s">
        <v>401</v>
      </c>
      <c r="E2758" s="9" t="s">
        <v>29</v>
      </c>
      <c r="F2758" s="9" t="s">
        <v>401</v>
      </c>
      <c r="G2758" s="5" t="s">
        <v>401</v>
      </c>
      <c r="H2758" s="6">
        <v>3.03</v>
      </c>
      <c r="I2758" s="6">
        <v>0</v>
      </c>
      <c r="J2758" s="6">
        <v>0</v>
      </c>
      <c r="K2758" s="6">
        <v>0.04</v>
      </c>
      <c r="L2758" s="6">
        <v>0.34</v>
      </c>
      <c r="M2758" s="6">
        <v>0</v>
      </c>
      <c r="N2758" s="6">
        <v>0</v>
      </c>
      <c r="O2758" s="6">
        <v>2.66</v>
      </c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  <c r="AM2758" s="3"/>
      <c r="AN2758" s="3"/>
      <c r="AO2758" s="3"/>
      <c r="AP2758" s="3"/>
      <c r="AQ2758" s="3"/>
      <c r="AR2758" s="3"/>
      <c r="AS2758" s="3"/>
      <c r="AT2758" s="3"/>
      <c r="AU2758" s="3"/>
      <c r="AV2758" s="3"/>
      <c r="AW2758" s="3"/>
      <c r="AX2758" s="3"/>
      <c r="AY2758" s="3"/>
      <c r="AZ2758" s="3"/>
      <c r="BA2758" s="3"/>
      <c r="BB2758" s="3"/>
      <c r="BC2758" s="3"/>
      <c r="BD2758" s="3"/>
      <c r="BE2758" s="3"/>
    </row>
    <row r="2759" spans="1:57" s="20" customFormat="1" x14ac:dyDescent="0.25">
      <c r="A2759" s="9">
        <v>2019</v>
      </c>
      <c r="B2759" s="9">
        <v>6</v>
      </c>
      <c r="C2759" s="10" t="s">
        <v>27</v>
      </c>
      <c r="D2759" s="10" t="s">
        <v>28</v>
      </c>
      <c r="E2759" s="9" t="s">
        <v>29</v>
      </c>
      <c r="F2759" s="10" t="s">
        <v>41</v>
      </c>
      <c r="G2759" s="12" t="s">
        <v>30</v>
      </c>
      <c r="H2759" s="6">
        <v>1.75</v>
      </c>
      <c r="I2759" s="6">
        <v>0</v>
      </c>
      <c r="J2759" s="6">
        <v>0</v>
      </c>
      <c r="K2759" s="6">
        <v>0.04</v>
      </c>
      <c r="L2759" s="6">
        <v>0</v>
      </c>
      <c r="M2759" s="6">
        <v>1.72</v>
      </c>
      <c r="N2759" s="6">
        <v>0.72</v>
      </c>
      <c r="O2759" s="6">
        <v>0</v>
      </c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  <c r="BA2759" s="3"/>
      <c r="BB2759" s="3"/>
      <c r="BC2759" s="3"/>
      <c r="BD2759" s="3"/>
      <c r="BE2759" s="3"/>
    </row>
    <row r="2760" spans="1:57" s="20" customFormat="1" x14ac:dyDescent="0.25">
      <c r="A2760" s="9">
        <v>2019</v>
      </c>
      <c r="B2760" s="9">
        <v>6</v>
      </c>
      <c r="C2760" s="10" t="s">
        <v>61</v>
      </c>
      <c r="D2760" s="10" t="s">
        <v>62</v>
      </c>
      <c r="E2760" s="9" t="s">
        <v>29</v>
      </c>
      <c r="F2760" s="10" t="s">
        <v>63</v>
      </c>
      <c r="G2760" s="12" t="s">
        <v>64</v>
      </c>
      <c r="H2760" s="6">
        <v>0.98</v>
      </c>
      <c r="I2760" s="6">
        <v>0</v>
      </c>
      <c r="J2760" s="6">
        <v>0</v>
      </c>
      <c r="K2760" s="6">
        <v>0.04</v>
      </c>
      <c r="L2760" s="6">
        <v>0.94</v>
      </c>
      <c r="M2760" s="6">
        <v>0</v>
      </c>
      <c r="N2760" s="6">
        <v>0</v>
      </c>
      <c r="O2760" s="6">
        <v>0</v>
      </c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  <c r="AM2760" s="3"/>
      <c r="AN2760" s="3"/>
      <c r="AO2760" s="3"/>
      <c r="AP2760" s="3"/>
      <c r="AQ2760" s="3"/>
      <c r="AR2760" s="3"/>
      <c r="AS2760" s="3"/>
      <c r="AT2760" s="3"/>
      <c r="AU2760" s="3"/>
      <c r="AV2760" s="3"/>
      <c r="AW2760" s="3"/>
      <c r="AX2760" s="3"/>
      <c r="AY2760" s="3"/>
      <c r="AZ2760" s="3"/>
      <c r="BA2760" s="3"/>
      <c r="BB2760" s="3"/>
      <c r="BC2760" s="3"/>
      <c r="BD2760" s="3"/>
      <c r="BE2760" s="3"/>
    </row>
    <row r="2761" spans="1:57" s="20" customFormat="1" hidden="1" x14ac:dyDescent="0.25">
      <c r="A2761" s="9">
        <v>2019</v>
      </c>
      <c r="B2761" s="9">
        <v>6</v>
      </c>
      <c r="C2761" s="10" t="s">
        <v>89</v>
      </c>
      <c r="D2761" s="10" t="s">
        <v>90</v>
      </c>
      <c r="E2761" s="9" t="s">
        <v>91</v>
      </c>
      <c r="F2761" s="10" t="s">
        <v>94</v>
      </c>
      <c r="G2761" s="12" t="s">
        <v>93</v>
      </c>
      <c r="H2761" s="6">
        <v>16.579999999999998</v>
      </c>
      <c r="I2761" s="6">
        <v>0</v>
      </c>
      <c r="J2761" s="6">
        <v>0</v>
      </c>
      <c r="K2761" s="6">
        <v>0.04</v>
      </c>
      <c r="L2761" s="6">
        <v>4.5999999999999996</v>
      </c>
      <c r="M2761" s="6">
        <v>11.94</v>
      </c>
      <c r="N2761" s="6">
        <v>4</v>
      </c>
      <c r="O2761" s="6">
        <v>0</v>
      </c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  <c r="AM2761" s="3"/>
      <c r="AN2761" s="3"/>
      <c r="AO2761" s="3"/>
      <c r="AP2761" s="3"/>
      <c r="AQ2761" s="3"/>
      <c r="AR2761" s="3"/>
      <c r="AS2761" s="3"/>
      <c r="AT2761" s="3"/>
      <c r="AU2761" s="3"/>
      <c r="AV2761" s="3"/>
      <c r="AW2761" s="3"/>
      <c r="AX2761" s="3"/>
      <c r="AY2761" s="3"/>
      <c r="AZ2761" s="3"/>
      <c r="BA2761" s="3"/>
      <c r="BB2761" s="3"/>
      <c r="BC2761" s="3"/>
      <c r="BD2761" s="3"/>
      <c r="BE2761" s="3"/>
    </row>
    <row r="2762" spans="1:57" s="20" customFormat="1" hidden="1" x14ac:dyDescent="0.25">
      <c r="A2762" s="9">
        <v>2019</v>
      </c>
      <c r="B2762" s="9">
        <v>6</v>
      </c>
      <c r="C2762" s="10" t="s">
        <v>79</v>
      </c>
      <c r="D2762" s="10" t="s">
        <v>79</v>
      </c>
      <c r="E2762" s="9" t="s">
        <v>138</v>
      </c>
      <c r="F2762" s="10" t="s">
        <v>145</v>
      </c>
      <c r="G2762" s="12" t="s">
        <v>140</v>
      </c>
      <c r="H2762" s="6">
        <v>0.04</v>
      </c>
      <c r="I2762" s="6">
        <v>0</v>
      </c>
      <c r="J2762" s="6">
        <v>0</v>
      </c>
      <c r="K2762" s="6">
        <v>0.04</v>
      </c>
      <c r="L2762" s="6">
        <v>0</v>
      </c>
      <c r="M2762" s="6">
        <v>0</v>
      </c>
      <c r="N2762" s="6">
        <v>0</v>
      </c>
      <c r="O2762" s="6">
        <v>0</v>
      </c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  <c r="AM2762" s="3"/>
      <c r="AN2762" s="3"/>
      <c r="AO2762" s="3"/>
      <c r="AP2762" s="3"/>
      <c r="AQ2762" s="3"/>
      <c r="AR2762" s="3"/>
      <c r="AS2762" s="3"/>
      <c r="AT2762" s="3"/>
      <c r="AU2762" s="3"/>
      <c r="AV2762" s="3"/>
      <c r="AW2762" s="3"/>
      <c r="AX2762" s="3"/>
      <c r="AY2762" s="3"/>
      <c r="AZ2762" s="3"/>
      <c r="BA2762" s="3"/>
      <c r="BB2762" s="3"/>
      <c r="BC2762" s="3"/>
      <c r="BD2762" s="3"/>
      <c r="BE2762" s="3"/>
    </row>
    <row r="2763" spans="1:57" s="20" customFormat="1" hidden="1" x14ac:dyDescent="0.25">
      <c r="A2763" s="9">
        <v>2019</v>
      </c>
      <c r="B2763" s="9">
        <v>6</v>
      </c>
      <c r="C2763" s="10" t="s">
        <v>19</v>
      </c>
      <c r="D2763" s="10" t="s">
        <v>166</v>
      </c>
      <c r="E2763" s="9" t="s">
        <v>242</v>
      </c>
      <c r="F2763" s="10" t="s">
        <v>246</v>
      </c>
      <c r="G2763" s="12" t="s">
        <v>247</v>
      </c>
      <c r="H2763" s="6">
        <v>0.04</v>
      </c>
      <c r="I2763" s="6">
        <v>0</v>
      </c>
      <c r="J2763" s="6">
        <v>0</v>
      </c>
      <c r="K2763" s="6">
        <v>0.04</v>
      </c>
      <c r="L2763" s="6">
        <v>0</v>
      </c>
      <c r="M2763" s="6">
        <v>0</v>
      </c>
      <c r="N2763" s="6">
        <v>0</v>
      </c>
      <c r="O2763" s="6">
        <v>0</v>
      </c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  <c r="AM2763" s="3"/>
      <c r="AN2763" s="3"/>
      <c r="AO2763" s="3"/>
      <c r="AP2763" s="3"/>
      <c r="AQ2763" s="3"/>
      <c r="AR2763" s="3"/>
      <c r="AS2763" s="3"/>
      <c r="AT2763" s="3"/>
      <c r="AU2763" s="3"/>
      <c r="AV2763" s="3"/>
      <c r="AW2763" s="3"/>
      <c r="AX2763" s="3"/>
      <c r="AY2763" s="3"/>
      <c r="AZ2763" s="3"/>
      <c r="BA2763" s="3"/>
      <c r="BB2763" s="3"/>
      <c r="BC2763" s="3"/>
      <c r="BD2763" s="3"/>
      <c r="BE2763" s="3"/>
    </row>
    <row r="2764" spans="1:57" s="20" customFormat="1" hidden="1" x14ac:dyDescent="0.25">
      <c r="A2764" s="9">
        <v>2019</v>
      </c>
      <c r="B2764" s="9">
        <v>6</v>
      </c>
      <c r="C2764" s="10" t="s">
        <v>27</v>
      </c>
      <c r="D2764" s="10" t="s">
        <v>158</v>
      </c>
      <c r="E2764" s="9" t="s">
        <v>17</v>
      </c>
      <c r="F2764" s="10" t="s">
        <v>265</v>
      </c>
      <c r="G2764" s="12" t="s">
        <v>34</v>
      </c>
      <c r="H2764" s="6">
        <v>1.92</v>
      </c>
      <c r="I2764" s="6">
        <v>0</v>
      </c>
      <c r="J2764" s="6">
        <v>0</v>
      </c>
      <c r="K2764" s="6">
        <v>0.04</v>
      </c>
      <c r="L2764" s="6">
        <v>0</v>
      </c>
      <c r="M2764" s="6">
        <v>1.88</v>
      </c>
      <c r="N2764" s="6">
        <v>3.36</v>
      </c>
      <c r="O2764" s="6">
        <v>0</v>
      </c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  <c r="AM2764" s="3"/>
      <c r="AN2764" s="3"/>
      <c r="AO2764" s="3"/>
      <c r="AP2764" s="3"/>
      <c r="AQ2764" s="3"/>
      <c r="AR2764" s="3"/>
      <c r="AS2764" s="3"/>
      <c r="AT2764" s="3"/>
      <c r="AU2764" s="3"/>
      <c r="AV2764" s="3"/>
      <c r="AW2764" s="3"/>
      <c r="AX2764" s="3"/>
      <c r="AY2764" s="3"/>
      <c r="AZ2764" s="3"/>
      <c r="BA2764" s="3"/>
      <c r="BB2764" s="3"/>
      <c r="BC2764" s="3"/>
      <c r="BD2764" s="3"/>
      <c r="BE2764" s="3"/>
    </row>
    <row r="2765" spans="1:57" s="20" customFormat="1" hidden="1" x14ac:dyDescent="0.25">
      <c r="A2765" s="9">
        <v>2019</v>
      </c>
      <c r="B2765" s="9">
        <v>6</v>
      </c>
      <c r="C2765" s="10" t="s">
        <v>55</v>
      </c>
      <c r="D2765" s="10" t="s">
        <v>249</v>
      </c>
      <c r="E2765" s="9" t="s">
        <v>250</v>
      </c>
      <c r="F2765" s="10" t="s">
        <v>363</v>
      </c>
      <c r="G2765" s="12" t="s">
        <v>357</v>
      </c>
      <c r="H2765" s="6">
        <v>9.2899999999999991</v>
      </c>
      <c r="I2765" s="6">
        <v>0</v>
      </c>
      <c r="J2765" s="6">
        <v>0</v>
      </c>
      <c r="K2765" s="6">
        <v>0.04</v>
      </c>
      <c r="L2765" s="6">
        <v>9.25</v>
      </c>
      <c r="M2765" s="6">
        <v>0</v>
      </c>
      <c r="N2765" s="6">
        <v>0</v>
      </c>
      <c r="O2765" s="6">
        <v>0</v>
      </c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  <c r="AM2765" s="3"/>
      <c r="AN2765" s="3"/>
      <c r="AO2765" s="3"/>
      <c r="AP2765" s="3"/>
      <c r="AQ2765" s="3"/>
      <c r="AR2765" s="3"/>
      <c r="AS2765" s="3"/>
      <c r="AT2765" s="3"/>
      <c r="AU2765" s="3"/>
      <c r="AV2765" s="3"/>
      <c r="AW2765" s="3"/>
      <c r="AX2765" s="3"/>
      <c r="AY2765" s="3"/>
      <c r="AZ2765" s="3"/>
      <c r="BA2765" s="3"/>
      <c r="BB2765" s="3"/>
      <c r="BC2765" s="3"/>
      <c r="BD2765" s="3"/>
      <c r="BE2765" s="3"/>
    </row>
    <row r="2766" spans="1:57" s="20" customFormat="1" hidden="1" x14ac:dyDescent="0.25">
      <c r="A2766" s="5">
        <v>2019</v>
      </c>
      <c r="B2766" s="5">
        <v>7</v>
      </c>
      <c r="C2766" s="12" t="s">
        <v>55</v>
      </c>
      <c r="D2766" s="12" t="s">
        <v>56</v>
      </c>
      <c r="E2766" s="5" t="s">
        <v>57</v>
      </c>
      <c r="F2766" s="12" t="s">
        <v>58</v>
      </c>
      <c r="G2766" s="10" t="s">
        <v>59</v>
      </c>
      <c r="H2766" s="6">
        <v>0.04</v>
      </c>
      <c r="I2766" s="6">
        <v>0</v>
      </c>
      <c r="J2766" s="6">
        <v>0</v>
      </c>
      <c r="K2766" s="6">
        <v>0.04</v>
      </c>
      <c r="L2766" s="6">
        <v>0</v>
      </c>
      <c r="M2766" s="6">
        <v>0</v>
      </c>
      <c r="N2766" s="6">
        <v>0</v>
      </c>
      <c r="O2766" s="6">
        <v>0</v>
      </c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  <c r="AM2766" s="3"/>
      <c r="AN2766" s="3"/>
      <c r="AO2766" s="3"/>
      <c r="AP2766" s="3"/>
      <c r="AQ2766" s="3"/>
      <c r="AR2766" s="3"/>
      <c r="AS2766" s="3"/>
      <c r="AT2766" s="3"/>
      <c r="AU2766" s="3"/>
      <c r="AV2766" s="3"/>
      <c r="AW2766" s="3"/>
      <c r="AX2766" s="3"/>
      <c r="AY2766" s="3"/>
      <c r="AZ2766" s="3"/>
      <c r="BA2766" s="3"/>
      <c r="BB2766" s="3"/>
      <c r="BC2766" s="3"/>
      <c r="BD2766" s="3"/>
      <c r="BE2766" s="3"/>
    </row>
    <row r="2767" spans="1:57" s="20" customFormat="1" hidden="1" x14ac:dyDescent="0.25">
      <c r="A2767" s="5">
        <v>2019</v>
      </c>
      <c r="B2767" s="5">
        <v>7</v>
      </c>
      <c r="C2767" s="12" t="s">
        <v>19</v>
      </c>
      <c r="D2767" s="12" t="s">
        <v>166</v>
      </c>
      <c r="E2767" s="5" t="s">
        <v>242</v>
      </c>
      <c r="F2767" s="12" t="s">
        <v>246</v>
      </c>
      <c r="G2767" s="10" t="s">
        <v>247</v>
      </c>
      <c r="H2767" s="6">
        <v>0.04</v>
      </c>
      <c r="I2767" s="6">
        <v>0</v>
      </c>
      <c r="J2767" s="6">
        <v>0</v>
      </c>
      <c r="K2767" s="6">
        <v>0.04</v>
      </c>
      <c r="L2767" s="6">
        <v>0</v>
      </c>
      <c r="M2767" s="6">
        <v>0</v>
      </c>
      <c r="N2767" s="6">
        <v>0</v>
      </c>
      <c r="O2767" s="6">
        <v>0</v>
      </c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  <c r="AM2767" s="3"/>
      <c r="AN2767" s="3"/>
      <c r="AO2767" s="3"/>
      <c r="AP2767" s="3"/>
      <c r="AQ2767" s="3"/>
      <c r="AR2767" s="3"/>
      <c r="AS2767" s="3"/>
      <c r="AT2767" s="3"/>
      <c r="AU2767" s="3"/>
      <c r="AV2767" s="3"/>
      <c r="AW2767" s="3"/>
      <c r="AX2767" s="3"/>
      <c r="AY2767" s="3"/>
      <c r="AZ2767" s="3"/>
      <c r="BA2767" s="3"/>
      <c r="BB2767" s="3"/>
      <c r="BC2767" s="3"/>
      <c r="BD2767" s="3"/>
      <c r="BE2767" s="3"/>
    </row>
    <row r="2768" spans="1:57" s="20" customFormat="1" hidden="1" x14ac:dyDescent="0.25">
      <c r="A2768" s="5">
        <v>2019</v>
      </c>
      <c r="B2768" s="5">
        <v>7</v>
      </c>
      <c r="C2768" s="12" t="s">
        <v>27</v>
      </c>
      <c r="D2768" s="12" t="s">
        <v>158</v>
      </c>
      <c r="E2768" s="5" t="s">
        <v>17</v>
      </c>
      <c r="F2768" s="12" t="s">
        <v>264</v>
      </c>
      <c r="G2768" s="10" t="s">
        <v>34</v>
      </c>
      <c r="H2768" s="6">
        <v>3.04</v>
      </c>
      <c r="I2768" s="6">
        <v>0</v>
      </c>
      <c r="J2768" s="6">
        <v>0</v>
      </c>
      <c r="K2768" s="6">
        <v>0.04</v>
      </c>
      <c r="L2768" s="6">
        <v>0</v>
      </c>
      <c r="M2768" s="6">
        <v>3</v>
      </c>
      <c r="N2768" s="6">
        <v>5.7100000000000009</v>
      </c>
      <c r="O2768" s="6">
        <v>0</v>
      </c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  <c r="AM2768" s="3"/>
      <c r="AN2768" s="3"/>
      <c r="AO2768" s="3"/>
      <c r="AP2768" s="3"/>
      <c r="AQ2768" s="3"/>
      <c r="AR2768" s="3"/>
      <c r="AS2768" s="3"/>
      <c r="AT2768" s="3"/>
      <c r="AU2768" s="3"/>
      <c r="AV2768" s="3"/>
      <c r="AW2768" s="3"/>
      <c r="AX2768" s="3"/>
      <c r="AY2768" s="3"/>
      <c r="AZ2768" s="3"/>
      <c r="BA2768" s="3"/>
      <c r="BB2768" s="3"/>
      <c r="BC2768" s="3"/>
      <c r="BD2768" s="3"/>
      <c r="BE2768" s="3"/>
    </row>
    <row r="2769" spans="1:57" s="20" customFormat="1" hidden="1" x14ac:dyDescent="0.25">
      <c r="A2769" s="5">
        <v>2019</v>
      </c>
      <c r="B2769" s="5">
        <v>7</v>
      </c>
      <c r="C2769" s="12" t="s">
        <v>27</v>
      </c>
      <c r="D2769" s="12" t="s">
        <v>158</v>
      </c>
      <c r="E2769" s="5" t="s">
        <v>17</v>
      </c>
      <c r="F2769" s="12" t="s">
        <v>266</v>
      </c>
      <c r="G2769" s="10" t="s">
        <v>34</v>
      </c>
      <c r="H2769" s="6">
        <v>3.58</v>
      </c>
      <c r="I2769" s="6">
        <v>0</v>
      </c>
      <c r="J2769" s="6">
        <v>0</v>
      </c>
      <c r="K2769" s="6">
        <v>0.04</v>
      </c>
      <c r="L2769" s="6">
        <v>0</v>
      </c>
      <c r="M2769" s="6">
        <v>3.54</v>
      </c>
      <c r="N2769" s="6">
        <v>6.74</v>
      </c>
      <c r="O2769" s="6">
        <v>0</v>
      </c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  <c r="AM2769" s="3"/>
      <c r="AN2769" s="3"/>
      <c r="AO2769" s="3"/>
      <c r="AP2769" s="3"/>
      <c r="AQ2769" s="3"/>
      <c r="AR2769" s="3"/>
      <c r="AS2769" s="3"/>
      <c r="AT2769" s="3"/>
      <c r="AU2769" s="3"/>
      <c r="AV2769" s="3"/>
      <c r="AW2769" s="3"/>
      <c r="AX2769" s="3"/>
      <c r="AY2769" s="3"/>
      <c r="AZ2769" s="3"/>
      <c r="BA2769" s="3"/>
      <c r="BB2769" s="3"/>
      <c r="BC2769" s="3"/>
      <c r="BD2769" s="3"/>
      <c r="BE2769" s="3"/>
    </row>
    <row r="2770" spans="1:57" s="20" customFormat="1" hidden="1" x14ac:dyDescent="0.25">
      <c r="A2770" s="5">
        <v>2019</v>
      </c>
      <c r="B2770" s="5">
        <v>7</v>
      </c>
      <c r="C2770" s="12" t="s">
        <v>55</v>
      </c>
      <c r="D2770" s="12" t="s">
        <v>249</v>
      </c>
      <c r="E2770" s="5" t="s">
        <v>250</v>
      </c>
      <c r="F2770" s="12" t="s">
        <v>363</v>
      </c>
      <c r="G2770" s="10" t="s">
        <v>357</v>
      </c>
      <c r="H2770" s="6">
        <v>8.56</v>
      </c>
      <c r="I2770" s="6">
        <v>0</v>
      </c>
      <c r="J2770" s="6">
        <v>0</v>
      </c>
      <c r="K2770" s="6">
        <v>0.04</v>
      </c>
      <c r="L2770" s="6">
        <v>8.52</v>
      </c>
      <c r="M2770" s="6">
        <v>0</v>
      </c>
      <c r="N2770" s="6">
        <v>0</v>
      </c>
      <c r="O2770" s="6">
        <v>0</v>
      </c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  <c r="AM2770" s="3"/>
      <c r="AN2770" s="3"/>
      <c r="AO2770" s="3"/>
      <c r="AP2770" s="3"/>
      <c r="AQ2770" s="3"/>
      <c r="AR2770" s="3"/>
      <c r="AS2770" s="3"/>
      <c r="AT2770" s="3"/>
      <c r="AU2770" s="3"/>
      <c r="AV2770" s="3"/>
      <c r="AW2770" s="3"/>
      <c r="AX2770" s="3"/>
      <c r="AY2770" s="3"/>
      <c r="AZ2770" s="3"/>
      <c r="BA2770" s="3"/>
      <c r="BB2770" s="3"/>
      <c r="BC2770" s="3"/>
      <c r="BD2770" s="3"/>
      <c r="BE2770" s="3"/>
    </row>
    <row r="2771" spans="1:57" s="20" customFormat="1" hidden="1" x14ac:dyDescent="0.25">
      <c r="A2771" s="5">
        <v>2019</v>
      </c>
      <c r="B2771" s="5">
        <v>7</v>
      </c>
      <c r="C2771" s="12" t="s">
        <v>19</v>
      </c>
      <c r="D2771" s="12" t="s">
        <v>299</v>
      </c>
      <c r="E2771" s="5" t="s">
        <v>280</v>
      </c>
      <c r="F2771" s="12" t="s">
        <v>513</v>
      </c>
      <c r="G2771" s="10" t="s">
        <v>512</v>
      </c>
      <c r="H2771" s="6">
        <v>0.04</v>
      </c>
      <c r="I2771" s="6">
        <v>0</v>
      </c>
      <c r="J2771" s="6">
        <v>0</v>
      </c>
      <c r="K2771" s="6">
        <v>0.04</v>
      </c>
      <c r="L2771" s="6">
        <v>0</v>
      </c>
      <c r="M2771" s="6">
        <v>0</v>
      </c>
      <c r="N2771" s="6">
        <v>0</v>
      </c>
      <c r="O2771" s="6">
        <v>0</v>
      </c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  <c r="AM2771" s="3"/>
      <c r="AN2771" s="3"/>
      <c r="AO2771" s="3"/>
      <c r="AP2771" s="3"/>
      <c r="AQ2771" s="3"/>
      <c r="AR2771" s="3"/>
      <c r="AS2771" s="3"/>
      <c r="AT2771" s="3"/>
      <c r="AU2771" s="3"/>
      <c r="AV2771" s="3"/>
      <c r="AW2771" s="3"/>
      <c r="AX2771" s="3"/>
      <c r="AY2771" s="3"/>
      <c r="AZ2771" s="3"/>
      <c r="BA2771" s="3"/>
      <c r="BB2771" s="3"/>
      <c r="BC2771" s="3"/>
      <c r="BD2771" s="3"/>
      <c r="BE2771" s="3"/>
    </row>
    <row r="2772" spans="1:57" s="20" customFormat="1" x14ac:dyDescent="0.25">
      <c r="A2772" s="15">
        <v>2019</v>
      </c>
      <c r="B2772" s="15">
        <v>8</v>
      </c>
      <c r="C2772" s="15" t="s">
        <v>27</v>
      </c>
      <c r="D2772" s="15" t="s">
        <v>28</v>
      </c>
      <c r="E2772" s="15" t="s">
        <v>29</v>
      </c>
      <c r="F2772" s="15" t="s">
        <v>31</v>
      </c>
      <c r="G2772" s="16" t="s">
        <v>30</v>
      </c>
      <c r="H2772" s="15">
        <v>9.83</v>
      </c>
      <c r="I2772" s="15">
        <v>0</v>
      </c>
      <c r="J2772" s="15">
        <v>0</v>
      </c>
      <c r="K2772" s="15">
        <v>0.04</v>
      </c>
      <c r="L2772" s="15">
        <v>0</v>
      </c>
      <c r="M2772" s="15">
        <v>9.7799999999999994</v>
      </c>
      <c r="N2772" s="15">
        <v>4.05</v>
      </c>
      <c r="O2772" s="15">
        <v>0</v>
      </c>
      <c r="P2772" s="17"/>
      <c r="Q2772" s="17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  <c r="AB2772" s="17"/>
      <c r="AC2772" s="17"/>
      <c r="AD2772" s="17"/>
      <c r="AE2772" s="17"/>
      <c r="AF2772" s="17"/>
      <c r="AG2772" s="17"/>
      <c r="AH2772" s="17"/>
      <c r="AI2772" s="17"/>
      <c r="AJ2772" s="17"/>
      <c r="AK2772" s="17"/>
      <c r="AL2772" s="17"/>
      <c r="AM2772" s="17"/>
      <c r="AN2772" s="17"/>
      <c r="AO2772" s="17"/>
      <c r="AP2772" s="17"/>
      <c r="AQ2772" s="17"/>
      <c r="AR2772" s="17"/>
      <c r="AS2772" s="17"/>
      <c r="AT2772" s="17"/>
      <c r="AU2772" s="17"/>
      <c r="AV2772" s="17"/>
      <c r="AW2772" s="17"/>
      <c r="AX2772" s="17"/>
      <c r="AY2772" s="17"/>
      <c r="AZ2772" s="17"/>
      <c r="BA2772" s="17"/>
      <c r="BB2772" s="17"/>
      <c r="BC2772" s="17"/>
      <c r="BD2772" s="17"/>
      <c r="BE2772" s="17"/>
    </row>
    <row r="2773" spans="1:57" s="20" customFormat="1" x14ac:dyDescent="0.25">
      <c r="A2773" s="15">
        <v>2019</v>
      </c>
      <c r="B2773" s="15">
        <v>8</v>
      </c>
      <c r="C2773" s="15" t="s">
        <v>27</v>
      </c>
      <c r="D2773" s="15" t="s">
        <v>28</v>
      </c>
      <c r="E2773" s="15" t="s">
        <v>29</v>
      </c>
      <c r="F2773" s="15" t="s">
        <v>37</v>
      </c>
      <c r="G2773" s="16" t="s">
        <v>30</v>
      </c>
      <c r="H2773" s="15">
        <v>1.05</v>
      </c>
      <c r="I2773" s="15">
        <v>0</v>
      </c>
      <c r="J2773" s="15">
        <v>0</v>
      </c>
      <c r="K2773" s="15">
        <v>0.04</v>
      </c>
      <c r="L2773" s="15">
        <v>0</v>
      </c>
      <c r="M2773" s="15">
        <v>1.01</v>
      </c>
      <c r="N2773" s="15">
        <v>0.42</v>
      </c>
      <c r="O2773" s="15">
        <v>0</v>
      </c>
      <c r="P2773" s="17"/>
      <c r="Q2773" s="17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  <c r="AB2773" s="17"/>
      <c r="AC2773" s="17"/>
      <c r="AD2773" s="17"/>
      <c r="AE2773" s="17"/>
      <c r="AF2773" s="17"/>
      <c r="AG2773" s="17"/>
      <c r="AH2773" s="17"/>
      <c r="AI2773" s="17"/>
      <c r="AJ2773" s="17"/>
      <c r="AK2773" s="17"/>
      <c r="AL2773" s="17"/>
      <c r="AM2773" s="17"/>
      <c r="AN2773" s="17"/>
      <c r="AO2773" s="17"/>
      <c r="AP2773" s="17"/>
      <c r="AQ2773" s="17"/>
      <c r="AR2773" s="17"/>
      <c r="AS2773" s="17"/>
      <c r="AT2773" s="17"/>
      <c r="AU2773" s="17"/>
      <c r="AV2773" s="17"/>
      <c r="AW2773" s="17"/>
      <c r="AX2773" s="17"/>
      <c r="AY2773" s="17"/>
      <c r="AZ2773" s="17"/>
      <c r="BA2773" s="17"/>
      <c r="BB2773" s="17"/>
      <c r="BC2773" s="17"/>
      <c r="BD2773" s="17"/>
      <c r="BE2773" s="17"/>
    </row>
    <row r="2774" spans="1:57" s="20" customFormat="1" hidden="1" x14ac:dyDescent="0.25">
      <c r="A2774" s="15">
        <v>2019</v>
      </c>
      <c r="B2774" s="15">
        <v>8</v>
      </c>
      <c r="C2774" s="15" t="s">
        <v>55</v>
      </c>
      <c r="D2774" s="15" t="s">
        <v>56</v>
      </c>
      <c r="E2774" s="15" t="s">
        <v>57</v>
      </c>
      <c r="F2774" s="15" t="s">
        <v>58</v>
      </c>
      <c r="G2774" s="16" t="s">
        <v>59</v>
      </c>
      <c r="H2774" s="15">
        <v>0.04</v>
      </c>
      <c r="I2774" s="15">
        <v>0</v>
      </c>
      <c r="J2774" s="15">
        <v>0</v>
      </c>
      <c r="K2774" s="15">
        <v>0.04</v>
      </c>
      <c r="L2774" s="15">
        <v>0</v>
      </c>
      <c r="M2774" s="15">
        <v>0</v>
      </c>
      <c r="N2774" s="15">
        <v>0</v>
      </c>
      <c r="O2774" s="15">
        <v>0</v>
      </c>
      <c r="P2774" s="17"/>
      <c r="Q2774" s="17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  <c r="AB2774" s="17"/>
      <c r="AC2774" s="17"/>
      <c r="AD2774" s="17"/>
      <c r="AE2774" s="17"/>
      <c r="AF2774" s="17"/>
      <c r="AG2774" s="17"/>
      <c r="AH2774" s="17"/>
      <c r="AI2774" s="17"/>
      <c r="AJ2774" s="17"/>
      <c r="AK2774" s="17"/>
      <c r="AL2774" s="17"/>
      <c r="AM2774" s="17"/>
      <c r="AN2774" s="17"/>
      <c r="AO2774" s="17"/>
      <c r="AP2774" s="17"/>
      <c r="AQ2774" s="17"/>
      <c r="AR2774" s="17"/>
      <c r="AS2774" s="17"/>
      <c r="AT2774" s="17"/>
      <c r="AU2774" s="17"/>
      <c r="AV2774" s="17"/>
      <c r="AW2774" s="17"/>
      <c r="AX2774" s="17"/>
      <c r="AY2774" s="17"/>
      <c r="AZ2774" s="17"/>
      <c r="BA2774" s="17"/>
      <c r="BB2774" s="17"/>
      <c r="BC2774" s="17"/>
      <c r="BD2774" s="17"/>
      <c r="BE2774" s="17"/>
    </row>
    <row r="2775" spans="1:57" s="20" customFormat="1" x14ac:dyDescent="0.25">
      <c r="A2775" s="15">
        <v>2019</v>
      </c>
      <c r="B2775" s="15">
        <v>8</v>
      </c>
      <c r="C2775" s="15" t="s">
        <v>61</v>
      </c>
      <c r="D2775" s="15" t="s">
        <v>62</v>
      </c>
      <c r="E2775" s="15" t="s">
        <v>29</v>
      </c>
      <c r="F2775" s="15" t="s">
        <v>63</v>
      </c>
      <c r="G2775" s="16" t="s">
        <v>64</v>
      </c>
      <c r="H2775" s="15">
        <v>0.84</v>
      </c>
      <c r="I2775" s="15">
        <v>0</v>
      </c>
      <c r="J2775" s="15">
        <v>0</v>
      </c>
      <c r="K2775" s="15">
        <v>0.04</v>
      </c>
      <c r="L2775" s="15">
        <v>0.8</v>
      </c>
      <c r="M2775" s="15">
        <v>0</v>
      </c>
      <c r="N2775" s="15">
        <v>0</v>
      </c>
      <c r="O2775" s="15">
        <v>0</v>
      </c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C2775" s="17"/>
      <c r="AD2775" s="17"/>
      <c r="AE2775" s="17"/>
      <c r="AF2775" s="17"/>
      <c r="AG2775" s="17"/>
      <c r="AH2775" s="17"/>
      <c r="AI2775" s="17"/>
      <c r="AJ2775" s="17"/>
      <c r="AK2775" s="17"/>
      <c r="AL2775" s="17"/>
      <c r="AM2775" s="17"/>
      <c r="AN2775" s="17"/>
      <c r="AO2775" s="17"/>
      <c r="AP2775" s="17"/>
      <c r="AQ2775" s="17"/>
      <c r="AR2775" s="17"/>
      <c r="AS2775" s="17"/>
      <c r="AT2775" s="17"/>
      <c r="AU2775" s="17"/>
      <c r="AV2775" s="17"/>
      <c r="AW2775" s="17"/>
      <c r="AX2775" s="17"/>
      <c r="AY2775" s="17"/>
      <c r="AZ2775" s="17"/>
      <c r="BA2775" s="17"/>
      <c r="BB2775" s="17"/>
      <c r="BC2775" s="17"/>
      <c r="BD2775" s="17"/>
      <c r="BE2775" s="17"/>
    </row>
    <row r="2776" spans="1:57" s="20" customFormat="1" hidden="1" x14ac:dyDescent="0.25">
      <c r="A2776" s="15">
        <v>2019</v>
      </c>
      <c r="B2776" s="15">
        <v>8</v>
      </c>
      <c r="C2776" s="15" t="s">
        <v>19</v>
      </c>
      <c r="D2776" s="15" t="s">
        <v>166</v>
      </c>
      <c r="E2776" s="15" t="s">
        <v>242</v>
      </c>
      <c r="F2776" s="15" t="s">
        <v>246</v>
      </c>
      <c r="G2776" s="16" t="s">
        <v>247</v>
      </c>
      <c r="H2776" s="15">
        <v>0.04</v>
      </c>
      <c r="I2776" s="15">
        <v>0</v>
      </c>
      <c r="J2776" s="15">
        <v>0</v>
      </c>
      <c r="K2776" s="15">
        <v>0.04</v>
      </c>
      <c r="L2776" s="15">
        <v>0</v>
      </c>
      <c r="M2776" s="15">
        <v>0</v>
      </c>
      <c r="N2776" s="15">
        <v>0</v>
      </c>
      <c r="O2776" s="15">
        <v>0</v>
      </c>
      <c r="P2776" s="17"/>
      <c r="Q2776" s="17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  <c r="AB2776" s="17"/>
      <c r="AC2776" s="17"/>
      <c r="AD2776" s="17"/>
      <c r="AE2776" s="17"/>
      <c r="AF2776" s="17"/>
      <c r="AG2776" s="17"/>
      <c r="AH2776" s="17"/>
      <c r="AI2776" s="17"/>
      <c r="AJ2776" s="17"/>
      <c r="AK2776" s="17"/>
      <c r="AL2776" s="17"/>
      <c r="AM2776" s="17"/>
      <c r="AN2776" s="17"/>
      <c r="AO2776" s="17"/>
      <c r="AP2776" s="17"/>
      <c r="AQ2776" s="17"/>
      <c r="AR2776" s="17"/>
      <c r="AS2776" s="17"/>
      <c r="AT2776" s="17"/>
      <c r="AU2776" s="17"/>
      <c r="AV2776" s="17"/>
      <c r="AW2776" s="17"/>
      <c r="AX2776" s="17"/>
      <c r="AY2776" s="17"/>
      <c r="AZ2776" s="17"/>
      <c r="BA2776" s="17"/>
      <c r="BB2776" s="17"/>
      <c r="BC2776" s="17"/>
      <c r="BD2776" s="17"/>
      <c r="BE2776" s="17"/>
    </row>
    <row r="2777" spans="1:57" s="20" customFormat="1" hidden="1" x14ac:dyDescent="0.25">
      <c r="A2777" s="15">
        <v>2019</v>
      </c>
      <c r="B2777" s="15">
        <v>8</v>
      </c>
      <c r="C2777" s="15" t="s">
        <v>27</v>
      </c>
      <c r="D2777" s="15" t="s">
        <v>158</v>
      </c>
      <c r="E2777" s="5" t="s">
        <v>17</v>
      </c>
      <c r="F2777" s="15" t="s">
        <v>264</v>
      </c>
      <c r="G2777" s="16" t="s">
        <v>34</v>
      </c>
      <c r="H2777" s="15">
        <v>2.75</v>
      </c>
      <c r="I2777" s="15">
        <v>0</v>
      </c>
      <c r="J2777" s="15">
        <v>0</v>
      </c>
      <c r="K2777" s="15">
        <v>0.04</v>
      </c>
      <c r="L2777" s="15">
        <v>0</v>
      </c>
      <c r="M2777" s="15">
        <v>2.7</v>
      </c>
      <c r="N2777" s="15">
        <v>4.91</v>
      </c>
      <c r="O2777" s="15">
        <v>0</v>
      </c>
      <c r="P2777" s="17"/>
      <c r="Q2777" s="17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  <c r="AB2777" s="17"/>
      <c r="AC2777" s="17"/>
      <c r="AD2777" s="17"/>
      <c r="AE2777" s="17"/>
      <c r="AF2777" s="17"/>
      <c r="AG2777" s="17"/>
      <c r="AH2777" s="17"/>
      <c r="AI2777" s="17"/>
      <c r="AJ2777" s="17"/>
      <c r="AK2777" s="17"/>
      <c r="AL2777" s="17"/>
      <c r="AM2777" s="17"/>
      <c r="AN2777" s="17"/>
      <c r="AO2777" s="17"/>
      <c r="AP2777" s="17"/>
      <c r="AQ2777" s="17"/>
      <c r="AR2777" s="17"/>
      <c r="AS2777" s="17"/>
      <c r="AT2777" s="17"/>
      <c r="AU2777" s="17"/>
      <c r="AV2777" s="17"/>
      <c r="AW2777" s="17"/>
      <c r="AX2777" s="17"/>
      <c r="AY2777" s="17"/>
      <c r="AZ2777" s="17"/>
      <c r="BA2777" s="17"/>
      <c r="BB2777" s="17"/>
      <c r="BC2777" s="17"/>
      <c r="BD2777" s="17"/>
      <c r="BE2777" s="17"/>
    </row>
    <row r="2778" spans="1:57" s="20" customFormat="1" hidden="1" x14ac:dyDescent="0.25">
      <c r="A2778" s="15">
        <v>2019</v>
      </c>
      <c r="B2778" s="15">
        <v>8</v>
      </c>
      <c r="C2778" s="15" t="s">
        <v>27</v>
      </c>
      <c r="D2778" s="15" t="s">
        <v>158</v>
      </c>
      <c r="E2778" s="5" t="s">
        <v>17</v>
      </c>
      <c r="F2778" s="15" t="s">
        <v>266</v>
      </c>
      <c r="G2778" s="16" t="s">
        <v>34</v>
      </c>
      <c r="H2778" s="15">
        <v>2.0699999999999998</v>
      </c>
      <c r="I2778" s="15">
        <v>0</v>
      </c>
      <c r="J2778" s="15">
        <v>0</v>
      </c>
      <c r="K2778" s="15">
        <v>0.04</v>
      </c>
      <c r="L2778" s="15">
        <v>0</v>
      </c>
      <c r="M2778" s="15">
        <v>2.0299999999999998</v>
      </c>
      <c r="N2778" s="15">
        <v>3.68</v>
      </c>
      <c r="O2778" s="15">
        <v>0</v>
      </c>
      <c r="P2778" s="17"/>
      <c r="Q2778" s="17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  <c r="AB2778" s="17"/>
      <c r="AC2778" s="17"/>
      <c r="AD2778" s="17"/>
      <c r="AE2778" s="17"/>
      <c r="AF2778" s="17"/>
      <c r="AG2778" s="17"/>
      <c r="AH2778" s="17"/>
      <c r="AI2778" s="17"/>
      <c r="AJ2778" s="17"/>
      <c r="AK2778" s="17"/>
      <c r="AL2778" s="17"/>
      <c r="AM2778" s="17"/>
      <c r="AN2778" s="17"/>
      <c r="AO2778" s="17"/>
      <c r="AP2778" s="17"/>
      <c r="AQ2778" s="17"/>
      <c r="AR2778" s="17"/>
      <c r="AS2778" s="17"/>
      <c r="AT2778" s="17"/>
      <c r="AU2778" s="17"/>
      <c r="AV2778" s="17"/>
      <c r="AW2778" s="17"/>
      <c r="AX2778" s="17"/>
      <c r="AY2778" s="17"/>
      <c r="AZ2778" s="17"/>
      <c r="BA2778" s="17"/>
      <c r="BB2778" s="17"/>
      <c r="BC2778" s="17"/>
      <c r="BD2778" s="17"/>
      <c r="BE2778" s="17"/>
    </row>
    <row r="2779" spans="1:57" s="20" customFormat="1" hidden="1" x14ac:dyDescent="0.25">
      <c r="A2779" s="15">
        <v>2019</v>
      </c>
      <c r="B2779" s="15">
        <v>8</v>
      </c>
      <c r="C2779" s="15" t="s">
        <v>55</v>
      </c>
      <c r="D2779" s="15" t="s">
        <v>249</v>
      </c>
      <c r="E2779" s="15" t="s">
        <v>250</v>
      </c>
      <c r="F2779" s="15" t="s">
        <v>363</v>
      </c>
      <c r="G2779" s="16" t="s">
        <v>357</v>
      </c>
      <c r="H2779" s="15">
        <v>8.01</v>
      </c>
      <c r="I2779" s="15">
        <v>0</v>
      </c>
      <c r="J2779" s="15">
        <v>0</v>
      </c>
      <c r="K2779" s="15">
        <v>0.04</v>
      </c>
      <c r="L2779" s="15">
        <v>7.96</v>
      </c>
      <c r="M2779" s="15">
        <v>0</v>
      </c>
      <c r="N2779" s="15">
        <v>0</v>
      </c>
      <c r="O2779" s="15">
        <v>0</v>
      </c>
      <c r="P2779" s="17"/>
      <c r="Q2779" s="17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  <c r="AB2779" s="17"/>
      <c r="AC2779" s="17"/>
      <c r="AD2779" s="17"/>
      <c r="AE2779" s="17"/>
      <c r="AF2779" s="17"/>
      <c r="AG2779" s="17"/>
      <c r="AH2779" s="17"/>
      <c r="AI2779" s="17"/>
      <c r="AJ2779" s="17"/>
      <c r="AK2779" s="17"/>
      <c r="AL2779" s="17"/>
      <c r="AM2779" s="17"/>
      <c r="AN2779" s="17"/>
      <c r="AO2779" s="17"/>
      <c r="AP2779" s="17"/>
      <c r="AQ2779" s="17"/>
      <c r="AR2779" s="17"/>
      <c r="AS2779" s="17"/>
      <c r="AT2779" s="17"/>
      <c r="AU2779" s="17"/>
      <c r="AV2779" s="17"/>
      <c r="AW2779" s="17"/>
      <c r="AX2779" s="17"/>
      <c r="AY2779" s="17"/>
      <c r="AZ2779" s="17"/>
      <c r="BA2779" s="17"/>
      <c r="BB2779" s="17"/>
      <c r="BC2779" s="17"/>
      <c r="BD2779" s="17"/>
      <c r="BE2779" s="17"/>
    </row>
    <row r="2780" spans="1:57" s="20" customFormat="1" x14ac:dyDescent="0.25">
      <c r="A2780" s="15">
        <v>2019</v>
      </c>
      <c r="B2780" s="15">
        <v>8</v>
      </c>
      <c r="C2780" s="15" t="s">
        <v>61</v>
      </c>
      <c r="D2780" s="15" t="s">
        <v>401</v>
      </c>
      <c r="E2780" s="15" t="s">
        <v>29</v>
      </c>
      <c r="F2780" s="15" t="s">
        <v>401</v>
      </c>
      <c r="G2780" s="16" t="s">
        <v>401</v>
      </c>
      <c r="H2780" s="15">
        <v>1.6</v>
      </c>
      <c r="I2780" s="15">
        <v>0</v>
      </c>
      <c r="J2780" s="15">
        <v>0</v>
      </c>
      <c r="K2780" s="15">
        <v>0.04</v>
      </c>
      <c r="L2780" s="15">
        <v>0.21</v>
      </c>
      <c r="M2780" s="15">
        <v>0</v>
      </c>
      <c r="N2780" s="15">
        <v>0</v>
      </c>
      <c r="O2780" s="15">
        <v>1.35</v>
      </c>
      <c r="P2780" s="17"/>
      <c r="Q2780" s="17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  <c r="AB2780" s="17"/>
      <c r="AC2780" s="17"/>
      <c r="AD2780" s="17"/>
      <c r="AE2780" s="17"/>
      <c r="AF2780" s="17"/>
      <c r="AG2780" s="17"/>
      <c r="AH2780" s="17"/>
      <c r="AI2780" s="17"/>
      <c r="AJ2780" s="17"/>
      <c r="AK2780" s="17"/>
      <c r="AL2780" s="17"/>
      <c r="AM2780" s="17"/>
      <c r="AN2780" s="17"/>
      <c r="AO2780" s="17"/>
      <c r="AP2780" s="17"/>
      <c r="AQ2780" s="17"/>
      <c r="AR2780" s="17"/>
      <c r="AS2780" s="17"/>
      <c r="AT2780" s="17"/>
      <c r="AU2780" s="17"/>
      <c r="AV2780" s="17"/>
      <c r="AW2780" s="17"/>
      <c r="AX2780" s="17"/>
      <c r="AY2780" s="17"/>
      <c r="AZ2780" s="17"/>
      <c r="BA2780" s="17"/>
      <c r="BB2780" s="17"/>
      <c r="BC2780" s="17"/>
      <c r="BD2780" s="17"/>
      <c r="BE2780" s="17"/>
    </row>
    <row r="2781" spans="1:57" s="20" customFormat="1" hidden="1" x14ac:dyDescent="0.25">
      <c r="A2781" s="13">
        <v>2019</v>
      </c>
      <c r="B2781" s="13">
        <v>9</v>
      </c>
      <c r="C2781" s="13" t="s">
        <v>15</v>
      </c>
      <c r="D2781" s="13" t="s">
        <v>24</v>
      </c>
      <c r="E2781" s="13" t="s">
        <v>541</v>
      </c>
      <c r="F2781" s="13" t="s">
        <v>26</v>
      </c>
      <c r="G2781" s="7" t="s">
        <v>26</v>
      </c>
      <c r="H2781" s="13">
        <v>0.44</v>
      </c>
      <c r="I2781" s="13">
        <v>0</v>
      </c>
      <c r="J2781" s="13">
        <v>0</v>
      </c>
      <c r="K2781" s="13">
        <v>0.04</v>
      </c>
      <c r="L2781" s="13">
        <v>0.4</v>
      </c>
      <c r="M2781" s="13">
        <v>0</v>
      </c>
      <c r="N2781" s="13">
        <v>0</v>
      </c>
      <c r="O2781" s="13">
        <v>0</v>
      </c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18"/>
      <c r="AE2781" s="18"/>
      <c r="AF2781" s="18"/>
      <c r="AG2781" s="18"/>
      <c r="AH2781" s="18"/>
      <c r="AI2781" s="18"/>
      <c r="AJ2781" s="18"/>
      <c r="AK2781" s="18"/>
      <c r="AL2781" s="18"/>
      <c r="AM2781" s="18"/>
      <c r="AN2781" s="18"/>
      <c r="AO2781" s="18"/>
      <c r="AP2781" s="18"/>
      <c r="AQ2781" s="18"/>
      <c r="AR2781" s="18"/>
      <c r="AS2781" s="18"/>
      <c r="AT2781" s="18"/>
      <c r="AU2781" s="18"/>
      <c r="AV2781" s="18"/>
      <c r="AW2781" s="18"/>
      <c r="AX2781" s="18"/>
      <c r="AY2781" s="18"/>
      <c r="AZ2781" s="18"/>
      <c r="BA2781" s="18"/>
      <c r="BB2781" s="18"/>
      <c r="BC2781" s="18"/>
      <c r="BD2781" s="18"/>
      <c r="BE2781" s="18"/>
    </row>
    <row r="2782" spans="1:57" s="20" customFormat="1" hidden="1" x14ac:dyDescent="0.25">
      <c r="A2782" s="13">
        <v>2019</v>
      </c>
      <c r="B2782" s="13">
        <v>9</v>
      </c>
      <c r="C2782" s="13" t="s">
        <v>89</v>
      </c>
      <c r="D2782" s="13" t="s">
        <v>90</v>
      </c>
      <c r="E2782" s="13" t="s">
        <v>91</v>
      </c>
      <c r="F2782" s="13" t="s">
        <v>94</v>
      </c>
      <c r="G2782" s="7" t="s">
        <v>93</v>
      </c>
      <c r="H2782" s="13">
        <v>16.2</v>
      </c>
      <c r="I2782" s="13">
        <v>0</v>
      </c>
      <c r="J2782" s="13">
        <v>0</v>
      </c>
      <c r="K2782" s="13">
        <v>0.04</v>
      </c>
      <c r="L2782" s="13">
        <v>5.51</v>
      </c>
      <c r="M2782" s="13">
        <v>10.65</v>
      </c>
      <c r="N2782" s="13">
        <v>3.73</v>
      </c>
      <c r="O2782" s="13">
        <v>0</v>
      </c>
      <c r="P2782" s="18"/>
      <c r="Q2782" s="18"/>
      <c r="R2782" s="18"/>
      <c r="S2782" s="18"/>
      <c r="T2782" s="18"/>
      <c r="U2782" s="18"/>
      <c r="V2782" s="18"/>
      <c r="W2782" s="18"/>
      <c r="X2782" s="18"/>
      <c r="Y2782" s="18"/>
      <c r="Z2782" s="18"/>
      <c r="AA2782" s="18"/>
      <c r="AB2782" s="18"/>
      <c r="AC2782" s="18"/>
      <c r="AD2782" s="18"/>
      <c r="AE2782" s="18"/>
      <c r="AF2782" s="18"/>
      <c r="AG2782" s="18"/>
      <c r="AH2782" s="18"/>
      <c r="AI2782" s="18"/>
      <c r="AJ2782" s="18"/>
      <c r="AK2782" s="18"/>
      <c r="AL2782" s="18"/>
      <c r="AM2782" s="18"/>
      <c r="AN2782" s="18"/>
      <c r="AO2782" s="18"/>
      <c r="AP2782" s="18"/>
      <c r="AQ2782" s="18"/>
      <c r="AR2782" s="18"/>
      <c r="AS2782" s="18"/>
      <c r="AT2782" s="18"/>
      <c r="AU2782" s="18"/>
      <c r="AV2782" s="18"/>
      <c r="AW2782" s="18"/>
      <c r="AX2782" s="18"/>
      <c r="AY2782" s="18"/>
      <c r="AZ2782" s="18"/>
      <c r="BA2782" s="18"/>
      <c r="BB2782" s="18"/>
      <c r="BC2782" s="18"/>
      <c r="BD2782" s="18"/>
      <c r="BE2782" s="18"/>
    </row>
    <row r="2783" spans="1:57" s="20" customFormat="1" hidden="1" x14ac:dyDescent="0.25">
      <c r="A2783" s="13">
        <v>2019</v>
      </c>
      <c r="B2783" s="13">
        <v>9</v>
      </c>
      <c r="C2783" s="13" t="s">
        <v>55</v>
      </c>
      <c r="D2783" s="13" t="s">
        <v>249</v>
      </c>
      <c r="E2783" s="13" t="s">
        <v>250</v>
      </c>
      <c r="F2783" s="13" t="s">
        <v>363</v>
      </c>
      <c r="G2783" s="7" t="s">
        <v>357</v>
      </c>
      <c r="H2783" s="13">
        <v>7.9</v>
      </c>
      <c r="I2783" s="13">
        <v>0</v>
      </c>
      <c r="J2783" s="13">
        <v>0</v>
      </c>
      <c r="K2783" s="13">
        <v>0.04</v>
      </c>
      <c r="L2783" s="13">
        <v>7.86</v>
      </c>
      <c r="M2783" s="13">
        <v>0</v>
      </c>
      <c r="N2783" s="13">
        <v>0</v>
      </c>
      <c r="O2783" s="13">
        <v>0</v>
      </c>
      <c r="P2783" s="18"/>
      <c r="Q2783" s="18"/>
      <c r="R2783" s="18"/>
      <c r="S2783" s="18"/>
      <c r="T2783" s="18"/>
      <c r="U2783" s="18"/>
      <c r="V2783" s="18"/>
      <c r="W2783" s="18"/>
      <c r="X2783" s="18"/>
      <c r="Y2783" s="18"/>
      <c r="Z2783" s="18"/>
      <c r="AA2783" s="18"/>
      <c r="AB2783" s="18"/>
      <c r="AC2783" s="18"/>
      <c r="AD2783" s="18"/>
      <c r="AE2783" s="18"/>
      <c r="AF2783" s="18"/>
      <c r="AG2783" s="18"/>
      <c r="AH2783" s="18"/>
      <c r="AI2783" s="18"/>
      <c r="AJ2783" s="18"/>
      <c r="AK2783" s="18"/>
      <c r="AL2783" s="18"/>
      <c r="AM2783" s="18"/>
      <c r="AN2783" s="18"/>
      <c r="AO2783" s="18"/>
      <c r="AP2783" s="18"/>
      <c r="AQ2783" s="18"/>
      <c r="AR2783" s="18"/>
      <c r="AS2783" s="18"/>
      <c r="AT2783" s="18"/>
      <c r="AU2783" s="18"/>
      <c r="AV2783" s="18"/>
      <c r="AW2783" s="18"/>
      <c r="AX2783" s="18"/>
      <c r="AY2783" s="18"/>
      <c r="AZ2783" s="18"/>
      <c r="BA2783" s="18"/>
      <c r="BB2783" s="18"/>
      <c r="BC2783" s="18"/>
      <c r="BD2783" s="18"/>
      <c r="BE2783" s="18"/>
    </row>
    <row r="2784" spans="1:57" s="20" customFormat="1" hidden="1" x14ac:dyDescent="0.25">
      <c r="A2784" s="19">
        <v>2019</v>
      </c>
      <c r="B2784" s="19">
        <v>10</v>
      </c>
      <c r="C2784" s="19" t="s">
        <v>15</v>
      </c>
      <c r="D2784" s="19" t="s">
        <v>24</v>
      </c>
      <c r="E2784" s="19" t="s">
        <v>541</v>
      </c>
      <c r="F2784" s="19" t="s">
        <v>26</v>
      </c>
      <c r="G2784" s="19" t="s">
        <v>26</v>
      </c>
      <c r="H2784" s="19">
        <v>0.45</v>
      </c>
      <c r="I2784" s="19">
        <v>0</v>
      </c>
      <c r="J2784" s="19">
        <v>0</v>
      </c>
      <c r="K2784" s="19">
        <v>0.04</v>
      </c>
      <c r="L2784" s="19">
        <v>0.41</v>
      </c>
      <c r="M2784" s="19">
        <v>0</v>
      </c>
      <c r="N2784" s="19">
        <v>0</v>
      </c>
      <c r="O2784" s="19">
        <v>0</v>
      </c>
    </row>
    <row r="2785" spans="1:57" s="20" customFormat="1" x14ac:dyDescent="0.25">
      <c r="A2785" s="19">
        <v>2019</v>
      </c>
      <c r="B2785" s="19">
        <v>10</v>
      </c>
      <c r="C2785" s="19" t="s">
        <v>27</v>
      </c>
      <c r="D2785" s="19" t="s">
        <v>28</v>
      </c>
      <c r="E2785" s="19" t="s">
        <v>29</v>
      </c>
      <c r="F2785" s="19" t="s">
        <v>37</v>
      </c>
      <c r="G2785" s="19" t="s">
        <v>30</v>
      </c>
      <c r="H2785" s="19">
        <v>0.96</v>
      </c>
      <c r="I2785" s="19">
        <v>0</v>
      </c>
      <c r="J2785" s="19">
        <v>0</v>
      </c>
      <c r="K2785" s="19">
        <v>0.04</v>
      </c>
      <c r="L2785" s="19">
        <v>0</v>
      </c>
      <c r="M2785" s="19">
        <v>0.93</v>
      </c>
      <c r="N2785" s="19">
        <v>0.46</v>
      </c>
      <c r="O2785" s="19">
        <v>0</v>
      </c>
    </row>
    <row r="2786" spans="1:57" s="20" customFormat="1" hidden="1" x14ac:dyDescent="0.25">
      <c r="A2786" s="19">
        <v>2019</v>
      </c>
      <c r="B2786" s="19">
        <v>10</v>
      </c>
      <c r="C2786" s="19" t="s">
        <v>55</v>
      </c>
      <c r="D2786" s="19" t="s">
        <v>56</v>
      </c>
      <c r="E2786" s="19" t="s">
        <v>57</v>
      </c>
      <c r="F2786" s="19" t="s">
        <v>58</v>
      </c>
      <c r="G2786" s="19" t="s">
        <v>59</v>
      </c>
      <c r="H2786" s="19">
        <v>0.04</v>
      </c>
      <c r="I2786" s="19">
        <v>0</v>
      </c>
      <c r="J2786" s="19">
        <v>0</v>
      </c>
      <c r="K2786" s="19">
        <v>0.04</v>
      </c>
      <c r="L2786" s="19">
        <v>0</v>
      </c>
      <c r="M2786" s="19">
        <v>0</v>
      </c>
      <c r="N2786" s="19">
        <v>0</v>
      </c>
      <c r="O2786" s="19">
        <v>0</v>
      </c>
    </row>
    <row r="2787" spans="1:57" s="20" customFormat="1" hidden="1" x14ac:dyDescent="0.25">
      <c r="A2787" s="19">
        <v>2019</v>
      </c>
      <c r="B2787" s="19">
        <v>10</v>
      </c>
      <c r="C2787" s="19" t="s">
        <v>27</v>
      </c>
      <c r="D2787" s="19" t="s">
        <v>160</v>
      </c>
      <c r="E2787" s="5" t="s">
        <v>17</v>
      </c>
      <c r="F2787" s="19" t="s">
        <v>162</v>
      </c>
      <c r="G2787" s="19" t="s">
        <v>157</v>
      </c>
      <c r="H2787" s="19">
        <v>4.24</v>
      </c>
      <c r="I2787" s="19">
        <v>0</v>
      </c>
      <c r="J2787" s="19">
        <v>0</v>
      </c>
      <c r="K2787" s="19">
        <v>0.04</v>
      </c>
      <c r="L2787" s="19">
        <v>0</v>
      </c>
      <c r="M2787" s="19">
        <v>4.2</v>
      </c>
      <c r="N2787" s="19">
        <v>2.82</v>
      </c>
      <c r="O2787" s="19">
        <v>0</v>
      </c>
    </row>
    <row r="2788" spans="1:57" s="20" customFormat="1" hidden="1" x14ac:dyDescent="0.25">
      <c r="A2788" s="19">
        <v>2019</v>
      </c>
      <c r="B2788" s="19">
        <v>10</v>
      </c>
      <c r="C2788" s="19" t="s">
        <v>27</v>
      </c>
      <c r="D2788" s="19" t="s">
        <v>158</v>
      </c>
      <c r="E2788" s="5" t="s">
        <v>17</v>
      </c>
      <c r="F2788" s="19" t="s">
        <v>264</v>
      </c>
      <c r="G2788" s="19" t="s">
        <v>34</v>
      </c>
      <c r="H2788" s="19">
        <v>3.06</v>
      </c>
      <c r="I2788" s="19">
        <v>0</v>
      </c>
      <c r="J2788" s="19">
        <v>0</v>
      </c>
      <c r="K2788" s="19">
        <v>0.04</v>
      </c>
      <c r="L2788" s="19">
        <v>0</v>
      </c>
      <c r="M2788" s="19">
        <v>3.0300000000000002</v>
      </c>
      <c r="N2788" s="19">
        <v>4.7200000000000006</v>
      </c>
      <c r="O2788" s="19">
        <v>0</v>
      </c>
    </row>
    <row r="2789" spans="1:57" s="20" customFormat="1" hidden="1" x14ac:dyDescent="0.25">
      <c r="A2789" s="19">
        <v>2019</v>
      </c>
      <c r="B2789" s="19">
        <v>10</v>
      </c>
      <c r="C2789" s="19" t="s">
        <v>19</v>
      </c>
      <c r="D2789" s="19" t="s">
        <v>66</v>
      </c>
      <c r="E2789" s="19" t="s">
        <v>549</v>
      </c>
      <c r="F2789" s="19" t="s">
        <v>550</v>
      </c>
      <c r="G2789" s="19" t="s">
        <v>551</v>
      </c>
      <c r="H2789" s="19">
        <v>0.04</v>
      </c>
      <c r="I2789" s="19">
        <v>0</v>
      </c>
      <c r="J2789" s="19">
        <v>0</v>
      </c>
      <c r="K2789" s="19">
        <v>0.04</v>
      </c>
      <c r="L2789" s="19">
        <v>0</v>
      </c>
      <c r="M2789" s="19">
        <v>0</v>
      </c>
      <c r="N2789" s="19">
        <v>0</v>
      </c>
      <c r="O2789" s="19">
        <v>0</v>
      </c>
    </row>
    <row r="2790" spans="1:57" s="20" customFormat="1" x14ac:dyDescent="0.25">
      <c r="A2790" s="19">
        <v>2019</v>
      </c>
      <c r="B2790" s="19">
        <v>10</v>
      </c>
      <c r="C2790" s="19" t="s">
        <v>89</v>
      </c>
      <c r="D2790" s="19" t="s">
        <v>332</v>
      </c>
      <c r="E2790" s="19" t="s">
        <v>29</v>
      </c>
      <c r="F2790" s="19" t="s">
        <v>552</v>
      </c>
      <c r="G2790" s="19" t="s">
        <v>330</v>
      </c>
      <c r="H2790" s="19">
        <v>0.04</v>
      </c>
      <c r="I2790" s="19">
        <v>0</v>
      </c>
      <c r="J2790" s="19">
        <v>0</v>
      </c>
      <c r="K2790" s="19">
        <v>0.04</v>
      </c>
      <c r="L2790" s="19">
        <v>0</v>
      </c>
      <c r="M2790" s="19">
        <v>0</v>
      </c>
      <c r="N2790" s="19">
        <v>0</v>
      </c>
      <c r="O2790" s="19">
        <v>0</v>
      </c>
    </row>
    <row r="2791" spans="1:57" s="20" customFormat="1" hidden="1" x14ac:dyDescent="0.25">
      <c r="A2791" s="19">
        <v>2019</v>
      </c>
      <c r="B2791" s="19">
        <v>10</v>
      </c>
      <c r="C2791" s="19" t="s">
        <v>55</v>
      </c>
      <c r="D2791" s="19" t="s">
        <v>249</v>
      </c>
      <c r="E2791" s="19" t="s">
        <v>250</v>
      </c>
      <c r="F2791" s="19" t="s">
        <v>363</v>
      </c>
      <c r="G2791" s="19" t="s">
        <v>357</v>
      </c>
      <c r="H2791" s="19">
        <v>8.7899999999999991</v>
      </c>
      <c r="I2791" s="19">
        <v>0</v>
      </c>
      <c r="J2791" s="19">
        <v>0</v>
      </c>
      <c r="K2791" s="19">
        <v>0.04</v>
      </c>
      <c r="L2791" s="19">
        <v>8.76</v>
      </c>
      <c r="M2791" s="19">
        <v>0</v>
      </c>
      <c r="N2791" s="19">
        <v>0</v>
      </c>
      <c r="O2791" s="19">
        <v>0</v>
      </c>
    </row>
    <row r="2792" spans="1:57" s="20" customFormat="1" hidden="1" x14ac:dyDescent="0.25">
      <c r="A2792" s="21">
        <v>2019</v>
      </c>
      <c r="B2792" s="21">
        <v>11</v>
      </c>
      <c r="C2792" s="21" t="s">
        <v>15</v>
      </c>
      <c r="D2792" s="21" t="s">
        <v>24</v>
      </c>
      <c r="E2792" s="21" t="s">
        <v>541</v>
      </c>
      <c r="F2792" s="21" t="s">
        <v>26</v>
      </c>
      <c r="G2792" s="21" t="s">
        <v>26</v>
      </c>
      <c r="H2792" s="21">
        <v>0.44</v>
      </c>
      <c r="I2792" s="21">
        <v>0</v>
      </c>
      <c r="J2792" s="21">
        <v>0</v>
      </c>
      <c r="K2792" s="21">
        <v>0.04</v>
      </c>
      <c r="L2792" s="21">
        <v>0.4</v>
      </c>
      <c r="M2792" s="21">
        <v>0</v>
      </c>
      <c r="N2792" s="21">
        <v>0</v>
      </c>
      <c r="O2792" s="21">
        <v>0</v>
      </c>
      <c r="P2792" s="22"/>
      <c r="Q2792" s="22"/>
      <c r="R2792" s="22"/>
      <c r="S2792" s="22"/>
      <c r="T2792" s="22"/>
      <c r="U2792" s="22"/>
      <c r="V2792" s="22"/>
      <c r="W2792" s="22"/>
      <c r="X2792" s="22"/>
      <c r="Y2792" s="22"/>
      <c r="Z2792" s="22"/>
      <c r="AA2792" s="22"/>
      <c r="AB2792" s="22"/>
      <c r="AC2792" s="22"/>
      <c r="AD2792" s="22"/>
      <c r="AE2792" s="22"/>
      <c r="AF2792" s="22"/>
      <c r="AG2792" s="22"/>
      <c r="AH2792" s="22"/>
      <c r="AI2792" s="22"/>
      <c r="AJ2792" s="22"/>
      <c r="AK2792" s="22"/>
      <c r="AL2792" s="22"/>
      <c r="AM2792" s="22"/>
      <c r="AN2792" s="22"/>
      <c r="AO2792" s="22"/>
      <c r="AP2792" s="22"/>
      <c r="AQ2792" s="22"/>
      <c r="AR2792" s="22"/>
      <c r="AS2792" s="22"/>
      <c r="AT2792" s="22"/>
      <c r="AU2792" s="22"/>
      <c r="AV2792" s="22"/>
      <c r="AW2792" s="22"/>
      <c r="AX2792" s="22"/>
      <c r="AY2792" s="22"/>
      <c r="AZ2792" s="22"/>
      <c r="BA2792" s="22"/>
      <c r="BB2792" s="22"/>
      <c r="BC2792" s="22"/>
      <c r="BD2792" s="22"/>
      <c r="BE2792" s="22"/>
    </row>
    <row r="2793" spans="1:57" s="20" customFormat="1" hidden="1" x14ac:dyDescent="0.25">
      <c r="A2793" s="21">
        <v>2019</v>
      </c>
      <c r="B2793" s="21">
        <v>11</v>
      </c>
      <c r="C2793" s="21" t="s">
        <v>15</v>
      </c>
      <c r="D2793" s="21" t="s">
        <v>131</v>
      </c>
      <c r="E2793" s="21" t="s">
        <v>43</v>
      </c>
      <c r="F2793" s="21" t="s">
        <v>132</v>
      </c>
      <c r="G2793" s="21" t="s">
        <v>132</v>
      </c>
      <c r="H2793" s="21">
        <v>0.34</v>
      </c>
      <c r="I2793" s="21">
        <v>0</v>
      </c>
      <c r="J2793" s="21">
        <v>0</v>
      </c>
      <c r="K2793" s="21">
        <v>0.04</v>
      </c>
      <c r="L2793" s="21">
        <v>0.31</v>
      </c>
      <c r="M2793" s="21">
        <v>0</v>
      </c>
      <c r="N2793" s="21">
        <v>0</v>
      </c>
      <c r="O2793" s="21">
        <v>0</v>
      </c>
      <c r="P2793" s="22"/>
      <c r="Q2793" s="22"/>
      <c r="R2793" s="22"/>
      <c r="S2793" s="22"/>
      <c r="T2793" s="22"/>
      <c r="U2793" s="22"/>
      <c r="V2793" s="22"/>
      <c r="W2793" s="22"/>
      <c r="X2793" s="22"/>
      <c r="Y2793" s="22"/>
      <c r="Z2793" s="22"/>
      <c r="AA2793" s="22"/>
      <c r="AB2793" s="22"/>
      <c r="AC2793" s="22"/>
      <c r="AD2793" s="22"/>
      <c r="AE2793" s="22"/>
      <c r="AF2793" s="22"/>
      <c r="AG2793" s="22"/>
      <c r="AH2793" s="22"/>
      <c r="AI2793" s="22"/>
      <c r="AJ2793" s="22"/>
      <c r="AK2793" s="22"/>
      <c r="AL2793" s="22"/>
      <c r="AM2793" s="22"/>
      <c r="AN2793" s="22"/>
      <c r="AO2793" s="22"/>
      <c r="AP2793" s="22"/>
      <c r="AQ2793" s="22"/>
      <c r="AR2793" s="22"/>
      <c r="AS2793" s="22"/>
      <c r="AT2793" s="22"/>
      <c r="AU2793" s="22"/>
      <c r="AV2793" s="22"/>
      <c r="AW2793" s="22"/>
      <c r="AX2793" s="22"/>
      <c r="AY2793" s="22"/>
      <c r="AZ2793" s="22"/>
      <c r="BA2793" s="22"/>
      <c r="BB2793" s="22"/>
      <c r="BC2793" s="22"/>
      <c r="BD2793" s="22"/>
      <c r="BE2793" s="22"/>
    </row>
    <row r="2794" spans="1:57" s="20" customFormat="1" hidden="1" x14ac:dyDescent="0.25">
      <c r="A2794" s="21">
        <v>2019</v>
      </c>
      <c r="B2794" s="21">
        <v>11</v>
      </c>
      <c r="C2794" s="21" t="s">
        <v>27</v>
      </c>
      <c r="D2794" s="21" t="s">
        <v>158</v>
      </c>
      <c r="E2794" s="5" t="s">
        <v>17</v>
      </c>
      <c r="F2794" s="21" t="s">
        <v>265</v>
      </c>
      <c r="G2794" s="21" t="s">
        <v>34</v>
      </c>
      <c r="H2794" s="21">
        <v>1.75</v>
      </c>
      <c r="I2794" s="21">
        <v>0</v>
      </c>
      <c r="J2794" s="21">
        <v>0</v>
      </c>
      <c r="K2794" s="21">
        <v>0.04</v>
      </c>
      <c r="L2794" s="21">
        <v>0</v>
      </c>
      <c r="M2794" s="21">
        <v>1.71</v>
      </c>
      <c r="N2794" s="21">
        <v>2.72</v>
      </c>
      <c r="O2794" s="21">
        <v>0</v>
      </c>
      <c r="P2794" s="22"/>
      <c r="Q2794" s="22"/>
      <c r="R2794" s="22"/>
      <c r="S2794" s="22"/>
      <c r="T2794" s="22"/>
      <c r="U2794" s="22"/>
      <c r="V2794" s="22"/>
      <c r="W2794" s="22"/>
      <c r="X2794" s="22"/>
      <c r="Y2794" s="22"/>
      <c r="Z2794" s="22"/>
      <c r="AA2794" s="22"/>
      <c r="AB2794" s="22"/>
      <c r="AC2794" s="22"/>
      <c r="AD2794" s="22"/>
      <c r="AE2794" s="22"/>
      <c r="AF2794" s="22"/>
      <c r="AG2794" s="22"/>
      <c r="AH2794" s="22"/>
      <c r="AI2794" s="22"/>
      <c r="AJ2794" s="22"/>
      <c r="AK2794" s="22"/>
      <c r="AL2794" s="22"/>
      <c r="AM2794" s="22"/>
      <c r="AN2794" s="22"/>
      <c r="AO2794" s="22"/>
      <c r="AP2794" s="22"/>
      <c r="AQ2794" s="22"/>
      <c r="AR2794" s="22"/>
      <c r="AS2794" s="22"/>
      <c r="AT2794" s="22"/>
      <c r="AU2794" s="22"/>
      <c r="AV2794" s="22"/>
      <c r="AW2794" s="22"/>
      <c r="AX2794" s="22"/>
      <c r="AY2794" s="22"/>
      <c r="AZ2794" s="22"/>
      <c r="BA2794" s="22"/>
      <c r="BB2794" s="22"/>
      <c r="BC2794" s="22"/>
      <c r="BD2794" s="22"/>
      <c r="BE2794" s="22"/>
    </row>
    <row r="2795" spans="1:57" s="20" customFormat="1" hidden="1" x14ac:dyDescent="0.25">
      <c r="A2795" s="21">
        <v>2019</v>
      </c>
      <c r="B2795" s="21">
        <v>11</v>
      </c>
      <c r="C2795" s="21" t="s">
        <v>19</v>
      </c>
      <c r="D2795" s="21" t="s">
        <v>66</v>
      </c>
      <c r="E2795" s="21" t="s">
        <v>549</v>
      </c>
      <c r="F2795" s="21" t="s">
        <v>550</v>
      </c>
      <c r="G2795" s="21" t="s">
        <v>551</v>
      </c>
      <c r="H2795" s="21">
        <v>0.04</v>
      </c>
      <c r="I2795" s="21">
        <v>0</v>
      </c>
      <c r="J2795" s="21">
        <v>0</v>
      </c>
      <c r="K2795" s="21">
        <v>0.04</v>
      </c>
      <c r="L2795" s="21">
        <v>0</v>
      </c>
      <c r="M2795" s="21">
        <v>0</v>
      </c>
      <c r="N2795" s="21">
        <v>0</v>
      </c>
      <c r="O2795" s="21">
        <v>0</v>
      </c>
      <c r="P2795" s="22"/>
      <c r="Q2795" s="22"/>
      <c r="R2795" s="22"/>
      <c r="S2795" s="22"/>
      <c r="T2795" s="22"/>
      <c r="U2795" s="22"/>
      <c r="V2795" s="22"/>
      <c r="W2795" s="22"/>
      <c r="X2795" s="22"/>
      <c r="Y2795" s="22"/>
      <c r="Z2795" s="22"/>
      <c r="AA2795" s="22"/>
      <c r="AB2795" s="22"/>
      <c r="AC2795" s="22"/>
      <c r="AD2795" s="22"/>
      <c r="AE2795" s="22"/>
      <c r="AF2795" s="22"/>
      <c r="AG2795" s="22"/>
      <c r="AH2795" s="22"/>
      <c r="AI2795" s="22"/>
      <c r="AJ2795" s="22"/>
      <c r="AK2795" s="22"/>
      <c r="AL2795" s="22"/>
      <c r="AM2795" s="22"/>
      <c r="AN2795" s="22"/>
      <c r="AO2795" s="22"/>
      <c r="AP2795" s="22"/>
      <c r="AQ2795" s="22"/>
      <c r="AR2795" s="22"/>
      <c r="AS2795" s="22"/>
      <c r="AT2795" s="22"/>
      <c r="AU2795" s="22"/>
      <c r="AV2795" s="22"/>
      <c r="AW2795" s="22"/>
      <c r="AX2795" s="22"/>
      <c r="AY2795" s="22"/>
      <c r="AZ2795" s="22"/>
      <c r="BA2795" s="22"/>
      <c r="BB2795" s="22"/>
      <c r="BC2795" s="22"/>
      <c r="BD2795" s="22"/>
      <c r="BE2795" s="22"/>
    </row>
    <row r="2796" spans="1:57" s="20" customFormat="1" x14ac:dyDescent="0.25">
      <c r="A2796" s="21">
        <v>2019</v>
      </c>
      <c r="B2796" s="21">
        <v>11</v>
      </c>
      <c r="C2796" s="21" t="s">
        <v>19</v>
      </c>
      <c r="D2796" s="21" t="s">
        <v>70</v>
      </c>
      <c r="E2796" s="21" t="s">
        <v>29</v>
      </c>
      <c r="F2796" s="21" t="s">
        <v>446</v>
      </c>
      <c r="G2796" s="21" t="s">
        <v>444</v>
      </c>
      <c r="H2796" s="21">
        <v>28.13</v>
      </c>
      <c r="I2796" s="21">
        <v>0</v>
      </c>
      <c r="J2796" s="21">
        <v>27.46</v>
      </c>
      <c r="K2796" s="21">
        <v>0.04</v>
      </c>
      <c r="L2796" s="21">
        <v>0.64</v>
      </c>
      <c r="M2796" s="21">
        <v>0</v>
      </c>
      <c r="N2796" s="21">
        <v>0</v>
      </c>
      <c r="O2796" s="21">
        <v>0</v>
      </c>
      <c r="P2796" s="22"/>
      <c r="Q2796" s="22"/>
      <c r="R2796" s="22"/>
      <c r="S2796" s="22"/>
      <c r="T2796" s="22"/>
      <c r="U2796" s="22"/>
      <c r="V2796" s="22"/>
      <c r="W2796" s="22"/>
      <c r="X2796" s="22"/>
      <c r="Y2796" s="22"/>
      <c r="Z2796" s="22"/>
      <c r="AA2796" s="22"/>
      <c r="AB2796" s="22"/>
      <c r="AC2796" s="22"/>
      <c r="AD2796" s="22"/>
      <c r="AE2796" s="22"/>
      <c r="AF2796" s="22"/>
      <c r="AG2796" s="22"/>
      <c r="AH2796" s="22"/>
      <c r="AI2796" s="22"/>
      <c r="AJ2796" s="22"/>
      <c r="AK2796" s="22"/>
      <c r="AL2796" s="22"/>
      <c r="AM2796" s="22"/>
      <c r="AN2796" s="22"/>
      <c r="AO2796" s="22"/>
      <c r="AP2796" s="22"/>
      <c r="AQ2796" s="22"/>
      <c r="AR2796" s="22"/>
      <c r="AS2796" s="22"/>
      <c r="AT2796" s="22"/>
      <c r="AU2796" s="22"/>
      <c r="AV2796" s="22"/>
      <c r="AW2796" s="22"/>
      <c r="AX2796" s="22"/>
      <c r="AY2796" s="22"/>
      <c r="AZ2796" s="22"/>
      <c r="BA2796" s="22"/>
      <c r="BB2796" s="22"/>
      <c r="BC2796" s="22"/>
      <c r="BD2796" s="22"/>
      <c r="BE2796" s="22"/>
    </row>
    <row r="2797" spans="1:57" s="20" customFormat="1" hidden="1" x14ac:dyDescent="0.25">
      <c r="A2797" s="23">
        <v>2019</v>
      </c>
      <c r="B2797" s="23">
        <v>12</v>
      </c>
      <c r="C2797" s="23" t="s">
        <v>55</v>
      </c>
      <c r="D2797" s="23" t="s">
        <v>60</v>
      </c>
      <c r="E2797" s="23" t="s">
        <v>57</v>
      </c>
      <c r="F2797" s="23" t="s">
        <v>58</v>
      </c>
      <c r="G2797" s="23" t="s">
        <v>59</v>
      </c>
      <c r="H2797" s="23">
        <v>0.04</v>
      </c>
      <c r="I2797" s="23">
        <v>0</v>
      </c>
      <c r="J2797" s="23">
        <v>0</v>
      </c>
      <c r="K2797" s="23">
        <v>0.04</v>
      </c>
      <c r="L2797" s="23">
        <v>0</v>
      </c>
      <c r="M2797" s="23">
        <v>0</v>
      </c>
      <c r="N2797" s="23">
        <v>0</v>
      </c>
      <c r="O2797" s="23">
        <v>0</v>
      </c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  <c r="Z2797" s="24"/>
      <c r="AA2797" s="24"/>
      <c r="AB2797" s="24"/>
      <c r="AC2797" s="24"/>
      <c r="AD2797" s="24"/>
      <c r="AE2797" s="24"/>
      <c r="AF2797" s="24"/>
      <c r="AG2797" s="24"/>
      <c r="AH2797" s="24"/>
      <c r="AI2797" s="24"/>
      <c r="AJ2797" s="24"/>
      <c r="AK2797" s="24"/>
      <c r="AL2797" s="24"/>
      <c r="AM2797" s="24"/>
      <c r="AN2797" s="24"/>
      <c r="AO2797" s="24"/>
      <c r="AP2797" s="24"/>
      <c r="AQ2797" s="24"/>
      <c r="AR2797" s="24"/>
      <c r="AS2797" s="24"/>
      <c r="AT2797" s="24"/>
      <c r="AU2797" s="24"/>
      <c r="AV2797" s="24"/>
      <c r="AW2797" s="24"/>
      <c r="AX2797" s="24"/>
      <c r="AY2797" s="24"/>
      <c r="AZ2797" s="24"/>
      <c r="BA2797" s="24"/>
      <c r="BB2797" s="24"/>
      <c r="BC2797" s="24"/>
      <c r="BD2797" s="24"/>
      <c r="BE2797" s="24"/>
    </row>
    <row r="2798" spans="1:57" s="20" customFormat="1" hidden="1" x14ac:dyDescent="0.25">
      <c r="A2798" s="23">
        <v>2019</v>
      </c>
      <c r="B2798" s="23">
        <v>12</v>
      </c>
      <c r="C2798" s="23" t="s">
        <v>27</v>
      </c>
      <c r="D2798" s="23" t="s">
        <v>160</v>
      </c>
      <c r="E2798" s="23" t="s">
        <v>563</v>
      </c>
      <c r="F2798" s="23" t="s">
        <v>162</v>
      </c>
      <c r="G2798" s="23" t="s">
        <v>157</v>
      </c>
      <c r="H2798" s="23">
        <v>4.88</v>
      </c>
      <c r="I2798" s="23">
        <v>0</v>
      </c>
      <c r="J2798" s="23">
        <v>0</v>
      </c>
      <c r="K2798" s="23">
        <v>0.04</v>
      </c>
      <c r="L2798" s="23">
        <v>0</v>
      </c>
      <c r="M2798" s="23">
        <v>4.84</v>
      </c>
      <c r="N2798" s="23">
        <v>3.2399999999999998</v>
      </c>
      <c r="O2798" s="23">
        <v>0</v>
      </c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  <c r="Z2798" s="24"/>
      <c r="AA2798" s="24"/>
      <c r="AB2798" s="24"/>
      <c r="AC2798" s="24"/>
      <c r="AD2798" s="24"/>
      <c r="AE2798" s="24"/>
      <c r="AF2798" s="24"/>
      <c r="AG2798" s="24"/>
      <c r="AH2798" s="24"/>
      <c r="AI2798" s="24"/>
      <c r="AJ2798" s="24"/>
      <c r="AK2798" s="24"/>
      <c r="AL2798" s="24"/>
      <c r="AM2798" s="24"/>
      <c r="AN2798" s="24"/>
      <c r="AO2798" s="24"/>
      <c r="AP2798" s="24"/>
      <c r="AQ2798" s="24"/>
      <c r="AR2798" s="24"/>
      <c r="AS2798" s="24"/>
      <c r="AT2798" s="24"/>
      <c r="AU2798" s="24"/>
      <c r="AV2798" s="24"/>
      <c r="AW2798" s="24"/>
      <c r="AX2798" s="24"/>
      <c r="AY2798" s="24"/>
      <c r="AZ2798" s="24"/>
      <c r="BA2798" s="24"/>
      <c r="BB2798" s="24"/>
      <c r="BC2798" s="24"/>
      <c r="BD2798" s="24"/>
      <c r="BE2798" s="24"/>
    </row>
    <row r="2799" spans="1:57" s="20" customFormat="1" x14ac:dyDescent="0.25">
      <c r="A2799" s="23">
        <v>2019</v>
      </c>
      <c r="B2799" s="23">
        <v>12</v>
      </c>
      <c r="C2799" s="23" t="s">
        <v>61</v>
      </c>
      <c r="D2799" s="23" t="s">
        <v>399</v>
      </c>
      <c r="E2799" s="23" t="s">
        <v>29</v>
      </c>
      <c r="F2799" s="23" t="s">
        <v>423</v>
      </c>
      <c r="G2799" s="23" t="s">
        <v>411</v>
      </c>
      <c r="H2799" s="23">
        <v>4.1100000000000003</v>
      </c>
      <c r="I2799" s="23">
        <v>0</v>
      </c>
      <c r="J2799" s="23">
        <v>0</v>
      </c>
      <c r="K2799" s="23">
        <v>0.04</v>
      </c>
      <c r="L2799" s="23">
        <v>0</v>
      </c>
      <c r="M2799" s="23">
        <v>4.07</v>
      </c>
      <c r="N2799" s="23">
        <v>1.56</v>
      </c>
      <c r="O2799" s="23">
        <v>0</v>
      </c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  <c r="Z2799" s="24"/>
      <c r="AA2799" s="24"/>
      <c r="AB2799" s="24"/>
      <c r="AC2799" s="24"/>
      <c r="AD2799" s="24"/>
      <c r="AE2799" s="24"/>
      <c r="AF2799" s="24"/>
      <c r="AG2799" s="24"/>
      <c r="AH2799" s="24"/>
      <c r="AI2799" s="24"/>
      <c r="AJ2799" s="24"/>
      <c r="AK2799" s="24"/>
      <c r="AL2799" s="24"/>
      <c r="AM2799" s="24"/>
      <c r="AN2799" s="24"/>
      <c r="AO2799" s="24"/>
      <c r="AP2799" s="24"/>
      <c r="AQ2799" s="24"/>
      <c r="AR2799" s="24"/>
      <c r="AS2799" s="24"/>
      <c r="AT2799" s="24"/>
      <c r="AU2799" s="24"/>
      <c r="AV2799" s="24"/>
      <c r="AW2799" s="24"/>
      <c r="AX2799" s="24"/>
      <c r="AY2799" s="24"/>
      <c r="AZ2799" s="24"/>
      <c r="BA2799" s="24"/>
      <c r="BB2799" s="24"/>
      <c r="BC2799" s="24"/>
      <c r="BD2799" s="24"/>
      <c r="BE2799" s="24"/>
    </row>
    <row r="2800" spans="1:57" s="20" customFormat="1" hidden="1" x14ac:dyDescent="0.25">
      <c r="A2800" s="4">
        <v>2019</v>
      </c>
      <c r="B2800" s="4">
        <v>1</v>
      </c>
      <c r="C2800" s="4" t="s">
        <v>19</v>
      </c>
      <c r="D2800" s="4" t="s">
        <v>20</v>
      </c>
      <c r="E2800" s="4" t="s">
        <v>67</v>
      </c>
      <c r="F2800" s="4" t="s">
        <v>72</v>
      </c>
      <c r="G2800" s="5" t="s">
        <v>68</v>
      </c>
      <c r="H2800" s="6">
        <v>0.49</v>
      </c>
      <c r="I2800" s="6">
        <v>0</v>
      </c>
      <c r="J2800" s="6">
        <v>0</v>
      </c>
      <c r="K2800" s="6">
        <v>0.03</v>
      </c>
      <c r="L2800" s="6">
        <v>0.47000000000000003</v>
      </c>
      <c r="M2800" s="6">
        <v>0</v>
      </c>
      <c r="N2800" s="6">
        <v>0</v>
      </c>
      <c r="O2800" s="6">
        <v>0</v>
      </c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  <c r="AM2800" s="3"/>
      <c r="AN2800" s="3"/>
      <c r="AO2800" s="3"/>
      <c r="AP2800" s="3"/>
      <c r="AQ2800" s="3"/>
      <c r="AR2800" s="3"/>
      <c r="AS2800" s="3"/>
      <c r="AT2800" s="3"/>
      <c r="AU2800" s="3"/>
      <c r="AV2800" s="3"/>
      <c r="AW2800" s="3"/>
      <c r="AX2800" s="3"/>
      <c r="AY2800" s="3"/>
      <c r="AZ2800" s="3"/>
      <c r="BA2800" s="3"/>
      <c r="BB2800" s="3"/>
      <c r="BC2800" s="3"/>
      <c r="BD2800" s="3"/>
      <c r="BE2800" s="3"/>
    </row>
    <row r="2801" spans="1:57" s="20" customFormat="1" hidden="1" x14ac:dyDescent="0.25">
      <c r="A2801" s="4">
        <v>2019</v>
      </c>
      <c r="B2801" s="4">
        <v>1</v>
      </c>
      <c r="C2801" s="4" t="s">
        <v>27</v>
      </c>
      <c r="D2801" s="4" t="s">
        <v>160</v>
      </c>
      <c r="E2801" s="4" t="s">
        <v>17</v>
      </c>
      <c r="F2801" s="4" t="s">
        <v>165</v>
      </c>
      <c r="G2801" s="5" t="s">
        <v>157</v>
      </c>
      <c r="H2801" s="6">
        <v>0.46</v>
      </c>
      <c r="I2801" s="6">
        <v>0</v>
      </c>
      <c r="J2801" s="6">
        <v>0</v>
      </c>
      <c r="K2801" s="6">
        <v>0.03</v>
      </c>
      <c r="L2801" s="6">
        <v>0</v>
      </c>
      <c r="M2801" s="6">
        <v>0.43</v>
      </c>
      <c r="N2801" s="6">
        <v>0.28000000000000003</v>
      </c>
      <c r="O2801" s="6">
        <v>0</v>
      </c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  <c r="AM2801" s="3"/>
      <c r="AN2801" s="3"/>
      <c r="AO2801" s="3"/>
      <c r="AP2801" s="3"/>
      <c r="AQ2801" s="3"/>
      <c r="AR2801" s="3"/>
      <c r="AS2801" s="3"/>
      <c r="AT2801" s="3"/>
      <c r="AU2801" s="3"/>
      <c r="AV2801" s="3"/>
      <c r="AW2801" s="3"/>
      <c r="AX2801" s="3"/>
      <c r="AY2801" s="3"/>
      <c r="AZ2801" s="3"/>
      <c r="BA2801" s="3"/>
      <c r="BB2801" s="3"/>
      <c r="BC2801" s="3"/>
      <c r="BD2801" s="3"/>
      <c r="BE2801" s="3"/>
    </row>
    <row r="2802" spans="1:57" s="20" customFormat="1" x14ac:dyDescent="0.25">
      <c r="A2802" s="4">
        <v>2019</v>
      </c>
      <c r="B2802" s="4">
        <v>1</v>
      </c>
      <c r="C2802" s="4" t="s">
        <v>89</v>
      </c>
      <c r="D2802" s="4" t="s">
        <v>197</v>
      </c>
      <c r="E2802" s="4" t="s">
        <v>29</v>
      </c>
      <c r="F2802" s="4" t="s">
        <v>202</v>
      </c>
      <c r="G2802" s="5" t="s">
        <v>200</v>
      </c>
      <c r="H2802" s="6">
        <v>33.799999999999997</v>
      </c>
      <c r="I2802" s="6">
        <v>0</v>
      </c>
      <c r="J2802" s="6">
        <v>0</v>
      </c>
      <c r="K2802" s="6">
        <v>0.03</v>
      </c>
      <c r="L2802" s="6">
        <v>1.6600000000000001</v>
      </c>
      <c r="M2802" s="6">
        <v>31.73</v>
      </c>
      <c r="N2802" s="6">
        <v>0</v>
      </c>
      <c r="O2802" s="6">
        <v>0.38</v>
      </c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  <c r="AM2802" s="3"/>
      <c r="AN2802" s="3"/>
      <c r="AO2802" s="3"/>
      <c r="AP2802" s="3"/>
      <c r="AQ2802" s="3"/>
      <c r="AR2802" s="3"/>
      <c r="AS2802" s="3"/>
      <c r="AT2802" s="3"/>
      <c r="AU2802" s="3"/>
      <c r="AV2802" s="3"/>
      <c r="AW2802" s="3"/>
      <c r="AX2802" s="3"/>
      <c r="AY2802" s="3"/>
      <c r="AZ2802" s="3"/>
      <c r="BA2802" s="3"/>
      <c r="BB2802" s="3"/>
      <c r="BC2802" s="3"/>
      <c r="BD2802" s="3"/>
      <c r="BE2802" s="3"/>
    </row>
    <row r="2803" spans="1:57" s="20" customFormat="1" x14ac:dyDescent="0.25">
      <c r="A2803" s="4">
        <v>2019</v>
      </c>
      <c r="B2803" s="4">
        <v>1</v>
      </c>
      <c r="C2803" s="4" t="s">
        <v>61</v>
      </c>
      <c r="D2803" s="4" t="s">
        <v>401</v>
      </c>
      <c r="E2803" s="4" t="s">
        <v>29</v>
      </c>
      <c r="F2803" s="4" t="s">
        <v>401</v>
      </c>
      <c r="G2803" s="5" t="s">
        <v>401</v>
      </c>
      <c r="H2803" s="6">
        <v>1.25</v>
      </c>
      <c r="I2803" s="6">
        <v>0</v>
      </c>
      <c r="J2803" s="6">
        <v>0</v>
      </c>
      <c r="K2803" s="6">
        <v>0.03</v>
      </c>
      <c r="L2803" s="6">
        <v>0.14000000000000001</v>
      </c>
      <c r="M2803" s="6">
        <v>0</v>
      </c>
      <c r="N2803" s="6">
        <v>0</v>
      </c>
      <c r="O2803" s="6">
        <v>1.08</v>
      </c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  <c r="AM2803" s="3"/>
      <c r="AN2803" s="3"/>
      <c r="AO2803" s="3"/>
      <c r="AP2803" s="3"/>
      <c r="AQ2803" s="3"/>
      <c r="AR2803" s="3"/>
      <c r="AS2803" s="3"/>
      <c r="AT2803" s="3"/>
      <c r="AU2803" s="3"/>
      <c r="AV2803" s="3"/>
      <c r="AW2803" s="3"/>
      <c r="AX2803" s="3"/>
      <c r="AY2803" s="3"/>
      <c r="AZ2803" s="3"/>
      <c r="BA2803" s="3"/>
      <c r="BB2803" s="3"/>
      <c r="BC2803" s="3"/>
      <c r="BD2803" s="3"/>
      <c r="BE2803" s="3"/>
    </row>
    <row r="2804" spans="1:57" s="20" customFormat="1" hidden="1" x14ac:dyDescent="0.25">
      <c r="A2804" s="4">
        <v>2019</v>
      </c>
      <c r="B2804" s="4">
        <v>1</v>
      </c>
      <c r="C2804" s="4" t="s">
        <v>15</v>
      </c>
      <c r="D2804" s="4" t="s">
        <v>24</v>
      </c>
      <c r="E2804" s="4" t="s">
        <v>25</v>
      </c>
      <c r="F2804" s="4" t="s">
        <v>449</v>
      </c>
      <c r="G2804" s="5" t="s">
        <v>449</v>
      </c>
      <c r="H2804" s="6">
        <v>2.29</v>
      </c>
      <c r="I2804" s="6">
        <v>0</v>
      </c>
      <c r="J2804" s="6">
        <v>0</v>
      </c>
      <c r="K2804" s="6">
        <v>0.03</v>
      </c>
      <c r="L2804" s="6">
        <v>0.16</v>
      </c>
      <c r="M2804" s="6">
        <v>0</v>
      </c>
      <c r="N2804" s="6">
        <v>0</v>
      </c>
      <c r="O2804" s="6">
        <v>2.1</v>
      </c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  <c r="AM2804" s="3"/>
      <c r="AN2804" s="3"/>
      <c r="AO2804" s="3"/>
      <c r="AP2804" s="3"/>
      <c r="AQ2804" s="3"/>
      <c r="AR2804" s="3"/>
      <c r="AS2804" s="3"/>
      <c r="AT2804" s="3"/>
      <c r="AU2804" s="3"/>
      <c r="AV2804" s="3"/>
      <c r="AW2804" s="3"/>
      <c r="AX2804" s="3"/>
      <c r="AY2804" s="3"/>
      <c r="AZ2804" s="3"/>
      <c r="BA2804" s="3"/>
      <c r="BB2804" s="3"/>
      <c r="BC2804" s="3"/>
      <c r="BD2804" s="3"/>
      <c r="BE2804" s="3"/>
    </row>
    <row r="2805" spans="1:57" s="20" customFormat="1" hidden="1" x14ac:dyDescent="0.25">
      <c r="A2805" s="9">
        <v>2019</v>
      </c>
      <c r="B2805" s="9">
        <v>2</v>
      </c>
      <c r="C2805" s="9" t="s">
        <v>19</v>
      </c>
      <c r="D2805" s="9" t="s">
        <v>20</v>
      </c>
      <c r="E2805" s="9" t="s">
        <v>67</v>
      </c>
      <c r="F2805" s="9" t="s">
        <v>72</v>
      </c>
      <c r="G2805" s="5" t="s">
        <v>68</v>
      </c>
      <c r="H2805" s="6">
        <v>0.5</v>
      </c>
      <c r="I2805" s="6">
        <v>0</v>
      </c>
      <c r="J2805" s="6">
        <v>0</v>
      </c>
      <c r="K2805" s="6">
        <v>0.03</v>
      </c>
      <c r="L2805" s="6">
        <v>0.47</v>
      </c>
      <c r="M2805" s="6">
        <v>0</v>
      </c>
      <c r="N2805" s="6">
        <v>0</v>
      </c>
      <c r="O2805" s="6">
        <v>0</v>
      </c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  <c r="AM2805" s="3"/>
      <c r="AN2805" s="3"/>
      <c r="AO2805" s="3"/>
      <c r="AP2805" s="3"/>
      <c r="AQ2805" s="3"/>
      <c r="AR2805" s="3"/>
      <c r="AS2805" s="3"/>
      <c r="AT2805" s="3"/>
      <c r="AU2805" s="3"/>
      <c r="AV2805" s="3"/>
      <c r="AW2805" s="3"/>
      <c r="AX2805" s="3"/>
      <c r="AY2805" s="3"/>
      <c r="AZ2805" s="3"/>
      <c r="BA2805" s="3"/>
      <c r="BB2805" s="3"/>
      <c r="BC2805" s="3"/>
      <c r="BD2805" s="3"/>
      <c r="BE2805" s="3"/>
    </row>
    <row r="2806" spans="1:57" s="20" customFormat="1" hidden="1" x14ac:dyDescent="0.25">
      <c r="A2806" s="9">
        <v>2019</v>
      </c>
      <c r="B2806" s="9">
        <v>2</v>
      </c>
      <c r="C2806" s="9" t="s">
        <v>27</v>
      </c>
      <c r="D2806" s="9" t="s">
        <v>160</v>
      </c>
      <c r="E2806" s="9" t="s">
        <v>17</v>
      </c>
      <c r="F2806" s="9" t="s">
        <v>165</v>
      </c>
      <c r="G2806" s="5" t="s">
        <v>157</v>
      </c>
      <c r="H2806" s="6">
        <v>0.5</v>
      </c>
      <c r="I2806" s="6">
        <v>0</v>
      </c>
      <c r="J2806" s="6">
        <v>0</v>
      </c>
      <c r="K2806" s="6">
        <v>0.03</v>
      </c>
      <c r="L2806" s="6">
        <v>0</v>
      </c>
      <c r="M2806" s="6">
        <v>0.46</v>
      </c>
      <c r="N2806" s="6">
        <v>0.31</v>
      </c>
      <c r="O2806" s="6">
        <v>0</v>
      </c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  <c r="AM2806" s="3"/>
      <c r="AN2806" s="3"/>
      <c r="AO2806" s="3"/>
      <c r="AP2806" s="3"/>
      <c r="AQ2806" s="3"/>
      <c r="AR2806" s="3"/>
      <c r="AS2806" s="3"/>
      <c r="AT2806" s="3"/>
      <c r="AU2806" s="3"/>
      <c r="AV2806" s="3"/>
      <c r="AW2806" s="3"/>
      <c r="AX2806" s="3"/>
      <c r="AY2806" s="3"/>
      <c r="AZ2806" s="3"/>
      <c r="BA2806" s="3"/>
      <c r="BB2806" s="3"/>
      <c r="BC2806" s="3"/>
      <c r="BD2806" s="3"/>
      <c r="BE2806" s="3"/>
    </row>
    <row r="2807" spans="1:57" s="20" customFormat="1" hidden="1" x14ac:dyDescent="0.25">
      <c r="A2807" s="9">
        <v>2019</v>
      </c>
      <c r="B2807" s="9">
        <v>2</v>
      </c>
      <c r="C2807" s="9" t="s">
        <v>327</v>
      </c>
      <c r="D2807" s="9" t="s">
        <v>361</v>
      </c>
      <c r="E2807" s="9" t="s">
        <v>250</v>
      </c>
      <c r="F2807" s="9" t="s">
        <v>363</v>
      </c>
      <c r="G2807" s="5" t="s">
        <v>357</v>
      </c>
      <c r="H2807" s="6">
        <v>5.19</v>
      </c>
      <c r="I2807" s="6">
        <v>0</v>
      </c>
      <c r="J2807" s="6">
        <v>0</v>
      </c>
      <c r="K2807" s="6">
        <v>0.03</v>
      </c>
      <c r="L2807" s="6">
        <v>5.16</v>
      </c>
      <c r="M2807" s="6">
        <v>0</v>
      </c>
      <c r="N2807" s="6">
        <v>0</v>
      </c>
      <c r="O2807" s="6">
        <v>0</v>
      </c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  <c r="AM2807" s="3"/>
      <c r="AN2807" s="3"/>
      <c r="AO2807" s="3"/>
      <c r="AP2807" s="3"/>
      <c r="AQ2807" s="3"/>
      <c r="AR2807" s="3"/>
      <c r="AS2807" s="3"/>
      <c r="AT2807" s="3"/>
      <c r="AU2807" s="3"/>
      <c r="AV2807" s="3"/>
      <c r="AW2807" s="3"/>
      <c r="AX2807" s="3"/>
      <c r="AY2807" s="3"/>
      <c r="AZ2807" s="3"/>
      <c r="BA2807" s="3"/>
      <c r="BB2807" s="3"/>
      <c r="BC2807" s="3"/>
      <c r="BD2807" s="3"/>
      <c r="BE2807" s="3"/>
    </row>
    <row r="2808" spans="1:57" s="20" customFormat="1" hidden="1" x14ac:dyDescent="0.25">
      <c r="A2808" s="9">
        <v>2019</v>
      </c>
      <c r="B2808" s="9">
        <v>2</v>
      </c>
      <c r="C2808" s="9" t="s">
        <v>133</v>
      </c>
      <c r="D2808" s="9" t="s">
        <v>487</v>
      </c>
      <c r="E2808" s="9" t="s">
        <v>126</v>
      </c>
      <c r="F2808" s="9" t="s">
        <v>488</v>
      </c>
      <c r="G2808" s="5" t="s">
        <v>489</v>
      </c>
      <c r="H2808" s="6">
        <v>0.11</v>
      </c>
      <c r="I2808" s="6">
        <v>0</v>
      </c>
      <c r="J2808" s="6">
        <v>0</v>
      </c>
      <c r="K2808" s="6">
        <v>0.03</v>
      </c>
      <c r="L2808" s="6">
        <v>0.09</v>
      </c>
      <c r="M2808" s="6">
        <v>0</v>
      </c>
      <c r="N2808" s="6">
        <v>0</v>
      </c>
      <c r="O2808" s="6">
        <v>0</v>
      </c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  <c r="AM2808" s="3"/>
      <c r="AN2808" s="3"/>
      <c r="AO2808" s="3"/>
      <c r="AP2808" s="3"/>
      <c r="AQ2808" s="3"/>
      <c r="AR2808" s="3"/>
      <c r="AS2808" s="3"/>
      <c r="AT2808" s="3"/>
      <c r="AU2808" s="3"/>
      <c r="AV2808" s="3"/>
      <c r="AW2808" s="3"/>
      <c r="AX2808" s="3"/>
      <c r="AY2808" s="3"/>
      <c r="AZ2808" s="3"/>
      <c r="BA2808" s="3"/>
      <c r="BB2808" s="3"/>
      <c r="BC2808" s="3"/>
      <c r="BD2808" s="3"/>
      <c r="BE2808" s="3"/>
    </row>
    <row r="2809" spans="1:57" s="20" customFormat="1" hidden="1" x14ac:dyDescent="0.25">
      <c r="A2809" s="9">
        <v>2019</v>
      </c>
      <c r="B2809" s="9">
        <v>2</v>
      </c>
      <c r="C2809" s="9" t="s">
        <v>222</v>
      </c>
      <c r="D2809" s="9" t="s">
        <v>229</v>
      </c>
      <c r="E2809" s="9" t="s">
        <v>224</v>
      </c>
      <c r="F2809" s="9" t="s">
        <v>498</v>
      </c>
      <c r="G2809" s="5" t="s">
        <v>499</v>
      </c>
      <c r="H2809" s="6">
        <v>47.06</v>
      </c>
      <c r="I2809" s="6">
        <v>0</v>
      </c>
      <c r="J2809" s="6">
        <v>0</v>
      </c>
      <c r="K2809" s="6">
        <v>0.03</v>
      </c>
      <c r="L2809" s="6">
        <v>0.22</v>
      </c>
      <c r="M2809" s="6">
        <v>0</v>
      </c>
      <c r="N2809" s="6">
        <v>0</v>
      </c>
      <c r="O2809" s="6">
        <v>46.81</v>
      </c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  <c r="AM2809" s="3"/>
      <c r="AN2809" s="3"/>
      <c r="AO2809" s="3"/>
      <c r="AP2809" s="3"/>
      <c r="AQ2809" s="3"/>
      <c r="AR2809" s="3"/>
      <c r="AS2809" s="3"/>
      <c r="AT2809" s="3"/>
      <c r="AU2809" s="3"/>
      <c r="AV2809" s="3"/>
      <c r="AW2809" s="3"/>
      <c r="AX2809" s="3"/>
      <c r="AY2809" s="3"/>
      <c r="AZ2809" s="3"/>
      <c r="BA2809" s="3"/>
      <c r="BB2809" s="3"/>
      <c r="BC2809" s="3"/>
      <c r="BD2809" s="3"/>
      <c r="BE2809" s="3"/>
    </row>
    <row r="2810" spans="1:57" s="20" customFormat="1" hidden="1" x14ac:dyDescent="0.25">
      <c r="A2810" s="9">
        <v>2019</v>
      </c>
      <c r="B2810" s="9">
        <v>3</v>
      </c>
      <c r="C2810" s="9" t="s">
        <v>55</v>
      </c>
      <c r="D2810" s="9" t="s">
        <v>56</v>
      </c>
      <c r="E2810" s="9" t="s">
        <v>57</v>
      </c>
      <c r="F2810" s="9" t="s">
        <v>58</v>
      </c>
      <c r="G2810" s="5" t="s">
        <v>59</v>
      </c>
      <c r="H2810" s="6">
        <v>0.03</v>
      </c>
      <c r="I2810" s="6">
        <v>0</v>
      </c>
      <c r="J2810" s="6">
        <v>0</v>
      </c>
      <c r="K2810" s="6">
        <v>0.03</v>
      </c>
      <c r="L2810" s="6">
        <v>0</v>
      </c>
      <c r="M2810" s="6">
        <v>0</v>
      </c>
      <c r="N2810" s="6">
        <v>0</v>
      </c>
      <c r="O2810" s="6">
        <v>0</v>
      </c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  <c r="AM2810" s="3"/>
      <c r="AN2810" s="3"/>
      <c r="AO2810" s="3"/>
      <c r="AP2810" s="3"/>
      <c r="AQ2810" s="3"/>
      <c r="AR2810" s="3"/>
      <c r="AS2810" s="3"/>
      <c r="AT2810" s="3"/>
      <c r="AU2810" s="3"/>
      <c r="AV2810" s="3"/>
      <c r="AW2810" s="3"/>
      <c r="AX2810" s="3"/>
      <c r="AY2810" s="3"/>
      <c r="AZ2810" s="3"/>
      <c r="BA2810" s="3"/>
      <c r="BB2810" s="3"/>
      <c r="BC2810" s="3"/>
      <c r="BD2810" s="3"/>
      <c r="BE2810" s="3"/>
    </row>
    <row r="2811" spans="1:57" s="20" customFormat="1" hidden="1" x14ac:dyDescent="0.25">
      <c r="A2811" s="9">
        <v>2019</v>
      </c>
      <c r="B2811" s="9">
        <v>3</v>
      </c>
      <c r="C2811" s="9" t="s">
        <v>27</v>
      </c>
      <c r="D2811" s="9" t="s">
        <v>160</v>
      </c>
      <c r="E2811" s="9" t="s">
        <v>17</v>
      </c>
      <c r="F2811" s="9" t="s">
        <v>165</v>
      </c>
      <c r="G2811" s="5" t="s">
        <v>157</v>
      </c>
      <c r="H2811" s="6">
        <v>0.56999999999999995</v>
      </c>
      <c r="I2811" s="6">
        <v>0</v>
      </c>
      <c r="J2811" s="6">
        <v>0</v>
      </c>
      <c r="K2811" s="6">
        <v>0.03</v>
      </c>
      <c r="L2811" s="6">
        <v>0</v>
      </c>
      <c r="M2811" s="6">
        <v>0.53</v>
      </c>
      <c r="N2811" s="6">
        <v>0.36</v>
      </c>
      <c r="O2811" s="6">
        <v>0</v>
      </c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  <c r="BA2811" s="3"/>
      <c r="BB2811" s="3"/>
      <c r="BC2811" s="3"/>
      <c r="BD2811" s="3"/>
      <c r="BE2811" s="3"/>
    </row>
    <row r="2812" spans="1:57" s="20" customFormat="1" hidden="1" x14ac:dyDescent="0.25">
      <c r="A2812" s="9">
        <v>2019</v>
      </c>
      <c r="B2812" s="9">
        <v>3</v>
      </c>
      <c r="C2812" s="9" t="s">
        <v>209</v>
      </c>
      <c r="D2812" s="9" t="s">
        <v>219</v>
      </c>
      <c r="E2812" s="9" t="s">
        <v>220</v>
      </c>
      <c r="F2812" s="9" t="s">
        <v>221</v>
      </c>
      <c r="G2812" s="5" t="s">
        <v>221</v>
      </c>
      <c r="H2812" s="6">
        <v>462.53</v>
      </c>
      <c r="I2812" s="6">
        <v>0</v>
      </c>
      <c r="J2812" s="6">
        <v>0</v>
      </c>
      <c r="K2812" s="6">
        <v>0.03</v>
      </c>
      <c r="L2812" s="6">
        <v>0</v>
      </c>
      <c r="M2812" s="6">
        <v>462.5</v>
      </c>
      <c r="N2812" s="6">
        <v>12.94</v>
      </c>
      <c r="O2812" s="6">
        <v>0</v>
      </c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  <c r="AM2812" s="3"/>
      <c r="AN2812" s="3"/>
      <c r="AO2812" s="3"/>
      <c r="AP2812" s="3"/>
      <c r="AQ2812" s="3"/>
      <c r="AR2812" s="3"/>
      <c r="AS2812" s="3"/>
      <c r="AT2812" s="3"/>
      <c r="AU2812" s="3"/>
      <c r="AV2812" s="3"/>
      <c r="AW2812" s="3"/>
      <c r="AX2812" s="3"/>
      <c r="AY2812" s="3"/>
      <c r="AZ2812" s="3"/>
      <c r="BA2812" s="3"/>
      <c r="BB2812" s="3"/>
      <c r="BC2812" s="3"/>
      <c r="BD2812" s="3"/>
      <c r="BE2812" s="3"/>
    </row>
    <row r="2813" spans="1:57" s="20" customFormat="1" hidden="1" x14ac:dyDescent="0.25">
      <c r="A2813" s="9">
        <v>2019</v>
      </c>
      <c r="B2813" s="9">
        <v>3</v>
      </c>
      <c r="C2813" s="9" t="s">
        <v>15</v>
      </c>
      <c r="D2813" s="9" t="s">
        <v>131</v>
      </c>
      <c r="E2813" s="9" t="s">
        <v>43</v>
      </c>
      <c r="F2813" s="9" t="s">
        <v>237</v>
      </c>
      <c r="G2813" s="5" t="s">
        <v>16</v>
      </c>
      <c r="H2813" s="6">
        <v>1.23</v>
      </c>
      <c r="I2813" s="6">
        <v>0</v>
      </c>
      <c r="J2813" s="6">
        <v>0</v>
      </c>
      <c r="K2813" s="6">
        <v>0.03</v>
      </c>
      <c r="L2813" s="6">
        <v>2.15</v>
      </c>
      <c r="M2813" s="6">
        <v>-0.95</v>
      </c>
      <c r="N2813" s="6">
        <v>0</v>
      </c>
      <c r="O2813" s="6">
        <v>0</v>
      </c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</row>
    <row r="2814" spans="1:57" s="20" customFormat="1" hidden="1" x14ac:dyDescent="0.25">
      <c r="A2814" s="9">
        <v>2019</v>
      </c>
      <c r="B2814" s="9">
        <v>3</v>
      </c>
      <c r="C2814" s="9" t="s">
        <v>327</v>
      </c>
      <c r="D2814" s="9" t="s">
        <v>361</v>
      </c>
      <c r="E2814" s="9" t="s">
        <v>250</v>
      </c>
      <c r="F2814" s="9" t="s">
        <v>363</v>
      </c>
      <c r="G2814" s="5" t="s">
        <v>357</v>
      </c>
      <c r="H2814" s="6">
        <v>5.33</v>
      </c>
      <c r="I2814" s="6">
        <v>0</v>
      </c>
      <c r="J2814" s="6">
        <v>0</v>
      </c>
      <c r="K2814" s="6">
        <v>0.03</v>
      </c>
      <c r="L2814" s="6">
        <v>5.3</v>
      </c>
      <c r="M2814" s="6">
        <v>0</v>
      </c>
      <c r="N2814" s="6">
        <v>0</v>
      </c>
      <c r="O2814" s="6">
        <v>0</v>
      </c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</row>
    <row r="2815" spans="1:57" s="20" customFormat="1" hidden="1" x14ac:dyDescent="0.25">
      <c r="A2815" s="9">
        <v>2019</v>
      </c>
      <c r="B2815" s="9">
        <v>4</v>
      </c>
      <c r="C2815" s="9" t="s">
        <v>55</v>
      </c>
      <c r="D2815" s="9" t="s">
        <v>56</v>
      </c>
      <c r="E2815" s="9" t="s">
        <v>57</v>
      </c>
      <c r="F2815" s="9" t="s">
        <v>58</v>
      </c>
      <c r="G2815" s="5" t="s">
        <v>59</v>
      </c>
      <c r="H2815" s="6">
        <v>0.03</v>
      </c>
      <c r="I2815" s="6">
        <v>0</v>
      </c>
      <c r="J2815" s="6">
        <v>0</v>
      </c>
      <c r="K2815" s="6">
        <v>0.03</v>
      </c>
      <c r="L2815" s="6">
        <v>0</v>
      </c>
      <c r="M2815" s="6">
        <v>0</v>
      </c>
      <c r="N2815" s="6">
        <v>0</v>
      </c>
      <c r="O2815" s="6">
        <v>0</v>
      </c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</row>
    <row r="2816" spans="1:57" s="20" customFormat="1" hidden="1" x14ac:dyDescent="0.25">
      <c r="A2816" s="9">
        <v>2019</v>
      </c>
      <c r="B2816" s="9">
        <v>4</v>
      </c>
      <c r="C2816" s="9" t="s">
        <v>19</v>
      </c>
      <c r="D2816" s="9" t="s">
        <v>20</v>
      </c>
      <c r="E2816" s="9" t="s">
        <v>67</v>
      </c>
      <c r="F2816" s="9" t="s">
        <v>72</v>
      </c>
      <c r="G2816" s="5" t="s">
        <v>68</v>
      </c>
      <c r="H2816" s="6">
        <v>0.49</v>
      </c>
      <c r="I2816" s="6">
        <v>0</v>
      </c>
      <c r="J2816" s="6">
        <v>0</v>
      </c>
      <c r="K2816" s="6">
        <v>0.03</v>
      </c>
      <c r="L2816" s="6">
        <v>0.46</v>
      </c>
      <c r="M2816" s="6">
        <v>0</v>
      </c>
      <c r="N2816" s="6">
        <v>0</v>
      </c>
      <c r="O2816" s="6">
        <v>0</v>
      </c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</row>
    <row r="2817" spans="1:57" s="20" customFormat="1" hidden="1" x14ac:dyDescent="0.25">
      <c r="A2817" s="9">
        <v>2019</v>
      </c>
      <c r="B2817" s="9">
        <v>4</v>
      </c>
      <c r="C2817" s="9" t="s">
        <v>19</v>
      </c>
      <c r="D2817" s="9" t="s">
        <v>166</v>
      </c>
      <c r="E2817" s="9" t="s">
        <v>85</v>
      </c>
      <c r="F2817" s="9" t="s">
        <v>527</v>
      </c>
      <c r="G2817" s="5" t="s">
        <v>528</v>
      </c>
      <c r="H2817" s="6">
        <v>0.03</v>
      </c>
      <c r="I2817" s="6">
        <v>0</v>
      </c>
      <c r="J2817" s="6">
        <v>0</v>
      </c>
      <c r="K2817" s="6">
        <v>0.03</v>
      </c>
      <c r="L2817" s="6">
        <v>0</v>
      </c>
      <c r="M2817" s="6">
        <v>0</v>
      </c>
      <c r="N2817" s="6">
        <v>0</v>
      </c>
      <c r="O2817" s="6">
        <v>0</v>
      </c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</row>
    <row r="2818" spans="1:57" s="20" customFormat="1" x14ac:dyDescent="0.25">
      <c r="A2818" s="9">
        <v>2019</v>
      </c>
      <c r="B2818" s="9">
        <v>5</v>
      </c>
      <c r="C2818" s="9" t="s">
        <v>27</v>
      </c>
      <c r="D2818" s="9" t="s">
        <v>28</v>
      </c>
      <c r="E2818" s="9" t="s">
        <v>29</v>
      </c>
      <c r="F2818" s="9" t="s">
        <v>33</v>
      </c>
      <c r="G2818" s="5" t="s">
        <v>30</v>
      </c>
      <c r="H2818" s="6">
        <v>8.16</v>
      </c>
      <c r="I2818" s="6">
        <v>0</v>
      </c>
      <c r="J2818" s="6">
        <v>0</v>
      </c>
      <c r="K2818" s="6">
        <v>0.03</v>
      </c>
      <c r="L2818" s="6">
        <v>0</v>
      </c>
      <c r="M2818" s="6">
        <v>8.1300000000000008</v>
      </c>
      <c r="N2818" s="6">
        <v>3.59</v>
      </c>
      <c r="O2818" s="6">
        <v>0</v>
      </c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</row>
    <row r="2819" spans="1:57" s="20" customFormat="1" hidden="1" x14ac:dyDescent="0.25">
      <c r="A2819" s="9">
        <v>2019</v>
      </c>
      <c r="B2819" s="9">
        <v>5</v>
      </c>
      <c r="C2819" s="9" t="s">
        <v>55</v>
      </c>
      <c r="D2819" s="9" t="s">
        <v>56</v>
      </c>
      <c r="E2819" s="9" t="s">
        <v>57</v>
      </c>
      <c r="F2819" s="9" t="s">
        <v>58</v>
      </c>
      <c r="G2819" s="5" t="s">
        <v>59</v>
      </c>
      <c r="H2819" s="6">
        <v>0.03</v>
      </c>
      <c r="I2819" s="6">
        <v>0</v>
      </c>
      <c r="J2819" s="6">
        <v>0</v>
      </c>
      <c r="K2819" s="6">
        <v>0.03</v>
      </c>
      <c r="L2819" s="6">
        <v>0</v>
      </c>
      <c r="M2819" s="6">
        <v>0</v>
      </c>
      <c r="N2819" s="6">
        <v>0</v>
      </c>
      <c r="O2819" s="6">
        <v>0</v>
      </c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  <c r="AM2819" s="3"/>
      <c r="AN2819" s="3"/>
      <c r="AO2819" s="3"/>
      <c r="AP2819" s="3"/>
      <c r="AQ2819" s="3"/>
      <c r="AR2819" s="3"/>
      <c r="AS2819" s="3"/>
      <c r="AT2819" s="3"/>
      <c r="AU2819" s="3"/>
      <c r="AV2819" s="3"/>
      <c r="AW2819" s="3"/>
      <c r="AX2819" s="3"/>
      <c r="AY2819" s="3"/>
      <c r="AZ2819" s="3"/>
      <c r="BA2819" s="3"/>
      <c r="BB2819" s="3"/>
      <c r="BC2819" s="3"/>
      <c r="BD2819" s="3"/>
      <c r="BE2819" s="3"/>
    </row>
    <row r="2820" spans="1:57" s="20" customFormat="1" hidden="1" x14ac:dyDescent="0.25">
      <c r="A2820" s="9">
        <v>2019</v>
      </c>
      <c r="B2820" s="9">
        <v>5</v>
      </c>
      <c r="C2820" s="9" t="s">
        <v>27</v>
      </c>
      <c r="D2820" s="9" t="s">
        <v>158</v>
      </c>
      <c r="E2820" s="9" t="s">
        <v>17</v>
      </c>
      <c r="F2820" s="9" t="s">
        <v>163</v>
      </c>
      <c r="G2820" s="5" t="s">
        <v>157</v>
      </c>
      <c r="H2820" s="6">
        <v>2.85</v>
      </c>
      <c r="I2820" s="6">
        <v>0</v>
      </c>
      <c r="J2820" s="6">
        <v>0</v>
      </c>
      <c r="K2820" s="6">
        <v>0.03</v>
      </c>
      <c r="L2820" s="6">
        <v>0</v>
      </c>
      <c r="M2820" s="6">
        <v>2.81</v>
      </c>
      <c r="N2820" s="6">
        <v>1.8900000000000001</v>
      </c>
      <c r="O2820" s="6">
        <v>0</v>
      </c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  <c r="AM2820" s="3"/>
      <c r="AN2820" s="3"/>
      <c r="AO2820" s="3"/>
      <c r="AP2820" s="3"/>
      <c r="AQ2820" s="3"/>
      <c r="AR2820" s="3"/>
      <c r="AS2820" s="3"/>
      <c r="AT2820" s="3"/>
      <c r="AU2820" s="3"/>
      <c r="AV2820" s="3"/>
      <c r="AW2820" s="3"/>
      <c r="AX2820" s="3"/>
      <c r="AY2820" s="3"/>
      <c r="AZ2820" s="3"/>
      <c r="BA2820" s="3"/>
      <c r="BB2820" s="3"/>
      <c r="BC2820" s="3"/>
      <c r="BD2820" s="3"/>
      <c r="BE2820" s="3"/>
    </row>
    <row r="2821" spans="1:57" s="20" customFormat="1" x14ac:dyDescent="0.25">
      <c r="A2821" s="9">
        <v>2019</v>
      </c>
      <c r="B2821" s="9">
        <v>6</v>
      </c>
      <c r="C2821" s="10" t="s">
        <v>27</v>
      </c>
      <c r="D2821" s="10" t="s">
        <v>28</v>
      </c>
      <c r="E2821" s="9" t="s">
        <v>29</v>
      </c>
      <c r="F2821" s="10" t="s">
        <v>31</v>
      </c>
      <c r="G2821" s="12" t="s">
        <v>30</v>
      </c>
      <c r="H2821" s="6">
        <v>6.7900000000000009</v>
      </c>
      <c r="I2821" s="6">
        <v>0</v>
      </c>
      <c r="J2821" s="6">
        <v>0</v>
      </c>
      <c r="K2821" s="6">
        <v>0.03</v>
      </c>
      <c r="L2821" s="6">
        <v>0</v>
      </c>
      <c r="M2821" s="6">
        <v>6.76</v>
      </c>
      <c r="N2821" s="6">
        <v>2.81</v>
      </c>
      <c r="O2821" s="6">
        <v>0</v>
      </c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  <c r="AM2821" s="3"/>
      <c r="AN2821" s="3"/>
      <c r="AO2821" s="3"/>
      <c r="AP2821" s="3"/>
      <c r="AQ2821" s="3"/>
      <c r="AR2821" s="3"/>
      <c r="AS2821" s="3"/>
      <c r="AT2821" s="3"/>
      <c r="AU2821" s="3"/>
      <c r="AV2821" s="3"/>
      <c r="AW2821" s="3"/>
      <c r="AX2821" s="3"/>
      <c r="AY2821" s="3"/>
      <c r="AZ2821" s="3"/>
      <c r="BA2821" s="3"/>
      <c r="BB2821" s="3"/>
      <c r="BC2821" s="3"/>
      <c r="BD2821" s="3"/>
      <c r="BE2821" s="3"/>
    </row>
    <row r="2822" spans="1:57" s="20" customFormat="1" hidden="1" x14ac:dyDescent="0.25">
      <c r="A2822" s="9">
        <v>2019</v>
      </c>
      <c r="B2822" s="9">
        <v>6</v>
      </c>
      <c r="C2822" s="10" t="s">
        <v>55</v>
      </c>
      <c r="D2822" s="10" t="s">
        <v>56</v>
      </c>
      <c r="E2822" s="9" t="s">
        <v>57</v>
      </c>
      <c r="F2822" s="10" t="s">
        <v>58</v>
      </c>
      <c r="G2822" s="12" t="s">
        <v>59</v>
      </c>
      <c r="H2822" s="6">
        <v>0.03</v>
      </c>
      <c r="I2822" s="6">
        <v>0</v>
      </c>
      <c r="J2822" s="6">
        <v>0</v>
      </c>
      <c r="K2822" s="6">
        <v>0.03</v>
      </c>
      <c r="L2822" s="6">
        <v>0</v>
      </c>
      <c r="M2822" s="6">
        <v>0</v>
      </c>
      <c r="N2822" s="6">
        <v>0</v>
      </c>
      <c r="O2822" s="6">
        <v>0</v>
      </c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  <c r="AM2822" s="3"/>
      <c r="AN2822" s="3"/>
      <c r="AO2822" s="3"/>
      <c r="AP2822" s="3"/>
      <c r="AQ2822" s="3"/>
      <c r="AR2822" s="3"/>
      <c r="AS2822" s="3"/>
      <c r="AT2822" s="3"/>
      <c r="AU2822" s="3"/>
      <c r="AV2822" s="3"/>
      <c r="AW2822" s="3"/>
      <c r="AX2822" s="3"/>
      <c r="AY2822" s="3"/>
      <c r="AZ2822" s="3"/>
      <c r="BA2822" s="3"/>
      <c r="BB2822" s="3"/>
      <c r="BC2822" s="3"/>
      <c r="BD2822" s="3"/>
      <c r="BE2822" s="3"/>
    </row>
    <row r="2823" spans="1:57" s="20" customFormat="1" hidden="1" x14ac:dyDescent="0.25">
      <c r="A2823" s="9">
        <v>2019</v>
      </c>
      <c r="B2823" s="9">
        <v>6</v>
      </c>
      <c r="C2823" s="10" t="s">
        <v>27</v>
      </c>
      <c r="D2823" s="10" t="s">
        <v>160</v>
      </c>
      <c r="E2823" s="9" t="s">
        <v>17</v>
      </c>
      <c r="F2823" s="10" t="s">
        <v>161</v>
      </c>
      <c r="G2823" s="12" t="s">
        <v>157</v>
      </c>
      <c r="H2823" s="6">
        <v>1.71</v>
      </c>
      <c r="I2823" s="6">
        <v>0</v>
      </c>
      <c r="J2823" s="6">
        <v>0</v>
      </c>
      <c r="K2823" s="6">
        <v>0.03</v>
      </c>
      <c r="L2823" s="6">
        <v>0</v>
      </c>
      <c r="M2823" s="6">
        <v>1.6800000000000002</v>
      </c>
      <c r="N2823" s="6">
        <v>1.1299999999999999</v>
      </c>
      <c r="O2823" s="6">
        <v>0</v>
      </c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  <c r="AM2823" s="3"/>
      <c r="AN2823" s="3"/>
      <c r="AO2823" s="3"/>
      <c r="AP2823" s="3"/>
      <c r="AQ2823" s="3"/>
      <c r="AR2823" s="3"/>
      <c r="AS2823" s="3"/>
      <c r="AT2823" s="3"/>
      <c r="AU2823" s="3"/>
      <c r="AV2823" s="3"/>
      <c r="AW2823" s="3"/>
      <c r="AX2823" s="3"/>
      <c r="AY2823" s="3"/>
      <c r="AZ2823" s="3"/>
      <c r="BA2823" s="3"/>
      <c r="BB2823" s="3"/>
      <c r="BC2823" s="3"/>
      <c r="BD2823" s="3"/>
      <c r="BE2823" s="3"/>
    </row>
    <row r="2824" spans="1:57" s="20" customFormat="1" hidden="1" x14ac:dyDescent="0.25">
      <c r="A2824" s="9">
        <v>2019</v>
      </c>
      <c r="B2824" s="9">
        <v>6</v>
      </c>
      <c r="C2824" s="10" t="s">
        <v>27</v>
      </c>
      <c r="D2824" s="10" t="s">
        <v>158</v>
      </c>
      <c r="E2824" s="9" t="s">
        <v>17</v>
      </c>
      <c r="F2824" s="10" t="s">
        <v>163</v>
      </c>
      <c r="G2824" s="12" t="s">
        <v>157</v>
      </c>
      <c r="H2824" s="6">
        <v>2.0299999999999998</v>
      </c>
      <c r="I2824" s="6">
        <v>0</v>
      </c>
      <c r="J2824" s="6">
        <v>0</v>
      </c>
      <c r="K2824" s="6">
        <v>0.03</v>
      </c>
      <c r="L2824" s="6">
        <v>0</v>
      </c>
      <c r="M2824" s="6">
        <v>1.99</v>
      </c>
      <c r="N2824" s="6">
        <v>1.34</v>
      </c>
      <c r="O2824" s="6">
        <v>0</v>
      </c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  <c r="AM2824" s="3"/>
      <c r="AN2824" s="3"/>
      <c r="AO2824" s="3"/>
      <c r="AP2824" s="3"/>
      <c r="AQ2824" s="3"/>
      <c r="AR2824" s="3"/>
      <c r="AS2824" s="3"/>
      <c r="AT2824" s="3"/>
      <c r="AU2824" s="3"/>
      <c r="AV2824" s="3"/>
      <c r="AW2824" s="3"/>
      <c r="AX2824" s="3"/>
      <c r="AY2824" s="3"/>
      <c r="AZ2824" s="3"/>
      <c r="BA2824" s="3"/>
      <c r="BB2824" s="3"/>
      <c r="BC2824" s="3"/>
      <c r="BD2824" s="3"/>
      <c r="BE2824" s="3"/>
    </row>
    <row r="2825" spans="1:57" s="20" customFormat="1" hidden="1" x14ac:dyDescent="0.25">
      <c r="A2825" s="9">
        <v>2019</v>
      </c>
      <c r="B2825" s="9">
        <v>6</v>
      </c>
      <c r="C2825" s="10" t="s">
        <v>327</v>
      </c>
      <c r="D2825" s="10" t="s">
        <v>361</v>
      </c>
      <c r="E2825" s="9" t="s">
        <v>250</v>
      </c>
      <c r="F2825" s="10" t="s">
        <v>363</v>
      </c>
      <c r="G2825" s="12" t="s">
        <v>357</v>
      </c>
      <c r="H2825" s="6">
        <v>6.2</v>
      </c>
      <c r="I2825" s="6">
        <v>0</v>
      </c>
      <c r="J2825" s="6">
        <v>0</v>
      </c>
      <c r="K2825" s="6">
        <v>0.03</v>
      </c>
      <c r="L2825" s="6">
        <v>6.17</v>
      </c>
      <c r="M2825" s="6">
        <v>0</v>
      </c>
      <c r="N2825" s="6">
        <v>0</v>
      </c>
      <c r="O2825" s="6">
        <v>0</v>
      </c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  <c r="AM2825" s="3"/>
      <c r="AN2825" s="3"/>
      <c r="AO2825" s="3"/>
      <c r="AP2825" s="3"/>
      <c r="AQ2825" s="3"/>
      <c r="AR2825" s="3"/>
      <c r="AS2825" s="3"/>
      <c r="AT2825" s="3"/>
      <c r="AU2825" s="3"/>
      <c r="AV2825" s="3"/>
      <c r="AW2825" s="3"/>
      <c r="AX2825" s="3"/>
      <c r="AY2825" s="3"/>
      <c r="AZ2825" s="3"/>
      <c r="BA2825" s="3"/>
      <c r="BB2825" s="3"/>
      <c r="BC2825" s="3"/>
      <c r="BD2825" s="3"/>
      <c r="BE2825" s="3"/>
    </row>
    <row r="2826" spans="1:57" s="20" customFormat="1" x14ac:dyDescent="0.25">
      <c r="A2826" s="9">
        <v>2019</v>
      </c>
      <c r="B2826" s="9">
        <v>6</v>
      </c>
      <c r="C2826" s="10" t="s">
        <v>61</v>
      </c>
      <c r="D2826" s="10" t="s">
        <v>401</v>
      </c>
      <c r="E2826" s="9" t="s">
        <v>29</v>
      </c>
      <c r="F2826" s="10" t="s">
        <v>401</v>
      </c>
      <c r="G2826" s="12" t="s">
        <v>401</v>
      </c>
      <c r="H2826" s="6">
        <v>2.15</v>
      </c>
      <c r="I2826" s="6">
        <v>0</v>
      </c>
      <c r="J2826" s="6">
        <v>0</v>
      </c>
      <c r="K2826" s="6">
        <v>0.03</v>
      </c>
      <c r="L2826" s="6">
        <v>0.26</v>
      </c>
      <c r="M2826" s="6">
        <v>0</v>
      </c>
      <c r="N2826" s="6">
        <v>0</v>
      </c>
      <c r="O2826" s="6">
        <v>1.87</v>
      </c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  <c r="AM2826" s="3"/>
      <c r="AN2826" s="3"/>
      <c r="AO2826" s="3"/>
      <c r="AP2826" s="3"/>
      <c r="AQ2826" s="3"/>
      <c r="AR2826" s="3"/>
      <c r="AS2826" s="3"/>
      <c r="AT2826" s="3"/>
      <c r="AU2826" s="3"/>
      <c r="AV2826" s="3"/>
      <c r="AW2826" s="3"/>
      <c r="AX2826" s="3"/>
      <c r="AY2826" s="3"/>
      <c r="AZ2826" s="3"/>
      <c r="BA2826" s="3"/>
      <c r="BB2826" s="3"/>
      <c r="BC2826" s="3"/>
      <c r="BD2826" s="3"/>
      <c r="BE2826" s="3"/>
    </row>
    <row r="2827" spans="1:57" s="20" customFormat="1" x14ac:dyDescent="0.25">
      <c r="A2827" s="5">
        <v>2019</v>
      </c>
      <c r="B2827" s="5">
        <v>7</v>
      </c>
      <c r="C2827" s="12" t="s">
        <v>27</v>
      </c>
      <c r="D2827" s="12" t="s">
        <v>28</v>
      </c>
      <c r="E2827" s="5" t="s">
        <v>29</v>
      </c>
      <c r="F2827" s="12" t="s">
        <v>31</v>
      </c>
      <c r="G2827" s="10" t="s">
        <v>30</v>
      </c>
      <c r="H2827" s="6">
        <v>10.290000000000001</v>
      </c>
      <c r="I2827" s="6">
        <v>0</v>
      </c>
      <c r="J2827" s="6">
        <v>0</v>
      </c>
      <c r="K2827" s="6">
        <v>0.03</v>
      </c>
      <c r="L2827" s="6">
        <v>0</v>
      </c>
      <c r="M2827" s="6">
        <v>10.26</v>
      </c>
      <c r="N2827" s="6">
        <v>4.3</v>
      </c>
      <c r="O2827" s="6">
        <v>0</v>
      </c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  <c r="AM2827" s="3"/>
      <c r="AN2827" s="3"/>
      <c r="AO2827" s="3"/>
      <c r="AP2827" s="3"/>
      <c r="AQ2827" s="3"/>
      <c r="AR2827" s="3"/>
      <c r="AS2827" s="3"/>
      <c r="AT2827" s="3"/>
      <c r="AU2827" s="3"/>
      <c r="AV2827" s="3"/>
      <c r="AW2827" s="3"/>
      <c r="AX2827" s="3"/>
      <c r="AY2827" s="3"/>
      <c r="AZ2827" s="3"/>
      <c r="BA2827" s="3"/>
      <c r="BB2827" s="3"/>
      <c r="BC2827" s="3"/>
      <c r="BD2827" s="3"/>
      <c r="BE2827" s="3"/>
    </row>
    <row r="2828" spans="1:57" s="20" customFormat="1" x14ac:dyDescent="0.25">
      <c r="A2828" s="5">
        <v>2019</v>
      </c>
      <c r="B2828" s="5">
        <v>7</v>
      </c>
      <c r="C2828" s="12" t="s">
        <v>27</v>
      </c>
      <c r="D2828" s="12" t="s">
        <v>28</v>
      </c>
      <c r="E2828" s="5" t="s">
        <v>29</v>
      </c>
      <c r="F2828" s="12" t="s">
        <v>33</v>
      </c>
      <c r="G2828" s="10" t="s">
        <v>30</v>
      </c>
      <c r="H2828" s="6">
        <v>10.54</v>
      </c>
      <c r="I2828" s="6">
        <v>0</v>
      </c>
      <c r="J2828" s="6">
        <v>0</v>
      </c>
      <c r="K2828" s="6">
        <v>0.03</v>
      </c>
      <c r="L2828" s="6">
        <v>0</v>
      </c>
      <c r="M2828" s="6">
        <v>10.51</v>
      </c>
      <c r="N2828" s="6">
        <v>4.41</v>
      </c>
      <c r="O2828" s="6">
        <v>0</v>
      </c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  <c r="AM2828" s="3"/>
      <c r="AN2828" s="3"/>
      <c r="AO2828" s="3"/>
      <c r="AP2828" s="3"/>
      <c r="AQ2828" s="3"/>
      <c r="AR2828" s="3"/>
      <c r="AS2828" s="3"/>
      <c r="AT2828" s="3"/>
      <c r="AU2828" s="3"/>
      <c r="AV2828" s="3"/>
      <c r="AW2828" s="3"/>
      <c r="AX2828" s="3"/>
      <c r="AY2828" s="3"/>
      <c r="AZ2828" s="3"/>
      <c r="BA2828" s="3"/>
      <c r="BB2828" s="3"/>
      <c r="BC2828" s="3"/>
      <c r="BD2828" s="3"/>
      <c r="BE2828" s="3"/>
    </row>
    <row r="2829" spans="1:57" s="20" customFormat="1" x14ac:dyDescent="0.25">
      <c r="A2829" s="5">
        <v>2019</v>
      </c>
      <c r="B2829" s="5">
        <v>7</v>
      </c>
      <c r="C2829" s="12" t="s">
        <v>27</v>
      </c>
      <c r="D2829" s="12" t="s">
        <v>28</v>
      </c>
      <c r="E2829" s="5" t="s">
        <v>29</v>
      </c>
      <c r="F2829" s="12" t="s">
        <v>37</v>
      </c>
      <c r="G2829" s="10" t="s">
        <v>30</v>
      </c>
      <c r="H2829" s="6">
        <v>0.95</v>
      </c>
      <c r="I2829" s="6">
        <v>0</v>
      </c>
      <c r="J2829" s="6">
        <v>0</v>
      </c>
      <c r="K2829" s="6">
        <v>0.03</v>
      </c>
      <c r="L2829" s="6">
        <v>0</v>
      </c>
      <c r="M2829" s="6">
        <v>0.92</v>
      </c>
      <c r="N2829" s="6">
        <v>0.38</v>
      </c>
      <c r="O2829" s="6">
        <v>0</v>
      </c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  <c r="AM2829" s="3"/>
      <c r="AN2829" s="3"/>
      <c r="AO2829" s="3"/>
      <c r="AP2829" s="3"/>
      <c r="AQ2829" s="3"/>
      <c r="AR2829" s="3"/>
      <c r="AS2829" s="3"/>
      <c r="AT2829" s="3"/>
      <c r="AU2829" s="3"/>
      <c r="AV2829" s="3"/>
      <c r="AW2829" s="3"/>
      <c r="AX2829" s="3"/>
      <c r="AY2829" s="3"/>
      <c r="AZ2829" s="3"/>
      <c r="BA2829" s="3"/>
      <c r="BB2829" s="3"/>
      <c r="BC2829" s="3"/>
      <c r="BD2829" s="3"/>
      <c r="BE2829" s="3"/>
    </row>
    <row r="2830" spans="1:57" s="20" customFormat="1" hidden="1" x14ac:dyDescent="0.25">
      <c r="A2830" s="5">
        <v>2019</v>
      </c>
      <c r="B2830" s="5">
        <v>7</v>
      </c>
      <c r="C2830" s="12" t="s">
        <v>19</v>
      </c>
      <c r="D2830" s="12" t="s">
        <v>20</v>
      </c>
      <c r="E2830" s="5" t="s">
        <v>115</v>
      </c>
      <c r="F2830" s="12" t="s">
        <v>118</v>
      </c>
      <c r="G2830" s="9" t="s">
        <v>117</v>
      </c>
      <c r="H2830" s="6">
        <v>1.42</v>
      </c>
      <c r="I2830" s="6">
        <v>0</v>
      </c>
      <c r="J2830" s="6">
        <v>0</v>
      </c>
      <c r="K2830" s="6">
        <v>0.03</v>
      </c>
      <c r="L2830" s="6">
        <v>0</v>
      </c>
      <c r="M2830" s="6">
        <v>0</v>
      </c>
      <c r="N2830" s="6">
        <v>0</v>
      </c>
      <c r="O2830" s="6">
        <v>1.3900000000000001</v>
      </c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  <c r="AM2830" s="3"/>
      <c r="AN2830" s="3"/>
      <c r="AO2830" s="3"/>
      <c r="AP2830" s="3"/>
      <c r="AQ2830" s="3"/>
      <c r="AR2830" s="3"/>
      <c r="AS2830" s="3"/>
      <c r="AT2830" s="3"/>
      <c r="AU2830" s="3"/>
      <c r="AV2830" s="3"/>
      <c r="AW2830" s="3"/>
      <c r="AX2830" s="3"/>
      <c r="AY2830" s="3"/>
      <c r="AZ2830" s="3"/>
      <c r="BA2830" s="3"/>
      <c r="BB2830" s="3"/>
      <c r="BC2830" s="3"/>
      <c r="BD2830" s="3"/>
      <c r="BE2830" s="3"/>
    </row>
    <row r="2831" spans="1:57" s="20" customFormat="1" hidden="1" x14ac:dyDescent="0.25">
      <c r="A2831" s="5">
        <v>2019</v>
      </c>
      <c r="B2831" s="5">
        <v>7</v>
      </c>
      <c r="C2831" s="12" t="s">
        <v>79</v>
      </c>
      <c r="D2831" s="12" t="s">
        <v>79</v>
      </c>
      <c r="E2831" s="5" t="s">
        <v>138</v>
      </c>
      <c r="F2831" s="12" t="s">
        <v>188</v>
      </c>
      <c r="G2831" s="10" t="s">
        <v>184</v>
      </c>
      <c r="H2831" s="6">
        <v>0.03</v>
      </c>
      <c r="I2831" s="6">
        <v>0</v>
      </c>
      <c r="J2831" s="6">
        <v>0</v>
      </c>
      <c r="K2831" s="6">
        <v>0.03</v>
      </c>
      <c r="L2831" s="6">
        <v>0</v>
      </c>
      <c r="M2831" s="6">
        <v>0</v>
      </c>
      <c r="N2831" s="6">
        <v>0</v>
      </c>
      <c r="O2831" s="6">
        <v>0</v>
      </c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  <c r="AM2831" s="3"/>
      <c r="AN2831" s="3"/>
      <c r="AO2831" s="3"/>
      <c r="AP2831" s="3"/>
      <c r="AQ2831" s="3"/>
      <c r="AR2831" s="3"/>
      <c r="AS2831" s="3"/>
      <c r="AT2831" s="3"/>
      <c r="AU2831" s="3"/>
      <c r="AV2831" s="3"/>
      <c r="AW2831" s="3"/>
      <c r="AX2831" s="3"/>
      <c r="AY2831" s="3"/>
      <c r="AZ2831" s="3"/>
      <c r="BA2831" s="3"/>
      <c r="BB2831" s="3"/>
      <c r="BC2831" s="3"/>
      <c r="BD2831" s="3"/>
      <c r="BE2831" s="3"/>
    </row>
    <row r="2832" spans="1:57" s="20" customFormat="1" hidden="1" x14ac:dyDescent="0.25">
      <c r="A2832" s="5">
        <v>2019</v>
      </c>
      <c r="B2832" s="5">
        <v>7</v>
      </c>
      <c r="C2832" s="12" t="s">
        <v>327</v>
      </c>
      <c r="D2832" s="12" t="s">
        <v>361</v>
      </c>
      <c r="E2832" s="5" t="s">
        <v>250</v>
      </c>
      <c r="F2832" s="12" t="s">
        <v>363</v>
      </c>
      <c r="G2832" s="10" t="s">
        <v>357</v>
      </c>
      <c r="H2832" s="6">
        <v>5.71</v>
      </c>
      <c r="I2832" s="6">
        <v>0</v>
      </c>
      <c r="J2832" s="6">
        <v>0</v>
      </c>
      <c r="K2832" s="6">
        <v>0.03</v>
      </c>
      <c r="L2832" s="6">
        <v>5.68</v>
      </c>
      <c r="M2832" s="6">
        <v>0</v>
      </c>
      <c r="N2832" s="6">
        <v>0</v>
      </c>
      <c r="O2832" s="6">
        <v>0</v>
      </c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  <c r="AM2832" s="3"/>
      <c r="AN2832" s="3"/>
      <c r="AO2832" s="3"/>
      <c r="AP2832" s="3"/>
      <c r="AQ2832" s="3"/>
      <c r="AR2832" s="3"/>
      <c r="AS2832" s="3"/>
      <c r="AT2832" s="3"/>
      <c r="AU2832" s="3"/>
      <c r="AV2832" s="3"/>
      <c r="AW2832" s="3"/>
      <c r="AX2832" s="3"/>
      <c r="AY2832" s="3"/>
      <c r="AZ2832" s="3"/>
      <c r="BA2832" s="3"/>
      <c r="BB2832" s="3"/>
      <c r="BC2832" s="3"/>
      <c r="BD2832" s="3"/>
      <c r="BE2832" s="3"/>
    </row>
    <row r="2833" spans="1:57" s="20" customFormat="1" x14ac:dyDescent="0.25">
      <c r="A2833" s="5">
        <v>2019</v>
      </c>
      <c r="B2833" s="5">
        <v>7</v>
      </c>
      <c r="C2833" s="12" t="s">
        <v>61</v>
      </c>
      <c r="D2833" s="12" t="s">
        <v>401</v>
      </c>
      <c r="E2833" s="5" t="s">
        <v>29</v>
      </c>
      <c r="F2833" s="12" t="s">
        <v>401</v>
      </c>
      <c r="G2833" s="10" t="s">
        <v>401</v>
      </c>
      <c r="H2833" s="6">
        <v>1.6099999999999999</v>
      </c>
      <c r="I2833" s="6">
        <v>0</v>
      </c>
      <c r="J2833" s="6">
        <v>0</v>
      </c>
      <c r="K2833" s="6">
        <v>0.03</v>
      </c>
      <c r="L2833" s="6">
        <v>0.2</v>
      </c>
      <c r="M2833" s="6">
        <v>0</v>
      </c>
      <c r="N2833" s="6">
        <v>0</v>
      </c>
      <c r="O2833" s="6">
        <v>1.38</v>
      </c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  <c r="AM2833" s="3"/>
      <c r="AN2833" s="3"/>
      <c r="AO2833" s="3"/>
      <c r="AP2833" s="3"/>
      <c r="AQ2833" s="3"/>
      <c r="AR2833" s="3"/>
      <c r="AS2833" s="3"/>
      <c r="AT2833" s="3"/>
      <c r="AU2833" s="3"/>
      <c r="AV2833" s="3"/>
      <c r="AW2833" s="3"/>
      <c r="AX2833" s="3"/>
      <c r="AY2833" s="3"/>
      <c r="AZ2833" s="3"/>
      <c r="BA2833" s="3"/>
      <c r="BB2833" s="3"/>
      <c r="BC2833" s="3"/>
      <c r="BD2833" s="3"/>
      <c r="BE2833" s="3"/>
    </row>
    <row r="2834" spans="1:57" s="20" customFormat="1" hidden="1" x14ac:dyDescent="0.25">
      <c r="A2834" s="5">
        <v>2019</v>
      </c>
      <c r="B2834" s="5">
        <v>7</v>
      </c>
      <c r="C2834" s="12" t="s">
        <v>15</v>
      </c>
      <c r="D2834" s="12" t="s">
        <v>24</v>
      </c>
      <c r="E2834" s="5" t="s">
        <v>25</v>
      </c>
      <c r="F2834" s="12" t="s">
        <v>449</v>
      </c>
      <c r="G2834" s="10" t="s">
        <v>449</v>
      </c>
      <c r="H2834" s="6">
        <v>0.83</v>
      </c>
      <c r="I2834" s="6">
        <v>0</v>
      </c>
      <c r="J2834" s="6">
        <v>0</v>
      </c>
      <c r="K2834" s="6">
        <v>0.03</v>
      </c>
      <c r="L2834" s="6">
        <v>0.03</v>
      </c>
      <c r="M2834" s="6">
        <v>0</v>
      </c>
      <c r="N2834" s="6">
        <v>0</v>
      </c>
      <c r="O2834" s="6">
        <v>0.78</v>
      </c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  <c r="AM2834" s="3"/>
      <c r="AN2834" s="3"/>
      <c r="AO2834" s="3"/>
      <c r="AP2834" s="3"/>
      <c r="AQ2834" s="3"/>
      <c r="AR2834" s="3"/>
      <c r="AS2834" s="3"/>
      <c r="AT2834" s="3"/>
      <c r="AU2834" s="3"/>
      <c r="AV2834" s="3"/>
      <c r="AW2834" s="3"/>
      <c r="AX2834" s="3"/>
      <c r="AY2834" s="3"/>
      <c r="AZ2834" s="3"/>
      <c r="BA2834" s="3"/>
      <c r="BB2834" s="3"/>
      <c r="BC2834" s="3"/>
      <c r="BD2834" s="3"/>
      <c r="BE2834" s="3"/>
    </row>
    <row r="2835" spans="1:57" s="20" customFormat="1" hidden="1" x14ac:dyDescent="0.25">
      <c r="A2835" s="5">
        <v>2019</v>
      </c>
      <c r="B2835" s="5">
        <v>7</v>
      </c>
      <c r="C2835" s="12" t="s">
        <v>55</v>
      </c>
      <c r="D2835" s="12" t="s">
        <v>249</v>
      </c>
      <c r="E2835" s="5" t="s">
        <v>537</v>
      </c>
      <c r="F2835" s="12" t="s">
        <v>538</v>
      </c>
      <c r="G2835" s="10" t="s">
        <v>538</v>
      </c>
      <c r="H2835" s="10">
        <v>0.03</v>
      </c>
      <c r="I2835" s="6">
        <v>0</v>
      </c>
      <c r="J2835" s="6">
        <v>0</v>
      </c>
      <c r="K2835" s="10">
        <v>0.03</v>
      </c>
      <c r="L2835" s="6">
        <v>0</v>
      </c>
      <c r="M2835" s="6">
        <v>0</v>
      </c>
      <c r="N2835" s="6">
        <v>0</v>
      </c>
      <c r="O2835" s="6">
        <v>0</v>
      </c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  <c r="AM2835" s="3"/>
      <c r="AN2835" s="3"/>
      <c r="AO2835" s="3"/>
      <c r="AP2835" s="3"/>
      <c r="AQ2835" s="3"/>
      <c r="AR2835" s="3"/>
      <c r="AS2835" s="3"/>
      <c r="AT2835" s="3"/>
      <c r="AU2835" s="3"/>
      <c r="AV2835" s="3"/>
      <c r="AW2835" s="3"/>
      <c r="AX2835" s="3"/>
      <c r="AY2835" s="3"/>
      <c r="AZ2835" s="3"/>
      <c r="BA2835" s="3"/>
      <c r="BB2835" s="3"/>
      <c r="BC2835" s="3"/>
      <c r="BD2835" s="3"/>
      <c r="BE2835" s="3"/>
    </row>
    <row r="2836" spans="1:57" s="20" customFormat="1" x14ac:dyDescent="0.25">
      <c r="A2836" s="15">
        <v>2019</v>
      </c>
      <c r="B2836" s="15">
        <v>8</v>
      </c>
      <c r="C2836" s="15" t="s">
        <v>27</v>
      </c>
      <c r="D2836" s="15" t="s">
        <v>28</v>
      </c>
      <c r="E2836" s="15" t="s">
        <v>29</v>
      </c>
      <c r="F2836" s="15" t="s">
        <v>32</v>
      </c>
      <c r="G2836" s="16" t="s">
        <v>30</v>
      </c>
      <c r="H2836" s="15">
        <v>0.84000000000000008</v>
      </c>
      <c r="I2836" s="15">
        <v>0</v>
      </c>
      <c r="J2836" s="15">
        <v>0</v>
      </c>
      <c r="K2836" s="15">
        <v>0.03</v>
      </c>
      <c r="L2836" s="15">
        <v>0</v>
      </c>
      <c r="M2836" s="15">
        <v>0.81</v>
      </c>
      <c r="N2836" s="15">
        <v>0.33999999999999997</v>
      </c>
      <c r="O2836" s="15">
        <v>0</v>
      </c>
      <c r="P2836" s="17"/>
      <c r="Q2836" s="17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  <c r="AG2836" s="17"/>
      <c r="AH2836" s="17"/>
      <c r="AI2836" s="17"/>
      <c r="AJ2836" s="17"/>
      <c r="AK2836" s="17"/>
      <c r="AL2836" s="17"/>
      <c r="AM2836" s="17"/>
      <c r="AN2836" s="17"/>
      <c r="AO2836" s="17"/>
      <c r="AP2836" s="17"/>
      <c r="AQ2836" s="17"/>
      <c r="AR2836" s="17"/>
      <c r="AS2836" s="17"/>
      <c r="AT2836" s="17"/>
      <c r="AU2836" s="17"/>
      <c r="AV2836" s="17"/>
      <c r="AW2836" s="17"/>
      <c r="AX2836" s="17"/>
      <c r="AY2836" s="17"/>
      <c r="AZ2836" s="17"/>
      <c r="BA2836" s="17"/>
      <c r="BB2836" s="17"/>
      <c r="BC2836" s="17"/>
      <c r="BD2836" s="17"/>
      <c r="BE2836" s="17"/>
    </row>
    <row r="2837" spans="1:57" s="20" customFormat="1" hidden="1" x14ac:dyDescent="0.25">
      <c r="A2837" s="15">
        <v>2019</v>
      </c>
      <c r="B2837" s="15">
        <v>8</v>
      </c>
      <c r="C2837" s="15" t="s">
        <v>79</v>
      </c>
      <c r="D2837" s="15" t="s">
        <v>79</v>
      </c>
      <c r="E2837" s="15" t="s">
        <v>138</v>
      </c>
      <c r="F2837" s="15" t="s">
        <v>145</v>
      </c>
      <c r="G2837" s="16" t="s">
        <v>140</v>
      </c>
      <c r="H2837" s="15">
        <v>0.03</v>
      </c>
      <c r="I2837" s="15">
        <v>0</v>
      </c>
      <c r="J2837" s="15">
        <v>0</v>
      </c>
      <c r="K2837" s="15">
        <v>0.03</v>
      </c>
      <c r="L2837" s="15">
        <v>0</v>
      </c>
      <c r="M2837" s="15">
        <v>0</v>
      </c>
      <c r="N2837" s="15">
        <v>0</v>
      </c>
      <c r="O2837" s="15">
        <v>0</v>
      </c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7"/>
      <c r="AH2837" s="17"/>
      <c r="AI2837" s="17"/>
      <c r="AJ2837" s="17"/>
      <c r="AK2837" s="17"/>
      <c r="AL2837" s="17"/>
      <c r="AM2837" s="17"/>
      <c r="AN2837" s="17"/>
      <c r="AO2837" s="17"/>
      <c r="AP2837" s="17"/>
      <c r="AQ2837" s="17"/>
      <c r="AR2837" s="17"/>
      <c r="AS2837" s="17"/>
      <c r="AT2837" s="17"/>
      <c r="AU2837" s="17"/>
      <c r="AV2837" s="17"/>
      <c r="AW2837" s="17"/>
      <c r="AX2837" s="17"/>
      <c r="AY2837" s="17"/>
      <c r="AZ2837" s="17"/>
      <c r="BA2837" s="17"/>
      <c r="BB2837" s="17"/>
      <c r="BC2837" s="17"/>
      <c r="BD2837" s="17"/>
      <c r="BE2837" s="17"/>
    </row>
    <row r="2838" spans="1:57" s="20" customFormat="1" hidden="1" x14ac:dyDescent="0.25">
      <c r="A2838" s="15">
        <v>2019</v>
      </c>
      <c r="B2838" s="15">
        <v>8</v>
      </c>
      <c r="C2838" s="15" t="s">
        <v>27</v>
      </c>
      <c r="D2838" s="15" t="s">
        <v>160</v>
      </c>
      <c r="E2838" s="5" t="s">
        <v>17</v>
      </c>
      <c r="F2838" s="15" t="s">
        <v>161</v>
      </c>
      <c r="G2838" s="16" t="s">
        <v>157</v>
      </c>
      <c r="H2838" s="15">
        <v>1.88</v>
      </c>
      <c r="I2838" s="15">
        <v>0</v>
      </c>
      <c r="J2838" s="15">
        <v>0</v>
      </c>
      <c r="K2838" s="15">
        <v>0.03</v>
      </c>
      <c r="L2838" s="15">
        <v>0</v>
      </c>
      <c r="M2838" s="15">
        <v>1.85</v>
      </c>
      <c r="N2838" s="15">
        <v>1.24</v>
      </c>
      <c r="O2838" s="15">
        <v>0</v>
      </c>
      <c r="P2838" s="17"/>
      <c r="Q2838" s="17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  <c r="AB2838" s="17"/>
      <c r="AC2838" s="17"/>
      <c r="AD2838" s="17"/>
      <c r="AE2838" s="17"/>
      <c r="AF2838" s="17"/>
      <c r="AG2838" s="17"/>
      <c r="AH2838" s="17"/>
      <c r="AI2838" s="17"/>
      <c r="AJ2838" s="17"/>
      <c r="AK2838" s="17"/>
      <c r="AL2838" s="17"/>
      <c r="AM2838" s="17"/>
      <c r="AN2838" s="17"/>
      <c r="AO2838" s="17"/>
      <c r="AP2838" s="17"/>
      <c r="AQ2838" s="17"/>
      <c r="AR2838" s="17"/>
      <c r="AS2838" s="17"/>
      <c r="AT2838" s="17"/>
      <c r="AU2838" s="17"/>
      <c r="AV2838" s="17"/>
      <c r="AW2838" s="17"/>
      <c r="AX2838" s="17"/>
      <c r="AY2838" s="17"/>
      <c r="AZ2838" s="17"/>
      <c r="BA2838" s="17"/>
      <c r="BB2838" s="17"/>
      <c r="BC2838" s="17"/>
      <c r="BD2838" s="17"/>
      <c r="BE2838" s="17"/>
    </row>
    <row r="2839" spans="1:57" s="20" customFormat="1" hidden="1" x14ac:dyDescent="0.25">
      <c r="A2839" s="15">
        <v>2019</v>
      </c>
      <c r="B2839" s="15">
        <v>8</v>
      </c>
      <c r="C2839" s="15" t="s">
        <v>133</v>
      </c>
      <c r="D2839" s="15" t="s">
        <v>284</v>
      </c>
      <c r="E2839" s="15" t="s">
        <v>285</v>
      </c>
      <c r="F2839" s="15" t="s">
        <v>286</v>
      </c>
      <c r="G2839" s="16" t="s">
        <v>287</v>
      </c>
      <c r="H2839" s="15">
        <v>2.06</v>
      </c>
      <c r="I2839" s="15">
        <v>0</v>
      </c>
      <c r="J2839" s="15">
        <v>0</v>
      </c>
      <c r="K2839" s="15">
        <v>0.03</v>
      </c>
      <c r="L2839" s="15">
        <v>0.95</v>
      </c>
      <c r="M2839" s="15">
        <v>0</v>
      </c>
      <c r="N2839" s="15">
        <v>0</v>
      </c>
      <c r="O2839" s="15">
        <v>1.08</v>
      </c>
      <c r="P2839" s="17"/>
      <c r="Q2839" s="17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  <c r="AB2839" s="17"/>
      <c r="AC2839" s="17"/>
      <c r="AD2839" s="17"/>
      <c r="AE2839" s="17"/>
      <c r="AF2839" s="17"/>
      <c r="AG2839" s="17"/>
      <c r="AH2839" s="17"/>
      <c r="AI2839" s="17"/>
      <c r="AJ2839" s="17"/>
      <c r="AK2839" s="17"/>
      <c r="AL2839" s="17"/>
      <c r="AM2839" s="17"/>
      <c r="AN2839" s="17"/>
      <c r="AO2839" s="17"/>
      <c r="AP2839" s="17"/>
      <c r="AQ2839" s="17"/>
      <c r="AR2839" s="17"/>
      <c r="AS2839" s="17"/>
      <c r="AT2839" s="17"/>
      <c r="AU2839" s="17"/>
      <c r="AV2839" s="17"/>
      <c r="AW2839" s="17"/>
      <c r="AX2839" s="17"/>
      <c r="AY2839" s="17"/>
      <c r="AZ2839" s="17"/>
      <c r="BA2839" s="17"/>
      <c r="BB2839" s="17"/>
      <c r="BC2839" s="17"/>
      <c r="BD2839" s="17"/>
      <c r="BE2839" s="17"/>
    </row>
    <row r="2840" spans="1:57" s="20" customFormat="1" hidden="1" x14ac:dyDescent="0.25">
      <c r="A2840" s="15">
        <v>2019</v>
      </c>
      <c r="B2840" s="15">
        <v>8</v>
      </c>
      <c r="C2840" s="15" t="s">
        <v>327</v>
      </c>
      <c r="D2840" s="15" t="s">
        <v>361</v>
      </c>
      <c r="E2840" s="15" t="s">
        <v>250</v>
      </c>
      <c r="F2840" s="15" t="s">
        <v>363</v>
      </c>
      <c r="G2840" s="16" t="s">
        <v>357</v>
      </c>
      <c r="H2840" s="15">
        <v>5.34</v>
      </c>
      <c r="I2840" s="15">
        <v>0</v>
      </c>
      <c r="J2840" s="15">
        <v>0</v>
      </c>
      <c r="K2840" s="15">
        <v>0.03</v>
      </c>
      <c r="L2840" s="15">
        <v>5.31</v>
      </c>
      <c r="M2840" s="15">
        <v>0</v>
      </c>
      <c r="N2840" s="15">
        <v>0</v>
      </c>
      <c r="O2840" s="15">
        <v>0</v>
      </c>
      <c r="P2840" s="17"/>
      <c r="Q2840" s="17"/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  <c r="AB2840" s="17"/>
      <c r="AC2840" s="17"/>
      <c r="AD2840" s="17"/>
      <c r="AE2840" s="17"/>
      <c r="AF2840" s="17"/>
      <c r="AG2840" s="17"/>
      <c r="AH2840" s="17"/>
      <c r="AI2840" s="17"/>
      <c r="AJ2840" s="17"/>
      <c r="AK2840" s="17"/>
      <c r="AL2840" s="17"/>
      <c r="AM2840" s="17"/>
      <c r="AN2840" s="17"/>
      <c r="AO2840" s="17"/>
      <c r="AP2840" s="17"/>
      <c r="AQ2840" s="17"/>
      <c r="AR2840" s="17"/>
      <c r="AS2840" s="17"/>
      <c r="AT2840" s="17"/>
      <c r="AU2840" s="17"/>
      <c r="AV2840" s="17"/>
      <c r="AW2840" s="17"/>
      <c r="AX2840" s="17"/>
      <c r="AY2840" s="17"/>
      <c r="AZ2840" s="17"/>
      <c r="BA2840" s="17"/>
      <c r="BB2840" s="17"/>
      <c r="BC2840" s="17"/>
      <c r="BD2840" s="17"/>
      <c r="BE2840" s="17"/>
    </row>
    <row r="2841" spans="1:57" s="20" customFormat="1" hidden="1" x14ac:dyDescent="0.25">
      <c r="A2841" s="15">
        <v>2019</v>
      </c>
      <c r="B2841" s="15">
        <v>8</v>
      </c>
      <c r="C2841" s="15" t="s">
        <v>55</v>
      </c>
      <c r="D2841" s="15" t="s">
        <v>249</v>
      </c>
      <c r="E2841" s="15" t="s">
        <v>547</v>
      </c>
      <c r="F2841" s="15" t="s">
        <v>538</v>
      </c>
      <c r="G2841" s="16" t="s">
        <v>538</v>
      </c>
      <c r="H2841" s="15">
        <v>0.03</v>
      </c>
      <c r="I2841" s="15">
        <v>0</v>
      </c>
      <c r="J2841" s="15">
        <v>0</v>
      </c>
      <c r="K2841" s="15">
        <v>0.03</v>
      </c>
      <c r="L2841" s="15">
        <v>0</v>
      </c>
      <c r="M2841" s="15">
        <v>0</v>
      </c>
      <c r="N2841" s="15">
        <v>0</v>
      </c>
      <c r="O2841" s="15">
        <v>0</v>
      </c>
      <c r="P2841" s="17"/>
      <c r="Q2841" s="17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  <c r="AB2841" s="17"/>
      <c r="AC2841" s="17"/>
      <c r="AD2841" s="17"/>
      <c r="AE2841" s="17"/>
      <c r="AF2841" s="17"/>
      <c r="AG2841" s="17"/>
      <c r="AH2841" s="17"/>
      <c r="AI2841" s="17"/>
      <c r="AJ2841" s="17"/>
      <c r="AK2841" s="17"/>
      <c r="AL2841" s="17"/>
      <c r="AM2841" s="17"/>
      <c r="AN2841" s="17"/>
      <c r="AO2841" s="17"/>
      <c r="AP2841" s="17"/>
      <c r="AQ2841" s="17"/>
      <c r="AR2841" s="17"/>
      <c r="AS2841" s="17"/>
      <c r="AT2841" s="17"/>
      <c r="AU2841" s="17"/>
      <c r="AV2841" s="17"/>
      <c r="AW2841" s="17"/>
      <c r="AX2841" s="17"/>
      <c r="AY2841" s="17"/>
      <c r="AZ2841" s="17"/>
      <c r="BA2841" s="17"/>
      <c r="BB2841" s="17"/>
      <c r="BC2841" s="17"/>
      <c r="BD2841" s="17"/>
      <c r="BE2841" s="17"/>
    </row>
    <row r="2842" spans="1:57" s="20" customFormat="1" x14ac:dyDescent="0.25">
      <c r="A2842" s="13">
        <v>2019</v>
      </c>
      <c r="B2842" s="13">
        <v>9</v>
      </c>
      <c r="C2842" s="13" t="s">
        <v>27</v>
      </c>
      <c r="D2842" s="13" t="s">
        <v>28</v>
      </c>
      <c r="E2842" s="13" t="s">
        <v>29</v>
      </c>
      <c r="F2842" s="13" t="s">
        <v>37</v>
      </c>
      <c r="G2842" s="7" t="s">
        <v>30</v>
      </c>
      <c r="H2842" s="13">
        <v>0.66</v>
      </c>
      <c r="I2842" s="13">
        <v>0</v>
      </c>
      <c r="J2842" s="13">
        <v>0</v>
      </c>
      <c r="K2842" s="13">
        <v>0.03</v>
      </c>
      <c r="L2842" s="13">
        <v>0</v>
      </c>
      <c r="M2842" s="13">
        <v>0.63</v>
      </c>
      <c r="N2842" s="13">
        <v>0.28999999999999998</v>
      </c>
      <c r="O2842" s="13">
        <v>0</v>
      </c>
      <c r="P2842" s="18"/>
      <c r="Q2842" s="18"/>
      <c r="R2842" s="18"/>
      <c r="S2842" s="18"/>
      <c r="T2842" s="18"/>
      <c r="U2842" s="18"/>
      <c r="V2842" s="18"/>
      <c r="W2842" s="18"/>
      <c r="X2842" s="18"/>
      <c r="Y2842" s="18"/>
      <c r="Z2842" s="18"/>
      <c r="AA2842" s="18"/>
      <c r="AB2842" s="18"/>
      <c r="AC2842" s="18"/>
      <c r="AD2842" s="18"/>
      <c r="AE2842" s="18"/>
      <c r="AF2842" s="18"/>
      <c r="AG2842" s="18"/>
      <c r="AH2842" s="18"/>
      <c r="AI2842" s="18"/>
      <c r="AJ2842" s="18"/>
      <c r="AK2842" s="18"/>
      <c r="AL2842" s="18"/>
      <c r="AM2842" s="18"/>
      <c r="AN2842" s="18"/>
      <c r="AO2842" s="18"/>
      <c r="AP2842" s="18"/>
      <c r="AQ2842" s="18"/>
      <c r="AR2842" s="18"/>
      <c r="AS2842" s="18"/>
      <c r="AT2842" s="18"/>
      <c r="AU2842" s="18"/>
      <c r="AV2842" s="18"/>
      <c r="AW2842" s="18"/>
      <c r="AX2842" s="18"/>
      <c r="AY2842" s="18"/>
      <c r="AZ2842" s="18"/>
      <c r="BA2842" s="18"/>
      <c r="BB2842" s="18"/>
      <c r="BC2842" s="18"/>
      <c r="BD2842" s="18"/>
      <c r="BE2842" s="18"/>
    </row>
    <row r="2843" spans="1:57" s="20" customFormat="1" hidden="1" x14ac:dyDescent="0.25">
      <c r="A2843" s="13">
        <v>2019</v>
      </c>
      <c r="B2843" s="13">
        <v>9</v>
      </c>
      <c r="C2843" s="13" t="s">
        <v>55</v>
      </c>
      <c r="D2843" s="13" t="s">
        <v>56</v>
      </c>
      <c r="E2843" s="13" t="s">
        <v>57</v>
      </c>
      <c r="F2843" s="13" t="s">
        <v>58</v>
      </c>
      <c r="G2843" s="7" t="s">
        <v>59</v>
      </c>
      <c r="H2843" s="13">
        <v>0.03</v>
      </c>
      <c r="I2843" s="13">
        <v>0</v>
      </c>
      <c r="J2843" s="13">
        <v>0</v>
      </c>
      <c r="K2843" s="13">
        <v>0.03</v>
      </c>
      <c r="L2843" s="13">
        <v>0</v>
      </c>
      <c r="M2843" s="13">
        <v>0</v>
      </c>
      <c r="N2843" s="13">
        <v>0</v>
      </c>
      <c r="O2843" s="13">
        <v>0</v>
      </c>
      <c r="P2843" s="18"/>
      <c r="Q2843" s="18"/>
      <c r="R2843" s="18"/>
      <c r="S2843" s="18"/>
      <c r="T2843" s="18"/>
      <c r="U2843" s="18"/>
      <c r="V2843" s="18"/>
      <c r="W2843" s="18"/>
      <c r="X2843" s="18"/>
      <c r="Y2843" s="18"/>
      <c r="Z2843" s="18"/>
      <c r="AA2843" s="18"/>
      <c r="AB2843" s="18"/>
      <c r="AC2843" s="18"/>
      <c r="AD2843" s="18"/>
      <c r="AE2843" s="18"/>
      <c r="AF2843" s="18"/>
      <c r="AG2843" s="18"/>
      <c r="AH2843" s="18"/>
      <c r="AI2843" s="18"/>
      <c r="AJ2843" s="18"/>
      <c r="AK2843" s="18"/>
      <c r="AL2843" s="18"/>
      <c r="AM2843" s="18"/>
      <c r="AN2843" s="18"/>
      <c r="AO2843" s="18"/>
      <c r="AP2843" s="18"/>
      <c r="AQ2843" s="18"/>
      <c r="AR2843" s="18"/>
      <c r="AS2843" s="18"/>
      <c r="AT2843" s="18"/>
      <c r="AU2843" s="18"/>
      <c r="AV2843" s="18"/>
      <c r="AW2843" s="18"/>
      <c r="AX2843" s="18"/>
      <c r="AY2843" s="18"/>
      <c r="AZ2843" s="18"/>
      <c r="BA2843" s="18"/>
      <c r="BB2843" s="18"/>
      <c r="BC2843" s="18"/>
      <c r="BD2843" s="18"/>
      <c r="BE2843" s="18"/>
    </row>
    <row r="2844" spans="1:57" s="20" customFormat="1" hidden="1" x14ac:dyDescent="0.25">
      <c r="A2844" s="13">
        <v>2019</v>
      </c>
      <c r="B2844" s="13">
        <v>9</v>
      </c>
      <c r="C2844" s="13" t="s">
        <v>79</v>
      </c>
      <c r="D2844" s="13" t="s">
        <v>79</v>
      </c>
      <c r="E2844" s="13" t="s">
        <v>138</v>
      </c>
      <c r="F2844" s="13" t="s">
        <v>145</v>
      </c>
      <c r="G2844" s="7" t="s">
        <v>140</v>
      </c>
      <c r="H2844" s="13">
        <v>0.03</v>
      </c>
      <c r="I2844" s="13">
        <v>0</v>
      </c>
      <c r="J2844" s="13">
        <v>0</v>
      </c>
      <c r="K2844" s="13">
        <v>0.03</v>
      </c>
      <c r="L2844" s="13">
        <v>0</v>
      </c>
      <c r="M2844" s="13">
        <v>0</v>
      </c>
      <c r="N2844" s="13">
        <v>0</v>
      </c>
      <c r="O2844" s="13">
        <v>0</v>
      </c>
      <c r="P2844" s="18"/>
      <c r="Q2844" s="18"/>
      <c r="R2844" s="18"/>
      <c r="S2844" s="18"/>
      <c r="T2844" s="18"/>
      <c r="U2844" s="18"/>
      <c r="V2844" s="18"/>
      <c r="W2844" s="18"/>
      <c r="X2844" s="18"/>
      <c r="Y2844" s="18"/>
      <c r="Z2844" s="18"/>
      <c r="AA2844" s="18"/>
      <c r="AB2844" s="18"/>
      <c r="AC2844" s="18"/>
      <c r="AD2844" s="18"/>
      <c r="AE2844" s="18"/>
      <c r="AF2844" s="18"/>
      <c r="AG2844" s="18"/>
      <c r="AH2844" s="18"/>
      <c r="AI2844" s="18"/>
      <c r="AJ2844" s="18"/>
      <c r="AK2844" s="18"/>
      <c r="AL2844" s="18"/>
      <c r="AM2844" s="18"/>
      <c r="AN2844" s="18"/>
      <c r="AO2844" s="18"/>
      <c r="AP2844" s="18"/>
      <c r="AQ2844" s="18"/>
      <c r="AR2844" s="18"/>
      <c r="AS2844" s="18"/>
      <c r="AT2844" s="18"/>
      <c r="AU2844" s="18"/>
      <c r="AV2844" s="18"/>
      <c r="AW2844" s="18"/>
      <c r="AX2844" s="18"/>
      <c r="AY2844" s="18"/>
      <c r="AZ2844" s="18"/>
      <c r="BA2844" s="18"/>
      <c r="BB2844" s="18"/>
      <c r="BC2844" s="18"/>
      <c r="BD2844" s="18"/>
      <c r="BE2844" s="18"/>
    </row>
    <row r="2845" spans="1:57" s="20" customFormat="1" hidden="1" x14ac:dyDescent="0.25">
      <c r="A2845" s="13">
        <v>2019</v>
      </c>
      <c r="B2845" s="13">
        <v>9</v>
      </c>
      <c r="C2845" s="13" t="s">
        <v>79</v>
      </c>
      <c r="D2845" s="13" t="s">
        <v>79</v>
      </c>
      <c r="E2845" s="13" t="s">
        <v>138</v>
      </c>
      <c r="F2845" s="13" t="s">
        <v>188</v>
      </c>
      <c r="G2845" s="7" t="s">
        <v>184</v>
      </c>
      <c r="H2845" s="13">
        <v>0.03</v>
      </c>
      <c r="I2845" s="13">
        <v>0</v>
      </c>
      <c r="J2845" s="13">
        <v>0</v>
      </c>
      <c r="K2845" s="13">
        <v>0.03</v>
      </c>
      <c r="L2845" s="13">
        <v>0</v>
      </c>
      <c r="M2845" s="13">
        <v>0</v>
      </c>
      <c r="N2845" s="13">
        <v>0</v>
      </c>
      <c r="O2845" s="13">
        <v>0</v>
      </c>
      <c r="P2845" s="18"/>
      <c r="Q2845" s="18"/>
      <c r="R2845" s="18"/>
      <c r="S2845" s="18"/>
      <c r="T2845" s="18"/>
      <c r="U2845" s="18"/>
      <c r="V2845" s="18"/>
      <c r="W2845" s="18"/>
      <c r="X2845" s="18"/>
      <c r="Y2845" s="18"/>
      <c r="Z2845" s="18"/>
      <c r="AA2845" s="18"/>
      <c r="AB2845" s="18"/>
      <c r="AC2845" s="18"/>
      <c r="AD2845" s="18"/>
      <c r="AE2845" s="18"/>
      <c r="AF2845" s="18"/>
      <c r="AG2845" s="18"/>
      <c r="AH2845" s="18"/>
      <c r="AI2845" s="18"/>
      <c r="AJ2845" s="18"/>
      <c r="AK2845" s="18"/>
      <c r="AL2845" s="18"/>
      <c r="AM2845" s="18"/>
      <c r="AN2845" s="18"/>
      <c r="AO2845" s="18"/>
      <c r="AP2845" s="18"/>
      <c r="AQ2845" s="18"/>
      <c r="AR2845" s="18"/>
      <c r="AS2845" s="18"/>
      <c r="AT2845" s="18"/>
      <c r="AU2845" s="18"/>
      <c r="AV2845" s="18"/>
      <c r="AW2845" s="18"/>
      <c r="AX2845" s="18"/>
      <c r="AY2845" s="18"/>
      <c r="AZ2845" s="18"/>
      <c r="BA2845" s="18"/>
      <c r="BB2845" s="18"/>
      <c r="BC2845" s="18"/>
      <c r="BD2845" s="18"/>
      <c r="BE2845" s="18"/>
    </row>
    <row r="2846" spans="1:57" s="20" customFormat="1" hidden="1" x14ac:dyDescent="0.25">
      <c r="A2846" s="13">
        <v>2019</v>
      </c>
      <c r="B2846" s="13">
        <v>9</v>
      </c>
      <c r="C2846" s="13" t="s">
        <v>209</v>
      </c>
      <c r="D2846" s="13" t="s">
        <v>219</v>
      </c>
      <c r="E2846" s="13" t="s">
        <v>220</v>
      </c>
      <c r="F2846" s="13" t="s">
        <v>221</v>
      </c>
      <c r="G2846" s="7" t="s">
        <v>221</v>
      </c>
      <c r="H2846" s="13">
        <v>407.49</v>
      </c>
      <c r="I2846" s="13">
        <v>0</v>
      </c>
      <c r="J2846" s="13">
        <v>0</v>
      </c>
      <c r="K2846" s="13">
        <v>0.03</v>
      </c>
      <c r="L2846" s="13">
        <v>0</v>
      </c>
      <c r="M2846" s="13">
        <v>407.47</v>
      </c>
      <c r="N2846" s="13">
        <v>12.66</v>
      </c>
      <c r="O2846" s="13">
        <v>0</v>
      </c>
      <c r="P2846" s="18"/>
      <c r="Q2846" s="18"/>
      <c r="R2846" s="18"/>
      <c r="S2846" s="18"/>
      <c r="T2846" s="18"/>
      <c r="U2846" s="18"/>
      <c r="V2846" s="18"/>
      <c r="W2846" s="18"/>
      <c r="X2846" s="18"/>
      <c r="Y2846" s="18"/>
      <c r="Z2846" s="18"/>
      <c r="AA2846" s="18"/>
      <c r="AB2846" s="18"/>
      <c r="AC2846" s="18"/>
      <c r="AD2846" s="18"/>
      <c r="AE2846" s="18"/>
      <c r="AF2846" s="18"/>
      <c r="AG2846" s="18"/>
      <c r="AH2846" s="18"/>
      <c r="AI2846" s="18"/>
      <c r="AJ2846" s="18"/>
      <c r="AK2846" s="18"/>
      <c r="AL2846" s="18"/>
      <c r="AM2846" s="18"/>
      <c r="AN2846" s="18"/>
      <c r="AO2846" s="18"/>
      <c r="AP2846" s="18"/>
      <c r="AQ2846" s="18"/>
      <c r="AR2846" s="18"/>
      <c r="AS2846" s="18"/>
      <c r="AT2846" s="18"/>
      <c r="AU2846" s="18"/>
      <c r="AV2846" s="18"/>
      <c r="AW2846" s="18"/>
      <c r="AX2846" s="18"/>
      <c r="AY2846" s="18"/>
      <c r="AZ2846" s="18"/>
      <c r="BA2846" s="18"/>
      <c r="BB2846" s="18"/>
      <c r="BC2846" s="18"/>
      <c r="BD2846" s="18"/>
      <c r="BE2846" s="18"/>
    </row>
    <row r="2847" spans="1:57" s="20" customFormat="1" hidden="1" x14ac:dyDescent="0.25">
      <c r="A2847" s="13">
        <v>2019</v>
      </c>
      <c r="B2847" s="13">
        <v>9</v>
      </c>
      <c r="C2847" s="13" t="s">
        <v>15</v>
      </c>
      <c r="D2847" s="13" t="s">
        <v>131</v>
      </c>
      <c r="E2847" s="13" t="s">
        <v>43</v>
      </c>
      <c r="F2847" s="13" t="s">
        <v>237</v>
      </c>
      <c r="G2847" s="7" t="s">
        <v>16</v>
      </c>
      <c r="H2847" s="13">
        <v>1.98</v>
      </c>
      <c r="I2847" s="13">
        <v>0</v>
      </c>
      <c r="J2847" s="13">
        <v>0</v>
      </c>
      <c r="K2847" s="13">
        <v>0.03</v>
      </c>
      <c r="L2847" s="13">
        <v>2.13</v>
      </c>
      <c r="M2847" s="13">
        <v>-0.18</v>
      </c>
      <c r="N2847" s="13">
        <v>0</v>
      </c>
      <c r="O2847" s="13">
        <v>0</v>
      </c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18"/>
      <c r="AE2847" s="18"/>
      <c r="AF2847" s="18"/>
      <c r="AG2847" s="18"/>
      <c r="AH2847" s="18"/>
      <c r="AI2847" s="18"/>
      <c r="AJ2847" s="18"/>
      <c r="AK2847" s="18"/>
      <c r="AL2847" s="18"/>
      <c r="AM2847" s="18"/>
      <c r="AN2847" s="18"/>
      <c r="AO2847" s="18"/>
      <c r="AP2847" s="18"/>
      <c r="AQ2847" s="18"/>
      <c r="AR2847" s="18"/>
      <c r="AS2847" s="18"/>
      <c r="AT2847" s="18"/>
      <c r="AU2847" s="18"/>
      <c r="AV2847" s="18"/>
      <c r="AW2847" s="18"/>
      <c r="AX2847" s="18"/>
      <c r="AY2847" s="18"/>
      <c r="AZ2847" s="18"/>
      <c r="BA2847" s="18"/>
      <c r="BB2847" s="18"/>
      <c r="BC2847" s="18"/>
      <c r="BD2847" s="18"/>
      <c r="BE2847" s="18"/>
    </row>
    <row r="2848" spans="1:57" s="20" customFormat="1" hidden="1" x14ac:dyDescent="0.25">
      <c r="A2848" s="13">
        <v>2019</v>
      </c>
      <c r="B2848" s="13">
        <v>9</v>
      </c>
      <c r="C2848" s="13" t="s">
        <v>19</v>
      </c>
      <c r="D2848" s="13" t="s">
        <v>166</v>
      </c>
      <c r="E2848" s="13" t="s">
        <v>242</v>
      </c>
      <c r="F2848" s="13" t="s">
        <v>246</v>
      </c>
      <c r="G2848" s="7" t="s">
        <v>247</v>
      </c>
      <c r="H2848" s="13">
        <v>0.03</v>
      </c>
      <c r="I2848" s="13">
        <v>0</v>
      </c>
      <c r="J2848" s="13">
        <v>0</v>
      </c>
      <c r="K2848" s="13">
        <v>0.03</v>
      </c>
      <c r="L2848" s="13">
        <v>0</v>
      </c>
      <c r="M2848" s="13">
        <v>0</v>
      </c>
      <c r="N2848" s="13">
        <v>0</v>
      </c>
      <c r="O2848" s="13">
        <v>0</v>
      </c>
      <c r="P2848" s="18"/>
      <c r="Q2848" s="18"/>
      <c r="R2848" s="18"/>
      <c r="S2848" s="18"/>
      <c r="T2848" s="18"/>
      <c r="U2848" s="18"/>
      <c r="V2848" s="18"/>
      <c r="W2848" s="18"/>
      <c r="X2848" s="18"/>
      <c r="Y2848" s="18"/>
      <c r="Z2848" s="18"/>
      <c r="AA2848" s="18"/>
      <c r="AB2848" s="18"/>
      <c r="AC2848" s="18"/>
      <c r="AD2848" s="18"/>
      <c r="AE2848" s="18"/>
      <c r="AF2848" s="18"/>
      <c r="AG2848" s="18"/>
      <c r="AH2848" s="18"/>
      <c r="AI2848" s="18"/>
      <c r="AJ2848" s="18"/>
      <c r="AK2848" s="18"/>
      <c r="AL2848" s="18"/>
      <c r="AM2848" s="18"/>
      <c r="AN2848" s="18"/>
      <c r="AO2848" s="18"/>
      <c r="AP2848" s="18"/>
      <c r="AQ2848" s="18"/>
      <c r="AR2848" s="18"/>
      <c r="AS2848" s="18"/>
      <c r="AT2848" s="18"/>
      <c r="AU2848" s="18"/>
      <c r="AV2848" s="18"/>
      <c r="AW2848" s="18"/>
      <c r="AX2848" s="18"/>
      <c r="AY2848" s="18"/>
      <c r="AZ2848" s="18"/>
      <c r="BA2848" s="18"/>
      <c r="BB2848" s="18"/>
      <c r="BC2848" s="18"/>
      <c r="BD2848" s="18"/>
      <c r="BE2848" s="18"/>
    </row>
    <row r="2849" spans="1:57" s="20" customFormat="1" hidden="1" x14ac:dyDescent="0.25">
      <c r="A2849" s="13">
        <v>2019</v>
      </c>
      <c r="B2849" s="13">
        <v>9</v>
      </c>
      <c r="C2849" s="13" t="s">
        <v>27</v>
      </c>
      <c r="D2849" s="13" t="s">
        <v>158</v>
      </c>
      <c r="E2849" s="5" t="s">
        <v>17</v>
      </c>
      <c r="F2849" s="13" t="s">
        <v>264</v>
      </c>
      <c r="G2849" s="7" t="s">
        <v>34</v>
      </c>
      <c r="H2849" s="13">
        <v>2.2200000000000002</v>
      </c>
      <c r="I2849" s="13">
        <v>0</v>
      </c>
      <c r="J2849" s="13">
        <v>0</v>
      </c>
      <c r="K2849" s="13">
        <v>0.03</v>
      </c>
      <c r="L2849" s="13">
        <v>0</v>
      </c>
      <c r="M2849" s="13">
        <v>2.19</v>
      </c>
      <c r="N2849" s="13">
        <v>3.5300000000000002</v>
      </c>
      <c r="O2849" s="13">
        <v>0</v>
      </c>
      <c r="P2849" s="18"/>
      <c r="Q2849" s="18"/>
      <c r="R2849" s="18"/>
      <c r="S2849" s="18"/>
      <c r="T2849" s="18"/>
      <c r="U2849" s="18"/>
      <c r="V2849" s="18"/>
      <c r="W2849" s="18"/>
      <c r="X2849" s="18"/>
      <c r="Y2849" s="18"/>
      <c r="Z2849" s="18"/>
      <c r="AA2849" s="18"/>
      <c r="AB2849" s="18"/>
      <c r="AC2849" s="18"/>
      <c r="AD2849" s="18"/>
      <c r="AE2849" s="18"/>
      <c r="AF2849" s="18"/>
      <c r="AG2849" s="18"/>
      <c r="AH2849" s="18"/>
      <c r="AI2849" s="18"/>
      <c r="AJ2849" s="18"/>
      <c r="AK2849" s="18"/>
      <c r="AL2849" s="18"/>
      <c r="AM2849" s="18"/>
      <c r="AN2849" s="18"/>
      <c r="AO2849" s="18"/>
      <c r="AP2849" s="18"/>
      <c r="AQ2849" s="18"/>
      <c r="AR2849" s="18"/>
      <c r="AS2849" s="18"/>
      <c r="AT2849" s="18"/>
      <c r="AU2849" s="18"/>
      <c r="AV2849" s="18"/>
      <c r="AW2849" s="18"/>
      <c r="AX2849" s="18"/>
      <c r="AY2849" s="18"/>
      <c r="AZ2849" s="18"/>
      <c r="BA2849" s="18"/>
      <c r="BB2849" s="18"/>
      <c r="BC2849" s="18"/>
      <c r="BD2849" s="18"/>
      <c r="BE2849" s="18"/>
    </row>
    <row r="2850" spans="1:57" s="20" customFormat="1" hidden="1" x14ac:dyDescent="0.25">
      <c r="A2850" s="13">
        <v>2019</v>
      </c>
      <c r="B2850" s="13">
        <v>9</v>
      </c>
      <c r="C2850" s="13" t="s">
        <v>327</v>
      </c>
      <c r="D2850" s="13" t="s">
        <v>361</v>
      </c>
      <c r="E2850" s="13" t="s">
        <v>250</v>
      </c>
      <c r="F2850" s="13" t="s">
        <v>363</v>
      </c>
      <c r="G2850" s="7" t="s">
        <v>357</v>
      </c>
      <c r="H2850" s="13">
        <v>5.27</v>
      </c>
      <c r="I2850" s="13">
        <v>0</v>
      </c>
      <c r="J2850" s="13">
        <v>0</v>
      </c>
      <c r="K2850" s="13">
        <v>0.03</v>
      </c>
      <c r="L2850" s="13">
        <v>5.24</v>
      </c>
      <c r="M2850" s="13">
        <v>0</v>
      </c>
      <c r="N2850" s="13">
        <v>0</v>
      </c>
      <c r="O2850" s="13">
        <v>0</v>
      </c>
      <c r="P2850" s="18"/>
      <c r="Q2850" s="18"/>
      <c r="R2850" s="18"/>
      <c r="S2850" s="18"/>
      <c r="T2850" s="18"/>
      <c r="U2850" s="18"/>
      <c r="V2850" s="18"/>
      <c r="W2850" s="18"/>
      <c r="X2850" s="18"/>
      <c r="Y2850" s="18"/>
      <c r="Z2850" s="18"/>
      <c r="AA2850" s="18"/>
      <c r="AB2850" s="18"/>
      <c r="AC2850" s="18"/>
      <c r="AD2850" s="18"/>
      <c r="AE2850" s="18"/>
      <c r="AF2850" s="18"/>
      <c r="AG2850" s="18"/>
      <c r="AH2850" s="18"/>
      <c r="AI2850" s="18"/>
      <c r="AJ2850" s="18"/>
      <c r="AK2850" s="18"/>
      <c r="AL2850" s="18"/>
      <c r="AM2850" s="18"/>
      <c r="AN2850" s="18"/>
      <c r="AO2850" s="18"/>
      <c r="AP2850" s="18"/>
      <c r="AQ2850" s="18"/>
      <c r="AR2850" s="18"/>
      <c r="AS2850" s="18"/>
      <c r="AT2850" s="18"/>
      <c r="AU2850" s="18"/>
      <c r="AV2850" s="18"/>
      <c r="AW2850" s="18"/>
      <c r="AX2850" s="18"/>
      <c r="AY2850" s="18"/>
      <c r="AZ2850" s="18"/>
      <c r="BA2850" s="18"/>
      <c r="BB2850" s="18"/>
      <c r="BC2850" s="18"/>
      <c r="BD2850" s="18"/>
      <c r="BE2850" s="18"/>
    </row>
    <row r="2851" spans="1:57" s="20" customFormat="1" hidden="1" x14ac:dyDescent="0.25">
      <c r="A2851" s="19">
        <v>2019</v>
      </c>
      <c r="B2851" s="19">
        <v>10</v>
      </c>
      <c r="C2851" s="19" t="s">
        <v>15</v>
      </c>
      <c r="D2851" s="19" t="s">
        <v>131</v>
      </c>
      <c r="E2851" s="19" t="s">
        <v>43</v>
      </c>
      <c r="F2851" s="19" t="s">
        <v>132</v>
      </c>
      <c r="G2851" s="19" t="s">
        <v>132</v>
      </c>
      <c r="H2851" s="19">
        <v>0.35</v>
      </c>
      <c r="I2851" s="19">
        <v>0</v>
      </c>
      <c r="J2851" s="19">
        <v>0</v>
      </c>
      <c r="K2851" s="19">
        <v>0.03</v>
      </c>
      <c r="L2851" s="19">
        <v>0.32</v>
      </c>
      <c r="M2851" s="19">
        <v>0</v>
      </c>
      <c r="N2851" s="19">
        <v>0</v>
      </c>
      <c r="O2851" s="19">
        <v>0</v>
      </c>
    </row>
    <row r="2852" spans="1:57" s="20" customFormat="1" hidden="1" x14ac:dyDescent="0.25">
      <c r="A2852" s="19">
        <v>2019</v>
      </c>
      <c r="B2852" s="19">
        <v>10</v>
      </c>
      <c r="C2852" s="19" t="s">
        <v>79</v>
      </c>
      <c r="D2852" s="19" t="s">
        <v>79</v>
      </c>
      <c r="E2852" s="19" t="s">
        <v>138</v>
      </c>
      <c r="F2852" s="19" t="s">
        <v>188</v>
      </c>
      <c r="G2852" s="19" t="s">
        <v>184</v>
      </c>
      <c r="H2852" s="19">
        <v>0.03</v>
      </c>
      <c r="I2852" s="19">
        <v>0</v>
      </c>
      <c r="J2852" s="19">
        <v>0</v>
      </c>
      <c r="K2852" s="19">
        <v>0.03</v>
      </c>
      <c r="L2852" s="19">
        <v>0</v>
      </c>
      <c r="M2852" s="19">
        <v>0</v>
      </c>
      <c r="N2852" s="19">
        <v>0</v>
      </c>
      <c r="O2852" s="19">
        <v>0</v>
      </c>
    </row>
    <row r="2853" spans="1:57" s="20" customFormat="1" hidden="1" x14ac:dyDescent="0.25">
      <c r="A2853" s="19">
        <v>2019</v>
      </c>
      <c r="B2853" s="19">
        <v>10</v>
      </c>
      <c r="C2853" s="19" t="s">
        <v>19</v>
      </c>
      <c r="D2853" s="19" t="s">
        <v>166</v>
      </c>
      <c r="E2853" s="19" t="s">
        <v>242</v>
      </c>
      <c r="F2853" s="19" t="s">
        <v>246</v>
      </c>
      <c r="G2853" s="19" t="s">
        <v>247</v>
      </c>
      <c r="H2853" s="19">
        <v>0.03</v>
      </c>
      <c r="I2853" s="19">
        <v>0</v>
      </c>
      <c r="J2853" s="19">
        <v>0</v>
      </c>
      <c r="K2853" s="19">
        <v>0.03</v>
      </c>
      <c r="L2853" s="19">
        <v>0</v>
      </c>
      <c r="M2853" s="19">
        <v>0</v>
      </c>
      <c r="N2853" s="19">
        <v>0</v>
      </c>
      <c r="O2853" s="19">
        <v>0</v>
      </c>
    </row>
    <row r="2854" spans="1:57" s="20" customFormat="1" hidden="1" x14ac:dyDescent="0.25">
      <c r="A2854" s="21">
        <v>2019</v>
      </c>
      <c r="B2854" s="21">
        <v>11</v>
      </c>
      <c r="C2854" s="21" t="s">
        <v>55</v>
      </c>
      <c r="D2854" s="21" t="s">
        <v>56</v>
      </c>
      <c r="E2854" s="21" t="s">
        <v>57</v>
      </c>
      <c r="F2854" s="21" t="s">
        <v>58</v>
      </c>
      <c r="G2854" s="21" t="s">
        <v>59</v>
      </c>
      <c r="H2854" s="21">
        <v>0.03</v>
      </c>
      <c r="I2854" s="21">
        <v>0</v>
      </c>
      <c r="J2854" s="21">
        <v>0</v>
      </c>
      <c r="K2854" s="21">
        <v>0.03</v>
      </c>
      <c r="L2854" s="21">
        <v>0</v>
      </c>
      <c r="M2854" s="21">
        <v>0</v>
      </c>
      <c r="N2854" s="21">
        <v>0</v>
      </c>
      <c r="O2854" s="21">
        <v>0</v>
      </c>
      <c r="P2854" s="22"/>
      <c r="Q2854" s="22"/>
      <c r="R2854" s="22"/>
      <c r="S2854" s="22"/>
      <c r="T2854" s="22"/>
      <c r="U2854" s="22"/>
      <c r="V2854" s="22"/>
      <c r="W2854" s="22"/>
      <c r="X2854" s="22"/>
      <c r="Y2854" s="22"/>
      <c r="Z2854" s="22"/>
      <c r="AA2854" s="22"/>
      <c r="AB2854" s="22"/>
      <c r="AC2854" s="22"/>
      <c r="AD2854" s="22"/>
      <c r="AE2854" s="22"/>
      <c r="AF2854" s="22"/>
      <c r="AG2854" s="22"/>
      <c r="AH2854" s="22"/>
      <c r="AI2854" s="22"/>
      <c r="AJ2854" s="22"/>
      <c r="AK2854" s="22"/>
      <c r="AL2854" s="22"/>
      <c r="AM2854" s="22"/>
      <c r="AN2854" s="22"/>
      <c r="AO2854" s="22"/>
      <c r="AP2854" s="22"/>
      <c r="AQ2854" s="22"/>
      <c r="AR2854" s="22"/>
      <c r="AS2854" s="22"/>
      <c r="AT2854" s="22"/>
      <c r="AU2854" s="22"/>
      <c r="AV2854" s="22"/>
      <c r="AW2854" s="22"/>
      <c r="AX2854" s="22"/>
      <c r="AY2854" s="22"/>
      <c r="AZ2854" s="22"/>
      <c r="BA2854" s="22"/>
      <c r="BB2854" s="22"/>
      <c r="BC2854" s="22"/>
      <c r="BD2854" s="22"/>
      <c r="BE2854" s="22"/>
    </row>
    <row r="2855" spans="1:57" s="20" customFormat="1" hidden="1" x14ac:dyDescent="0.25">
      <c r="A2855" s="21">
        <v>2019</v>
      </c>
      <c r="B2855" s="21">
        <v>11</v>
      </c>
      <c r="C2855" s="21" t="s">
        <v>19</v>
      </c>
      <c r="D2855" s="21" t="s">
        <v>155</v>
      </c>
      <c r="E2855" s="5" t="s">
        <v>17</v>
      </c>
      <c r="F2855" s="21" t="s">
        <v>156</v>
      </c>
      <c r="G2855" s="21" t="s">
        <v>157</v>
      </c>
      <c r="H2855" s="21">
        <v>1.94</v>
      </c>
      <c r="I2855" s="21">
        <v>0</v>
      </c>
      <c r="J2855" s="21">
        <v>0</v>
      </c>
      <c r="K2855" s="21">
        <v>0.03</v>
      </c>
      <c r="L2855" s="21">
        <v>1.9100000000000001</v>
      </c>
      <c r="M2855" s="21">
        <v>0</v>
      </c>
      <c r="N2855" s="21">
        <v>0</v>
      </c>
      <c r="O2855" s="21">
        <v>0</v>
      </c>
      <c r="P2855" s="22"/>
      <c r="Q2855" s="22"/>
      <c r="R2855" s="22"/>
      <c r="S2855" s="22"/>
      <c r="T2855" s="22"/>
      <c r="U2855" s="22"/>
      <c r="V2855" s="22"/>
      <c r="W2855" s="22"/>
      <c r="X2855" s="22"/>
      <c r="Y2855" s="22"/>
      <c r="Z2855" s="22"/>
      <c r="AA2855" s="22"/>
      <c r="AB2855" s="22"/>
      <c r="AC2855" s="22"/>
      <c r="AD2855" s="22"/>
      <c r="AE2855" s="22"/>
      <c r="AF2855" s="22"/>
      <c r="AG2855" s="22"/>
      <c r="AH2855" s="22"/>
      <c r="AI2855" s="22"/>
      <c r="AJ2855" s="22"/>
      <c r="AK2855" s="22"/>
      <c r="AL2855" s="22"/>
      <c r="AM2855" s="22"/>
      <c r="AN2855" s="22"/>
      <c r="AO2855" s="22"/>
      <c r="AP2855" s="22"/>
      <c r="AQ2855" s="22"/>
      <c r="AR2855" s="22"/>
      <c r="AS2855" s="22"/>
      <c r="AT2855" s="22"/>
      <c r="AU2855" s="22"/>
      <c r="AV2855" s="22"/>
      <c r="AW2855" s="22"/>
      <c r="AX2855" s="22"/>
      <c r="AY2855" s="22"/>
      <c r="AZ2855" s="22"/>
      <c r="BA2855" s="22"/>
      <c r="BB2855" s="22"/>
      <c r="BC2855" s="22"/>
      <c r="BD2855" s="22"/>
      <c r="BE2855" s="22"/>
    </row>
    <row r="2856" spans="1:57" s="20" customFormat="1" hidden="1" x14ac:dyDescent="0.25">
      <c r="A2856" s="21">
        <v>2019</v>
      </c>
      <c r="B2856" s="21">
        <v>11</v>
      </c>
      <c r="C2856" s="21" t="s">
        <v>19</v>
      </c>
      <c r="D2856" s="21" t="s">
        <v>166</v>
      </c>
      <c r="E2856" s="21" t="s">
        <v>242</v>
      </c>
      <c r="F2856" s="21" t="s">
        <v>246</v>
      </c>
      <c r="G2856" s="21" t="s">
        <v>247</v>
      </c>
      <c r="H2856" s="21">
        <v>0.03</v>
      </c>
      <c r="I2856" s="21">
        <v>0</v>
      </c>
      <c r="J2856" s="21">
        <v>0</v>
      </c>
      <c r="K2856" s="21">
        <v>0.03</v>
      </c>
      <c r="L2856" s="21">
        <v>0</v>
      </c>
      <c r="M2856" s="21">
        <v>0</v>
      </c>
      <c r="N2856" s="21">
        <v>0</v>
      </c>
      <c r="O2856" s="21">
        <v>0</v>
      </c>
      <c r="P2856" s="22"/>
      <c r="Q2856" s="22"/>
      <c r="R2856" s="22"/>
      <c r="S2856" s="22"/>
      <c r="T2856" s="22"/>
      <c r="U2856" s="22"/>
      <c r="V2856" s="22"/>
      <c r="W2856" s="22"/>
      <c r="X2856" s="22"/>
      <c r="Y2856" s="22"/>
      <c r="Z2856" s="22"/>
      <c r="AA2856" s="22"/>
      <c r="AB2856" s="22"/>
      <c r="AC2856" s="22"/>
      <c r="AD2856" s="22"/>
      <c r="AE2856" s="22"/>
      <c r="AF2856" s="22"/>
      <c r="AG2856" s="22"/>
      <c r="AH2856" s="22"/>
      <c r="AI2856" s="22"/>
      <c r="AJ2856" s="22"/>
      <c r="AK2856" s="22"/>
      <c r="AL2856" s="22"/>
      <c r="AM2856" s="22"/>
      <c r="AN2856" s="22"/>
      <c r="AO2856" s="22"/>
      <c r="AP2856" s="22"/>
      <c r="AQ2856" s="22"/>
      <c r="AR2856" s="22"/>
      <c r="AS2856" s="22"/>
      <c r="AT2856" s="22"/>
      <c r="AU2856" s="22"/>
      <c r="AV2856" s="22"/>
      <c r="AW2856" s="22"/>
      <c r="AX2856" s="22"/>
      <c r="AY2856" s="22"/>
      <c r="AZ2856" s="22"/>
      <c r="BA2856" s="22"/>
      <c r="BB2856" s="22"/>
      <c r="BC2856" s="22"/>
      <c r="BD2856" s="22"/>
      <c r="BE2856" s="22"/>
    </row>
    <row r="2857" spans="1:57" s="20" customFormat="1" hidden="1" x14ac:dyDescent="0.25">
      <c r="A2857" s="21">
        <v>2019</v>
      </c>
      <c r="B2857" s="21">
        <v>11</v>
      </c>
      <c r="C2857" s="21" t="s">
        <v>15</v>
      </c>
      <c r="D2857" s="21" t="s">
        <v>24</v>
      </c>
      <c r="E2857" s="21" t="s">
        <v>541</v>
      </c>
      <c r="F2857" s="21" t="s">
        <v>449</v>
      </c>
      <c r="G2857" s="21" t="s">
        <v>449</v>
      </c>
      <c r="H2857" s="21">
        <v>1.9300000000000002</v>
      </c>
      <c r="I2857" s="21">
        <v>0</v>
      </c>
      <c r="J2857" s="21">
        <v>0</v>
      </c>
      <c r="K2857" s="21">
        <v>0.03</v>
      </c>
      <c r="L2857" s="21">
        <v>0.08</v>
      </c>
      <c r="M2857" s="21">
        <v>0</v>
      </c>
      <c r="N2857" s="21">
        <v>0</v>
      </c>
      <c r="O2857" s="21">
        <v>1.8199999999999998</v>
      </c>
      <c r="P2857" s="22"/>
      <c r="Q2857" s="22"/>
      <c r="R2857" s="22"/>
      <c r="S2857" s="22"/>
      <c r="T2857" s="22"/>
      <c r="U2857" s="22"/>
      <c r="V2857" s="22"/>
      <c r="W2857" s="22"/>
      <c r="X2857" s="22"/>
      <c r="Y2857" s="22"/>
      <c r="Z2857" s="22"/>
      <c r="AA2857" s="22"/>
      <c r="AB2857" s="22"/>
      <c r="AC2857" s="22"/>
      <c r="AD2857" s="22"/>
      <c r="AE2857" s="22"/>
      <c r="AF2857" s="22"/>
      <c r="AG2857" s="22"/>
      <c r="AH2857" s="22"/>
      <c r="AI2857" s="22"/>
      <c r="AJ2857" s="22"/>
      <c r="AK2857" s="22"/>
      <c r="AL2857" s="22"/>
      <c r="AM2857" s="22"/>
      <c r="AN2857" s="22"/>
      <c r="AO2857" s="22"/>
      <c r="AP2857" s="22"/>
      <c r="AQ2857" s="22"/>
      <c r="AR2857" s="22"/>
      <c r="AS2857" s="22"/>
      <c r="AT2857" s="22"/>
      <c r="AU2857" s="22"/>
      <c r="AV2857" s="22"/>
      <c r="AW2857" s="22"/>
      <c r="AX2857" s="22"/>
      <c r="AY2857" s="22"/>
      <c r="AZ2857" s="22"/>
      <c r="BA2857" s="22"/>
      <c r="BB2857" s="22"/>
      <c r="BC2857" s="22"/>
      <c r="BD2857" s="22"/>
      <c r="BE2857" s="22"/>
    </row>
    <row r="2858" spans="1:57" s="20" customFormat="1" x14ac:dyDescent="0.25">
      <c r="A2858" s="23">
        <v>2019</v>
      </c>
      <c r="B2858" s="23">
        <v>12</v>
      </c>
      <c r="C2858" s="23" t="s">
        <v>61</v>
      </c>
      <c r="D2858" s="23" t="s">
        <v>62</v>
      </c>
      <c r="E2858" s="23" t="s">
        <v>29</v>
      </c>
      <c r="F2858" s="23" t="s">
        <v>63</v>
      </c>
      <c r="G2858" s="23" t="s">
        <v>64</v>
      </c>
      <c r="H2858" s="23">
        <v>0.5</v>
      </c>
      <c r="I2858" s="23">
        <v>0</v>
      </c>
      <c r="J2858" s="23">
        <v>0</v>
      </c>
      <c r="K2858" s="23">
        <v>0.03</v>
      </c>
      <c r="L2858" s="23">
        <v>0.47</v>
      </c>
      <c r="M2858" s="23">
        <v>0</v>
      </c>
      <c r="N2858" s="23">
        <v>0</v>
      </c>
      <c r="O2858" s="23">
        <v>0</v>
      </c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 s="24"/>
      <c r="AB2858" s="24"/>
      <c r="AC2858" s="24"/>
      <c r="AD2858" s="24"/>
      <c r="AE2858" s="24"/>
      <c r="AF2858" s="24"/>
      <c r="AG2858" s="24"/>
      <c r="AH2858" s="24"/>
      <c r="AI2858" s="24"/>
      <c r="AJ2858" s="24"/>
      <c r="AK2858" s="24"/>
      <c r="AL2858" s="24"/>
      <c r="AM2858" s="24"/>
      <c r="AN2858" s="24"/>
      <c r="AO2858" s="24"/>
      <c r="AP2858" s="24"/>
      <c r="AQ2858" s="24"/>
      <c r="AR2858" s="24"/>
      <c r="AS2858" s="24"/>
      <c r="AT2858" s="24"/>
      <c r="AU2858" s="24"/>
      <c r="AV2858" s="24"/>
      <c r="AW2858" s="24"/>
      <c r="AX2858" s="24"/>
      <c r="AY2858" s="24"/>
      <c r="AZ2858" s="24"/>
      <c r="BA2858" s="24"/>
      <c r="BB2858" s="24"/>
      <c r="BC2858" s="24"/>
      <c r="BD2858" s="24"/>
      <c r="BE2858" s="24"/>
    </row>
    <row r="2859" spans="1:57" s="20" customFormat="1" hidden="1" x14ac:dyDescent="0.25">
      <c r="A2859" s="23">
        <v>2019</v>
      </c>
      <c r="B2859" s="23">
        <v>12</v>
      </c>
      <c r="C2859" s="23" t="s">
        <v>15</v>
      </c>
      <c r="D2859" s="23" t="s">
        <v>131</v>
      </c>
      <c r="E2859" s="23" t="s">
        <v>43</v>
      </c>
      <c r="F2859" s="23" t="s">
        <v>132</v>
      </c>
      <c r="G2859" s="23" t="s">
        <v>132</v>
      </c>
      <c r="H2859" s="23">
        <v>0.36</v>
      </c>
      <c r="I2859" s="23">
        <v>0</v>
      </c>
      <c r="J2859" s="23">
        <v>0</v>
      </c>
      <c r="K2859" s="23">
        <v>0.03</v>
      </c>
      <c r="L2859" s="23">
        <v>0.32</v>
      </c>
      <c r="M2859" s="23">
        <v>0</v>
      </c>
      <c r="N2859" s="23">
        <v>0</v>
      </c>
      <c r="O2859" s="23">
        <v>0</v>
      </c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 s="24"/>
      <c r="AB2859" s="24"/>
      <c r="AC2859" s="24"/>
      <c r="AD2859" s="24"/>
      <c r="AE2859" s="24"/>
      <c r="AF2859" s="24"/>
      <c r="AG2859" s="24"/>
      <c r="AH2859" s="24"/>
      <c r="AI2859" s="24"/>
      <c r="AJ2859" s="24"/>
      <c r="AK2859" s="24"/>
      <c r="AL2859" s="24"/>
      <c r="AM2859" s="24"/>
      <c r="AN2859" s="24"/>
      <c r="AO2859" s="24"/>
      <c r="AP2859" s="24"/>
      <c r="AQ2859" s="24"/>
      <c r="AR2859" s="24"/>
      <c r="AS2859" s="24"/>
      <c r="AT2859" s="24"/>
      <c r="AU2859" s="24"/>
      <c r="AV2859" s="24"/>
      <c r="AW2859" s="24"/>
      <c r="AX2859" s="24"/>
      <c r="AY2859" s="24"/>
      <c r="AZ2859" s="24"/>
      <c r="BA2859" s="24"/>
      <c r="BB2859" s="24"/>
      <c r="BC2859" s="24"/>
      <c r="BD2859" s="24"/>
      <c r="BE2859" s="24"/>
    </row>
    <row r="2860" spans="1:57" s="20" customFormat="1" hidden="1" x14ac:dyDescent="0.25">
      <c r="A2860" s="23">
        <v>2019</v>
      </c>
      <c r="B2860" s="23">
        <v>12</v>
      </c>
      <c r="C2860" s="23" t="s">
        <v>19</v>
      </c>
      <c r="D2860" s="23" t="s">
        <v>166</v>
      </c>
      <c r="E2860" s="23" t="s">
        <v>242</v>
      </c>
      <c r="F2860" s="23" t="s">
        <v>246</v>
      </c>
      <c r="G2860" s="23" t="s">
        <v>247</v>
      </c>
      <c r="H2860" s="23">
        <v>0.03</v>
      </c>
      <c r="I2860" s="23">
        <v>0</v>
      </c>
      <c r="J2860" s="23">
        <v>0</v>
      </c>
      <c r="K2860" s="23">
        <v>0.03</v>
      </c>
      <c r="L2860" s="23">
        <v>0</v>
      </c>
      <c r="M2860" s="23">
        <v>0</v>
      </c>
      <c r="N2860" s="23">
        <v>0</v>
      </c>
      <c r="O2860" s="23">
        <v>0</v>
      </c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  <c r="Z2860" s="24"/>
      <c r="AA2860" s="24"/>
      <c r="AB2860" s="24"/>
      <c r="AC2860" s="24"/>
      <c r="AD2860" s="24"/>
      <c r="AE2860" s="24"/>
      <c r="AF2860" s="24"/>
      <c r="AG2860" s="24"/>
      <c r="AH2860" s="24"/>
      <c r="AI2860" s="24"/>
      <c r="AJ2860" s="24"/>
      <c r="AK2860" s="24"/>
      <c r="AL2860" s="24"/>
      <c r="AM2860" s="24"/>
      <c r="AN2860" s="24"/>
      <c r="AO2860" s="24"/>
      <c r="AP2860" s="24"/>
      <c r="AQ2860" s="24"/>
      <c r="AR2860" s="24"/>
      <c r="AS2860" s="24"/>
      <c r="AT2860" s="24"/>
      <c r="AU2860" s="24"/>
      <c r="AV2860" s="24"/>
      <c r="AW2860" s="24"/>
      <c r="AX2860" s="24"/>
      <c r="AY2860" s="24"/>
      <c r="AZ2860" s="24"/>
      <c r="BA2860" s="24"/>
      <c r="BB2860" s="24"/>
      <c r="BC2860" s="24"/>
      <c r="BD2860" s="24"/>
      <c r="BE2860" s="24"/>
    </row>
    <row r="2861" spans="1:57" s="20" customFormat="1" hidden="1" x14ac:dyDescent="0.25">
      <c r="A2861" s="23">
        <v>2019</v>
      </c>
      <c r="B2861" s="23">
        <v>12</v>
      </c>
      <c r="C2861" s="23" t="s">
        <v>27</v>
      </c>
      <c r="D2861" s="23" t="s">
        <v>158</v>
      </c>
      <c r="E2861" s="23" t="s">
        <v>563</v>
      </c>
      <c r="F2861" s="23" t="s">
        <v>264</v>
      </c>
      <c r="G2861" s="23" t="s">
        <v>34</v>
      </c>
      <c r="H2861" s="23">
        <v>3.18</v>
      </c>
      <c r="I2861" s="23">
        <v>0</v>
      </c>
      <c r="J2861" s="23">
        <v>0</v>
      </c>
      <c r="K2861" s="23">
        <v>0.03</v>
      </c>
      <c r="L2861" s="23">
        <v>0</v>
      </c>
      <c r="M2861" s="23">
        <v>3.15</v>
      </c>
      <c r="N2861" s="23">
        <v>5.3100000000000005</v>
      </c>
      <c r="O2861" s="23">
        <v>0</v>
      </c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  <c r="Z2861" s="24"/>
      <c r="AA2861" s="24"/>
      <c r="AB2861" s="24"/>
      <c r="AC2861" s="24"/>
      <c r="AD2861" s="24"/>
      <c r="AE2861" s="24"/>
      <c r="AF2861" s="24"/>
      <c r="AG2861" s="24"/>
      <c r="AH2861" s="24"/>
      <c r="AI2861" s="24"/>
      <c r="AJ2861" s="24"/>
      <c r="AK2861" s="24"/>
      <c r="AL2861" s="24"/>
      <c r="AM2861" s="24"/>
      <c r="AN2861" s="24"/>
      <c r="AO2861" s="24"/>
      <c r="AP2861" s="24"/>
      <c r="AQ2861" s="24"/>
      <c r="AR2861" s="24"/>
      <c r="AS2861" s="24"/>
      <c r="AT2861" s="24"/>
      <c r="AU2861" s="24"/>
      <c r="AV2861" s="24"/>
      <c r="AW2861" s="24"/>
      <c r="AX2861" s="24"/>
      <c r="AY2861" s="24"/>
      <c r="AZ2861" s="24"/>
      <c r="BA2861" s="24"/>
      <c r="BB2861" s="24"/>
      <c r="BC2861" s="24"/>
      <c r="BD2861" s="24"/>
      <c r="BE2861" s="24"/>
    </row>
    <row r="2862" spans="1:57" s="20" customFormat="1" hidden="1" x14ac:dyDescent="0.25">
      <c r="A2862" s="23">
        <v>2019</v>
      </c>
      <c r="B2862" s="23">
        <v>12</v>
      </c>
      <c r="C2862" s="23" t="s">
        <v>19</v>
      </c>
      <c r="D2862" s="23" t="s">
        <v>20</v>
      </c>
      <c r="E2862" s="23" t="s">
        <v>304</v>
      </c>
      <c r="F2862" s="23" t="s">
        <v>307</v>
      </c>
      <c r="G2862" s="23" t="s">
        <v>306</v>
      </c>
      <c r="H2862" s="23">
        <v>1.34</v>
      </c>
      <c r="I2862" s="23">
        <v>0</v>
      </c>
      <c r="J2862" s="23">
        <v>0</v>
      </c>
      <c r="K2862" s="23">
        <v>0.03</v>
      </c>
      <c r="L2862" s="23">
        <v>1.3</v>
      </c>
      <c r="M2862" s="23">
        <v>0</v>
      </c>
      <c r="N2862" s="23">
        <v>0</v>
      </c>
      <c r="O2862" s="23">
        <v>0</v>
      </c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  <c r="Z2862" s="24"/>
      <c r="AA2862" s="24"/>
      <c r="AB2862" s="24"/>
      <c r="AC2862" s="24"/>
      <c r="AD2862" s="24"/>
      <c r="AE2862" s="24"/>
      <c r="AF2862" s="24"/>
      <c r="AG2862" s="24"/>
      <c r="AH2862" s="24"/>
      <c r="AI2862" s="24"/>
      <c r="AJ2862" s="24"/>
      <c r="AK2862" s="24"/>
      <c r="AL2862" s="24"/>
      <c r="AM2862" s="24"/>
      <c r="AN2862" s="24"/>
      <c r="AO2862" s="24"/>
      <c r="AP2862" s="24"/>
      <c r="AQ2862" s="24"/>
      <c r="AR2862" s="24"/>
      <c r="AS2862" s="24"/>
      <c r="AT2862" s="24"/>
      <c r="AU2862" s="24"/>
      <c r="AV2862" s="24"/>
      <c r="AW2862" s="24"/>
      <c r="AX2862" s="24"/>
      <c r="AY2862" s="24"/>
      <c r="AZ2862" s="24"/>
      <c r="BA2862" s="24"/>
      <c r="BB2862" s="24"/>
      <c r="BC2862" s="24"/>
      <c r="BD2862" s="24"/>
      <c r="BE2862" s="24"/>
    </row>
    <row r="2863" spans="1:57" s="20" customFormat="1" hidden="1" x14ac:dyDescent="0.25">
      <c r="A2863" s="4">
        <v>2019</v>
      </c>
      <c r="B2863" s="4">
        <v>1</v>
      </c>
      <c r="C2863" s="4" t="s">
        <v>19</v>
      </c>
      <c r="D2863" s="4" t="s">
        <v>20</v>
      </c>
      <c r="E2863" s="4" t="s">
        <v>21</v>
      </c>
      <c r="F2863" s="4" t="s">
        <v>22</v>
      </c>
      <c r="G2863" s="5" t="s">
        <v>23</v>
      </c>
      <c r="H2863" s="6">
        <v>0.02</v>
      </c>
      <c r="I2863" s="6">
        <v>0</v>
      </c>
      <c r="J2863" s="6">
        <v>0</v>
      </c>
      <c r="K2863" s="6">
        <v>0.02</v>
      </c>
      <c r="L2863" s="6">
        <v>0</v>
      </c>
      <c r="M2863" s="6">
        <v>0</v>
      </c>
      <c r="N2863" s="6">
        <v>0</v>
      </c>
      <c r="O2863" s="6">
        <v>0</v>
      </c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  <c r="AM2863" s="3"/>
      <c r="AN2863" s="3"/>
      <c r="AO2863" s="3"/>
      <c r="AP2863" s="3"/>
      <c r="AQ2863" s="3"/>
      <c r="AR2863" s="3"/>
      <c r="AS2863" s="3"/>
      <c r="AT2863" s="3"/>
      <c r="AU2863" s="3"/>
      <c r="AV2863" s="3"/>
      <c r="AW2863" s="3"/>
      <c r="AX2863" s="3"/>
      <c r="AY2863" s="3"/>
      <c r="AZ2863" s="3"/>
      <c r="BA2863" s="3"/>
      <c r="BB2863" s="3"/>
      <c r="BC2863" s="3"/>
      <c r="BD2863" s="3"/>
      <c r="BE2863" s="3"/>
    </row>
    <row r="2864" spans="1:57" s="20" customFormat="1" hidden="1" x14ac:dyDescent="0.25">
      <c r="A2864" s="4">
        <v>2019</v>
      </c>
      <c r="B2864" s="4">
        <v>1</v>
      </c>
      <c r="C2864" s="4" t="s">
        <v>89</v>
      </c>
      <c r="D2864" s="4" t="s">
        <v>90</v>
      </c>
      <c r="E2864" s="4" t="s">
        <v>91</v>
      </c>
      <c r="F2864" s="4" t="s">
        <v>94</v>
      </c>
      <c r="G2864" s="5" t="s">
        <v>93</v>
      </c>
      <c r="H2864" s="6">
        <v>16.760000000000002</v>
      </c>
      <c r="I2864" s="6">
        <v>0</v>
      </c>
      <c r="J2864" s="6">
        <v>0</v>
      </c>
      <c r="K2864" s="6">
        <v>0.02</v>
      </c>
      <c r="L2864" s="6">
        <v>4.67</v>
      </c>
      <c r="M2864" s="6">
        <v>12.07</v>
      </c>
      <c r="N2864" s="6">
        <v>3.89</v>
      </c>
      <c r="O2864" s="6">
        <v>0</v>
      </c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  <c r="AM2864" s="3"/>
      <c r="AN2864" s="3"/>
      <c r="AO2864" s="3"/>
      <c r="AP2864" s="3"/>
      <c r="AQ2864" s="3"/>
      <c r="AR2864" s="3"/>
      <c r="AS2864" s="3"/>
      <c r="AT2864" s="3"/>
      <c r="AU2864" s="3"/>
      <c r="AV2864" s="3"/>
      <c r="AW2864" s="3"/>
      <c r="AX2864" s="3"/>
      <c r="AY2864" s="3"/>
      <c r="AZ2864" s="3"/>
      <c r="BA2864" s="3"/>
      <c r="BB2864" s="3"/>
      <c r="BC2864" s="3"/>
      <c r="BD2864" s="3"/>
      <c r="BE2864" s="3"/>
    </row>
    <row r="2865" spans="1:57" s="20" customFormat="1" hidden="1" x14ac:dyDescent="0.25">
      <c r="A2865" s="4">
        <v>2019</v>
      </c>
      <c r="B2865" s="4">
        <v>1</v>
      </c>
      <c r="C2865" s="4" t="s">
        <v>327</v>
      </c>
      <c r="D2865" s="4" t="s">
        <v>361</v>
      </c>
      <c r="E2865" s="4" t="s">
        <v>250</v>
      </c>
      <c r="F2865" s="4" t="s">
        <v>363</v>
      </c>
      <c r="G2865" s="5" t="s">
        <v>357</v>
      </c>
      <c r="H2865" s="6">
        <v>4.26</v>
      </c>
      <c r="I2865" s="6">
        <v>0</v>
      </c>
      <c r="J2865" s="6">
        <v>0</v>
      </c>
      <c r="K2865" s="6">
        <v>0.02</v>
      </c>
      <c r="L2865" s="6">
        <v>4.2300000000000004</v>
      </c>
      <c r="M2865" s="6">
        <v>0</v>
      </c>
      <c r="N2865" s="6">
        <v>0</v>
      </c>
      <c r="O2865" s="6">
        <v>0</v>
      </c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  <c r="AM2865" s="3"/>
      <c r="AN2865" s="3"/>
      <c r="AO2865" s="3"/>
      <c r="AP2865" s="3"/>
      <c r="AQ2865" s="3"/>
      <c r="AR2865" s="3"/>
      <c r="AS2865" s="3"/>
      <c r="AT2865" s="3"/>
      <c r="AU2865" s="3"/>
      <c r="AV2865" s="3"/>
      <c r="AW2865" s="3"/>
      <c r="AX2865" s="3"/>
      <c r="AY2865" s="3"/>
      <c r="AZ2865" s="3"/>
      <c r="BA2865" s="3"/>
      <c r="BB2865" s="3"/>
      <c r="BC2865" s="3"/>
      <c r="BD2865" s="3"/>
      <c r="BE2865" s="3"/>
    </row>
    <row r="2866" spans="1:57" s="20" customFormat="1" hidden="1" x14ac:dyDescent="0.25">
      <c r="A2866" s="9">
        <v>2019</v>
      </c>
      <c r="B2866" s="9">
        <v>2</v>
      </c>
      <c r="C2866" s="9" t="s">
        <v>19</v>
      </c>
      <c r="D2866" s="9" t="s">
        <v>20</v>
      </c>
      <c r="E2866" s="9" t="s">
        <v>21</v>
      </c>
      <c r="F2866" s="9" t="s">
        <v>22</v>
      </c>
      <c r="G2866" s="5" t="s">
        <v>23</v>
      </c>
      <c r="H2866" s="6">
        <v>0.02</v>
      </c>
      <c r="I2866" s="6">
        <v>0</v>
      </c>
      <c r="J2866" s="6">
        <v>0</v>
      </c>
      <c r="K2866" s="6">
        <v>0.02</v>
      </c>
      <c r="L2866" s="6">
        <v>0</v>
      </c>
      <c r="M2866" s="6">
        <v>0</v>
      </c>
      <c r="N2866" s="6">
        <v>0</v>
      </c>
      <c r="O2866" s="6">
        <v>0</v>
      </c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  <c r="AM2866" s="3"/>
      <c r="AN2866" s="3"/>
      <c r="AO2866" s="3"/>
      <c r="AP2866" s="3"/>
      <c r="AQ2866" s="3"/>
      <c r="AR2866" s="3"/>
      <c r="AS2866" s="3"/>
      <c r="AT2866" s="3"/>
      <c r="AU2866" s="3"/>
      <c r="AV2866" s="3"/>
      <c r="AW2866" s="3"/>
      <c r="AX2866" s="3"/>
      <c r="AY2866" s="3"/>
      <c r="AZ2866" s="3"/>
      <c r="BA2866" s="3"/>
      <c r="BB2866" s="3"/>
      <c r="BC2866" s="3"/>
      <c r="BD2866" s="3"/>
      <c r="BE2866" s="3"/>
    </row>
    <row r="2867" spans="1:57" s="20" customFormat="1" x14ac:dyDescent="0.25">
      <c r="A2867" s="9">
        <v>2019</v>
      </c>
      <c r="B2867" s="9">
        <v>2</v>
      </c>
      <c r="C2867" s="9" t="s">
        <v>61</v>
      </c>
      <c r="D2867" s="9" t="s">
        <v>401</v>
      </c>
      <c r="E2867" s="9" t="s">
        <v>29</v>
      </c>
      <c r="F2867" s="9" t="s">
        <v>401</v>
      </c>
      <c r="G2867" s="5" t="s">
        <v>401</v>
      </c>
      <c r="H2867" s="6">
        <v>2.98</v>
      </c>
      <c r="I2867" s="6">
        <v>0</v>
      </c>
      <c r="J2867" s="6">
        <v>0</v>
      </c>
      <c r="K2867" s="6">
        <v>0.02</v>
      </c>
      <c r="L2867" s="6">
        <v>0.33</v>
      </c>
      <c r="M2867" s="6">
        <v>0</v>
      </c>
      <c r="N2867" s="6">
        <v>0</v>
      </c>
      <c r="O2867" s="6">
        <v>2.63</v>
      </c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  <c r="AM2867" s="3"/>
      <c r="AN2867" s="3"/>
      <c r="AO2867" s="3"/>
      <c r="AP2867" s="3"/>
      <c r="AQ2867" s="3"/>
      <c r="AR2867" s="3"/>
      <c r="AS2867" s="3"/>
      <c r="AT2867" s="3"/>
      <c r="AU2867" s="3"/>
      <c r="AV2867" s="3"/>
      <c r="AW2867" s="3"/>
      <c r="AX2867" s="3"/>
      <c r="AY2867" s="3"/>
      <c r="AZ2867" s="3"/>
      <c r="BA2867" s="3"/>
      <c r="BB2867" s="3"/>
      <c r="BC2867" s="3"/>
      <c r="BD2867" s="3"/>
      <c r="BE2867" s="3"/>
    </row>
    <row r="2868" spans="1:57" s="20" customFormat="1" hidden="1" x14ac:dyDescent="0.25">
      <c r="A2868" s="9">
        <v>2019</v>
      </c>
      <c r="B2868" s="9">
        <v>3</v>
      </c>
      <c r="C2868" s="9" t="s">
        <v>19</v>
      </c>
      <c r="D2868" s="9" t="s">
        <v>20</v>
      </c>
      <c r="E2868" s="9" t="s">
        <v>21</v>
      </c>
      <c r="F2868" s="9" t="s">
        <v>22</v>
      </c>
      <c r="G2868" s="5" t="s">
        <v>23</v>
      </c>
      <c r="H2868" s="6">
        <v>0.02</v>
      </c>
      <c r="I2868" s="6">
        <v>0</v>
      </c>
      <c r="J2868" s="6">
        <v>0</v>
      </c>
      <c r="K2868" s="6">
        <v>0.02</v>
      </c>
      <c r="L2868" s="6">
        <v>0</v>
      </c>
      <c r="M2868" s="6">
        <v>0</v>
      </c>
      <c r="N2868" s="6">
        <v>0</v>
      </c>
      <c r="O2868" s="6">
        <v>0</v>
      </c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  <c r="AM2868" s="3"/>
      <c r="AN2868" s="3"/>
      <c r="AO2868" s="3"/>
      <c r="AP2868" s="3"/>
      <c r="AQ2868" s="3"/>
      <c r="AR2868" s="3"/>
      <c r="AS2868" s="3"/>
      <c r="AT2868" s="3"/>
      <c r="AU2868" s="3"/>
      <c r="AV2868" s="3"/>
      <c r="AW2868" s="3"/>
      <c r="AX2868" s="3"/>
      <c r="AY2868" s="3"/>
      <c r="AZ2868" s="3"/>
      <c r="BA2868" s="3"/>
      <c r="BB2868" s="3"/>
      <c r="BC2868" s="3"/>
      <c r="BD2868" s="3"/>
      <c r="BE2868" s="3"/>
    </row>
    <row r="2869" spans="1:57" s="20" customFormat="1" x14ac:dyDescent="0.25">
      <c r="A2869" s="9">
        <v>2019</v>
      </c>
      <c r="B2869" s="9">
        <v>3</v>
      </c>
      <c r="C2869" s="9" t="s">
        <v>27</v>
      </c>
      <c r="D2869" s="9" t="s">
        <v>28</v>
      </c>
      <c r="E2869" s="9" t="s">
        <v>29</v>
      </c>
      <c r="F2869" s="9" t="s">
        <v>33</v>
      </c>
      <c r="G2869" s="5" t="s">
        <v>30</v>
      </c>
      <c r="H2869" s="6">
        <v>5.1099999999999994</v>
      </c>
      <c r="I2869" s="6">
        <v>0</v>
      </c>
      <c r="J2869" s="6">
        <v>0</v>
      </c>
      <c r="K2869" s="6">
        <v>0.02</v>
      </c>
      <c r="L2869" s="6">
        <v>0</v>
      </c>
      <c r="M2869" s="6">
        <v>5.09</v>
      </c>
      <c r="N2869" s="6">
        <v>2.33</v>
      </c>
      <c r="O2869" s="6">
        <v>0</v>
      </c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  <c r="AM2869" s="3"/>
      <c r="AN2869" s="3"/>
      <c r="AO2869" s="3"/>
      <c r="AP2869" s="3"/>
      <c r="AQ2869" s="3"/>
      <c r="AR2869" s="3"/>
      <c r="AS2869" s="3"/>
      <c r="AT2869" s="3"/>
      <c r="AU2869" s="3"/>
      <c r="AV2869" s="3"/>
      <c r="AW2869" s="3"/>
      <c r="AX2869" s="3"/>
      <c r="AY2869" s="3"/>
      <c r="AZ2869" s="3"/>
      <c r="BA2869" s="3"/>
      <c r="BB2869" s="3"/>
      <c r="BC2869" s="3"/>
      <c r="BD2869" s="3"/>
      <c r="BE2869" s="3"/>
    </row>
    <row r="2870" spans="1:57" s="20" customFormat="1" hidden="1" x14ac:dyDescent="0.25">
      <c r="A2870" s="9">
        <v>2019</v>
      </c>
      <c r="B2870" s="9">
        <v>4</v>
      </c>
      <c r="C2870" s="9" t="s">
        <v>19</v>
      </c>
      <c r="D2870" s="9" t="s">
        <v>20</v>
      </c>
      <c r="E2870" s="9" t="s">
        <v>21</v>
      </c>
      <c r="F2870" s="9" t="s">
        <v>22</v>
      </c>
      <c r="G2870" s="5" t="s">
        <v>23</v>
      </c>
      <c r="H2870" s="6">
        <v>0.02</v>
      </c>
      <c r="I2870" s="6">
        <v>0</v>
      </c>
      <c r="J2870" s="6">
        <v>0</v>
      </c>
      <c r="K2870" s="6">
        <v>0.02</v>
      </c>
      <c r="L2870" s="6">
        <v>0</v>
      </c>
      <c r="M2870" s="6">
        <v>0</v>
      </c>
      <c r="N2870" s="6">
        <v>0</v>
      </c>
      <c r="O2870" s="6">
        <v>0</v>
      </c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  <c r="AM2870" s="3"/>
      <c r="AN2870" s="3"/>
      <c r="AO2870" s="3"/>
      <c r="AP2870" s="3"/>
      <c r="AQ2870" s="3"/>
      <c r="AR2870" s="3"/>
      <c r="AS2870" s="3"/>
      <c r="AT2870" s="3"/>
      <c r="AU2870" s="3"/>
      <c r="AV2870" s="3"/>
      <c r="AW2870" s="3"/>
      <c r="AX2870" s="3"/>
      <c r="AY2870" s="3"/>
      <c r="AZ2870" s="3"/>
      <c r="BA2870" s="3"/>
      <c r="BB2870" s="3"/>
      <c r="BC2870" s="3"/>
      <c r="BD2870" s="3"/>
      <c r="BE2870" s="3"/>
    </row>
    <row r="2871" spans="1:57" s="20" customFormat="1" x14ac:dyDescent="0.25">
      <c r="A2871" s="9">
        <v>2019</v>
      </c>
      <c r="B2871" s="9">
        <v>4</v>
      </c>
      <c r="C2871" s="9" t="s">
        <v>27</v>
      </c>
      <c r="D2871" s="9" t="s">
        <v>28</v>
      </c>
      <c r="E2871" s="9" t="s">
        <v>29</v>
      </c>
      <c r="F2871" s="9" t="s">
        <v>37</v>
      </c>
      <c r="G2871" s="5" t="s">
        <v>30</v>
      </c>
      <c r="H2871" s="6">
        <v>0.59</v>
      </c>
      <c r="I2871" s="6">
        <v>0</v>
      </c>
      <c r="J2871" s="6">
        <v>0</v>
      </c>
      <c r="K2871" s="6">
        <v>0.02</v>
      </c>
      <c r="L2871" s="6">
        <v>0</v>
      </c>
      <c r="M2871" s="6">
        <v>0.56999999999999995</v>
      </c>
      <c r="N2871" s="6">
        <v>0.24</v>
      </c>
      <c r="O2871" s="6">
        <v>0</v>
      </c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  <c r="AM2871" s="3"/>
      <c r="AN2871" s="3"/>
      <c r="AO2871" s="3"/>
      <c r="AP2871" s="3"/>
      <c r="AQ2871" s="3"/>
      <c r="AR2871" s="3"/>
      <c r="AS2871" s="3"/>
      <c r="AT2871" s="3"/>
      <c r="AU2871" s="3"/>
      <c r="AV2871" s="3"/>
      <c r="AW2871" s="3"/>
      <c r="AX2871" s="3"/>
      <c r="AY2871" s="3"/>
      <c r="AZ2871" s="3"/>
      <c r="BA2871" s="3"/>
      <c r="BB2871" s="3"/>
      <c r="BC2871" s="3"/>
      <c r="BD2871" s="3"/>
      <c r="BE2871" s="3"/>
    </row>
    <row r="2872" spans="1:57" s="20" customFormat="1" hidden="1" x14ac:dyDescent="0.25">
      <c r="A2872" s="9">
        <v>2019</v>
      </c>
      <c r="B2872" s="9">
        <v>4</v>
      </c>
      <c r="C2872" s="9" t="s">
        <v>15</v>
      </c>
      <c r="D2872" s="9" t="s">
        <v>131</v>
      </c>
      <c r="E2872" s="9" t="s">
        <v>43</v>
      </c>
      <c r="F2872" s="9" t="s">
        <v>237</v>
      </c>
      <c r="G2872" s="5" t="s">
        <v>16</v>
      </c>
      <c r="H2872" s="6">
        <v>1.99</v>
      </c>
      <c r="I2872" s="6">
        <v>0</v>
      </c>
      <c r="J2872" s="6">
        <v>0</v>
      </c>
      <c r="K2872" s="6">
        <v>0.02</v>
      </c>
      <c r="L2872" s="6">
        <v>3.61</v>
      </c>
      <c r="M2872" s="6">
        <v>-1.65</v>
      </c>
      <c r="N2872" s="6">
        <v>0</v>
      </c>
      <c r="O2872" s="6">
        <v>0</v>
      </c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  <c r="AM2872" s="3"/>
      <c r="AN2872" s="3"/>
      <c r="AO2872" s="3"/>
      <c r="AP2872" s="3"/>
      <c r="AQ2872" s="3"/>
      <c r="AR2872" s="3"/>
      <c r="AS2872" s="3"/>
      <c r="AT2872" s="3"/>
      <c r="AU2872" s="3"/>
      <c r="AV2872" s="3"/>
      <c r="AW2872" s="3"/>
      <c r="AX2872" s="3"/>
      <c r="AY2872" s="3"/>
      <c r="AZ2872" s="3"/>
      <c r="BA2872" s="3"/>
      <c r="BB2872" s="3"/>
      <c r="BC2872" s="3"/>
      <c r="BD2872" s="3"/>
      <c r="BE2872" s="3"/>
    </row>
    <row r="2873" spans="1:57" s="20" customFormat="1" hidden="1" x14ac:dyDescent="0.25">
      <c r="A2873" s="9">
        <v>2019</v>
      </c>
      <c r="B2873" s="9">
        <v>4</v>
      </c>
      <c r="C2873" s="9" t="s">
        <v>327</v>
      </c>
      <c r="D2873" s="9" t="s">
        <v>361</v>
      </c>
      <c r="E2873" s="9" t="s">
        <v>250</v>
      </c>
      <c r="F2873" s="9" t="s">
        <v>362</v>
      </c>
      <c r="G2873" s="5" t="s">
        <v>357</v>
      </c>
      <c r="H2873" s="6">
        <v>1.3</v>
      </c>
      <c r="I2873" s="6">
        <v>0</v>
      </c>
      <c r="J2873" s="6">
        <v>0</v>
      </c>
      <c r="K2873" s="6">
        <v>0.02</v>
      </c>
      <c r="L2873" s="6">
        <v>1.28</v>
      </c>
      <c r="M2873" s="6">
        <v>0</v>
      </c>
      <c r="N2873" s="6">
        <v>0</v>
      </c>
      <c r="O2873" s="6">
        <v>0</v>
      </c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  <c r="AM2873" s="3"/>
      <c r="AN2873" s="3"/>
      <c r="AO2873" s="3"/>
      <c r="AP2873" s="3"/>
      <c r="AQ2873" s="3"/>
      <c r="AR2873" s="3"/>
      <c r="AS2873" s="3"/>
      <c r="AT2873" s="3"/>
      <c r="AU2873" s="3"/>
      <c r="AV2873" s="3"/>
      <c r="AW2873" s="3"/>
      <c r="AX2873" s="3"/>
      <c r="AY2873" s="3"/>
      <c r="AZ2873" s="3"/>
      <c r="BA2873" s="3"/>
      <c r="BB2873" s="3"/>
      <c r="BC2873" s="3"/>
      <c r="BD2873" s="3"/>
      <c r="BE2873" s="3"/>
    </row>
    <row r="2874" spans="1:57" s="20" customFormat="1" hidden="1" x14ac:dyDescent="0.25">
      <c r="A2874" s="9">
        <v>2019</v>
      </c>
      <c r="B2874" s="9">
        <v>4</v>
      </c>
      <c r="C2874" s="9" t="s">
        <v>19</v>
      </c>
      <c r="D2874" s="9" t="s">
        <v>70</v>
      </c>
      <c r="E2874" s="9" t="s">
        <v>441</v>
      </c>
      <c r="F2874" s="9" t="s">
        <v>442</v>
      </c>
      <c r="G2874" s="5" t="s">
        <v>442</v>
      </c>
      <c r="H2874" s="6">
        <v>0.03</v>
      </c>
      <c r="I2874" s="6">
        <v>0</v>
      </c>
      <c r="J2874" s="6">
        <v>0</v>
      </c>
      <c r="K2874" s="6">
        <v>0.02</v>
      </c>
      <c r="L2874" s="6">
        <v>0.01</v>
      </c>
      <c r="M2874" s="6">
        <v>0</v>
      </c>
      <c r="N2874" s="6">
        <v>0</v>
      </c>
      <c r="O2874" s="6">
        <v>0</v>
      </c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  <c r="AM2874" s="3"/>
      <c r="AN2874" s="3"/>
      <c r="AO2874" s="3"/>
      <c r="AP2874" s="3"/>
      <c r="AQ2874" s="3"/>
      <c r="AR2874" s="3"/>
      <c r="AS2874" s="3"/>
      <c r="AT2874" s="3"/>
      <c r="AU2874" s="3"/>
      <c r="AV2874" s="3"/>
      <c r="AW2874" s="3"/>
      <c r="AX2874" s="3"/>
      <c r="AY2874" s="3"/>
      <c r="AZ2874" s="3"/>
      <c r="BA2874" s="3"/>
      <c r="BB2874" s="3"/>
      <c r="BC2874" s="3"/>
      <c r="BD2874" s="3"/>
      <c r="BE2874" s="3"/>
    </row>
    <row r="2875" spans="1:57" s="20" customFormat="1" hidden="1" x14ac:dyDescent="0.25">
      <c r="A2875" s="9">
        <v>2019</v>
      </c>
      <c r="B2875" s="9">
        <v>5</v>
      </c>
      <c r="C2875" s="9" t="s">
        <v>19</v>
      </c>
      <c r="D2875" s="9" t="s">
        <v>20</v>
      </c>
      <c r="E2875" s="9" t="s">
        <v>21</v>
      </c>
      <c r="F2875" s="9" t="s">
        <v>22</v>
      </c>
      <c r="G2875" s="5" t="s">
        <v>23</v>
      </c>
      <c r="H2875" s="6">
        <v>0.02</v>
      </c>
      <c r="I2875" s="6">
        <v>0</v>
      </c>
      <c r="J2875" s="6">
        <v>0</v>
      </c>
      <c r="K2875" s="6">
        <v>0.02</v>
      </c>
      <c r="L2875" s="6">
        <v>0</v>
      </c>
      <c r="M2875" s="6">
        <v>0</v>
      </c>
      <c r="N2875" s="6">
        <v>0</v>
      </c>
      <c r="O2875" s="6">
        <v>0</v>
      </c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  <c r="AM2875" s="3"/>
      <c r="AN2875" s="3"/>
      <c r="AO2875" s="3"/>
      <c r="AP2875" s="3"/>
      <c r="AQ2875" s="3"/>
      <c r="AR2875" s="3"/>
      <c r="AS2875" s="3"/>
      <c r="AT2875" s="3"/>
      <c r="AU2875" s="3"/>
      <c r="AV2875" s="3"/>
      <c r="AW2875" s="3"/>
      <c r="AX2875" s="3"/>
      <c r="AY2875" s="3"/>
      <c r="AZ2875" s="3"/>
      <c r="BA2875" s="3"/>
      <c r="BB2875" s="3"/>
      <c r="BC2875" s="3"/>
      <c r="BD2875" s="3"/>
      <c r="BE2875" s="3"/>
    </row>
    <row r="2876" spans="1:57" s="20" customFormat="1" hidden="1" x14ac:dyDescent="0.25">
      <c r="A2876" s="9">
        <v>2019</v>
      </c>
      <c r="B2876" s="9">
        <v>5</v>
      </c>
      <c r="C2876" s="9" t="s">
        <v>19</v>
      </c>
      <c r="D2876" s="9" t="s">
        <v>20</v>
      </c>
      <c r="E2876" s="9" t="s">
        <v>67</v>
      </c>
      <c r="F2876" s="9" t="s">
        <v>72</v>
      </c>
      <c r="G2876" s="5" t="s">
        <v>68</v>
      </c>
      <c r="H2876" s="6">
        <v>0.39</v>
      </c>
      <c r="I2876" s="6">
        <v>0</v>
      </c>
      <c r="J2876" s="6">
        <v>0</v>
      </c>
      <c r="K2876" s="6">
        <v>0.02</v>
      </c>
      <c r="L2876" s="6">
        <v>0.37</v>
      </c>
      <c r="M2876" s="6">
        <v>0</v>
      </c>
      <c r="N2876" s="6">
        <v>0</v>
      </c>
      <c r="O2876" s="6">
        <v>0</v>
      </c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  <c r="AM2876" s="3"/>
      <c r="AN2876" s="3"/>
      <c r="AO2876" s="3"/>
      <c r="AP2876" s="3"/>
      <c r="AQ2876" s="3"/>
      <c r="AR2876" s="3"/>
      <c r="AS2876" s="3"/>
      <c r="AT2876" s="3"/>
      <c r="AU2876" s="3"/>
      <c r="AV2876" s="3"/>
      <c r="AW2876" s="3"/>
      <c r="AX2876" s="3"/>
      <c r="AY2876" s="3"/>
      <c r="AZ2876" s="3"/>
      <c r="BA2876" s="3"/>
      <c r="BB2876" s="3"/>
      <c r="BC2876" s="3"/>
      <c r="BD2876" s="3"/>
      <c r="BE2876" s="3"/>
    </row>
    <row r="2877" spans="1:57" s="20" customFormat="1" hidden="1" x14ac:dyDescent="0.25">
      <c r="A2877" s="9">
        <v>2019</v>
      </c>
      <c r="B2877" s="9">
        <v>5</v>
      </c>
      <c r="C2877" s="9" t="s">
        <v>19</v>
      </c>
      <c r="D2877" s="9" t="s">
        <v>20</v>
      </c>
      <c r="E2877" s="9" t="s">
        <v>115</v>
      </c>
      <c r="F2877" s="9" t="s">
        <v>118</v>
      </c>
      <c r="G2877" s="5" t="s">
        <v>117</v>
      </c>
      <c r="H2877" s="6">
        <v>1.26</v>
      </c>
      <c r="I2877" s="6">
        <v>0</v>
      </c>
      <c r="J2877" s="6">
        <v>0</v>
      </c>
      <c r="K2877" s="6">
        <v>0.02</v>
      </c>
      <c r="L2877" s="6">
        <v>0</v>
      </c>
      <c r="M2877" s="6">
        <v>0</v>
      </c>
      <c r="N2877" s="6">
        <v>0</v>
      </c>
      <c r="O2877" s="6">
        <v>1.25</v>
      </c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  <c r="AM2877" s="3"/>
      <c r="AN2877" s="3"/>
      <c r="AO2877" s="3"/>
      <c r="AP2877" s="3"/>
      <c r="AQ2877" s="3"/>
      <c r="AR2877" s="3"/>
      <c r="AS2877" s="3"/>
      <c r="AT2877" s="3"/>
      <c r="AU2877" s="3"/>
      <c r="AV2877" s="3"/>
      <c r="AW2877" s="3"/>
      <c r="AX2877" s="3"/>
      <c r="AY2877" s="3"/>
      <c r="AZ2877" s="3"/>
      <c r="BA2877" s="3"/>
      <c r="BB2877" s="3"/>
      <c r="BC2877" s="3"/>
      <c r="BD2877" s="3"/>
      <c r="BE2877" s="3"/>
    </row>
    <row r="2878" spans="1:57" s="20" customFormat="1" hidden="1" x14ac:dyDescent="0.25">
      <c r="A2878" s="9">
        <v>2019</v>
      </c>
      <c r="B2878" s="9">
        <v>5</v>
      </c>
      <c r="C2878" s="9" t="s">
        <v>27</v>
      </c>
      <c r="D2878" s="9" t="s">
        <v>160</v>
      </c>
      <c r="E2878" s="9" t="s">
        <v>17</v>
      </c>
      <c r="F2878" s="9" t="s">
        <v>161</v>
      </c>
      <c r="G2878" s="5" t="s">
        <v>157</v>
      </c>
      <c r="H2878" s="6">
        <v>1.9300000000000002</v>
      </c>
      <c r="I2878" s="6">
        <v>0</v>
      </c>
      <c r="J2878" s="6">
        <v>0</v>
      </c>
      <c r="K2878" s="6">
        <v>0.02</v>
      </c>
      <c r="L2878" s="6">
        <v>0</v>
      </c>
      <c r="M2878" s="6">
        <v>1.9100000000000001</v>
      </c>
      <c r="N2878" s="6">
        <v>1.28</v>
      </c>
      <c r="O2878" s="6">
        <v>0</v>
      </c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  <c r="AM2878" s="3"/>
      <c r="AN2878" s="3"/>
      <c r="AO2878" s="3"/>
      <c r="AP2878" s="3"/>
      <c r="AQ2878" s="3"/>
      <c r="AR2878" s="3"/>
      <c r="AS2878" s="3"/>
      <c r="AT2878" s="3"/>
      <c r="AU2878" s="3"/>
      <c r="AV2878" s="3"/>
      <c r="AW2878" s="3"/>
      <c r="AX2878" s="3"/>
      <c r="AY2878" s="3"/>
      <c r="AZ2878" s="3"/>
      <c r="BA2878" s="3"/>
      <c r="BB2878" s="3"/>
      <c r="BC2878" s="3"/>
      <c r="BD2878" s="3"/>
      <c r="BE2878" s="3"/>
    </row>
    <row r="2879" spans="1:57" s="20" customFormat="1" hidden="1" x14ac:dyDescent="0.25">
      <c r="A2879" s="9">
        <v>2019</v>
      </c>
      <c r="B2879" s="9">
        <v>5</v>
      </c>
      <c r="C2879" s="9" t="s">
        <v>222</v>
      </c>
      <c r="D2879" s="9" t="s">
        <v>223</v>
      </c>
      <c r="E2879" s="9" t="s">
        <v>224</v>
      </c>
      <c r="F2879" s="9" t="s">
        <v>520</v>
      </c>
      <c r="G2879" s="5" t="s">
        <v>226</v>
      </c>
      <c r="H2879" s="6">
        <v>25.09</v>
      </c>
      <c r="I2879" s="6">
        <v>0</v>
      </c>
      <c r="J2879" s="6">
        <v>0</v>
      </c>
      <c r="K2879" s="6">
        <v>0.02</v>
      </c>
      <c r="L2879" s="6">
        <v>0.11</v>
      </c>
      <c r="M2879" s="6">
        <v>0</v>
      </c>
      <c r="N2879" s="6">
        <v>0</v>
      </c>
      <c r="O2879" s="6">
        <v>24.97</v>
      </c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  <c r="AM2879" s="3"/>
      <c r="AN2879" s="3"/>
      <c r="AO2879" s="3"/>
      <c r="AP2879" s="3"/>
      <c r="AQ2879" s="3"/>
      <c r="AR2879" s="3"/>
      <c r="AS2879" s="3"/>
      <c r="AT2879" s="3"/>
      <c r="AU2879" s="3"/>
      <c r="AV2879" s="3"/>
      <c r="AW2879" s="3"/>
      <c r="AX2879" s="3"/>
      <c r="AY2879" s="3"/>
      <c r="AZ2879" s="3"/>
      <c r="BA2879" s="3"/>
      <c r="BB2879" s="3"/>
      <c r="BC2879" s="3"/>
      <c r="BD2879" s="3"/>
      <c r="BE2879" s="3"/>
    </row>
    <row r="2880" spans="1:57" s="20" customFormat="1" hidden="1" x14ac:dyDescent="0.25">
      <c r="A2880" s="9">
        <v>2019</v>
      </c>
      <c r="B2880" s="9">
        <v>5</v>
      </c>
      <c r="C2880" s="9" t="s">
        <v>27</v>
      </c>
      <c r="D2880" s="9" t="s">
        <v>158</v>
      </c>
      <c r="E2880" s="9" t="s">
        <v>17</v>
      </c>
      <c r="F2880" s="9" t="s">
        <v>265</v>
      </c>
      <c r="G2880" s="5" t="s">
        <v>34</v>
      </c>
      <c r="H2880" s="6">
        <v>1.9700000000000002</v>
      </c>
      <c r="I2880" s="6">
        <v>0</v>
      </c>
      <c r="J2880" s="6">
        <v>0</v>
      </c>
      <c r="K2880" s="6">
        <v>0.02</v>
      </c>
      <c r="L2880" s="6">
        <v>0</v>
      </c>
      <c r="M2880" s="6">
        <v>1.9500000000000002</v>
      </c>
      <c r="N2880" s="6">
        <v>3.7199999999999998</v>
      </c>
      <c r="O2880" s="6">
        <v>0</v>
      </c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  <c r="AM2880" s="3"/>
      <c r="AN2880" s="3"/>
      <c r="AO2880" s="3"/>
      <c r="AP2880" s="3"/>
      <c r="AQ2880" s="3"/>
      <c r="AR2880" s="3"/>
      <c r="AS2880" s="3"/>
      <c r="AT2880" s="3"/>
      <c r="AU2880" s="3"/>
      <c r="AV2880" s="3"/>
      <c r="AW2880" s="3"/>
      <c r="AX2880" s="3"/>
      <c r="AY2880" s="3"/>
      <c r="AZ2880" s="3"/>
      <c r="BA2880" s="3"/>
      <c r="BB2880" s="3"/>
      <c r="BC2880" s="3"/>
      <c r="BD2880" s="3"/>
      <c r="BE2880" s="3"/>
    </row>
    <row r="2881" spans="1:57" s="20" customFormat="1" hidden="1" x14ac:dyDescent="0.25">
      <c r="A2881" s="9">
        <v>2019</v>
      </c>
      <c r="B2881" s="9">
        <v>5</v>
      </c>
      <c r="C2881" s="9" t="s">
        <v>327</v>
      </c>
      <c r="D2881" s="9" t="s">
        <v>361</v>
      </c>
      <c r="E2881" s="9" t="s">
        <v>250</v>
      </c>
      <c r="F2881" s="9" t="s">
        <v>362</v>
      </c>
      <c r="G2881" s="5" t="s">
        <v>357</v>
      </c>
      <c r="H2881" s="6">
        <v>1.5699999999999998</v>
      </c>
      <c r="I2881" s="6">
        <v>0</v>
      </c>
      <c r="J2881" s="6">
        <v>0</v>
      </c>
      <c r="K2881" s="6">
        <v>0.02</v>
      </c>
      <c r="L2881" s="6">
        <v>1.55</v>
      </c>
      <c r="M2881" s="6">
        <v>0</v>
      </c>
      <c r="N2881" s="6">
        <v>0</v>
      </c>
      <c r="O2881" s="6">
        <v>0</v>
      </c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  <c r="AM2881" s="3"/>
      <c r="AN2881" s="3"/>
      <c r="AO2881" s="3"/>
      <c r="AP2881" s="3"/>
      <c r="AQ2881" s="3"/>
      <c r="AR2881" s="3"/>
      <c r="AS2881" s="3"/>
      <c r="AT2881" s="3"/>
      <c r="AU2881" s="3"/>
      <c r="AV2881" s="3"/>
      <c r="AW2881" s="3"/>
      <c r="AX2881" s="3"/>
      <c r="AY2881" s="3"/>
      <c r="AZ2881" s="3"/>
      <c r="BA2881" s="3"/>
      <c r="BB2881" s="3"/>
      <c r="BC2881" s="3"/>
      <c r="BD2881" s="3"/>
      <c r="BE2881" s="3"/>
    </row>
    <row r="2882" spans="1:57" s="20" customFormat="1" hidden="1" x14ac:dyDescent="0.25">
      <c r="A2882" s="9">
        <v>2019</v>
      </c>
      <c r="B2882" s="9">
        <v>6</v>
      </c>
      <c r="C2882" s="10" t="s">
        <v>19</v>
      </c>
      <c r="D2882" s="10" t="s">
        <v>20</v>
      </c>
      <c r="E2882" s="9" t="s">
        <v>21</v>
      </c>
      <c r="F2882" s="10" t="s">
        <v>22</v>
      </c>
      <c r="G2882" s="12" t="s">
        <v>23</v>
      </c>
      <c r="H2882" s="6">
        <v>0.02</v>
      </c>
      <c r="I2882" s="6">
        <v>0</v>
      </c>
      <c r="J2882" s="6">
        <v>0</v>
      </c>
      <c r="K2882" s="6">
        <v>0.02</v>
      </c>
      <c r="L2882" s="6">
        <v>0</v>
      </c>
      <c r="M2882" s="6">
        <v>0</v>
      </c>
      <c r="N2882" s="6">
        <v>0</v>
      </c>
      <c r="O2882" s="6">
        <v>0</v>
      </c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  <c r="BB2882" s="3"/>
      <c r="BC2882" s="3"/>
      <c r="BD2882" s="3"/>
      <c r="BE2882" s="3"/>
    </row>
    <row r="2883" spans="1:57" s="20" customFormat="1" x14ac:dyDescent="0.25">
      <c r="A2883" s="9">
        <v>2019</v>
      </c>
      <c r="B2883" s="9">
        <v>6</v>
      </c>
      <c r="C2883" s="10" t="s">
        <v>27</v>
      </c>
      <c r="D2883" s="10" t="s">
        <v>28</v>
      </c>
      <c r="E2883" s="9" t="s">
        <v>29</v>
      </c>
      <c r="F2883" s="10" t="s">
        <v>35</v>
      </c>
      <c r="G2883" s="12" t="s">
        <v>30</v>
      </c>
      <c r="H2883" s="6">
        <v>0.92</v>
      </c>
      <c r="I2883" s="6">
        <v>0</v>
      </c>
      <c r="J2883" s="6">
        <v>0</v>
      </c>
      <c r="K2883" s="6">
        <v>0.02</v>
      </c>
      <c r="L2883" s="6">
        <v>0</v>
      </c>
      <c r="M2883" s="6">
        <v>0.9</v>
      </c>
      <c r="N2883" s="6">
        <v>0.37</v>
      </c>
      <c r="O2883" s="6">
        <v>0</v>
      </c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  <c r="AM2883" s="3"/>
      <c r="AN2883" s="3"/>
      <c r="AO2883" s="3"/>
      <c r="AP2883" s="3"/>
      <c r="AQ2883" s="3"/>
      <c r="AR2883" s="3"/>
      <c r="AS2883" s="3"/>
      <c r="AT2883" s="3"/>
      <c r="AU2883" s="3"/>
      <c r="AV2883" s="3"/>
      <c r="AW2883" s="3"/>
      <c r="AX2883" s="3"/>
      <c r="AY2883" s="3"/>
      <c r="AZ2883" s="3"/>
      <c r="BA2883" s="3"/>
      <c r="BB2883" s="3"/>
      <c r="BC2883" s="3"/>
      <c r="BD2883" s="3"/>
      <c r="BE2883" s="3"/>
    </row>
    <row r="2884" spans="1:57" s="20" customFormat="1" hidden="1" x14ac:dyDescent="0.25">
      <c r="A2884" s="9">
        <v>2019</v>
      </c>
      <c r="B2884" s="9">
        <v>6</v>
      </c>
      <c r="C2884" s="10" t="s">
        <v>19</v>
      </c>
      <c r="D2884" s="10" t="s">
        <v>20</v>
      </c>
      <c r="E2884" s="9" t="s">
        <v>67</v>
      </c>
      <c r="F2884" s="10" t="s">
        <v>72</v>
      </c>
      <c r="G2884" s="12" t="s">
        <v>68</v>
      </c>
      <c r="H2884" s="6">
        <v>0.44</v>
      </c>
      <c r="I2884" s="6">
        <v>0</v>
      </c>
      <c r="J2884" s="6">
        <v>0</v>
      </c>
      <c r="K2884" s="6">
        <v>0.02</v>
      </c>
      <c r="L2884" s="6">
        <v>0.42</v>
      </c>
      <c r="M2884" s="6">
        <v>0</v>
      </c>
      <c r="N2884" s="6">
        <v>0</v>
      </c>
      <c r="O2884" s="6">
        <v>0</v>
      </c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  <c r="AM2884" s="3"/>
      <c r="AN2884" s="3"/>
      <c r="AO2884" s="3"/>
      <c r="AP2884" s="3"/>
      <c r="AQ2884" s="3"/>
      <c r="AR2884" s="3"/>
      <c r="AS2884" s="3"/>
      <c r="AT2884" s="3"/>
      <c r="AU2884" s="3"/>
      <c r="AV2884" s="3"/>
      <c r="AW2884" s="3"/>
      <c r="AX2884" s="3"/>
      <c r="AY2884" s="3"/>
      <c r="AZ2884" s="3"/>
      <c r="BA2884" s="3"/>
      <c r="BB2884" s="3"/>
      <c r="BC2884" s="3"/>
      <c r="BD2884" s="3"/>
      <c r="BE2884" s="3"/>
    </row>
    <row r="2885" spans="1:57" s="20" customFormat="1" hidden="1" x14ac:dyDescent="0.25">
      <c r="A2885" s="9">
        <v>2019</v>
      </c>
      <c r="B2885" s="9">
        <v>6</v>
      </c>
      <c r="C2885" s="10" t="s">
        <v>15</v>
      </c>
      <c r="D2885" s="10" t="s">
        <v>131</v>
      </c>
      <c r="E2885" s="9" t="s">
        <v>43</v>
      </c>
      <c r="F2885" s="10" t="s">
        <v>237</v>
      </c>
      <c r="G2885" s="12" t="s">
        <v>16</v>
      </c>
      <c r="H2885" s="6">
        <v>2.39</v>
      </c>
      <c r="I2885" s="6">
        <v>0</v>
      </c>
      <c r="J2885" s="6">
        <v>0</v>
      </c>
      <c r="K2885" s="6">
        <v>0.02</v>
      </c>
      <c r="L2885" s="6">
        <v>2.98</v>
      </c>
      <c r="M2885" s="6">
        <v>-0.61</v>
      </c>
      <c r="N2885" s="6">
        <v>0</v>
      </c>
      <c r="O2885" s="6">
        <v>0</v>
      </c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  <c r="AM2885" s="3"/>
      <c r="AN2885" s="3"/>
      <c r="AO2885" s="3"/>
      <c r="AP2885" s="3"/>
      <c r="AQ2885" s="3"/>
      <c r="AR2885" s="3"/>
      <c r="AS2885" s="3"/>
      <c r="AT2885" s="3"/>
      <c r="AU2885" s="3"/>
      <c r="AV2885" s="3"/>
      <c r="AW2885" s="3"/>
      <c r="AX2885" s="3"/>
      <c r="AY2885" s="3"/>
      <c r="AZ2885" s="3"/>
      <c r="BA2885" s="3"/>
      <c r="BB2885" s="3"/>
      <c r="BC2885" s="3"/>
      <c r="BD2885" s="3"/>
      <c r="BE2885" s="3"/>
    </row>
    <row r="2886" spans="1:57" s="20" customFormat="1" hidden="1" x14ac:dyDescent="0.25">
      <c r="A2886" s="9">
        <v>2019</v>
      </c>
      <c r="B2886" s="9">
        <v>6</v>
      </c>
      <c r="C2886" s="10" t="s">
        <v>55</v>
      </c>
      <c r="D2886" s="10" t="s">
        <v>249</v>
      </c>
      <c r="E2886" s="9" t="s">
        <v>537</v>
      </c>
      <c r="F2886" s="10" t="s">
        <v>538</v>
      </c>
      <c r="G2886" s="12" t="s">
        <v>538</v>
      </c>
      <c r="H2886" s="10">
        <v>0.02</v>
      </c>
      <c r="I2886" s="6">
        <v>0</v>
      </c>
      <c r="J2886" s="6">
        <v>0</v>
      </c>
      <c r="K2886" s="10">
        <v>0.02</v>
      </c>
      <c r="L2886" s="6">
        <v>0</v>
      </c>
      <c r="M2886" s="6">
        <v>0</v>
      </c>
      <c r="N2886" s="6">
        <v>0</v>
      </c>
      <c r="O2886" s="6">
        <v>0</v>
      </c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  <c r="AM2886" s="3"/>
      <c r="AN2886" s="3"/>
      <c r="AO2886" s="3"/>
      <c r="AP2886" s="3"/>
      <c r="AQ2886" s="3"/>
      <c r="AR2886" s="3"/>
      <c r="AS2886" s="3"/>
      <c r="AT2886" s="3"/>
      <c r="AU2886" s="3"/>
      <c r="AV2886" s="3"/>
      <c r="AW2886" s="3"/>
      <c r="AX2886" s="3"/>
      <c r="AY2886" s="3"/>
      <c r="AZ2886" s="3"/>
      <c r="BA2886" s="3"/>
      <c r="BB2886" s="3"/>
      <c r="BC2886" s="3"/>
      <c r="BD2886" s="3"/>
      <c r="BE2886" s="3"/>
    </row>
    <row r="2887" spans="1:57" s="20" customFormat="1" hidden="1" x14ac:dyDescent="0.25">
      <c r="A2887" s="5">
        <v>2019</v>
      </c>
      <c r="B2887" s="5">
        <v>7</v>
      </c>
      <c r="C2887" s="12" t="s">
        <v>19</v>
      </c>
      <c r="D2887" s="12" t="s">
        <v>20</v>
      </c>
      <c r="E2887" s="5" t="s">
        <v>21</v>
      </c>
      <c r="F2887" s="12" t="s">
        <v>22</v>
      </c>
      <c r="G2887" s="10" t="s">
        <v>23</v>
      </c>
      <c r="H2887" s="6">
        <v>0.02</v>
      </c>
      <c r="I2887" s="6">
        <v>0</v>
      </c>
      <c r="J2887" s="6">
        <v>0</v>
      </c>
      <c r="K2887" s="6">
        <v>0.02</v>
      </c>
      <c r="L2887" s="6">
        <v>0</v>
      </c>
      <c r="M2887" s="6">
        <v>0</v>
      </c>
      <c r="N2887" s="6">
        <v>0</v>
      </c>
      <c r="O2887" s="6">
        <v>0</v>
      </c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  <c r="AM2887" s="3"/>
      <c r="AN2887" s="3"/>
      <c r="AO2887" s="3"/>
      <c r="AP2887" s="3"/>
      <c r="AQ2887" s="3"/>
      <c r="AR2887" s="3"/>
      <c r="AS2887" s="3"/>
      <c r="AT2887" s="3"/>
      <c r="AU2887" s="3"/>
      <c r="AV2887" s="3"/>
      <c r="AW2887" s="3"/>
      <c r="AX2887" s="3"/>
      <c r="AY2887" s="3"/>
      <c r="AZ2887" s="3"/>
      <c r="BA2887" s="3"/>
      <c r="BB2887" s="3"/>
      <c r="BC2887" s="3"/>
      <c r="BD2887" s="3"/>
      <c r="BE2887" s="3"/>
    </row>
    <row r="2888" spans="1:57" s="20" customFormat="1" hidden="1" x14ac:dyDescent="0.25">
      <c r="A2888" s="5">
        <v>2019</v>
      </c>
      <c r="B2888" s="5">
        <v>7</v>
      </c>
      <c r="C2888" s="12" t="s">
        <v>19</v>
      </c>
      <c r="D2888" s="12" t="s">
        <v>20</v>
      </c>
      <c r="E2888" s="5" t="s">
        <v>67</v>
      </c>
      <c r="F2888" s="12" t="s">
        <v>72</v>
      </c>
      <c r="G2888" s="10" t="s">
        <v>68</v>
      </c>
      <c r="H2888" s="6">
        <v>0.41000000000000003</v>
      </c>
      <c r="I2888" s="6">
        <v>0</v>
      </c>
      <c r="J2888" s="6">
        <v>0</v>
      </c>
      <c r="K2888" s="6">
        <v>0.02</v>
      </c>
      <c r="L2888" s="6">
        <v>0.38</v>
      </c>
      <c r="M2888" s="6">
        <v>0</v>
      </c>
      <c r="N2888" s="6">
        <v>0</v>
      </c>
      <c r="O2888" s="6">
        <v>0</v>
      </c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  <c r="AM2888" s="3"/>
      <c r="AN2888" s="3"/>
      <c r="AO2888" s="3"/>
      <c r="AP2888" s="3"/>
      <c r="AQ2888" s="3"/>
      <c r="AR2888" s="3"/>
      <c r="AS2888" s="3"/>
      <c r="AT2888" s="3"/>
      <c r="AU2888" s="3"/>
      <c r="AV2888" s="3"/>
      <c r="AW2888" s="3"/>
      <c r="AX2888" s="3"/>
      <c r="AY2888" s="3"/>
      <c r="AZ2888" s="3"/>
      <c r="BA2888" s="3"/>
      <c r="BB2888" s="3"/>
      <c r="BC2888" s="3"/>
      <c r="BD2888" s="3"/>
      <c r="BE2888" s="3"/>
    </row>
    <row r="2889" spans="1:57" s="20" customFormat="1" hidden="1" x14ac:dyDescent="0.25">
      <c r="A2889" s="5">
        <v>2019</v>
      </c>
      <c r="B2889" s="5">
        <v>7</v>
      </c>
      <c r="C2889" s="12" t="s">
        <v>79</v>
      </c>
      <c r="D2889" s="12" t="s">
        <v>79</v>
      </c>
      <c r="E2889" s="5" t="s">
        <v>138</v>
      </c>
      <c r="F2889" s="12" t="s">
        <v>145</v>
      </c>
      <c r="G2889" s="10" t="s">
        <v>140</v>
      </c>
      <c r="H2889" s="6">
        <v>0.02</v>
      </c>
      <c r="I2889" s="6">
        <v>0</v>
      </c>
      <c r="J2889" s="6">
        <v>0</v>
      </c>
      <c r="K2889" s="6">
        <v>0.02</v>
      </c>
      <c r="L2889" s="6">
        <v>0</v>
      </c>
      <c r="M2889" s="6">
        <v>0</v>
      </c>
      <c r="N2889" s="6">
        <v>0</v>
      </c>
      <c r="O2889" s="6">
        <v>0</v>
      </c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  <c r="AM2889" s="3"/>
      <c r="AN2889" s="3"/>
      <c r="AO2889" s="3"/>
      <c r="AP2889" s="3"/>
      <c r="AQ2889" s="3"/>
      <c r="AR2889" s="3"/>
      <c r="AS2889" s="3"/>
      <c r="AT2889" s="3"/>
      <c r="AU2889" s="3"/>
      <c r="AV2889" s="3"/>
      <c r="AW2889" s="3"/>
      <c r="AX2889" s="3"/>
      <c r="AY2889" s="3"/>
      <c r="AZ2889" s="3"/>
      <c r="BA2889" s="3"/>
      <c r="BB2889" s="3"/>
      <c r="BC2889" s="3"/>
      <c r="BD2889" s="3"/>
      <c r="BE2889" s="3"/>
    </row>
    <row r="2890" spans="1:57" s="20" customFormat="1" hidden="1" x14ac:dyDescent="0.25">
      <c r="A2890" s="5">
        <v>2019</v>
      </c>
      <c r="B2890" s="5">
        <v>7</v>
      </c>
      <c r="C2890" s="12" t="s">
        <v>27</v>
      </c>
      <c r="D2890" s="12" t="s">
        <v>160</v>
      </c>
      <c r="E2890" s="5" t="s">
        <v>17</v>
      </c>
      <c r="F2890" s="12" t="s">
        <v>161</v>
      </c>
      <c r="G2890" s="10" t="s">
        <v>157</v>
      </c>
      <c r="H2890" s="6">
        <v>1.73</v>
      </c>
      <c r="I2890" s="6">
        <v>0</v>
      </c>
      <c r="J2890" s="6">
        <v>0</v>
      </c>
      <c r="K2890" s="6">
        <v>0.02</v>
      </c>
      <c r="L2890" s="6">
        <v>0</v>
      </c>
      <c r="M2890" s="6">
        <v>1.71</v>
      </c>
      <c r="N2890" s="6">
        <v>1.1499999999999999</v>
      </c>
      <c r="O2890" s="6">
        <v>0</v>
      </c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  <c r="AM2890" s="3"/>
      <c r="AN2890" s="3"/>
      <c r="AO2890" s="3"/>
      <c r="AP2890" s="3"/>
      <c r="AQ2890" s="3"/>
      <c r="AR2890" s="3"/>
      <c r="AS2890" s="3"/>
      <c r="AT2890" s="3"/>
      <c r="AU2890" s="3"/>
      <c r="AV2890" s="3"/>
      <c r="AW2890" s="3"/>
      <c r="AX2890" s="3"/>
      <c r="AY2890" s="3"/>
      <c r="AZ2890" s="3"/>
      <c r="BA2890" s="3"/>
      <c r="BB2890" s="3"/>
      <c r="BC2890" s="3"/>
      <c r="BD2890" s="3"/>
      <c r="BE2890" s="3"/>
    </row>
    <row r="2891" spans="1:57" s="20" customFormat="1" hidden="1" x14ac:dyDescent="0.25">
      <c r="A2891" s="5">
        <v>2019</v>
      </c>
      <c r="B2891" s="5">
        <v>7</v>
      </c>
      <c r="C2891" s="12" t="s">
        <v>15</v>
      </c>
      <c r="D2891" s="12" t="s">
        <v>131</v>
      </c>
      <c r="E2891" s="5" t="s">
        <v>43</v>
      </c>
      <c r="F2891" s="12" t="s">
        <v>237</v>
      </c>
      <c r="G2891" s="10" t="s">
        <v>16</v>
      </c>
      <c r="H2891" s="6">
        <v>1.8399999999999999</v>
      </c>
      <c r="I2891" s="6">
        <v>0</v>
      </c>
      <c r="J2891" s="6">
        <v>0</v>
      </c>
      <c r="K2891" s="6">
        <v>0.02</v>
      </c>
      <c r="L2891" s="6">
        <v>1.8199999999999998</v>
      </c>
      <c r="M2891" s="6">
        <v>0</v>
      </c>
      <c r="N2891" s="6">
        <v>0</v>
      </c>
      <c r="O2891" s="6">
        <v>0</v>
      </c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  <c r="AM2891" s="3"/>
      <c r="AN2891" s="3"/>
      <c r="AO2891" s="3"/>
      <c r="AP2891" s="3"/>
      <c r="AQ2891" s="3"/>
      <c r="AR2891" s="3"/>
      <c r="AS2891" s="3"/>
      <c r="AT2891" s="3"/>
      <c r="AU2891" s="3"/>
      <c r="AV2891" s="3"/>
      <c r="AW2891" s="3"/>
      <c r="AX2891" s="3"/>
      <c r="AY2891" s="3"/>
      <c r="AZ2891" s="3"/>
      <c r="BA2891" s="3"/>
      <c r="BB2891" s="3"/>
      <c r="BC2891" s="3"/>
      <c r="BD2891" s="3"/>
      <c r="BE2891" s="3"/>
    </row>
    <row r="2892" spans="1:57" s="20" customFormat="1" hidden="1" x14ac:dyDescent="0.25">
      <c r="A2892" s="5">
        <v>2019</v>
      </c>
      <c r="B2892" s="5">
        <v>7</v>
      </c>
      <c r="C2892" s="12" t="s">
        <v>27</v>
      </c>
      <c r="D2892" s="12" t="s">
        <v>158</v>
      </c>
      <c r="E2892" s="5" t="s">
        <v>17</v>
      </c>
      <c r="F2892" s="12" t="s">
        <v>265</v>
      </c>
      <c r="G2892" s="10" t="s">
        <v>34</v>
      </c>
      <c r="H2892" s="6">
        <v>1.92</v>
      </c>
      <c r="I2892" s="6">
        <v>0</v>
      </c>
      <c r="J2892" s="6">
        <v>0</v>
      </c>
      <c r="K2892" s="6">
        <v>0.02</v>
      </c>
      <c r="L2892" s="6">
        <v>0</v>
      </c>
      <c r="M2892" s="6">
        <v>1.9</v>
      </c>
      <c r="N2892" s="6">
        <v>3.61</v>
      </c>
      <c r="O2892" s="6">
        <v>0</v>
      </c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  <c r="AM2892" s="3"/>
      <c r="AN2892" s="3"/>
      <c r="AO2892" s="3"/>
      <c r="AP2892" s="3"/>
      <c r="AQ2892" s="3"/>
      <c r="AR2892" s="3"/>
      <c r="AS2892" s="3"/>
      <c r="AT2892" s="3"/>
      <c r="AU2892" s="3"/>
      <c r="AV2892" s="3"/>
      <c r="AW2892" s="3"/>
      <c r="AX2892" s="3"/>
      <c r="AY2892" s="3"/>
      <c r="AZ2892" s="3"/>
      <c r="BA2892" s="3"/>
      <c r="BB2892" s="3"/>
      <c r="BC2892" s="3"/>
      <c r="BD2892" s="3"/>
      <c r="BE2892" s="3"/>
    </row>
    <row r="2893" spans="1:57" s="20" customFormat="1" hidden="1" x14ac:dyDescent="0.25">
      <c r="A2893" s="15">
        <v>2019</v>
      </c>
      <c r="B2893" s="15">
        <v>8</v>
      </c>
      <c r="C2893" s="15" t="s">
        <v>19</v>
      </c>
      <c r="D2893" s="15" t="s">
        <v>20</v>
      </c>
      <c r="E2893" s="15" t="s">
        <v>540</v>
      </c>
      <c r="F2893" s="15" t="s">
        <v>22</v>
      </c>
      <c r="G2893" s="16" t="s">
        <v>23</v>
      </c>
      <c r="H2893" s="15">
        <v>0.02</v>
      </c>
      <c r="I2893" s="15">
        <v>0</v>
      </c>
      <c r="J2893" s="15">
        <v>0</v>
      </c>
      <c r="K2893" s="15">
        <v>0.02</v>
      </c>
      <c r="L2893" s="15">
        <v>0</v>
      </c>
      <c r="M2893" s="15">
        <v>0</v>
      </c>
      <c r="N2893" s="15">
        <v>0</v>
      </c>
      <c r="O2893" s="15">
        <v>0</v>
      </c>
      <c r="P2893" s="17"/>
      <c r="Q2893" s="17"/>
      <c r="R2893" s="17"/>
      <c r="S2893" s="17"/>
      <c r="T2893" s="17"/>
      <c r="U2893" s="17"/>
      <c r="V2893" s="17"/>
      <c r="W2893" s="17"/>
      <c r="X2893" s="17"/>
      <c r="Y2893" s="17"/>
      <c r="Z2893" s="17"/>
      <c r="AA2893" s="17"/>
      <c r="AB2893" s="17"/>
      <c r="AC2893" s="17"/>
      <c r="AD2893" s="17"/>
      <c r="AE2893" s="17"/>
      <c r="AF2893" s="17"/>
      <c r="AG2893" s="17"/>
      <c r="AH2893" s="17"/>
      <c r="AI2893" s="17"/>
      <c r="AJ2893" s="17"/>
      <c r="AK2893" s="17"/>
      <c r="AL2893" s="17"/>
      <c r="AM2893" s="17"/>
      <c r="AN2893" s="17"/>
      <c r="AO2893" s="17"/>
      <c r="AP2893" s="17"/>
      <c r="AQ2893" s="17"/>
      <c r="AR2893" s="17"/>
      <c r="AS2893" s="17"/>
      <c r="AT2893" s="17"/>
      <c r="AU2893" s="17"/>
      <c r="AV2893" s="17"/>
      <c r="AW2893" s="17"/>
      <c r="AX2893" s="17"/>
      <c r="AY2893" s="17"/>
      <c r="AZ2893" s="17"/>
      <c r="BA2893" s="17"/>
      <c r="BB2893" s="17"/>
      <c r="BC2893" s="17"/>
      <c r="BD2893" s="17"/>
      <c r="BE2893" s="17"/>
    </row>
    <row r="2894" spans="1:57" s="20" customFormat="1" hidden="1" x14ac:dyDescent="0.25">
      <c r="A2894" s="15">
        <v>2019</v>
      </c>
      <c r="B2894" s="15">
        <v>8</v>
      </c>
      <c r="C2894" s="15" t="s">
        <v>19</v>
      </c>
      <c r="D2894" s="15" t="s">
        <v>20</v>
      </c>
      <c r="E2894" s="15" t="s">
        <v>67</v>
      </c>
      <c r="F2894" s="15" t="s">
        <v>72</v>
      </c>
      <c r="G2894" s="16" t="s">
        <v>68</v>
      </c>
      <c r="H2894" s="15">
        <v>0.36</v>
      </c>
      <c r="I2894" s="15">
        <v>0</v>
      </c>
      <c r="J2894" s="15">
        <v>0</v>
      </c>
      <c r="K2894" s="15">
        <v>0.02</v>
      </c>
      <c r="L2894" s="15">
        <v>0.35</v>
      </c>
      <c r="M2894" s="15">
        <v>0</v>
      </c>
      <c r="N2894" s="15">
        <v>0</v>
      </c>
      <c r="O2894" s="15">
        <v>0</v>
      </c>
      <c r="P2894" s="17"/>
      <c r="Q2894" s="17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  <c r="AB2894" s="17"/>
      <c r="AC2894" s="17"/>
      <c r="AD2894" s="17"/>
      <c r="AE2894" s="17"/>
      <c r="AF2894" s="17"/>
      <c r="AG2894" s="17"/>
      <c r="AH2894" s="17"/>
      <c r="AI2894" s="17"/>
      <c r="AJ2894" s="17"/>
      <c r="AK2894" s="17"/>
      <c r="AL2894" s="17"/>
      <c r="AM2894" s="17"/>
      <c r="AN2894" s="17"/>
      <c r="AO2894" s="17"/>
      <c r="AP2894" s="17"/>
      <c r="AQ2894" s="17"/>
      <c r="AR2894" s="17"/>
      <c r="AS2894" s="17"/>
      <c r="AT2894" s="17"/>
      <c r="AU2894" s="17"/>
      <c r="AV2894" s="17"/>
      <c r="AW2894" s="17"/>
      <c r="AX2894" s="17"/>
      <c r="AY2894" s="17"/>
      <c r="AZ2894" s="17"/>
      <c r="BA2894" s="17"/>
      <c r="BB2894" s="17"/>
      <c r="BC2894" s="17"/>
      <c r="BD2894" s="17"/>
      <c r="BE2894" s="17"/>
    </row>
    <row r="2895" spans="1:57" s="20" customFormat="1" hidden="1" x14ac:dyDescent="0.25">
      <c r="A2895" s="15">
        <v>2019</v>
      </c>
      <c r="B2895" s="15">
        <v>8</v>
      </c>
      <c r="C2895" s="15" t="s">
        <v>15</v>
      </c>
      <c r="D2895" s="15" t="s">
        <v>131</v>
      </c>
      <c r="E2895" s="15" t="s">
        <v>43</v>
      </c>
      <c r="F2895" s="15" t="s">
        <v>237</v>
      </c>
      <c r="G2895" s="16" t="s">
        <v>16</v>
      </c>
      <c r="H2895" s="15">
        <v>1.81</v>
      </c>
      <c r="I2895" s="15">
        <v>0</v>
      </c>
      <c r="J2895" s="15">
        <v>0</v>
      </c>
      <c r="K2895" s="15">
        <v>0.02</v>
      </c>
      <c r="L2895" s="15">
        <v>1.79</v>
      </c>
      <c r="M2895" s="15">
        <v>0</v>
      </c>
      <c r="N2895" s="15">
        <v>0</v>
      </c>
      <c r="O2895" s="15">
        <v>0</v>
      </c>
      <c r="P2895" s="17"/>
      <c r="Q2895" s="17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  <c r="AB2895" s="17"/>
      <c r="AC2895" s="17"/>
      <c r="AD2895" s="17"/>
      <c r="AE2895" s="17"/>
      <c r="AF2895" s="17"/>
      <c r="AG2895" s="17"/>
      <c r="AH2895" s="17"/>
      <c r="AI2895" s="17"/>
      <c r="AJ2895" s="17"/>
      <c r="AK2895" s="17"/>
      <c r="AL2895" s="17"/>
      <c r="AM2895" s="17"/>
      <c r="AN2895" s="17"/>
      <c r="AO2895" s="17"/>
      <c r="AP2895" s="17"/>
      <c r="AQ2895" s="17"/>
      <c r="AR2895" s="17"/>
      <c r="AS2895" s="17"/>
      <c r="AT2895" s="17"/>
      <c r="AU2895" s="17"/>
      <c r="AV2895" s="17"/>
      <c r="AW2895" s="17"/>
      <c r="AX2895" s="17"/>
      <c r="AY2895" s="17"/>
      <c r="AZ2895" s="17"/>
      <c r="BA2895" s="17"/>
      <c r="BB2895" s="17"/>
      <c r="BC2895" s="17"/>
      <c r="BD2895" s="17"/>
      <c r="BE2895" s="17"/>
    </row>
    <row r="2896" spans="1:57" s="20" customFormat="1" hidden="1" x14ac:dyDescent="0.25">
      <c r="A2896" s="15">
        <v>2019</v>
      </c>
      <c r="B2896" s="15">
        <v>8</v>
      </c>
      <c r="C2896" s="15" t="s">
        <v>27</v>
      </c>
      <c r="D2896" s="15" t="s">
        <v>158</v>
      </c>
      <c r="E2896" s="5" t="s">
        <v>17</v>
      </c>
      <c r="F2896" s="15" t="s">
        <v>265</v>
      </c>
      <c r="G2896" s="16" t="s">
        <v>34</v>
      </c>
      <c r="H2896" s="15">
        <v>1.81</v>
      </c>
      <c r="I2896" s="15">
        <v>0</v>
      </c>
      <c r="J2896" s="15">
        <v>0</v>
      </c>
      <c r="K2896" s="15">
        <v>0.02</v>
      </c>
      <c r="L2896" s="15">
        <v>0</v>
      </c>
      <c r="M2896" s="15">
        <v>1.78</v>
      </c>
      <c r="N2896" s="15">
        <v>3.23</v>
      </c>
      <c r="O2896" s="15">
        <v>0</v>
      </c>
      <c r="P2896" s="17"/>
      <c r="Q2896" s="17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  <c r="AB2896" s="17"/>
      <c r="AC2896" s="17"/>
      <c r="AD2896" s="17"/>
      <c r="AE2896" s="17"/>
      <c r="AF2896" s="17"/>
      <c r="AG2896" s="17"/>
      <c r="AH2896" s="17"/>
      <c r="AI2896" s="17"/>
      <c r="AJ2896" s="17"/>
      <c r="AK2896" s="17"/>
      <c r="AL2896" s="17"/>
      <c r="AM2896" s="17"/>
      <c r="AN2896" s="17"/>
      <c r="AO2896" s="17"/>
      <c r="AP2896" s="17"/>
      <c r="AQ2896" s="17"/>
      <c r="AR2896" s="17"/>
      <c r="AS2896" s="17"/>
      <c r="AT2896" s="17"/>
      <c r="AU2896" s="17"/>
      <c r="AV2896" s="17"/>
      <c r="AW2896" s="17"/>
      <c r="AX2896" s="17"/>
      <c r="AY2896" s="17"/>
      <c r="AZ2896" s="17"/>
      <c r="BA2896" s="17"/>
      <c r="BB2896" s="17"/>
      <c r="BC2896" s="17"/>
      <c r="BD2896" s="17"/>
      <c r="BE2896" s="17"/>
    </row>
    <row r="2897" spans="1:57" s="20" customFormat="1" hidden="1" x14ac:dyDescent="0.25">
      <c r="A2897" s="15">
        <v>2019</v>
      </c>
      <c r="B2897" s="15">
        <v>8</v>
      </c>
      <c r="C2897" s="15" t="s">
        <v>19</v>
      </c>
      <c r="D2897" s="15" t="s">
        <v>70</v>
      </c>
      <c r="E2897" s="15" t="s">
        <v>540</v>
      </c>
      <c r="F2897" s="15" t="s">
        <v>457</v>
      </c>
      <c r="G2897" s="16" t="s">
        <v>456</v>
      </c>
      <c r="H2897" s="15">
        <v>0.05</v>
      </c>
      <c r="I2897" s="15">
        <v>0</v>
      </c>
      <c r="J2897" s="15">
        <v>0</v>
      </c>
      <c r="K2897" s="15">
        <v>0.02</v>
      </c>
      <c r="L2897" s="15">
        <v>0.03</v>
      </c>
      <c r="M2897" s="15">
        <v>0</v>
      </c>
      <c r="N2897" s="15">
        <v>0</v>
      </c>
      <c r="O2897" s="15">
        <v>0</v>
      </c>
      <c r="P2897" s="17"/>
      <c r="Q2897" s="17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  <c r="AB2897" s="17"/>
      <c r="AC2897" s="17"/>
      <c r="AD2897" s="17"/>
      <c r="AE2897" s="17"/>
      <c r="AF2897" s="17"/>
      <c r="AG2897" s="17"/>
      <c r="AH2897" s="17"/>
      <c r="AI2897" s="17"/>
      <c r="AJ2897" s="17"/>
      <c r="AK2897" s="17"/>
      <c r="AL2897" s="17"/>
      <c r="AM2897" s="17"/>
      <c r="AN2897" s="17"/>
      <c r="AO2897" s="17"/>
      <c r="AP2897" s="17"/>
      <c r="AQ2897" s="17"/>
      <c r="AR2897" s="17"/>
      <c r="AS2897" s="17"/>
      <c r="AT2897" s="17"/>
      <c r="AU2897" s="17"/>
      <c r="AV2897" s="17"/>
      <c r="AW2897" s="17"/>
      <c r="AX2897" s="17"/>
      <c r="AY2897" s="17"/>
      <c r="AZ2897" s="17"/>
      <c r="BA2897" s="17"/>
      <c r="BB2897" s="17"/>
      <c r="BC2897" s="17"/>
      <c r="BD2897" s="17"/>
      <c r="BE2897" s="17"/>
    </row>
    <row r="2898" spans="1:57" s="20" customFormat="1" hidden="1" x14ac:dyDescent="0.25">
      <c r="A2898" s="13">
        <v>2019</v>
      </c>
      <c r="B2898" s="13">
        <v>9</v>
      </c>
      <c r="C2898" s="13" t="s">
        <v>19</v>
      </c>
      <c r="D2898" s="13" t="s">
        <v>20</v>
      </c>
      <c r="E2898" s="13" t="s">
        <v>540</v>
      </c>
      <c r="F2898" s="13" t="s">
        <v>22</v>
      </c>
      <c r="G2898" s="7" t="s">
        <v>23</v>
      </c>
      <c r="H2898" s="13">
        <v>0.02</v>
      </c>
      <c r="I2898" s="13">
        <v>0</v>
      </c>
      <c r="J2898" s="13">
        <v>0</v>
      </c>
      <c r="K2898" s="13">
        <v>0.02</v>
      </c>
      <c r="L2898" s="13">
        <v>0</v>
      </c>
      <c r="M2898" s="13">
        <v>0</v>
      </c>
      <c r="N2898" s="13">
        <v>0</v>
      </c>
      <c r="O2898" s="13">
        <v>0</v>
      </c>
      <c r="P2898" s="18"/>
      <c r="Q2898" s="18"/>
      <c r="R2898" s="18"/>
      <c r="S2898" s="18"/>
      <c r="T2898" s="18"/>
      <c r="U2898" s="18"/>
      <c r="V2898" s="18"/>
      <c r="W2898" s="18"/>
      <c r="X2898" s="18"/>
      <c r="Y2898" s="18"/>
      <c r="Z2898" s="18"/>
      <c r="AA2898" s="18"/>
      <c r="AB2898" s="18"/>
      <c r="AC2898" s="18"/>
      <c r="AD2898" s="18"/>
      <c r="AE2898" s="18"/>
      <c r="AF2898" s="18"/>
      <c r="AG2898" s="18"/>
      <c r="AH2898" s="18"/>
      <c r="AI2898" s="18"/>
      <c r="AJ2898" s="18"/>
      <c r="AK2898" s="18"/>
      <c r="AL2898" s="18"/>
      <c r="AM2898" s="18"/>
      <c r="AN2898" s="18"/>
      <c r="AO2898" s="18"/>
      <c r="AP2898" s="18"/>
      <c r="AQ2898" s="18"/>
      <c r="AR2898" s="18"/>
      <c r="AS2898" s="18"/>
      <c r="AT2898" s="18"/>
      <c r="AU2898" s="18"/>
      <c r="AV2898" s="18"/>
      <c r="AW2898" s="18"/>
      <c r="AX2898" s="18"/>
      <c r="AY2898" s="18"/>
      <c r="AZ2898" s="18"/>
      <c r="BA2898" s="18"/>
      <c r="BB2898" s="18"/>
      <c r="BC2898" s="18"/>
      <c r="BD2898" s="18"/>
      <c r="BE2898" s="18"/>
    </row>
    <row r="2899" spans="1:57" s="20" customFormat="1" x14ac:dyDescent="0.25">
      <c r="A2899" s="13">
        <v>2019</v>
      </c>
      <c r="B2899" s="13">
        <v>9</v>
      </c>
      <c r="C2899" s="13" t="s">
        <v>61</v>
      </c>
      <c r="D2899" s="13" t="s">
        <v>62</v>
      </c>
      <c r="E2899" s="13" t="s">
        <v>29</v>
      </c>
      <c r="F2899" s="13" t="s">
        <v>63</v>
      </c>
      <c r="G2899" s="7" t="s">
        <v>64</v>
      </c>
      <c r="H2899" s="13">
        <v>0.41</v>
      </c>
      <c r="I2899" s="13">
        <v>0</v>
      </c>
      <c r="J2899" s="13">
        <v>0</v>
      </c>
      <c r="K2899" s="13">
        <v>0.02</v>
      </c>
      <c r="L2899" s="13">
        <v>0.39</v>
      </c>
      <c r="M2899" s="13">
        <v>0</v>
      </c>
      <c r="N2899" s="13">
        <v>0</v>
      </c>
      <c r="O2899" s="13">
        <v>0</v>
      </c>
      <c r="P2899" s="18"/>
      <c r="Q2899" s="18"/>
      <c r="R2899" s="18"/>
      <c r="S2899" s="18"/>
      <c r="T2899" s="18"/>
      <c r="U2899" s="18"/>
      <c r="V2899" s="18"/>
      <c r="W2899" s="18"/>
      <c r="X2899" s="18"/>
      <c r="Y2899" s="18"/>
      <c r="Z2899" s="18"/>
      <c r="AA2899" s="18"/>
      <c r="AB2899" s="18"/>
      <c r="AC2899" s="18"/>
      <c r="AD2899" s="18"/>
      <c r="AE2899" s="18"/>
      <c r="AF2899" s="18"/>
      <c r="AG2899" s="18"/>
      <c r="AH2899" s="18"/>
      <c r="AI2899" s="18"/>
      <c r="AJ2899" s="18"/>
      <c r="AK2899" s="18"/>
      <c r="AL2899" s="18"/>
      <c r="AM2899" s="18"/>
      <c r="AN2899" s="18"/>
      <c r="AO2899" s="18"/>
      <c r="AP2899" s="18"/>
      <c r="AQ2899" s="18"/>
      <c r="AR2899" s="18"/>
      <c r="AS2899" s="18"/>
      <c r="AT2899" s="18"/>
      <c r="AU2899" s="18"/>
      <c r="AV2899" s="18"/>
      <c r="AW2899" s="18"/>
      <c r="AX2899" s="18"/>
      <c r="AY2899" s="18"/>
      <c r="AZ2899" s="18"/>
      <c r="BA2899" s="18"/>
      <c r="BB2899" s="18"/>
      <c r="BC2899" s="18"/>
      <c r="BD2899" s="18"/>
      <c r="BE2899" s="18"/>
    </row>
    <row r="2900" spans="1:57" s="20" customFormat="1" hidden="1" x14ac:dyDescent="0.25">
      <c r="A2900" s="13">
        <v>2019</v>
      </c>
      <c r="B2900" s="13">
        <v>9</v>
      </c>
      <c r="C2900" s="13" t="s">
        <v>19</v>
      </c>
      <c r="D2900" s="13" t="s">
        <v>20</v>
      </c>
      <c r="E2900" s="13" t="s">
        <v>67</v>
      </c>
      <c r="F2900" s="13" t="s">
        <v>72</v>
      </c>
      <c r="G2900" s="7" t="s">
        <v>68</v>
      </c>
      <c r="H2900" s="13">
        <v>0.38</v>
      </c>
      <c r="I2900" s="13">
        <v>0</v>
      </c>
      <c r="J2900" s="13">
        <v>0</v>
      </c>
      <c r="K2900" s="13">
        <v>0.02</v>
      </c>
      <c r="L2900" s="13">
        <v>0.36</v>
      </c>
      <c r="M2900" s="13">
        <v>0</v>
      </c>
      <c r="N2900" s="13">
        <v>0</v>
      </c>
      <c r="O2900" s="13">
        <v>0</v>
      </c>
      <c r="P2900" s="18"/>
      <c r="Q2900" s="18"/>
      <c r="R2900" s="18"/>
      <c r="S2900" s="18"/>
      <c r="T2900" s="18"/>
      <c r="U2900" s="18"/>
      <c r="V2900" s="18"/>
      <c r="W2900" s="18"/>
      <c r="X2900" s="18"/>
      <c r="Y2900" s="18"/>
      <c r="Z2900" s="18"/>
      <c r="AA2900" s="18"/>
      <c r="AB2900" s="18"/>
      <c r="AC2900" s="18"/>
      <c r="AD2900" s="18"/>
      <c r="AE2900" s="18"/>
      <c r="AF2900" s="18"/>
      <c r="AG2900" s="18"/>
      <c r="AH2900" s="18"/>
      <c r="AI2900" s="18"/>
      <c r="AJ2900" s="18"/>
      <c r="AK2900" s="18"/>
      <c r="AL2900" s="18"/>
      <c r="AM2900" s="18"/>
      <c r="AN2900" s="18"/>
      <c r="AO2900" s="18"/>
      <c r="AP2900" s="18"/>
      <c r="AQ2900" s="18"/>
      <c r="AR2900" s="18"/>
      <c r="AS2900" s="18"/>
      <c r="AT2900" s="18"/>
      <c r="AU2900" s="18"/>
      <c r="AV2900" s="18"/>
      <c r="AW2900" s="18"/>
      <c r="AX2900" s="18"/>
      <c r="AY2900" s="18"/>
      <c r="AZ2900" s="18"/>
      <c r="BA2900" s="18"/>
      <c r="BB2900" s="18"/>
      <c r="BC2900" s="18"/>
      <c r="BD2900" s="18"/>
      <c r="BE2900" s="18"/>
    </row>
    <row r="2901" spans="1:57" s="20" customFormat="1" hidden="1" x14ac:dyDescent="0.25">
      <c r="A2901" s="13">
        <v>2019</v>
      </c>
      <c r="B2901" s="13">
        <v>9</v>
      </c>
      <c r="C2901" s="13" t="s">
        <v>27</v>
      </c>
      <c r="D2901" s="13" t="s">
        <v>160</v>
      </c>
      <c r="E2901" s="5" t="s">
        <v>17</v>
      </c>
      <c r="F2901" s="13" t="s">
        <v>161</v>
      </c>
      <c r="G2901" s="7" t="s">
        <v>157</v>
      </c>
      <c r="H2901" s="13">
        <v>1.81</v>
      </c>
      <c r="I2901" s="13">
        <v>0</v>
      </c>
      <c r="J2901" s="13">
        <v>0</v>
      </c>
      <c r="K2901" s="13">
        <v>0.02</v>
      </c>
      <c r="L2901" s="13">
        <v>0</v>
      </c>
      <c r="M2901" s="13">
        <v>1.79</v>
      </c>
      <c r="N2901" s="13">
        <v>1.2</v>
      </c>
      <c r="O2901" s="13">
        <v>0</v>
      </c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18"/>
      <c r="AE2901" s="18"/>
      <c r="AF2901" s="18"/>
      <c r="AG2901" s="18"/>
      <c r="AH2901" s="18"/>
      <c r="AI2901" s="18"/>
      <c r="AJ2901" s="18"/>
      <c r="AK2901" s="18"/>
      <c r="AL2901" s="18"/>
      <c r="AM2901" s="18"/>
      <c r="AN2901" s="18"/>
      <c r="AO2901" s="18"/>
      <c r="AP2901" s="18"/>
      <c r="AQ2901" s="18"/>
      <c r="AR2901" s="18"/>
      <c r="AS2901" s="18"/>
      <c r="AT2901" s="18"/>
      <c r="AU2901" s="18"/>
      <c r="AV2901" s="18"/>
      <c r="AW2901" s="18"/>
      <c r="AX2901" s="18"/>
      <c r="AY2901" s="18"/>
      <c r="AZ2901" s="18"/>
      <c r="BA2901" s="18"/>
      <c r="BB2901" s="18"/>
      <c r="BC2901" s="18"/>
      <c r="BD2901" s="18"/>
      <c r="BE2901" s="18"/>
    </row>
    <row r="2902" spans="1:57" s="20" customFormat="1" hidden="1" x14ac:dyDescent="0.25">
      <c r="A2902" s="13">
        <v>2019</v>
      </c>
      <c r="B2902" s="13">
        <v>9</v>
      </c>
      <c r="C2902" s="13" t="s">
        <v>27</v>
      </c>
      <c r="D2902" s="13" t="s">
        <v>158</v>
      </c>
      <c r="E2902" s="5" t="s">
        <v>17</v>
      </c>
      <c r="F2902" s="13" t="s">
        <v>163</v>
      </c>
      <c r="G2902" s="7" t="s">
        <v>157</v>
      </c>
      <c r="H2902" s="13">
        <v>1.56</v>
      </c>
      <c r="I2902" s="13">
        <v>0</v>
      </c>
      <c r="J2902" s="13">
        <v>0</v>
      </c>
      <c r="K2902" s="13">
        <v>0.02</v>
      </c>
      <c r="L2902" s="13">
        <v>0</v>
      </c>
      <c r="M2902" s="13">
        <v>1.54</v>
      </c>
      <c r="N2902" s="13">
        <v>1.03</v>
      </c>
      <c r="O2902" s="13">
        <v>0</v>
      </c>
      <c r="P2902" s="18"/>
      <c r="Q2902" s="18"/>
      <c r="R2902" s="18"/>
      <c r="S2902" s="18"/>
      <c r="T2902" s="18"/>
      <c r="U2902" s="18"/>
      <c r="V2902" s="18"/>
      <c r="W2902" s="18"/>
      <c r="X2902" s="18"/>
      <c r="Y2902" s="18"/>
      <c r="Z2902" s="18"/>
      <c r="AA2902" s="18"/>
      <c r="AB2902" s="18"/>
      <c r="AC2902" s="18"/>
      <c r="AD2902" s="18"/>
      <c r="AE2902" s="18"/>
      <c r="AF2902" s="18"/>
      <c r="AG2902" s="18"/>
      <c r="AH2902" s="18"/>
      <c r="AI2902" s="18"/>
      <c r="AJ2902" s="18"/>
      <c r="AK2902" s="18"/>
      <c r="AL2902" s="18"/>
      <c r="AM2902" s="18"/>
      <c r="AN2902" s="18"/>
      <c r="AO2902" s="18"/>
      <c r="AP2902" s="18"/>
      <c r="AQ2902" s="18"/>
      <c r="AR2902" s="18"/>
      <c r="AS2902" s="18"/>
      <c r="AT2902" s="18"/>
      <c r="AU2902" s="18"/>
      <c r="AV2902" s="18"/>
      <c r="AW2902" s="18"/>
      <c r="AX2902" s="18"/>
      <c r="AY2902" s="18"/>
      <c r="AZ2902" s="18"/>
      <c r="BA2902" s="18"/>
      <c r="BB2902" s="18"/>
      <c r="BC2902" s="18"/>
      <c r="BD2902" s="18"/>
      <c r="BE2902" s="18"/>
    </row>
    <row r="2903" spans="1:57" s="20" customFormat="1" hidden="1" x14ac:dyDescent="0.25">
      <c r="A2903" s="13">
        <v>2019</v>
      </c>
      <c r="B2903" s="13">
        <v>9</v>
      </c>
      <c r="C2903" s="13" t="s">
        <v>27</v>
      </c>
      <c r="D2903" s="13" t="s">
        <v>158</v>
      </c>
      <c r="E2903" s="5" t="s">
        <v>17</v>
      </c>
      <c r="F2903" s="13" t="s">
        <v>265</v>
      </c>
      <c r="G2903" s="7" t="s">
        <v>34</v>
      </c>
      <c r="H2903" s="13">
        <v>1.7000000000000002</v>
      </c>
      <c r="I2903" s="13">
        <v>0</v>
      </c>
      <c r="J2903" s="13">
        <v>0</v>
      </c>
      <c r="K2903" s="13">
        <v>0.02</v>
      </c>
      <c r="L2903" s="13">
        <v>0</v>
      </c>
      <c r="M2903" s="13">
        <v>1.6800000000000002</v>
      </c>
      <c r="N2903" s="13">
        <v>2.7199999999999998</v>
      </c>
      <c r="O2903" s="13">
        <v>0</v>
      </c>
      <c r="P2903" s="18"/>
      <c r="Q2903" s="18"/>
      <c r="R2903" s="18"/>
      <c r="S2903" s="18"/>
      <c r="T2903" s="18"/>
      <c r="U2903" s="18"/>
      <c r="V2903" s="18"/>
      <c r="W2903" s="18"/>
      <c r="X2903" s="18"/>
      <c r="Y2903" s="18"/>
      <c r="Z2903" s="18"/>
      <c r="AA2903" s="18"/>
      <c r="AB2903" s="18"/>
      <c r="AC2903" s="18"/>
      <c r="AD2903" s="18"/>
      <c r="AE2903" s="18"/>
      <c r="AF2903" s="18"/>
      <c r="AG2903" s="18"/>
      <c r="AH2903" s="18"/>
      <c r="AI2903" s="18"/>
      <c r="AJ2903" s="18"/>
      <c r="AK2903" s="18"/>
      <c r="AL2903" s="18"/>
      <c r="AM2903" s="18"/>
      <c r="AN2903" s="18"/>
      <c r="AO2903" s="18"/>
      <c r="AP2903" s="18"/>
      <c r="AQ2903" s="18"/>
      <c r="AR2903" s="18"/>
      <c r="AS2903" s="18"/>
      <c r="AT2903" s="18"/>
      <c r="AU2903" s="18"/>
      <c r="AV2903" s="18"/>
      <c r="AW2903" s="18"/>
      <c r="AX2903" s="18"/>
      <c r="AY2903" s="18"/>
      <c r="AZ2903" s="18"/>
      <c r="BA2903" s="18"/>
      <c r="BB2903" s="18"/>
      <c r="BC2903" s="18"/>
      <c r="BD2903" s="18"/>
      <c r="BE2903" s="18"/>
    </row>
    <row r="2904" spans="1:57" s="20" customFormat="1" x14ac:dyDescent="0.25">
      <c r="A2904" s="13">
        <v>2019</v>
      </c>
      <c r="B2904" s="13">
        <v>9</v>
      </c>
      <c r="C2904" s="13" t="s">
        <v>61</v>
      </c>
      <c r="D2904" s="13" t="s">
        <v>401</v>
      </c>
      <c r="E2904" s="13" t="s">
        <v>29</v>
      </c>
      <c r="F2904" s="13" t="s">
        <v>401</v>
      </c>
      <c r="G2904" s="7" t="s">
        <v>401</v>
      </c>
      <c r="H2904" s="13">
        <v>1.24</v>
      </c>
      <c r="I2904" s="13">
        <v>0</v>
      </c>
      <c r="J2904" s="13">
        <v>0</v>
      </c>
      <c r="K2904" s="13">
        <v>0.02</v>
      </c>
      <c r="L2904" s="13">
        <v>0.17</v>
      </c>
      <c r="M2904" s="13">
        <v>0</v>
      </c>
      <c r="N2904" s="13">
        <v>0</v>
      </c>
      <c r="O2904" s="13">
        <v>1.05</v>
      </c>
      <c r="P2904" s="18"/>
      <c r="Q2904" s="18"/>
      <c r="R2904" s="18"/>
      <c r="S2904" s="18"/>
      <c r="T2904" s="18"/>
      <c r="U2904" s="18"/>
      <c r="V2904" s="18"/>
      <c r="W2904" s="18"/>
      <c r="X2904" s="18"/>
      <c r="Y2904" s="18"/>
      <c r="Z2904" s="18"/>
      <c r="AA2904" s="18"/>
      <c r="AB2904" s="18"/>
      <c r="AC2904" s="18"/>
      <c r="AD2904" s="18"/>
      <c r="AE2904" s="18"/>
      <c r="AF2904" s="18"/>
      <c r="AG2904" s="18"/>
      <c r="AH2904" s="18"/>
      <c r="AI2904" s="18"/>
      <c r="AJ2904" s="18"/>
      <c r="AK2904" s="18"/>
      <c r="AL2904" s="18"/>
      <c r="AM2904" s="18"/>
      <c r="AN2904" s="18"/>
      <c r="AO2904" s="18"/>
      <c r="AP2904" s="18"/>
      <c r="AQ2904" s="18"/>
      <c r="AR2904" s="18"/>
      <c r="AS2904" s="18"/>
      <c r="AT2904" s="18"/>
      <c r="AU2904" s="18"/>
      <c r="AV2904" s="18"/>
      <c r="AW2904" s="18"/>
      <c r="AX2904" s="18"/>
      <c r="AY2904" s="18"/>
      <c r="AZ2904" s="18"/>
      <c r="BA2904" s="18"/>
      <c r="BB2904" s="18"/>
      <c r="BC2904" s="18"/>
      <c r="BD2904" s="18"/>
      <c r="BE2904" s="18"/>
    </row>
    <row r="2905" spans="1:57" s="20" customFormat="1" hidden="1" x14ac:dyDescent="0.25">
      <c r="A2905" s="13">
        <v>2019</v>
      </c>
      <c r="B2905" s="13">
        <v>9</v>
      </c>
      <c r="C2905" s="13" t="s">
        <v>19</v>
      </c>
      <c r="D2905" s="13" t="s">
        <v>70</v>
      </c>
      <c r="E2905" s="13" t="s">
        <v>540</v>
      </c>
      <c r="F2905" s="13" t="s">
        <v>457</v>
      </c>
      <c r="G2905" s="7" t="s">
        <v>456</v>
      </c>
      <c r="H2905" s="13">
        <v>0.04</v>
      </c>
      <c r="I2905" s="13">
        <v>0</v>
      </c>
      <c r="J2905" s="13">
        <v>0</v>
      </c>
      <c r="K2905" s="13">
        <v>0.02</v>
      </c>
      <c r="L2905" s="13">
        <v>0.02</v>
      </c>
      <c r="M2905" s="13">
        <v>0</v>
      </c>
      <c r="N2905" s="13">
        <v>0</v>
      </c>
      <c r="O2905" s="13">
        <v>0</v>
      </c>
      <c r="P2905" s="18"/>
      <c r="Q2905" s="18"/>
      <c r="R2905" s="18"/>
      <c r="S2905" s="18"/>
      <c r="T2905" s="18"/>
      <c r="U2905" s="18"/>
      <c r="V2905" s="18"/>
      <c r="W2905" s="18"/>
      <c r="X2905" s="18"/>
      <c r="Y2905" s="18"/>
      <c r="Z2905" s="18"/>
      <c r="AA2905" s="18"/>
      <c r="AB2905" s="18"/>
      <c r="AC2905" s="18"/>
      <c r="AD2905" s="18"/>
      <c r="AE2905" s="18"/>
      <c r="AF2905" s="18"/>
      <c r="AG2905" s="18"/>
      <c r="AH2905" s="18"/>
      <c r="AI2905" s="18"/>
      <c r="AJ2905" s="18"/>
      <c r="AK2905" s="18"/>
      <c r="AL2905" s="18"/>
      <c r="AM2905" s="18"/>
      <c r="AN2905" s="18"/>
      <c r="AO2905" s="18"/>
      <c r="AP2905" s="18"/>
      <c r="AQ2905" s="18"/>
      <c r="AR2905" s="18"/>
      <c r="AS2905" s="18"/>
      <c r="AT2905" s="18"/>
      <c r="AU2905" s="18"/>
      <c r="AV2905" s="18"/>
      <c r="AW2905" s="18"/>
      <c r="AX2905" s="18"/>
      <c r="AY2905" s="18"/>
      <c r="AZ2905" s="18"/>
      <c r="BA2905" s="18"/>
      <c r="BB2905" s="18"/>
      <c r="BC2905" s="18"/>
      <c r="BD2905" s="18"/>
      <c r="BE2905" s="18"/>
    </row>
    <row r="2906" spans="1:57" s="20" customFormat="1" hidden="1" x14ac:dyDescent="0.25">
      <c r="A2906" s="13">
        <v>2019</v>
      </c>
      <c r="B2906" s="13">
        <v>9</v>
      </c>
      <c r="C2906" s="13" t="s">
        <v>231</v>
      </c>
      <c r="D2906" s="13" t="s">
        <v>232</v>
      </c>
      <c r="E2906" s="13" t="s">
        <v>500</v>
      </c>
      <c r="F2906" s="13" t="s">
        <v>539</v>
      </c>
      <c r="G2906" s="7" t="s">
        <v>502</v>
      </c>
      <c r="H2906" s="13">
        <v>18.78</v>
      </c>
      <c r="I2906" s="13">
        <v>0</v>
      </c>
      <c r="J2906" s="13">
        <v>0</v>
      </c>
      <c r="K2906" s="13">
        <v>0.02</v>
      </c>
      <c r="L2906" s="13">
        <v>0.12</v>
      </c>
      <c r="M2906" s="13">
        <v>0</v>
      </c>
      <c r="N2906" s="13">
        <v>0</v>
      </c>
      <c r="O2906" s="13">
        <v>18.64</v>
      </c>
      <c r="P2906" s="18"/>
      <c r="Q2906" s="18"/>
      <c r="R2906" s="18"/>
      <c r="S2906" s="18"/>
      <c r="T2906" s="18"/>
      <c r="U2906" s="18"/>
      <c r="V2906" s="18"/>
      <c r="W2906" s="18"/>
      <c r="X2906" s="18"/>
      <c r="Y2906" s="18"/>
      <c r="Z2906" s="18"/>
      <c r="AA2906" s="18"/>
      <c r="AB2906" s="18"/>
      <c r="AC2906" s="18"/>
      <c r="AD2906" s="18"/>
      <c r="AE2906" s="18"/>
      <c r="AF2906" s="18"/>
      <c r="AG2906" s="18"/>
      <c r="AH2906" s="18"/>
      <c r="AI2906" s="18"/>
      <c r="AJ2906" s="18"/>
      <c r="AK2906" s="18"/>
      <c r="AL2906" s="18"/>
      <c r="AM2906" s="18"/>
      <c r="AN2906" s="18"/>
      <c r="AO2906" s="18"/>
      <c r="AP2906" s="18"/>
      <c r="AQ2906" s="18"/>
      <c r="AR2906" s="18"/>
      <c r="AS2906" s="18"/>
      <c r="AT2906" s="18"/>
      <c r="AU2906" s="18"/>
      <c r="AV2906" s="18"/>
      <c r="AW2906" s="18"/>
      <c r="AX2906" s="18"/>
      <c r="AY2906" s="18"/>
      <c r="AZ2906" s="18"/>
      <c r="BA2906" s="18"/>
      <c r="BB2906" s="18"/>
      <c r="BC2906" s="18"/>
      <c r="BD2906" s="18"/>
      <c r="BE2906" s="18"/>
    </row>
    <row r="2907" spans="1:57" s="20" customFormat="1" hidden="1" x14ac:dyDescent="0.25">
      <c r="A2907" s="19">
        <v>2019</v>
      </c>
      <c r="B2907" s="19">
        <v>10</v>
      </c>
      <c r="C2907" s="19" t="s">
        <v>19</v>
      </c>
      <c r="D2907" s="19" t="s">
        <v>20</v>
      </c>
      <c r="E2907" s="19" t="s">
        <v>540</v>
      </c>
      <c r="F2907" s="19" t="s">
        <v>22</v>
      </c>
      <c r="G2907" s="19" t="s">
        <v>23</v>
      </c>
      <c r="H2907" s="19">
        <v>0.02</v>
      </c>
      <c r="I2907" s="19">
        <v>0</v>
      </c>
      <c r="J2907" s="19">
        <v>0</v>
      </c>
      <c r="K2907" s="19">
        <v>0.02</v>
      </c>
      <c r="L2907" s="19">
        <v>0</v>
      </c>
      <c r="M2907" s="19">
        <v>0</v>
      </c>
      <c r="N2907" s="19">
        <v>0</v>
      </c>
      <c r="O2907" s="19">
        <v>0</v>
      </c>
    </row>
    <row r="2908" spans="1:57" s="20" customFormat="1" x14ac:dyDescent="0.25">
      <c r="A2908" s="19">
        <v>2019</v>
      </c>
      <c r="B2908" s="19">
        <v>10</v>
      </c>
      <c r="C2908" s="19" t="s">
        <v>61</v>
      </c>
      <c r="D2908" s="19" t="s">
        <v>62</v>
      </c>
      <c r="E2908" s="19" t="s">
        <v>29</v>
      </c>
      <c r="F2908" s="19" t="s">
        <v>63</v>
      </c>
      <c r="G2908" s="19" t="s">
        <v>64</v>
      </c>
      <c r="H2908" s="19">
        <v>0.38</v>
      </c>
      <c r="I2908" s="19">
        <v>0</v>
      </c>
      <c r="J2908" s="19">
        <v>0</v>
      </c>
      <c r="K2908" s="19">
        <v>0.02</v>
      </c>
      <c r="L2908" s="19">
        <v>0.36</v>
      </c>
      <c r="M2908" s="19">
        <v>0</v>
      </c>
      <c r="N2908" s="19">
        <v>0</v>
      </c>
      <c r="O2908" s="19">
        <v>0</v>
      </c>
    </row>
    <row r="2909" spans="1:57" s="20" customFormat="1" hidden="1" x14ac:dyDescent="0.25">
      <c r="A2909" s="19">
        <v>2019</v>
      </c>
      <c r="B2909" s="19">
        <v>10</v>
      </c>
      <c r="C2909" s="19" t="s">
        <v>19</v>
      </c>
      <c r="D2909" s="19" t="s">
        <v>70</v>
      </c>
      <c r="E2909" s="19" t="s">
        <v>67</v>
      </c>
      <c r="F2909" s="19" t="s">
        <v>553</v>
      </c>
      <c r="G2909" s="19" t="s">
        <v>68</v>
      </c>
      <c r="H2909" s="19">
        <v>0.02</v>
      </c>
      <c r="I2909" s="19">
        <v>0</v>
      </c>
      <c r="J2909" s="19">
        <v>0</v>
      </c>
      <c r="K2909" s="19">
        <v>0.02</v>
      </c>
      <c r="L2909" s="19">
        <v>0</v>
      </c>
      <c r="M2909" s="19">
        <v>0</v>
      </c>
      <c r="N2909" s="19">
        <v>0</v>
      </c>
      <c r="O2909" s="19">
        <v>0</v>
      </c>
    </row>
    <row r="2910" spans="1:57" s="20" customFormat="1" hidden="1" x14ac:dyDescent="0.25">
      <c r="A2910" s="19">
        <v>2019</v>
      </c>
      <c r="B2910" s="19">
        <v>10</v>
      </c>
      <c r="C2910" s="19" t="s">
        <v>19</v>
      </c>
      <c r="D2910" s="19" t="s">
        <v>20</v>
      </c>
      <c r="E2910" s="19" t="s">
        <v>67</v>
      </c>
      <c r="F2910" s="19" t="s">
        <v>72</v>
      </c>
      <c r="G2910" s="19" t="s">
        <v>68</v>
      </c>
      <c r="H2910" s="19">
        <v>0.39</v>
      </c>
      <c r="I2910" s="19">
        <v>0</v>
      </c>
      <c r="J2910" s="19">
        <v>0</v>
      </c>
      <c r="K2910" s="19">
        <v>0.02</v>
      </c>
      <c r="L2910" s="19">
        <v>0.38</v>
      </c>
      <c r="M2910" s="19">
        <v>0</v>
      </c>
      <c r="N2910" s="19">
        <v>0</v>
      </c>
      <c r="O2910" s="19">
        <v>0</v>
      </c>
    </row>
    <row r="2911" spans="1:57" s="20" customFormat="1" hidden="1" x14ac:dyDescent="0.25">
      <c r="A2911" s="19">
        <v>2019</v>
      </c>
      <c r="B2911" s="19">
        <v>10</v>
      </c>
      <c r="C2911" s="19" t="s">
        <v>27</v>
      </c>
      <c r="D2911" s="19" t="s">
        <v>160</v>
      </c>
      <c r="E2911" s="5" t="s">
        <v>17</v>
      </c>
      <c r="F2911" s="19" t="s">
        <v>161</v>
      </c>
      <c r="G2911" s="19" t="s">
        <v>157</v>
      </c>
      <c r="H2911" s="19">
        <v>1.94</v>
      </c>
      <c r="I2911" s="19">
        <v>0</v>
      </c>
      <c r="J2911" s="19">
        <v>0</v>
      </c>
      <c r="K2911" s="19">
        <v>0.02</v>
      </c>
      <c r="L2911" s="19">
        <v>0</v>
      </c>
      <c r="M2911" s="19">
        <v>1.92</v>
      </c>
      <c r="N2911" s="19">
        <v>1.29</v>
      </c>
      <c r="O2911" s="19">
        <v>0</v>
      </c>
    </row>
    <row r="2912" spans="1:57" s="20" customFormat="1" hidden="1" x14ac:dyDescent="0.25">
      <c r="A2912" s="19">
        <v>2019</v>
      </c>
      <c r="B2912" s="19">
        <v>10</v>
      </c>
      <c r="C2912" s="19" t="s">
        <v>15</v>
      </c>
      <c r="D2912" s="19" t="s">
        <v>131</v>
      </c>
      <c r="E2912" s="19" t="s">
        <v>43</v>
      </c>
      <c r="F2912" s="19" t="s">
        <v>237</v>
      </c>
      <c r="G2912" s="19" t="s">
        <v>16</v>
      </c>
      <c r="H2912" s="19">
        <v>1.33</v>
      </c>
      <c r="I2912" s="19">
        <v>0</v>
      </c>
      <c r="J2912" s="19">
        <v>0</v>
      </c>
      <c r="K2912" s="19">
        <v>0.02</v>
      </c>
      <c r="L2912" s="19">
        <v>1.31</v>
      </c>
      <c r="M2912" s="19">
        <v>0</v>
      </c>
      <c r="N2912" s="19">
        <v>0</v>
      </c>
      <c r="O2912" s="19">
        <v>0</v>
      </c>
    </row>
    <row r="2913" spans="1:57" s="20" customFormat="1" hidden="1" x14ac:dyDescent="0.25">
      <c r="A2913" s="19">
        <v>2019</v>
      </c>
      <c r="B2913" s="19">
        <v>10</v>
      </c>
      <c r="C2913" s="19" t="s">
        <v>27</v>
      </c>
      <c r="D2913" s="19" t="s">
        <v>158</v>
      </c>
      <c r="E2913" s="5" t="s">
        <v>17</v>
      </c>
      <c r="F2913" s="19" t="s">
        <v>265</v>
      </c>
      <c r="G2913" s="19" t="s">
        <v>34</v>
      </c>
      <c r="H2913" s="19">
        <v>1.8199999999999998</v>
      </c>
      <c r="I2913" s="19">
        <v>0</v>
      </c>
      <c r="J2913" s="19">
        <v>0</v>
      </c>
      <c r="K2913" s="19">
        <v>0.02</v>
      </c>
      <c r="L2913" s="19">
        <v>0</v>
      </c>
      <c r="M2913" s="19">
        <v>1.8</v>
      </c>
      <c r="N2913" s="19">
        <v>2.8</v>
      </c>
      <c r="O2913" s="19">
        <v>0</v>
      </c>
    </row>
    <row r="2914" spans="1:57" s="20" customFormat="1" hidden="1" x14ac:dyDescent="0.25">
      <c r="A2914" s="19">
        <v>2019</v>
      </c>
      <c r="B2914" s="19">
        <v>10</v>
      </c>
      <c r="C2914" s="19" t="s">
        <v>19</v>
      </c>
      <c r="D2914" s="19" t="s">
        <v>78</v>
      </c>
      <c r="E2914" s="19" t="s">
        <v>280</v>
      </c>
      <c r="F2914" s="19" t="s">
        <v>318</v>
      </c>
      <c r="G2914" s="19" t="s">
        <v>319</v>
      </c>
      <c r="H2914" s="19">
        <v>0.02</v>
      </c>
      <c r="I2914" s="19">
        <v>0</v>
      </c>
      <c r="J2914" s="19">
        <v>0</v>
      </c>
      <c r="K2914" s="19">
        <v>0.02</v>
      </c>
      <c r="L2914" s="19">
        <v>0</v>
      </c>
      <c r="M2914" s="19">
        <v>0</v>
      </c>
      <c r="N2914" s="19">
        <v>0</v>
      </c>
      <c r="O2914" s="19">
        <v>0</v>
      </c>
    </row>
    <row r="2915" spans="1:57" s="20" customFormat="1" hidden="1" x14ac:dyDescent="0.25">
      <c r="A2915" s="19">
        <v>2019</v>
      </c>
      <c r="B2915" s="19">
        <v>10</v>
      </c>
      <c r="C2915" s="19" t="s">
        <v>19</v>
      </c>
      <c r="D2915" s="19" t="s">
        <v>103</v>
      </c>
      <c r="E2915" s="19" t="s">
        <v>81</v>
      </c>
      <c r="F2915" s="19" t="s">
        <v>325</v>
      </c>
      <c r="G2915" s="19" t="s">
        <v>326</v>
      </c>
      <c r="H2915" s="19">
        <v>7.1</v>
      </c>
      <c r="I2915" s="19">
        <v>0</v>
      </c>
      <c r="J2915" s="19">
        <v>0</v>
      </c>
      <c r="K2915" s="19">
        <v>0.02</v>
      </c>
      <c r="L2915" s="19">
        <v>7.08</v>
      </c>
      <c r="M2915" s="19">
        <v>0</v>
      </c>
      <c r="N2915" s="19">
        <v>0</v>
      </c>
      <c r="O2915" s="19">
        <v>0</v>
      </c>
    </row>
    <row r="2916" spans="1:57" s="20" customFormat="1" hidden="1" x14ac:dyDescent="0.25">
      <c r="A2916" s="19">
        <v>2019</v>
      </c>
      <c r="B2916" s="19">
        <v>10</v>
      </c>
      <c r="C2916" s="19" t="s">
        <v>133</v>
      </c>
      <c r="D2916" s="19" t="s">
        <v>339</v>
      </c>
      <c r="E2916" s="19" t="s">
        <v>340</v>
      </c>
      <c r="F2916" s="19" t="s">
        <v>341</v>
      </c>
      <c r="G2916" s="19" t="s">
        <v>342</v>
      </c>
      <c r="H2916" s="19">
        <v>1.29</v>
      </c>
      <c r="I2916" s="19">
        <v>0</v>
      </c>
      <c r="J2916" s="19">
        <v>0</v>
      </c>
      <c r="K2916" s="19">
        <v>0.02</v>
      </c>
      <c r="L2916" s="19">
        <v>0</v>
      </c>
      <c r="M2916" s="19">
        <v>0</v>
      </c>
      <c r="N2916" s="19">
        <v>0</v>
      </c>
      <c r="O2916" s="19">
        <v>1.27</v>
      </c>
    </row>
    <row r="2917" spans="1:57" s="20" customFormat="1" hidden="1" x14ac:dyDescent="0.25">
      <c r="A2917" s="19">
        <v>2019</v>
      </c>
      <c r="B2917" s="19">
        <v>10</v>
      </c>
      <c r="C2917" s="19" t="s">
        <v>327</v>
      </c>
      <c r="D2917" s="19" t="s">
        <v>361</v>
      </c>
      <c r="E2917" s="19" t="s">
        <v>250</v>
      </c>
      <c r="F2917" s="19" t="s">
        <v>363</v>
      </c>
      <c r="G2917" s="19" t="s">
        <v>357</v>
      </c>
      <c r="H2917" s="19">
        <v>5.86</v>
      </c>
      <c r="I2917" s="19">
        <v>0</v>
      </c>
      <c r="J2917" s="19">
        <v>0</v>
      </c>
      <c r="K2917" s="19">
        <v>0.02</v>
      </c>
      <c r="L2917" s="19">
        <v>5.84</v>
      </c>
      <c r="M2917" s="19">
        <v>0</v>
      </c>
      <c r="N2917" s="19">
        <v>0</v>
      </c>
      <c r="O2917" s="19">
        <v>0</v>
      </c>
    </row>
    <row r="2918" spans="1:57" s="20" customFormat="1" x14ac:dyDescent="0.25">
      <c r="A2918" s="19">
        <v>2019</v>
      </c>
      <c r="B2918" s="19">
        <v>10</v>
      </c>
      <c r="C2918" s="19" t="s">
        <v>61</v>
      </c>
      <c r="D2918" s="19" t="s">
        <v>401</v>
      </c>
      <c r="E2918" s="19" t="s">
        <v>29</v>
      </c>
      <c r="F2918" s="19" t="s">
        <v>468</v>
      </c>
      <c r="G2918" s="19" t="s">
        <v>468</v>
      </c>
      <c r="H2918" s="19">
        <v>11.84</v>
      </c>
      <c r="I2918" s="19">
        <v>0</v>
      </c>
      <c r="J2918" s="19">
        <v>0</v>
      </c>
      <c r="K2918" s="19">
        <v>0.02</v>
      </c>
      <c r="L2918" s="19">
        <v>1.75</v>
      </c>
      <c r="M2918" s="19">
        <v>0</v>
      </c>
      <c r="N2918" s="19">
        <v>0</v>
      </c>
      <c r="O2918" s="19">
        <v>10.07</v>
      </c>
    </row>
    <row r="2919" spans="1:57" s="20" customFormat="1" hidden="1" x14ac:dyDescent="0.25">
      <c r="A2919" s="21">
        <v>2019</v>
      </c>
      <c r="B2919" s="21">
        <v>11</v>
      </c>
      <c r="C2919" s="21" t="s">
        <v>19</v>
      </c>
      <c r="D2919" s="21" t="s">
        <v>20</v>
      </c>
      <c r="E2919" s="21" t="s">
        <v>540</v>
      </c>
      <c r="F2919" s="21" t="s">
        <v>22</v>
      </c>
      <c r="G2919" s="21" t="s">
        <v>23</v>
      </c>
      <c r="H2919" s="21">
        <v>0.02</v>
      </c>
      <c r="I2919" s="21">
        <v>0</v>
      </c>
      <c r="J2919" s="21">
        <v>0</v>
      </c>
      <c r="K2919" s="21">
        <v>0.02</v>
      </c>
      <c r="L2919" s="21">
        <v>0</v>
      </c>
      <c r="M2919" s="21">
        <v>0</v>
      </c>
      <c r="N2919" s="21">
        <v>0</v>
      </c>
      <c r="O2919" s="21">
        <v>0</v>
      </c>
      <c r="P2919" s="22"/>
      <c r="Q2919" s="22"/>
      <c r="R2919" s="22"/>
      <c r="S2919" s="22"/>
      <c r="T2919" s="22"/>
      <c r="U2919" s="22"/>
      <c r="V2919" s="22"/>
      <c r="W2919" s="22"/>
      <c r="X2919" s="22"/>
      <c r="Y2919" s="22"/>
      <c r="Z2919" s="22"/>
      <c r="AA2919" s="22"/>
      <c r="AB2919" s="22"/>
      <c r="AC2919" s="22"/>
      <c r="AD2919" s="22"/>
      <c r="AE2919" s="22"/>
      <c r="AF2919" s="22"/>
      <c r="AG2919" s="22"/>
      <c r="AH2919" s="22"/>
      <c r="AI2919" s="22"/>
      <c r="AJ2919" s="22"/>
      <c r="AK2919" s="22"/>
      <c r="AL2919" s="22"/>
      <c r="AM2919" s="22"/>
      <c r="AN2919" s="22"/>
      <c r="AO2919" s="22"/>
      <c r="AP2919" s="22"/>
      <c r="AQ2919" s="22"/>
      <c r="AR2919" s="22"/>
      <c r="AS2919" s="22"/>
      <c r="AT2919" s="22"/>
      <c r="AU2919" s="22"/>
      <c r="AV2919" s="22"/>
      <c r="AW2919" s="22"/>
      <c r="AX2919" s="22"/>
      <c r="AY2919" s="22"/>
      <c r="AZ2919" s="22"/>
      <c r="BA2919" s="22"/>
      <c r="BB2919" s="22"/>
      <c r="BC2919" s="22"/>
      <c r="BD2919" s="22"/>
      <c r="BE2919" s="22"/>
    </row>
    <row r="2920" spans="1:57" s="20" customFormat="1" hidden="1" x14ac:dyDescent="0.25">
      <c r="A2920" s="21">
        <v>2019</v>
      </c>
      <c r="B2920" s="21">
        <v>11</v>
      </c>
      <c r="C2920" s="21" t="s">
        <v>19</v>
      </c>
      <c r="D2920" s="21" t="s">
        <v>20</v>
      </c>
      <c r="E2920" s="21" t="s">
        <v>67</v>
      </c>
      <c r="F2920" s="21" t="s">
        <v>72</v>
      </c>
      <c r="G2920" s="21" t="s">
        <v>68</v>
      </c>
      <c r="H2920" s="21">
        <v>0.41000000000000003</v>
      </c>
      <c r="I2920" s="21">
        <v>0</v>
      </c>
      <c r="J2920" s="21">
        <v>0</v>
      </c>
      <c r="K2920" s="21">
        <v>0.02</v>
      </c>
      <c r="L2920" s="21">
        <v>0.39</v>
      </c>
      <c r="M2920" s="21">
        <v>0</v>
      </c>
      <c r="N2920" s="21">
        <v>0</v>
      </c>
      <c r="O2920" s="21">
        <v>0</v>
      </c>
      <c r="P2920" s="22"/>
      <c r="Q2920" s="22"/>
      <c r="R2920" s="22"/>
      <c r="S2920" s="22"/>
      <c r="T2920" s="22"/>
      <c r="U2920" s="22"/>
      <c r="V2920" s="22"/>
      <c r="W2920" s="22"/>
      <c r="X2920" s="22"/>
      <c r="Y2920" s="22"/>
      <c r="Z2920" s="22"/>
      <c r="AA2920" s="22"/>
      <c r="AB2920" s="22"/>
      <c r="AC2920" s="22"/>
      <c r="AD2920" s="22"/>
      <c r="AE2920" s="22"/>
      <c r="AF2920" s="22"/>
      <c r="AG2920" s="22"/>
      <c r="AH2920" s="22"/>
      <c r="AI2920" s="22"/>
      <c r="AJ2920" s="22"/>
      <c r="AK2920" s="22"/>
      <c r="AL2920" s="22"/>
      <c r="AM2920" s="22"/>
      <c r="AN2920" s="22"/>
      <c r="AO2920" s="22"/>
      <c r="AP2920" s="22"/>
      <c r="AQ2920" s="22"/>
      <c r="AR2920" s="22"/>
      <c r="AS2920" s="22"/>
      <c r="AT2920" s="22"/>
      <c r="AU2920" s="22"/>
      <c r="AV2920" s="22"/>
      <c r="AW2920" s="22"/>
      <c r="AX2920" s="22"/>
      <c r="AY2920" s="22"/>
      <c r="AZ2920" s="22"/>
      <c r="BA2920" s="22"/>
      <c r="BB2920" s="22"/>
      <c r="BC2920" s="22"/>
      <c r="BD2920" s="22"/>
      <c r="BE2920" s="22"/>
    </row>
    <row r="2921" spans="1:57" s="20" customFormat="1" hidden="1" x14ac:dyDescent="0.25">
      <c r="A2921" s="21">
        <v>2019</v>
      </c>
      <c r="B2921" s="21">
        <v>11</v>
      </c>
      <c r="C2921" s="21" t="s">
        <v>27</v>
      </c>
      <c r="D2921" s="21" t="s">
        <v>158</v>
      </c>
      <c r="E2921" s="5" t="s">
        <v>17</v>
      </c>
      <c r="F2921" s="21" t="s">
        <v>164</v>
      </c>
      <c r="G2921" s="21" t="s">
        <v>157</v>
      </c>
      <c r="H2921" s="21">
        <v>0.92</v>
      </c>
      <c r="I2921" s="21">
        <v>0</v>
      </c>
      <c r="J2921" s="21">
        <v>0</v>
      </c>
      <c r="K2921" s="21">
        <v>0.02</v>
      </c>
      <c r="L2921" s="21">
        <v>0</v>
      </c>
      <c r="M2921" s="21">
        <v>0.9</v>
      </c>
      <c r="N2921" s="21">
        <v>0.6</v>
      </c>
      <c r="O2921" s="21">
        <v>0</v>
      </c>
      <c r="P2921" s="22"/>
      <c r="Q2921" s="22"/>
      <c r="R2921" s="22"/>
      <c r="S2921" s="22"/>
      <c r="T2921" s="22"/>
      <c r="U2921" s="22"/>
      <c r="V2921" s="22"/>
      <c r="W2921" s="22"/>
      <c r="X2921" s="22"/>
      <c r="Y2921" s="22"/>
      <c r="Z2921" s="22"/>
      <c r="AA2921" s="22"/>
      <c r="AB2921" s="22"/>
      <c r="AC2921" s="22"/>
      <c r="AD2921" s="22"/>
      <c r="AE2921" s="22"/>
      <c r="AF2921" s="22"/>
      <c r="AG2921" s="22"/>
      <c r="AH2921" s="22"/>
      <c r="AI2921" s="22"/>
      <c r="AJ2921" s="22"/>
      <c r="AK2921" s="22"/>
      <c r="AL2921" s="22"/>
      <c r="AM2921" s="22"/>
      <c r="AN2921" s="22"/>
      <c r="AO2921" s="22"/>
      <c r="AP2921" s="22"/>
      <c r="AQ2921" s="22"/>
      <c r="AR2921" s="22"/>
      <c r="AS2921" s="22"/>
      <c r="AT2921" s="22"/>
      <c r="AU2921" s="22"/>
      <c r="AV2921" s="22"/>
      <c r="AW2921" s="22"/>
      <c r="AX2921" s="22"/>
      <c r="AY2921" s="22"/>
      <c r="AZ2921" s="22"/>
      <c r="BA2921" s="22"/>
      <c r="BB2921" s="22"/>
      <c r="BC2921" s="22"/>
      <c r="BD2921" s="22"/>
      <c r="BE2921" s="22"/>
    </row>
    <row r="2922" spans="1:57" s="20" customFormat="1" hidden="1" x14ac:dyDescent="0.25">
      <c r="A2922" s="21">
        <v>2019</v>
      </c>
      <c r="B2922" s="21">
        <v>11</v>
      </c>
      <c r="C2922" s="21" t="s">
        <v>79</v>
      </c>
      <c r="D2922" s="21" t="s">
        <v>79</v>
      </c>
      <c r="E2922" s="21" t="s">
        <v>138</v>
      </c>
      <c r="F2922" s="21" t="s">
        <v>188</v>
      </c>
      <c r="G2922" s="21" t="s">
        <v>184</v>
      </c>
      <c r="H2922" s="21">
        <v>0.02</v>
      </c>
      <c r="I2922" s="21">
        <v>0</v>
      </c>
      <c r="J2922" s="21">
        <v>0</v>
      </c>
      <c r="K2922" s="21">
        <v>0.02</v>
      </c>
      <c r="L2922" s="21">
        <v>0</v>
      </c>
      <c r="M2922" s="21">
        <v>0</v>
      </c>
      <c r="N2922" s="21">
        <v>0</v>
      </c>
      <c r="O2922" s="21">
        <v>0</v>
      </c>
      <c r="P2922" s="22"/>
      <c r="Q2922" s="22"/>
      <c r="R2922" s="22"/>
      <c r="S2922" s="22"/>
      <c r="T2922" s="22"/>
      <c r="U2922" s="22"/>
      <c r="V2922" s="22"/>
      <c r="W2922" s="22"/>
      <c r="X2922" s="22"/>
      <c r="Y2922" s="22"/>
      <c r="Z2922" s="22"/>
      <c r="AA2922" s="22"/>
      <c r="AB2922" s="22"/>
      <c r="AC2922" s="22"/>
      <c r="AD2922" s="22"/>
      <c r="AE2922" s="22"/>
      <c r="AF2922" s="22"/>
      <c r="AG2922" s="22"/>
      <c r="AH2922" s="22"/>
      <c r="AI2922" s="22"/>
      <c r="AJ2922" s="22"/>
      <c r="AK2922" s="22"/>
      <c r="AL2922" s="22"/>
      <c r="AM2922" s="22"/>
      <c r="AN2922" s="22"/>
      <c r="AO2922" s="22"/>
      <c r="AP2922" s="22"/>
      <c r="AQ2922" s="22"/>
      <c r="AR2922" s="22"/>
      <c r="AS2922" s="22"/>
      <c r="AT2922" s="22"/>
      <c r="AU2922" s="22"/>
      <c r="AV2922" s="22"/>
      <c r="AW2922" s="22"/>
      <c r="AX2922" s="22"/>
      <c r="AY2922" s="22"/>
      <c r="AZ2922" s="22"/>
      <c r="BA2922" s="22"/>
      <c r="BB2922" s="22"/>
      <c r="BC2922" s="22"/>
      <c r="BD2922" s="22"/>
      <c r="BE2922" s="22"/>
    </row>
    <row r="2923" spans="1:57" s="20" customFormat="1" x14ac:dyDescent="0.25">
      <c r="A2923" s="21">
        <v>2019</v>
      </c>
      <c r="B2923" s="21">
        <v>11</v>
      </c>
      <c r="C2923" s="21" t="s">
        <v>89</v>
      </c>
      <c r="D2923" s="21" t="s">
        <v>332</v>
      </c>
      <c r="E2923" s="21" t="s">
        <v>29</v>
      </c>
      <c r="F2923" s="21" t="s">
        <v>333</v>
      </c>
      <c r="G2923" s="21" t="s">
        <v>330</v>
      </c>
      <c r="H2923" s="21">
        <v>1</v>
      </c>
      <c r="I2923" s="21">
        <v>0</v>
      </c>
      <c r="J2923" s="21">
        <v>0</v>
      </c>
      <c r="K2923" s="21">
        <v>0.02</v>
      </c>
      <c r="L2923" s="21">
        <v>0.57999999999999996</v>
      </c>
      <c r="M2923" s="21">
        <v>0</v>
      </c>
      <c r="N2923" s="21">
        <v>0</v>
      </c>
      <c r="O2923" s="21">
        <v>0.4</v>
      </c>
      <c r="P2923" s="22"/>
      <c r="Q2923" s="22"/>
      <c r="R2923" s="22"/>
      <c r="S2923" s="22"/>
      <c r="T2923" s="22"/>
      <c r="U2923" s="22"/>
      <c r="V2923" s="22"/>
      <c r="W2923" s="22"/>
      <c r="X2923" s="22"/>
      <c r="Y2923" s="22"/>
      <c r="Z2923" s="22"/>
      <c r="AA2923" s="22"/>
      <c r="AB2923" s="22"/>
      <c r="AC2923" s="22"/>
      <c r="AD2923" s="22"/>
      <c r="AE2923" s="22"/>
      <c r="AF2923" s="22"/>
      <c r="AG2923" s="22"/>
      <c r="AH2923" s="22"/>
      <c r="AI2923" s="22"/>
      <c r="AJ2923" s="22"/>
      <c r="AK2923" s="22"/>
      <c r="AL2923" s="22"/>
      <c r="AM2923" s="22"/>
      <c r="AN2923" s="22"/>
      <c r="AO2923" s="22"/>
      <c r="AP2923" s="22"/>
      <c r="AQ2923" s="22"/>
      <c r="AR2923" s="22"/>
      <c r="AS2923" s="22"/>
      <c r="AT2923" s="22"/>
      <c r="AU2923" s="22"/>
      <c r="AV2923" s="22"/>
      <c r="AW2923" s="22"/>
      <c r="AX2923" s="22"/>
      <c r="AY2923" s="22"/>
      <c r="AZ2923" s="22"/>
      <c r="BA2923" s="22"/>
      <c r="BB2923" s="22"/>
      <c r="BC2923" s="22"/>
      <c r="BD2923" s="22"/>
      <c r="BE2923" s="22"/>
    </row>
    <row r="2924" spans="1:57" s="20" customFormat="1" hidden="1" x14ac:dyDescent="0.25">
      <c r="A2924" s="21">
        <v>2019</v>
      </c>
      <c r="B2924" s="21">
        <v>11</v>
      </c>
      <c r="C2924" s="21" t="s">
        <v>55</v>
      </c>
      <c r="D2924" s="21" t="s">
        <v>249</v>
      </c>
      <c r="E2924" s="21" t="s">
        <v>250</v>
      </c>
      <c r="F2924" s="21" t="s">
        <v>363</v>
      </c>
      <c r="G2924" s="21" t="s">
        <v>357</v>
      </c>
      <c r="H2924" s="21">
        <v>8.49</v>
      </c>
      <c r="I2924" s="21">
        <v>0</v>
      </c>
      <c r="J2924" s="21">
        <v>0</v>
      </c>
      <c r="K2924" s="21">
        <v>0.02</v>
      </c>
      <c r="L2924" s="21">
        <v>8.4700000000000006</v>
      </c>
      <c r="M2924" s="21">
        <v>0</v>
      </c>
      <c r="N2924" s="21">
        <v>0</v>
      </c>
      <c r="O2924" s="21">
        <v>0</v>
      </c>
      <c r="P2924" s="22"/>
      <c r="Q2924" s="22"/>
      <c r="R2924" s="22"/>
      <c r="S2924" s="22"/>
      <c r="T2924" s="22"/>
      <c r="U2924" s="22"/>
      <c r="V2924" s="22"/>
      <c r="W2924" s="22"/>
      <c r="X2924" s="22"/>
      <c r="Y2924" s="22"/>
      <c r="Z2924" s="22"/>
      <c r="AA2924" s="22"/>
      <c r="AB2924" s="22"/>
      <c r="AC2924" s="22"/>
      <c r="AD2924" s="22"/>
      <c r="AE2924" s="22"/>
      <c r="AF2924" s="22"/>
      <c r="AG2924" s="22"/>
      <c r="AH2924" s="22"/>
      <c r="AI2924" s="22"/>
      <c r="AJ2924" s="22"/>
      <c r="AK2924" s="22"/>
      <c r="AL2924" s="22"/>
      <c r="AM2924" s="22"/>
      <c r="AN2924" s="22"/>
      <c r="AO2924" s="22"/>
      <c r="AP2924" s="22"/>
      <c r="AQ2924" s="22"/>
      <c r="AR2924" s="22"/>
      <c r="AS2924" s="22"/>
      <c r="AT2924" s="22"/>
      <c r="AU2924" s="22"/>
      <c r="AV2924" s="22"/>
      <c r="AW2924" s="22"/>
      <c r="AX2924" s="22"/>
      <c r="AY2924" s="22"/>
      <c r="AZ2924" s="22"/>
      <c r="BA2924" s="22"/>
      <c r="BB2924" s="22"/>
      <c r="BC2924" s="22"/>
      <c r="BD2924" s="22"/>
      <c r="BE2924" s="22"/>
    </row>
    <row r="2925" spans="1:57" s="20" customFormat="1" x14ac:dyDescent="0.25">
      <c r="A2925" s="21">
        <v>2019</v>
      </c>
      <c r="B2925" s="21">
        <v>11</v>
      </c>
      <c r="C2925" s="21" t="s">
        <v>61</v>
      </c>
      <c r="D2925" s="21" t="s">
        <v>399</v>
      </c>
      <c r="E2925" s="21" t="s">
        <v>29</v>
      </c>
      <c r="F2925" s="21" t="s">
        <v>423</v>
      </c>
      <c r="G2925" s="21" t="s">
        <v>411</v>
      </c>
      <c r="H2925" s="21">
        <v>1.8900000000000001</v>
      </c>
      <c r="I2925" s="21">
        <v>0</v>
      </c>
      <c r="J2925" s="21">
        <v>0</v>
      </c>
      <c r="K2925" s="21">
        <v>0.02</v>
      </c>
      <c r="L2925" s="21">
        <v>0</v>
      </c>
      <c r="M2925" s="21">
        <v>1.87</v>
      </c>
      <c r="N2925" s="21">
        <v>0.6</v>
      </c>
      <c r="O2925" s="21">
        <v>0</v>
      </c>
      <c r="P2925" s="22"/>
      <c r="Q2925" s="22"/>
      <c r="R2925" s="22"/>
      <c r="S2925" s="22"/>
      <c r="T2925" s="22"/>
      <c r="U2925" s="22"/>
      <c r="V2925" s="22"/>
      <c r="W2925" s="22"/>
      <c r="X2925" s="22"/>
      <c r="Y2925" s="22"/>
      <c r="Z2925" s="22"/>
      <c r="AA2925" s="22"/>
      <c r="AB2925" s="22"/>
      <c r="AC2925" s="22"/>
      <c r="AD2925" s="22"/>
      <c r="AE2925" s="22"/>
      <c r="AF2925" s="22"/>
      <c r="AG2925" s="22"/>
      <c r="AH2925" s="22"/>
      <c r="AI2925" s="22"/>
      <c r="AJ2925" s="22"/>
      <c r="AK2925" s="22"/>
      <c r="AL2925" s="22"/>
      <c r="AM2925" s="22"/>
      <c r="AN2925" s="22"/>
      <c r="AO2925" s="22"/>
      <c r="AP2925" s="22"/>
      <c r="AQ2925" s="22"/>
      <c r="AR2925" s="22"/>
      <c r="AS2925" s="22"/>
      <c r="AT2925" s="22"/>
      <c r="AU2925" s="22"/>
      <c r="AV2925" s="22"/>
      <c r="AW2925" s="22"/>
      <c r="AX2925" s="22"/>
      <c r="AY2925" s="22"/>
      <c r="AZ2925" s="22"/>
      <c r="BA2925" s="22"/>
      <c r="BB2925" s="22"/>
      <c r="BC2925" s="22"/>
      <c r="BD2925" s="22"/>
      <c r="BE2925" s="22"/>
    </row>
    <row r="2926" spans="1:57" s="20" customFormat="1" hidden="1" x14ac:dyDescent="0.25">
      <c r="A2926" s="21">
        <v>2019</v>
      </c>
      <c r="B2926" s="21">
        <v>11</v>
      </c>
      <c r="C2926" s="21" t="s">
        <v>267</v>
      </c>
      <c r="D2926" s="21" t="s">
        <v>268</v>
      </c>
      <c r="E2926" s="21" t="s">
        <v>543</v>
      </c>
      <c r="F2926" s="21" t="s">
        <v>559</v>
      </c>
      <c r="G2926" s="21" t="s">
        <v>560</v>
      </c>
      <c r="H2926" s="21">
        <v>0.02</v>
      </c>
      <c r="I2926" s="21">
        <v>0</v>
      </c>
      <c r="J2926" s="21">
        <v>0</v>
      </c>
      <c r="K2926" s="21">
        <v>0.02</v>
      </c>
      <c r="L2926" s="21">
        <v>0</v>
      </c>
      <c r="M2926" s="21">
        <v>0</v>
      </c>
      <c r="N2926" s="21">
        <v>0</v>
      </c>
      <c r="O2926" s="21">
        <v>0</v>
      </c>
      <c r="P2926" s="22"/>
      <c r="Q2926" s="22"/>
      <c r="R2926" s="22"/>
      <c r="S2926" s="22"/>
      <c r="T2926" s="22"/>
      <c r="U2926" s="22"/>
      <c r="V2926" s="22"/>
      <c r="W2926" s="22"/>
      <c r="X2926" s="22"/>
      <c r="Y2926" s="22"/>
      <c r="Z2926" s="22"/>
      <c r="AA2926" s="22"/>
      <c r="AB2926" s="22"/>
      <c r="AC2926" s="22"/>
      <c r="AD2926" s="22"/>
      <c r="AE2926" s="22"/>
      <c r="AF2926" s="22"/>
      <c r="AG2926" s="22"/>
      <c r="AH2926" s="22"/>
      <c r="AI2926" s="22"/>
      <c r="AJ2926" s="22"/>
      <c r="AK2926" s="22"/>
      <c r="AL2926" s="22"/>
      <c r="AM2926" s="22"/>
      <c r="AN2926" s="22"/>
      <c r="AO2926" s="22"/>
      <c r="AP2926" s="22"/>
      <c r="AQ2926" s="22"/>
      <c r="AR2926" s="22"/>
      <c r="AS2926" s="22"/>
      <c r="AT2926" s="22"/>
      <c r="AU2926" s="22"/>
      <c r="AV2926" s="22"/>
      <c r="AW2926" s="22"/>
      <c r="AX2926" s="22"/>
      <c r="AY2926" s="22"/>
      <c r="AZ2926" s="22"/>
      <c r="BA2926" s="22"/>
      <c r="BB2926" s="22"/>
      <c r="BC2926" s="22"/>
      <c r="BD2926" s="22"/>
      <c r="BE2926" s="22"/>
    </row>
    <row r="2927" spans="1:57" s="20" customFormat="1" hidden="1" x14ac:dyDescent="0.25">
      <c r="A2927" s="23">
        <v>2019</v>
      </c>
      <c r="B2927" s="23">
        <v>12</v>
      </c>
      <c r="C2927" s="23" t="s">
        <v>19</v>
      </c>
      <c r="D2927" s="23" t="s">
        <v>20</v>
      </c>
      <c r="E2927" s="23" t="s">
        <v>540</v>
      </c>
      <c r="F2927" s="23" t="s">
        <v>22</v>
      </c>
      <c r="G2927" s="23" t="s">
        <v>23</v>
      </c>
      <c r="H2927" s="23">
        <v>0.02</v>
      </c>
      <c r="I2927" s="23">
        <v>0</v>
      </c>
      <c r="J2927" s="23">
        <v>0</v>
      </c>
      <c r="K2927" s="23">
        <v>0.02</v>
      </c>
      <c r="L2927" s="23">
        <v>0</v>
      </c>
      <c r="M2927" s="23">
        <v>0</v>
      </c>
      <c r="N2927" s="23">
        <v>0</v>
      </c>
      <c r="O2927" s="23">
        <v>0</v>
      </c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 s="24"/>
      <c r="AB2927" s="24"/>
      <c r="AC2927" s="24"/>
      <c r="AD2927" s="24"/>
      <c r="AE2927" s="24"/>
      <c r="AF2927" s="24"/>
      <c r="AG2927" s="24"/>
      <c r="AH2927" s="24"/>
      <c r="AI2927" s="24"/>
      <c r="AJ2927" s="24"/>
      <c r="AK2927" s="24"/>
      <c r="AL2927" s="24"/>
      <c r="AM2927" s="24"/>
      <c r="AN2927" s="24"/>
      <c r="AO2927" s="24"/>
      <c r="AP2927" s="24"/>
      <c r="AQ2927" s="24"/>
      <c r="AR2927" s="24"/>
      <c r="AS2927" s="24"/>
      <c r="AT2927" s="24"/>
      <c r="AU2927" s="24"/>
      <c r="AV2927" s="24"/>
      <c r="AW2927" s="24"/>
      <c r="AX2927" s="24"/>
      <c r="AY2927" s="24"/>
      <c r="AZ2927" s="24"/>
      <c r="BA2927" s="24"/>
      <c r="BB2927" s="24"/>
      <c r="BC2927" s="24"/>
      <c r="BD2927" s="24"/>
      <c r="BE2927" s="24"/>
    </row>
    <row r="2928" spans="1:57" s="20" customFormat="1" x14ac:dyDescent="0.25">
      <c r="A2928" s="23">
        <v>2019</v>
      </c>
      <c r="B2928" s="23">
        <v>12</v>
      </c>
      <c r="C2928" s="23" t="s">
        <v>27</v>
      </c>
      <c r="D2928" s="23" t="s">
        <v>28</v>
      </c>
      <c r="E2928" s="23" t="s">
        <v>29</v>
      </c>
      <c r="F2928" s="23" t="s">
        <v>37</v>
      </c>
      <c r="G2928" s="23" t="s">
        <v>30</v>
      </c>
      <c r="H2928" s="23">
        <v>0.66</v>
      </c>
      <c r="I2928" s="23">
        <v>0</v>
      </c>
      <c r="J2928" s="23">
        <v>0</v>
      </c>
      <c r="K2928" s="23">
        <v>0.02</v>
      </c>
      <c r="L2928" s="23">
        <v>0</v>
      </c>
      <c r="M2928" s="23">
        <v>0.64</v>
      </c>
      <c r="N2928" s="23">
        <v>0.34</v>
      </c>
      <c r="O2928" s="23">
        <v>0</v>
      </c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 s="24"/>
      <c r="AB2928" s="24"/>
      <c r="AC2928" s="24"/>
      <c r="AD2928" s="24"/>
      <c r="AE2928" s="24"/>
      <c r="AF2928" s="24"/>
      <c r="AG2928" s="24"/>
      <c r="AH2928" s="24"/>
      <c r="AI2928" s="24"/>
      <c r="AJ2928" s="24"/>
      <c r="AK2928" s="24"/>
      <c r="AL2928" s="24"/>
      <c r="AM2928" s="24"/>
      <c r="AN2928" s="24"/>
      <c r="AO2928" s="24"/>
      <c r="AP2928" s="24"/>
      <c r="AQ2928" s="24"/>
      <c r="AR2928" s="24"/>
      <c r="AS2928" s="24"/>
      <c r="AT2928" s="24"/>
      <c r="AU2928" s="24"/>
      <c r="AV2928" s="24"/>
      <c r="AW2928" s="24"/>
      <c r="AX2928" s="24"/>
      <c r="AY2928" s="24"/>
      <c r="AZ2928" s="24"/>
      <c r="BA2928" s="24"/>
      <c r="BB2928" s="24"/>
      <c r="BC2928" s="24"/>
      <c r="BD2928" s="24"/>
      <c r="BE2928" s="24"/>
    </row>
    <row r="2929" spans="1:57" s="20" customFormat="1" hidden="1" x14ac:dyDescent="0.25">
      <c r="A2929" s="23">
        <v>2019</v>
      </c>
      <c r="B2929" s="23">
        <v>12</v>
      </c>
      <c r="C2929" s="23" t="s">
        <v>19</v>
      </c>
      <c r="D2929" s="23" t="s">
        <v>20</v>
      </c>
      <c r="E2929" s="23" t="s">
        <v>67</v>
      </c>
      <c r="F2929" s="23" t="s">
        <v>72</v>
      </c>
      <c r="G2929" s="23" t="s">
        <v>68</v>
      </c>
      <c r="H2929" s="23">
        <v>0.45</v>
      </c>
      <c r="I2929" s="23">
        <v>0</v>
      </c>
      <c r="J2929" s="23">
        <v>0</v>
      </c>
      <c r="K2929" s="23">
        <v>0.02</v>
      </c>
      <c r="L2929" s="23">
        <v>0.43000000000000005</v>
      </c>
      <c r="M2929" s="23">
        <v>0</v>
      </c>
      <c r="N2929" s="23">
        <v>0</v>
      </c>
      <c r="O2929" s="23">
        <v>0</v>
      </c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 s="24"/>
      <c r="AB2929" s="24"/>
      <c r="AC2929" s="24"/>
      <c r="AD2929" s="24"/>
      <c r="AE2929" s="24"/>
      <c r="AF2929" s="24"/>
      <c r="AG2929" s="24"/>
      <c r="AH2929" s="24"/>
      <c r="AI2929" s="24"/>
      <c r="AJ2929" s="24"/>
      <c r="AK2929" s="24"/>
      <c r="AL2929" s="24"/>
      <c r="AM2929" s="24"/>
      <c r="AN2929" s="24"/>
      <c r="AO2929" s="24"/>
      <c r="AP2929" s="24"/>
      <c r="AQ2929" s="24"/>
      <c r="AR2929" s="24"/>
      <c r="AS2929" s="24"/>
      <c r="AT2929" s="24"/>
      <c r="AU2929" s="24"/>
      <c r="AV2929" s="24"/>
      <c r="AW2929" s="24"/>
      <c r="AX2929" s="24"/>
      <c r="AY2929" s="24"/>
      <c r="AZ2929" s="24"/>
      <c r="BA2929" s="24"/>
      <c r="BB2929" s="24"/>
      <c r="BC2929" s="24"/>
      <c r="BD2929" s="24"/>
      <c r="BE2929" s="24"/>
    </row>
    <row r="2930" spans="1:57" s="20" customFormat="1" hidden="1" x14ac:dyDescent="0.25">
      <c r="A2930" s="23">
        <v>2019</v>
      </c>
      <c r="B2930" s="23">
        <v>12</v>
      </c>
      <c r="C2930" s="23" t="s">
        <v>27</v>
      </c>
      <c r="D2930" s="23" t="s">
        <v>160</v>
      </c>
      <c r="E2930" s="23" t="s">
        <v>563</v>
      </c>
      <c r="F2930" s="23" t="s">
        <v>161</v>
      </c>
      <c r="G2930" s="23" t="s">
        <v>157</v>
      </c>
      <c r="H2930" s="23">
        <v>2.2000000000000002</v>
      </c>
      <c r="I2930" s="23">
        <v>0</v>
      </c>
      <c r="J2930" s="23">
        <v>0</v>
      </c>
      <c r="K2930" s="23">
        <v>0.02</v>
      </c>
      <c r="L2930" s="23">
        <v>0</v>
      </c>
      <c r="M2930" s="23">
        <v>2.1800000000000002</v>
      </c>
      <c r="N2930" s="23">
        <v>1.46</v>
      </c>
      <c r="O2930" s="23">
        <v>0</v>
      </c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 s="24"/>
      <c r="AB2930" s="24"/>
      <c r="AC2930" s="24"/>
      <c r="AD2930" s="24"/>
      <c r="AE2930" s="24"/>
      <c r="AF2930" s="24"/>
      <c r="AG2930" s="24"/>
      <c r="AH2930" s="24"/>
      <c r="AI2930" s="24"/>
      <c r="AJ2930" s="24"/>
      <c r="AK2930" s="24"/>
      <c r="AL2930" s="24"/>
      <c r="AM2930" s="24"/>
      <c r="AN2930" s="24"/>
      <c r="AO2930" s="24"/>
      <c r="AP2930" s="24"/>
      <c r="AQ2930" s="24"/>
      <c r="AR2930" s="24"/>
      <c r="AS2930" s="24"/>
      <c r="AT2930" s="24"/>
      <c r="AU2930" s="24"/>
      <c r="AV2930" s="24"/>
      <c r="AW2930" s="24"/>
      <c r="AX2930" s="24"/>
      <c r="AY2930" s="24"/>
      <c r="AZ2930" s="24"/>
      <c r="BA2930" s="24"/>
      <c r="BB2930" s="24"/>
      <c r="BC2930" s="24"/>
      <c r="BD2930" s="24"/>
      <c r="BE2930" s="24"/>
    </row>
    <row r="2931" spans="1:57" s="20" customFormat="1" hidden="1" x14ac:dyDescent="0.25">
      <c r="A2931" s="23">
        <v>2019</v>
      </c>
      <c r="B2931" s="23">
        <v>12</v>
      </c>
      <c r="C2931" s="23" t="s">
        <v>55</v>
      </c>
      <c r="D2931" s="23" t="s">
        <v>249</v>
      </c>
      <c r="E2931" s="23" t="s">
        <v>250</v>
      </c>
      <c r="F2931" s="23" t="s">
        <v>363</v>
      </c>
      <c r="G2931" s="23" t="s">
        <v>357</v>
      </c>
      <c r="H2931" s="23">
        <v>7.92</v>
      </c>
      <c r="I2931" s="23">
        <v>0</v>
      </c>
      <c r="J2931" s="23">
        <v>0</v>
      </c>
      <c r="K2931" s="23">
        <v>0.02</v>
      </c>
      <c r="L2931" s="23">
        <v>7.9</v>
      </c>
      <c r="M2931" s="23">
        <v>0</v>
      </c>
      <c r="N2931" s="23">
        <v>0</v>
      </c>
      <c r="O2931" s="23">
        <v>0</v>
      </c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 s="24"/>
      <c r="AB2931" s="24"/>
      <c r="AC2931" s="24"/>
      <c r="AD2931" s="24"/>
      <c r="AE2931" s="24"/>
      <c r="AF2931" s="24"/>
      <c r="AG2931" s="24"/>
      <c r="AH2931" s="24"/>
      <c r="AI2931" s="24"/>
      <c r="AJ2931" s="24"/>
      <c r="AK2931" s="24"/>
      <c r="AL2931" s="24"/>
      <c r="AM2931" s="24"/>
      <c r="AN2931" s="24"/>
      <c r="AO2931" s="24"/>
      <c r="AP2931" s="24"/>
      <c r="AQ2931" s="24"/>
      <c r="AR2931" s="24"/>
      <c r="AS2931" s="24"/>
      <c r="AT2931" s="24"/>
      <c r="AU2931" s="24"/>
      <c r="AV2931" s="24"/>
      <c r="AW2931" s="24"/>
      <c r="AX2931" s="24"/>
      <c r="AY2931" s="24"/>
      <c r="AZ2931" s="24"/>
      <c r="BA2931" s="24"/>
      <c r="BB2931" s="24"/>
      <c r="BC2931" s="24"/>
      <c r="BD2931" s="24"/>
      <c r="BE2931" s="24"/>
    </row>
    <row r="2932" spans="1:57" s="20" customFormat="1" hidden="1" x14ac:dyDescent="0.25">
      <c r="A2932" s="23">
        <v>2019</v>
      </c>
      <c r="B2932" s="23">
        <v>12</v>
      </c>
      <c r="C2932" s="23" t="s">
        <v>15</v>
      </c>
      <c r="D2932" s="23" t="s">
        <v>24</v>
      </c>
      <c r="E2932" s="23" t="s">
        <v>541</v>
      </c>
      <c r="F2932" s="23" t="s">
        <v>449</v>
      </c>
      <c r="G2932" s="23" t="s">
        <v>449</v>
      </c>
      <c r="H2932" s="23">
        <v>2.0699999999999998</v>
      </c>
      <c r="I2932" s="23">
        <v>0</v>
      </c>
      <c r="J2932" s="23">
        <v>0</v>
      </c>
      <c r="K2932" s="23">
        <v>0.02</v>
      </c>
      <c r="L2932" s="23">
        <v>0.1</v>
      </c>
      <c r="M2932" s="23">
        <v>0</v>
      </c>
      <c r="N2932" s="23">
        <v>0</v>
      </c>
      <c r="O2932" s="23">
        <v>1.96</v>
      </c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 s="24"/>
      <c r="AB2932" s="24"/>
      <c r="AC2932" s="24"/>
      <c r="AD2932" s="24"/>
      <c r="AE2932" s="24"/>
      <c r="AF2932" s="24"/>
      <c r="AG2932" s="24"/>
      <c r="AH2932" s="24"/>
      <c r="AI2932" s="24"/>
      <c r="AJ2932" s="24"/>
      <c r="AK2932" s="24"/>
      <c r="AL2932" s="24"/>
      <c r="AM2932" s="24"/>
      <c r="AN2932" s="24"/>
      <c r="AO2932" s="24"/>
      <c r="AP2932" s="24"/>
      <c r="AQ2932" s="24"/>
      <c r="AR2932" s="24"/>
      <c r="AS2932" s="24"/>
      <c r="AT2932" s="24"/>
      <c r="AU2932" s="24"/>
      <c r="AV2932" s="24"/>
      <c r="AW2932" s="24"/>
      <c r="AX2932" s="24"/>
      <c r="AY2932" s="24"/>
      <c r="AZ2932" s="24"/>
      <c r="BA2932" s="24"/>
      <c r="BB2932" s="24"/>
      <c r="BC2932" s="24"/>
      <c r="BD2932" s="24"/>
      <c r="BE2932" s="24"/>
    </row>
    <row r="2933" spans="1:57" s="20" customFormat="1" hidden="1" x14ac:dyDescent="0.25">
      <c r="A2933" s="9">
        <v>2019</v>
      </c>
      <c r="B2933" s="9">
        <v>6</v>
      </c>
      <c r="C2933" s="12" t="s">
        <v>124</v>
      </c>
      <c r="D2933" s="12" t="s">
        <v>379</v>
      </c>
      <c r="E2933" s="12" t="s">
        <v>126</v>
      </c>
      <c r="F2933" s="12" t="s">
        <v>532</v>
      </c>
      <c r="G2933" s="12" t="s">
        <v>439</v>
      </c>
      <c r="H2933" s="6">
        <v>1.393E-2</v>
      </c>
      <c r="I2933" s="6"/>
      <c r="J2933" s="6"/>
      <c r="K2933" s="6">
        <v>1.393E-2</v>
      </c>
      <c r="L2933" s="6"/>
      <c r="M2933" s="6"/>
      <c r="N2933" s="6"/>
      <c r="O2933" s="6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  <c r="AM2933" s="3"/>
      <c r="AN2933" s="3"/>
      <c r="AO2933" s="3"/>
      <c r="AP2933" s="3"/>
      <c r="AQ2933" s="3"/>
      <c r="AR2933" s="3"/>
      <c r="AS2933" s="3"/>
      <c r="AT2933" s="3"/>
      <c r="AU2933" s="3"/>
      <c r="AV2933" s="3"/>
      <c r="AW2933" s="3"/>
      <c r="AX2933" s="3"/>
      <c r="AY2933" s="3"/>
      <c r="AZ2933" s="3"/>
      <c r="BA2933" s="3"/>
      <c r="BB2933" s="3"/>
      <c r="BC2933" s="3"/>
      <c r="BD2933" s="3"/>
      <c r="BE2933" s="3"/>
    </row>
    <row r="2934" spans="1:57" s="20" customFormat="1" x14ac:dyDescent="0.25">
      <c r="A2934" s="4">
        <v>2019</v>
      </c>
      <c r="B2934" s="4">
        <v>1</v>
      </c>
      <c r="C2934" s="4" t="s">
        <v>27</v>
      </c>
      <c r="D2934" s="4" t="s">
        <v>180</v>
      </c>
      <c r="E2934" s="4" t="s">
        <v>29</v>
      </c>
      <c r="F2934" s="4" t="s">
        <v>192</v>
      </c>
      <c r="G2934" s="5" t="s">
        <v>190</v>
      </c>
      <c r="H2934" s="6">
        <v>0.01</v>
      </c>
      <c r="I2934" s="6">
        <v>0</v>
      </c>
      <c r="J2934" s="6">
        <v>0</v>
      </c>
      <c r="K2934" s="6">
        <v>0.01</v>
      </c>
      <c r="L2934" s="6">
        <v>0</v>
      </c>
      <c r="M2934" s="6">
        <v>0</v>
      </c>
      <c r="N2934" s="6">
        <v>0</v>
      </c>
      <c r="O2934" s="6">
        <v>0</v>
      </c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  <c r="AM2934" s="3"/>
      <c r="AN2934" s="3"/>
      <c r="AO2934" s="3"/>
      <c r="AP2934" s="3"/>
      <c r="AQ2934" s="3"/>
      <c r="AR2934" s="3"/>
      <c r="AS2934" s="3"/>
      <c r="AT2934" s="3"/>
      <c r="AU2934" s="3"/>
      <c r="AV2934" s="3"/>
      <c r="AW2934" s="3"/>
      <c r="AX2934" s="3"/>
      <c r="AY2934" s="3"/>
      <c r="AZ2934" s="3"/>
      <c r="BA2934" s="3"/>
      <c r="BB2934" s="3"/>
      <c r="BC2934" s="3"/>
      <c r="BD2934" s="3"/>
      <c r="BE2934" s="3"/>
    </row>
    <row r="2935" spans="1:57" s="20" customFormat="1" hidden="1" x14ac:dyDescent="0.25">
      <c r="A2935" s="4">
        <v>2019</v>
      </c>
      <c r="B2935" s="4">
        <v>1</v>
      </c>
      <c r="C2935" s="4" t="s">
        <v>209</v>
      </c>
      <c r="D2935" s="4" t="s">
        <v>210</v>
      </c>
      <c r="E2935" s="4" t="s">
        <v>17</v>
      </c>
      <c r="F2935" s="4" t="s">
        <v>214</v>
      </c>
      <c r="G2935" s="7" t="s">
        <v>212</v>
      </c>
      <c r="H2935" s="6">
        <v>0.74</v>
      </c>
      <c r="I2935" s="6">
        <v>0</v>
      </c>
      <c r="J2935" s="6">
        <v>0</v>
      </c>
      <c r="K2935" s="6">
        <v>0.01</v>
      </c>
      <c r="L2935" s="6">
        <v>0.28999999999999998</v>
      </c>
      <c r="M2935" s="6">
        <v>0</v>
      </c>
      <c r="N2935" s="6">
        <v>0</v>
      </c>
      <c r="O2935" s="6">
        <v>0.44</v>
      </c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  <c r="AM2935" s="3"/>
      <c r="AN2935" s="3"/>
      <c r="AO2935" s="3"/>
      <c r="AP2935" s="3"/>
      <c r="AQ2935" s="3"/>
      <c r="AR2935" s="3"/>
      <c r="AS2935" s="3"/>
      <c r="AT2935" s="3"/>
      <c r="AU2935" s="3"/>
      <c r="AV2935" s="3"/>
      <c r="AW2935" s="3"/>
      <c r="AX2935" s="3"/>
      <c r="AY2935" s="3"/>
      <c r="AZ2935" s="3"/>
      <c r="BA2935" s="3"/>
      <c r="BB2935" s="3"/>
      <c r="BC2935" s="3"/>
      <c r="BD2935" s="3"/>
      <c r="BE2935" s="3"/>
    </row>
    <row r="2936" spans="1:57" s="20" customFormat="1" hidden="1" x14ac:dyDescent="0.25">
      <c r="A2936" s="4">
        <v>2019</v>
      </c>
      <c r="B2936" s="4">
        <v>1</v>
      </c>
      <c r="C2936" s="4" t="s">
        <v>15</v>
      </c>
      <c r="D2936" s="4" t="s">
        <v>131</v>
      </c>
      <c r="E2936" s="4" t="s">
        <v>43</v>
      </c>
      <c r="F2936" s="4" t="s">
        <v>237</v>
      </c>
      <c r="G2936" s="5" t="s">
        <v>16</v>
      </c>
      <c r="H2936" s="6">
        <v>1.1499999999999999</v>
      </c>
      <c r="I2936" s="6">
        <v>0</v>
      </c>
      <c r="J2936" s="6">
        <v>0</v>
      </c>
      <c r="K2936" s="6">
        <v>0.01</v>
      </c>
      <c r="L2936" s="6">
        <v>2.2000000000000002</v>
      </c>
      <c r="M2936" s="6">
        <v>-1.05</v>
      </c>
      <c r="N2936" s="6">
        <v>0</v>
      </c>
      <c r="O2936" s="6">
        <v>0</v>
      </c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  <c r="AM2936" s="3"/>
      <c r="AN2936" s="3"/>
      <c r="AO2936" s="3"/>
      <c r="AP2936" s="3"/>
      <c r="AQ2936" s="3"/>
      <c r="AR2936" s="3"/>
      <c r="AS2936" s="3"/>
      <c r="AT2936" s="3"/>
      <c r="AU2936" s="3"/>
      <c r="AV2936" s="3"/>
      <c r="AW2936" s="3"/>
      <c r="AX2936" s="3"/>
      <c r="AY2936" s="3"/>
      <c r="AZ2936" s="3"/>
      <c r="BA2936" s="3"/>
      <c r="BB2936" s="3"/>
      <c r="BC2936" s="3"/>
      <c r="BD2936" s="3"/>
      <c r="BE2936" s="3"/>
    </row>
    <row r="2937" spans="1:57" s="20" customFormat="1" hidden="1" x14ac:dyDescent="0.25">
      <c r="A2937" s="4">
        <v>2019</v>
      </c>
      <c r="B2937" s="4">
        <v>1</v>
      </c>
      <c r="C2937" s="4" t="s">
        <v>133</v>
      </c>
      <c r="D2937" s="4" t="s">
        <v>238</v>
      </c>
      <c r="E2937" s="4" t="s">
        <v>67</v>
      </c>
      <c r="F2937" s="4" t="s">
        <v>239</v>
      </c>
      <c r="G2937" s="5" t="s">
        <v>240</v>
      </c>
      <c r="H2937" s="6">
        <v>0.05</v>
      </c>
      <c r="I2937" s="6">
        <v>0</v>
      </c>
      <c r="J2937" s="6">
        <v>0</v>
      </c>
      <c r="K2937" s="6">
        <v>0.01</v>
      </c>
      <c r="L2937" s="6">
        <v>0.05</v>
      </c>
      <c r="M2937" s="6">
        <v>0</v>
      </c>
      <c r="N2937" s="6">
        <v>0</v>
      </c>
      <c r="O2937" s="6">
        <v>0</v>
      </c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  <c r="AM2937" s="3"/>
      <c r="AN2937" s="3"/>
      <c r="AO2937" s="3"/>
      <c r="AP2937" s="3"/>
      <c r="AQ2937" s="3"/>
      <c r="AR2937" s="3"/>
      <c r="AS2937" s="3"/>
      <c r="AT2937" s="3"/>
      <c r="AU2937" s="3"/>
      <c r="AV2937" s="3"/>
      <c r="AW2937" s="3"/>
      <c r="AX2937" s="3"/>
      <c r="AY2937" s="3"/>
      <c r="AZ2937" s="3"/>
      <c r="BA2937" s="3"/>
      <c r="BB2937" s="3"/>
      <c r="BC2937" s="3"/>
      <c r="BD2937" s="3"/>
      <c r="BE2937" s="3"/>
    </row>
    <row r="2938" spans="1:57" s="20" customFormat="1" hidden="1" x14ac:dyDescent="0.25">
      <c r="A2938" s="4">
        <v>2019</v>
      </c>
      <c r="B2938" s="4">
        <v>1</v>
      </c>
      <c r="C2938" s="4" t="s">
        <v>327</v>
      </c>
      <c r="D2938" s="4" t="s">
        <v>361</v>
      </c>
      <c r="E2938" s="4" t="s">
        <v>250</v>
      </c>
      <c r="F2938" s="4" t="s">
        <v>362</v>
      </c>
      <c r="G2938" s="5" t="s">
        <v>357</v>
      </c>
      <c r="H2938" s="6">
        <v>0.92</v>
      </c>
      <c r="I2938" s="6">
        <v>0</v>
      </c>
      <c r="J2938" s="6">
        <v>0</v>
      </c>
      <c r="K2938" s="6">
        <v>0.01</v>
      </c>
      <c r="L2938" s="6">
        <v>0.92</v>
      </c>
      <c r="M2938" s="6">
        <v>0</v>
      </c>
      <c r="N2938" s="6">
        <v>0</v>
      </c>
      <c r="O2938" s="6">
        <v>0</v>
      </c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  <c r="AM2938" s="3"/>
      <c r="AN2938" s="3"/>
      <c r="AO2938" s="3"/>
      <c r="AP2938" s="3"/>
      <c r="AQ2938" s="3"/>
      <c r="AR2938" s="3"/>
      <c r="AS2938" s="3"/>
      <c r="AT2938" s="3"/>
      <c r="AU2938" s="3"/>
      <c r="AV2938" s="3"/>
      <c r="AW2938" s="3"/>
      <c r="AX2938" s="3"/>
      <c r="AY2938" s="3"/>
      <c r="AZ2938" s="3"/>
      <c r="BA2938" s="3"/>
      <c r="BB2938" s="3"/>
      <c r="BC2938" s="3"/>
      <c r="BD2938" s="3"/>
      <c r="BE2938" s="3"/>
    </row>
    <row r="2939" spans="1:57" s="20" customFormat="1" hidden="1" x14ac:dyDescent="0.25">
      <c r="A2939" s="4">
        <v>2019</v>
      </c>
      <c r="B2939" s="4">
        <v>1</v>
      </c>
      <c r="C2939" s="4" t="s">
        <v>133</v>
      </c>
      <c r="D2939" s="4" t="s">
        <v>487</v>
      </c>
      <c r="E2939" s="4" t="s">
        <v>126</v>
      </c>
      <c r="F2939" s="4" t="s">
        <v>488</v>
      </c>
      <c r="G2939" s="5" t="s">
        <v>489</v>
      </c>
      <c r="H2939" s="6">
        <v>0.06</v>
      </c>
      <c r="I2939" s="6">
        <v>0</v>
      </c>
      <c r="J2939" s="6">
        <v>0</v>
      </c>
      <c r="K2939" s="6">
        <v>0.01</v>
      </c>
      <c r="L2939" s="6">
        <v>0.05</v>
      </c>
      <c r="M2939" s="6">
        <v>0</v>
      </c>
      <c r="N2939" s="6">
        <v>0</v>
      </c>
      <c r="O2939" s="6">
        <v>0</v>
      </c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  <c r="AM2939" s="3"/>
      <c r="AN2939" s="3"/>
      <c r="AO2939" s="3"/>
      <c r="AP2939" s="3"/>
      <c r="AQ2939" s="3"/>
      <c r="AR2939" s="3"/>
      <c r="AS2939" s="3"/>
      <c r="AT2939" s="3"/>
      <c r="AU2939" s="3"/>
      <c r="AV2939" s="3"/>
      <c r="AW2939" s="3"/>
      <c r="AX2939" s="3"/>
      <c r="AY2939" s="3"/>
      <c r="AZ2939" s="3"/>
      <c r="BA2939" s="3"/>
      <c r="BB2939" s="3"/>
      <c r="BC2939" s="3"/>
      <c r="BD2939" s="3"/>
      <c r="BE2939" s="3"/>
    </row>
    <row r="2940" spans="1:57" s="20" customFormat="1" x14ac:dyDescent="0.25">
      <c r="A2940" s="9">
        <v>2019</v>
      </c>
      <c r="B2940" s="9">
        <v>2</v>
      </c>
      <c r="C2940" s="9" t="s">
        <v>27</v>
      </c>
      <c r="D2940" s="9" t="s">
        <v>28</v>
      </c>
      <c r="E2940" s="9" t="s">
        <v>29</v>
      </c>
      <c r="F2940" s="9" t="s">
        <v>37</v>
      </c>
      <c r="G2940" s="5" t="s">
        <v>30</v>
      </c>
      <c r="H2940" s="6">
        <v>0.28999999999999998</v>
      </c>
      <c r="I2940" s="6">
        <v>0</v>
      </c>
      <c r="J2940" s="6">
        <v>0</v>
      </c>
      <c r="K2940" s="6">
        <v>0.01</v>
      </c>
      <c r="L2940" s="6">
        <v>0</v>
      </c>
      <c r="M2940" s="6">
        <v>0.28000000000000003</v>
      </c>
      <c r="N2940" s="6">
        <v>0.13</v>
      </c>
      <c r="O2940" s="6">
        <v>0</v>
      </c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  <c r="AM2940" s="3"/>
      <c r="AN2940" s="3"/>
      <c r="AO2940" s="3"/>
      <c r="AP2940" s="3"/>
      <c r="AQ2940" s="3"/>
      <c r="AR2940" s="3"/>
      <c r="AS2940" s="3"/>
      <c r="AT2940" s="3"/>
      <c r="AU2940" s="3"/>
      <c r="AV2940" s="3"/>
      <c r="AW2940" s="3"/>
      <c r="AX2940" s="3"/>
      <c r="AY2940" s="3"/>
      <c r="AZ2940" s="3"/>
      <c r="BA2940" s="3"/>
      <c r="BB2940" s="3"/>
      <c r="BC2940" s="3"/>
      <c r="BD2940" s="3"/>
      <c r="BE2940" s="3"/>
    </row>
    <row r="2941" spans="1:57" s="20" customFormat="1" hidden="1" x14ac:dyDescent="0.25">
      <c r="A2941" s="9">
        <v>2019</v>
      </c>
      <c r="B2941" s="9">
        <v>2</v>
      </c>
      <c r="C2941" s="9" t="s">
        <v>27</v>
      </c>
      <c r="D2941" s="9" t="s">
        <v>158</v>
      </c>
      <c r="E2941" s="9" t="s">
        <v>176</v>
      </c>
      <c r="F2941" s="9" t="s">
        <v>177</v>
      </c>
      <c r="G2941" s="5" t="s">
        <v>178</v>
      </c>
      <c r="H2941" s="6">
        <v>0.01</v>
      </c>
      <c r="I2941" s="6">
        <v>0</v>
      </c>
      <c r="J2941" s="6">
        <v>0</v>
      </c>
      <c r="K2941" s="6">
        <v>0.01</v>
      </c>
      <c r="L2941" s="6">
        <v>0</v>
      </c>
      <c r="M2941" s="6">
        <v>0</v>
      </c>
      <c r="N2941" s="6">
        <v>0</v>
      </c>
      <c r="O2941" s="6">
        <v>0</v>
      </c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  <c r="AM2941" s="3"/>
      <c r="AN2941" s="3"/>
      <c r="AO2941" s="3"/>
      <c r="AP2941" s="3"/>
      <c r="AQ2941" s="3"/>
      <c r="AR2941" s="3"/>
      <c r="AS2941" s="3"/>
      <c r="AT2941" s="3"/>
      <c r="AU2941" s="3"/>
      <c r="AV2941" s="3"/>
      <c r="AW2941" s="3"/>
      <c r="AX2941" s="3"/>
      <c r="AY2941" s="3"/>
      <c r="AZ2941" s="3"/>
      <c r="BA2941" s="3"/>
      <c r="BB2941" s="3"/>
      <c r="BC2941" s="3"/>
      <c r="BD2941" s="3"/>
      <c r="BE2941" s="3"/>
    </row>
    <row r="2942" spans="1:57" s="22" customFormat="1" hidden="1" x14ac:dyDescent="0.25">
      <c r="A2942" s="9">
        <v>2019</v>
      </c>
      <c r="B2942" s="9">
        <v>2</v>
      </c>
      <c r="C2942" s="9" t="s">
        <v>15</v>
      </c>
      <c r="D2942" s="9" t="s">
        <v>131</v>
      </c>
      <c r="E2942" s="9" t="s">
        <v>43</v>
      </c>
      <c r="F2942" s="9" t="s">
        <v>237</v>
      </c>
      <c r="G2942" s="5" t="s">
        <v>16</v>
      </c>
      <c r="H2942" s="6">
        <v>1.1000000000000001</v>
      </c>
      <c r="I2942" s="6">
        <v>0</v>
      </c>
      <c r="J2942" s="6">
        <v>0</v>
      </c>
      <c r="K2942" s="6">
        <v>0.01</v>
      </c>
      <c r="L2942" s="6">
        <v>1.95</v>
      </c>
      <c r="M2942" s="6">
        <v>-0.85</v>
      </c>
      <c r="N2942" s="6">
        <v>0</v>
      </c>
      <c r="O2942" s="6">
        <v>0</v>
      </c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  <c r="AM2942" s="3"/>
      <c r="AN2942" s="3"/>
      <c r="AO2942" s="3"/>
      <c r="AP2942" s="3"/>
      <c r="AQ2942" s="3"/>
      <c r="AR2942" s="3"/>
      <c r="AS2942" s="3"/>
      <c r="AT2942" s="3"/>
      <c r="AU2942" s="3"/>
      <c r="AV2942" s="3"/>
      <c r="AW2942" s="3"/>
      <c r="AX2942" s="3"/>
      <c r="AY2942" s="3"/>
      <c r="AZ2942" s="3"/>
      <c r="BA2942" s="3"/>
      <c r="BB2942" s="3"/>
      <c r="BC2942" s="3"/>
      <c r="BD2942" s="3"/>
      <c r="BE2942" s="3"/>
    </row>
    <row r="2943" spans="1:57" s="22" customFormat="1" hidden="1" x14ac:dyDescent="0.25">
      <c r="A2943" s="9">
        <v>2019</v>
      </c>
      <c r="B2943" s="9">
        <v>2</v>
      </c>
      <c r="C2943" s="9" t="s">
        <v>133</v>
      </c>
      <c r="D2943" s="9" t="s">
        <v>238</v>
      </c>
      <c r="E2943" s="9" t="s">
        <v>67</v>
      </c>
      <c r="F2943" s="9" t="s">
        <v>239</v>
      </c>
      <c r="G2943" s="5" t="s">
        <v>240</v>
      </c>
      <c r="H2943" s="6">
        <v>0.05</v>
      </c>
      <c r="I2943" s="6">
        <v>0</v>
      </c>
      <c r="J2943" s="6">
        <v>0</v>
      </c>
      <c r="K2943" s="6">
        <v>0.01</v>
      </c>
      <c r="L2943" s="6">
        <v>0.04</v>
      </c>
      <c r="M2943" s="6">
        <v>0</v>
      </c>
      <c r="N2943" s="6">
        <v>0</v>
      </c>
      <c r="O2943" s="6">
        <v>0</v>
      </c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  <c r="AM2943" s="3"/>
      <c r="AN2943" s="3"/>
      <c r="AO2943" s="3"/>
      <c r="AP2943" s="3"/>
      <c r="AQ2943" s="3"/>
      <c r="AR2943" s="3"/>
      <c r="AS2943" s="3"/>
      <c r="AT2943" s="3"/>
      <c r="AU2943" s="3"/>
      <c r="AV2943" s="3"/>
      <c r="AW2943" s="3"/>
      <c r="AX2943" s="3"/>
      <c r="AY2943" s="3"/>
      <c r="AZ2943" s="3"/>
      <c r="BA2943" s="3"/>
      <c r="BB2943" s="3"/>
      <c r="BC2943" s="3"/>
      <c r="BD2943" s="3"/>
      <c r="BE2943" s="3"/>
    </row>
    <row r="2944" spans="1:57" s="22" customFormat="1" hidden="1" x14ac:dyDescent="0.25">
      <c r="A2944" s="9">
        <v>2019</v>
      </c>
      <c r="B2944" s="9">
        <v>2</v>
      </c>
      <c r="C2944" s="9" t="s">
        <v>19</v>
      </c>
      <c r="D2944" s="9" t="s">
        <v>46</v>
      </c>
      <c r="E2944" s="9" t="s">
        <v>280</v>
      </c>
      <c r="F2944" s="9" t="s">
        <v>518</v>
      </c>
      <c r="G2944" s="5" t="s">
        <v>282</v>
      </c>
      <c r="H2944" s="6">
        <v>0.01</v>
      </c>
      <c r="I2944" s="6">
        <v>0</v>
      </c>
      <c r="J2944" s="6">
        <v>0</v>
      </c>
      <c r="K2944" s="6">
        <v>0.01</v>
      </c>
      <c r="L2944" s="6">
        <v>0</v>
      </c>
      <c r="M2944" s="6">
        <v>0</v>
      </c>
      <c r="N2944" s="6">
        <v>0</v>
      </c>
      <c r="O2944" s="6">
        <v>0</v>
      </c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  <c r="AM2944" s="3"/>
      <c r="AN2944" s="3"/>
      <c r="AO2944" s="3"/>
      <c r="AP2944" s="3"/>
      <c r="AQ2944" s="3"/>
      <c r="AR2944" s="3"/>
      <c r="AS2944" s="3"/>
      <c r="AT2944" s="3"/>
      <c r="AU2944" s="3"/>
      <c r="AV2944" s="3"/>
      <c r="AW2944" s="3"/>
      <c r="AX2944" s="3"/>
      <c r="AY2944" s="3"/>
      <c r="AZ2944" s="3"/>
      <c r="BA2944" s="3"/>
      <c r="BB2944" s="3"/>
      <c r="BC2944" s="3"/>
      <c r="BD2944" s="3"/>
      <c r="BE2944" s="3"/>
    </row>
    <row r="2945" spans="1:57" s="22" customFormat="1" hidden="1" x14ac:dyDescent="0.25">
      <c r="A2945" s="9">
        <v>2019</v>
      </c>
      <c r="B2945" s="9">
        <v>2</v>
      </c>
      <c r="C2945" s="9" t="s">
        <v>327</v>
      </c>
      <c r="D2945" s="9" t="s">
        <v>361</v>
      </c>
      <c r="E2945" s="9" t="s">
        <v>250</v>
      </c>
      <c r="F2945" s="9" t="s">
        <v>362</v>
      </c>
      <c r="G2945" s="5" t="s">
        <v>357</v>
      </c>
      <c r="H2945" s="6">
        <v>0.95</v>
      </c>
      <c r="I2945" s="6">
        <v>0</v>
      </c>
      <c r="J2945" s="6">
        <v>0</v>
      </c>
      <c r="K2945" s="6">
        <v>0.01</v>
      </c>
      <c r="L2945" s="6">
        <v>0.95</v>
      </c>
      <c r="M2945" s="6">
        <v>0</v>
      </c>
      <c r="N2945" s="6">
        <v>0</v>
      </c>
      <c r="O2945" s="6">
        <v>0</v>
      </c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  <c r="AM2945" s="3"/>
      <c r="AN2945" s="3"/>
      <c r="AO2945" s="3"/>
      <c r="AP2945" s="3"/>
      <c r="AQ2945" s="3"/>
      <c r="AR2945" s="3"/>
      <c r="AS2945" s="3"/>
      <c r="AT2945" s="3"/>
      <c r="AU2945" s="3"/>
      <c r="AV2945" s="3"/>
      <c r="AW2945" s="3"/>
      <c r="AX2945" s="3"/>
      <c r="AY2945" s="3"/>
      <c r="AZ2945" s="3"/>
      <c r="BA2945" s="3"/>
      <c r="BB2945" s="3"/>
      <c r="BC2945" s="3"/>
      <c r="BD2945" s="3"/>
      <c r="BE2945" s="3"/>
    </row>
    <row r="2946" spans="1:57" s="22" customFormat="1" hidden="1" x14ac:dyDescent="0.25">
      <c r="A2946" s="9">
        <v>2019</v>
      </c>
      <c r="B2946" s="9">
        <v>3</v>
      </c>
      <c r="C2946" s="9" t="s">
        <v>19</v>
      </c>
      <c r="D2946" s="9" t="s">
        <v>46</v>
      </c>
      <c r="E2946" s="9" t="s">
        <v>280</v>
      </c>
      <c r="F2946" s="9" t="s">
        <v>518</v>
      </c>
      <c r="G2946" s="5" t="s">
        <v>282</v>
      </c>
      <c r="H2946" s="6">
        <v>0.01</v>
      </c>
      <c r="I2946" s="6">
        <v>0</v>
      </c>
      <c r="J2946" s="6">
        <v>0</v>
      </c>
      <c r="K2946" s="6">
        <v>0.01</v>
      </c>
      <c r="L2946" s="6">
        <v>0</v>
      </c>
      <c r="M2946" s="6">
        <v>0</v>
      </c>
      <c r="N2946" s="6">
        <v>0</v>
      </c>
      <c r="O2946" s="6">
        <v>0</v>
      </c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  <c r="AM2946" s="3"/>
      <c r="AN2946" s="3"/>
      <c r="AO2946" s="3"/>
      <c r="AP2946" s="3"/>
      <c r="AQ2946" s="3"/>
      <c r="AR2946" s="3"/>
      <c r="AS2946" s="3"/>
      <c r="AT2946" s="3"/>
      <c r="AU2946" s="3"/>
      <c r="AV2946" s="3"/>
      <c r="AW2946" s="3"/>
      <c r="AX2946" s="3"/>
      <c r="AY2946" s="3"/>
      <c r="AZ2946" s="3"/>
      <c r="BA2946" s="3"/>
      <c r="BB2946" s="3"/>
      <c r="BC2946" s="3"/>
      <c r="BD2946" s="3"/>
      <c r="BE2946" s="3"/>
    </row>
    <row r="2947" spans="1:57" s="22" customFormat="1" hidden="1" x14ac:dyDescent="0.25">
      <c r="A2947" s="9">
        <v>2019</v>
      </c>
      <c r="B2947" s="9">
        <v>3</v>
      </c>
      <c r="C2947" s="9" t="s">
        <v>19</v>
      </c>
      <c r="D2947" s="9" t="s">
        <v>20</v>
      </c>
      <c r="E2947" s="9" t="s">
        <v>304</v>
      </c>
      <c r="F2947" s="9" t="s">
        <v>307</v>
      </c>
      <c r="G2947" s="5" t="s">
        <v>306</v>
      </c>
      <c r="H2947" s="6">
        <v>2.5</v>
      </c>
      <c r="I2947" s="6">
        <v>0</v>
      </c>
      <c r="J2947" s="6">
        <v>0</v>
      </c>
      <c r="K2947" s="6">
        <v>0.01</v>
      </c>
      <c r="L2947" s="6">
        <v>2.4900000000000002</v>
      </c>
      <c r="M2947" s="6">
        <v>0</v>
      </c>
      <c r="N2947" s="6">
        <v>0</v>
      </c>
      <c r="O2947" s="6">
        <v>0</v>
      </c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  <c r="AM2947" s="3"/>
      <c r="AN2947" s="3"/>
      <c r="AO2947" s="3"/>
      <c r="AP2947" s="3"/>
      <c r="AQ2947" s="3"/>
      <c r="AR2947" s="3"/>
      <c r="AS2947" s="3"/>
      <c r="AT2947" s="3"/>
      <c r="AU2947" s="3"/>
      <c r="AV2947" s="3"/>
      <c r="AW2947" s="3"/>
      <c r="AX2947" s="3"/>
      <c r="AY2947" s="3"/>
      <c r="AZ2947" s="3"/>
      <c r="BA2947" s="3"/>
      <c r="BB2947" s="3"/>
      <c r="BC2947" s="3"/>
      <c r="BD2947" s="3"/>
      <c r="BE2947" s="3"/>
    </row>
    <row r="2948" spans="1:57" s="22" customFormat="1" hidden="1" x14ac:dyDescent="0.25">
      <c r="A2948" s="9">
        <v>2019</v>
      </c>
      <c r="B2948" s="9">
        <v>3</v>
      </c>
      <c r="C2948" s="9" t="s">
        <v>327</v>
      </c>
      <c r="D2948" s="9" t="s">
        <v>361</v>
      </c>
      <c r="E2948" s="9" t="s">
        <v>250</v>
      </c>
      <c r="F2948" s="9" t="s">
        <v>362</v>
      </c>
      <c r="G2948" s="5" t="s">
        <v>357</v>
      </c>
      <c r="H2948" s="6">
        <v>1.29</v>
      </c>
      <c r="I2948" s="6">
        <v>0</v>
      </c>
      <c r="J2948" s="6">
        <v>0</v>
      </c>
      <c r="K2948" s="6">
        <v>0.01</v>
      </c>
      <c r="L2948" s="6">
        <v>1.28</v>
      </c>
      <c r="M2948" s="6">
        <v>0</v>
      </c>
      <c r="N2948" s="6">
        <v>0</v>
      </c>
      <c r="O2948" s="6">
        <v>0</v>
      </c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  <c r="AM2948" s="3"/>
      <c r="AN2948" s="3"/>
      <c r="AO2948" s="3"/>
      <c r="AP2948" s="3"/>
      <c r="AQ2948" s="3"/>
      <c r="AR2948" s="3"/>
      <c r="AS2948" s="3"/>
      <c r="AT2948" s="3"/>
      <c r="AU2948" s="3"/>
      <c r="AV2948" s="3"/>
      <c r="AW2948" s="3"/>
      <c r="AX2948" s="3"/>
      <c r="AY2948" s="3"/>
      <c r="AZ2948" s="3"/>
      <c r="BA2948" s="3"/>
      <c r="BB2948" s="3"/>
      <c r="BC2948" s="3"/>
      <c r="BD2948" s="3"/>
      <c r="BE2948" s="3"/>
    </row>
    <row r="2949" spans="1:57" s="22" customFormat="1" hidden="1" x14ac:dyDescent="0.25">
      <c r="A2949" s="9">
        <v>2019</v>
      </c>
      <c r="B2949" s="9">
        <v>3</v>
      </c>
      <c r="C2949" s="9" t="s">
        <v>15</v>
      </c>
      <c r="D2949" s="9" t="s">
        <v>24</v>
      </c>
      <c r="E2949" s="9" t="s">
        <v>25</v>
      </c>
      <c r="F2949" s="9" t="s">
        <v>449</v>
      </c>
      <c r="G2949" s="5" t="s">
        <v>449</v>
      </c>
      <c r="H2949" s="6">
        <v>1.92</v>
      </c>
      <c r="I2949" s="6">
        <v>0</v>
      </c>
      <c r="J2949" s="6">
        <v>0</v>
      </c>
      <c r="K2949" s="6">
        <v>0.01</v>
      </c>
      <c r="L2949" s="6">
        <v>0.13</v>
      </c>
      <c r="M2949" s="6">
        <v>0</v>
      </c>
      <c r="N2949" s="6">
        <v>0</v>
      </c>
      <c r="O2949" s="6">
        <v>1.76</v>
      </c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  <c r="AM2949" s="3"/>
      <c r="AN2949" s="3"/>
      <c r="AO2949" s="3"/>
      <c r="AP2949" s="3"/>
      <c r="AQ2949" s="3"/>
      <c r="AR2949" s="3"/>
      <c r="AS2949" s="3"/>
      <c r="AT2949" s="3"/>
      <c r="AU2949" s="3"/>
      <c r="AV2949" s="3"/>
      <c r="AW2949" s="3"/>
      <c r="AX2949" s="3"/>
      <c r="AY2949" s="3"/>
      <c r="AZ2949" s="3"/>
      <c r="BA2949" s="3"/>
      <c r="BB2949" s="3"/>
      <c r="BC2949" s="3"/>
      <c r="BD2949" s="3"/>
      <c r="BE2949" s="3"/>
    </row>
    <row r="2950" spans="1:57" s="22" customFormat="1" x14ac:dyDescent="0.25">
      <c r="A2950" s="9">
        <v>2019</v>
      </c>
      <c r="B2950" s="9">
        <v>4</v>
      </c>
      <c r="C2950" s="9" t="s">
        <v>27</v>
      </c>
      <c r="D2950" s="9" t="s">
        <v>28</v>
      </c>
      <c r="E2950" s="9" t="s">
        <v>29</v>
      </c>
      <c r="F2950" s="9" t="s">
        <v>524</v>
      </c>
      <c r="G2950" s="5" t="s">
        <v>30</v>
      </c>
      <c r="H2950" s="6">
        <v>0.43</v>
      </c>
      <c r="I2950" s="6">
        <v>0</v>
      </c>
      <c r="J2950" s="6">
        <v>0</v>
      </c>
      <c r="K2950" s="6">
        <v>0.01</v>
      </c>
      <c r="L2950" s="6">
        <v>0</v>
      </c>
      <c r="M2950" s="6">
        <v>0.42</v>
      </c>
      <c r="N2950" s="6">
        <v>0.17</v>
      </c>
      <c r="O2950" s="6">
        <v>0</v>
      </c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  <c r="AM2950" s="3"/>
      <c r="AN2950" s="3"/>
      <c r="AO2950" s="3"/>
      <c r="AP2950" s="3"/>
      <c r="AQ2950" s="3"/>
      <c r="AR2950" s="3"/>
      <c r="AS2950" s="3"/>
      <c r="AT2950" s="3"/>
      <c r="AU2950" s="3"/>
      <c r="AV2950" s="3"/>
      <c r="AW2950" s="3"/>
      <c r="AX2950" s="3"/>
      <c r="AY2950" s="3"/>
      <c r="AZ2950" s="3"/>
      <c r="BA2950" s="3"/>
      <c r="BB2950" s="3"/>
      <c r="BC2950" s="3"/>
      <c r="BD2950" s="3"/>
      <c r="BE2950" s="3"/>
    </row>
    <row r="2951" spans="1:57" s="22" customFormat="1" hidden="1" x14ac:dyDescent="0.25">
      <c r="A2951" s="9">
        <v>2019</v>
      </c>
      <c r="B2951" s="9">
        <v>4</v>
      </c>
      <c r="C2951" s="9" t="s">
        <v>19</v>
      </c>
      <c r="D2951" s="9" t="s">
        <v>46</v>
      </c>
      <c r="E2951" s="9" t="s">
        <v>280</v>
      </c>
      <c r="F2951" s="9" t="s">
        <v>518</v>
      </c>
      <c r="G2951" s="5" t="s">
        <v>282</v>
      </c>
      <c r="H2951" s="6">
        <v>0.01</v>
      </c>
      <c r="I2951" s="6">
        <v>0</v>
      </c>
      <c r="J2951" s="6">
        <v>0</v>
      </c>
      <c r="K2951" s="6">
        <v>0.01</v>
      </c>
      <c r="L2951" s="6">
        <v>0</v>
      </c>
      <c r="M2951" s="6">
        <v>0</v>
      </c>
      <c r="N2951" s="6">
        <v>0</v>
      </c>
      <c r="O2951" s="6">
        <v>0</v>
      </c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  <c r="AM2951" s="3"/>
      <c r="AN2951" s="3"/>
      <c r="AO2951" s="3"/>
      <c r="AP2951" s="3"/>
      <c r="AQ2951" s="3"/>
      <c r="AR2951" s="3"/>
      <c r="AS2951" s="3"/>
      <c r="AT2951" s="3"/>
      <c r="AU2951" s="3"/>
      <c r="AV2951" s="3"/>
      <c r="AW2951" s="3"/>
      <c r="AX2951" s="3"/>
      <c r="AY2951" s="3"/>
      <c r="AZ2951" s="3"/>
      <c r="BA2951" s="3"/>
      <c r="BB2951" s="3"/>
      <c r="BC2951" s="3"/>
      <c r="BD2951" s="3"/>
      <c r="BE2951" s="3"/>
    </row>
    <row r="2952" spans="1:57" s="22" customFormat="1" hidden="1" x14ac:dyDescent="0.25">
      <c r="A2952" s="9">
        <v>2019</v>
      </c>
      <c r="B2952" s="9">
        <v>4</v>
      </c>
      <c r="C2952" s="9" t="s">
        <v>222</v>
      </c>
      <c r="D2952" s="9" t="s">
        <v>223</v>
      </c>
      <c r="E2952" s="9" t="s">
        <v>500</v>
      </c>
      <c r="F2952" s="9" t="s">
        <v>529</v>
      </c>
      <c r="G2952" s="5" t="s">
        <v>502</v>
      </c>
      <c r="H2952" s="6">
        <v>8.77</v>
      </c>
      <c r="I2952" s="6">
        <v>0</v>
      </c>
      <c r="J2952" s="6">
        <v>0</v>
      </c>
      <c r="K2952" s="6">
        <v>0.01</v>
      </c>
      <c r="L2952" s="6">
        <v>0.04</v>
      </c>
      <c r="M2952" s="6">
        <v>0</v>
      </c>
      <c r="N2952" s="6">
        <v>0</v>
      </c>
      <c r="O2952" s="6">
        <v>8.7200000000000006</v>
      </c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  <c r="AM2952" s="3"/>
      <c r="AN2952" s="3"/>
      <c r="AO2952" s="3"/>
      <c r="AP2952" s="3"/>
      <c r="AQ2952" s="3"/>
      <c r="AR2952" s="3"/>
      <c r="AS2952" s="3"/>
      <c r="AT2952" s="3"/>
      <c r="AU2952" s="3"/>
      <c r="AV2952" s="3"/>
      <c r="AW2952" s="3"/>
      <c r="AX2952" s="3"/>
      <c r="AY2952" s="3"/>
      <c r="AZ2952" s="3"/>
      <c r="BA2952" s="3"/>
      <c r="BB2952" s="3"/>
      <c r="BC2952" s="3"/>
      <c r="BD2952" s="3"/>
      <c r="BE2952" s="3"/>
    </row>
    <row r="2953" spans="1:57" s="22" customFormat="1" hidden="1" x14ac:dyDescent="0.25">
      <c r="A2953" s="9">
        <v>2019</v>
      </c>
      <c r="B2953" s="9">
        <v>5</v>
      </c>
      <c r="C2953" s="9" t="s">
        <v>27</v>
      </c>
      <c r="D2953" s="9" t="s">
        <v>158</v>
      </c>
      <c r="E2953" s="9" t="s">
        <v>17</v>
      </c>
      <c r="F2953" s="9" t="s">
        <v>159</v>
      </c>
      <c r="G2953" s="5" t="s">
        <v>157</v>
      </c>
      <c r="H2953" s="6">
        <v>0.48</v>
      </c>
      <c r="I2953" s="6">
        <v>0</v>
      </c>
      <c r="J2953" s="6">
        <v>0</v>
      </c>
      <c r="K2953" s="6">
        <v>0.01</v>
      </c>
      <c r="L2953" s="6">
        <v>0</v>
      </c>
      <c r="M2953" s="6">
        <v>0.48</v>
      </c>
      <c r="N2953" s="6">
        <v>0.32</v>
      </c>
      <c r="O2953" s="6">
        <v>0</v>
      </c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  <c r="AM2953" s="3"/>
      <c r="AN2953" s="3"/>
      <c r="AO2953" s="3"/>
      <c r="AP2953" s="3"/>
      <c r="AQ2953" s="3"/>
      <c r="AR2953" s="3"/>
      <c r="AS2953" s="3"/>
      <c r="AT2953" s="3"/>
      <c r="AU2953" s="3"/>
      <c r="AV2953" s="3"/>
      <c r="AW2953" s="3"/>
      <c r="AX2953" s="3"/>
      <c r="AY2953" s="3"/>
      <c r="AZ2953" s="3"/>
      <c r="BA2953" s="3"/>
      <c r="BB2953" s="3"/>
      <c r="BC2953" s="3"/>
      <c r="BD2953" s="3"/>
      <c r="BE2953" s="3"/>
    </row>
    <row r="2954" spans="1:57" s="22" customFormat="1" hidden="1" x14ac:dyDescent="0.25">
      <c r="A2954" s="9">
        <v>2019</v>
      </c>
      <c r="B2954" s="9">
        <v>5</v>
      </c>
      <c r="C2954" s="9" t="s">
        <v>27</v>
      </c>
      <c r="D2954" s="9" t="s">
        <v>160</v>
      </c>
      <c r="E2954" s="9" t="s">
        <v>17</v>
      </c>
      <c r="F2954" s="9" t="s">
        <v>165</v>
      </c>
      <c r="G2954" s="5" t="s">
        <v>157</v>
      </c>
      <c r="H2954" s="6">
        <v>0.57999999999999996</v>
      </c>
      <c r="I2954" s="6">
        <v>0</v>
      </c>
      <c r="J2954" s="6">
        <v>0</v>
      </c>
      <c r="K2954" s="6">
        <v>0.01</v>
      </c>
      <c r="L2954" s="6">
        <v>0</v>
      </c>
      <c r="M2954" s="6">
        <v>0.57999999999999996</v>
      </c>
      <c r="N2954" s="6">
        <v>0.39</v>
      </c>
      <c r="O2954" s="6">
        <v>0</v>
      </c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  <c r="AM2954" s="3"/>
      <c r="AN2954" s="3"/>
      <c r="AO2954" s="3"/>
      <c r="AP2954" s="3"/>
      <c r="AQ2954" s="3"/>
      <c r="AR2954" s="3"/>
      <c r="AS2954" s="3"/>
      <c r="AT2954" s="3"/>
      <c r="AU2954" s="3"/>
      <c r="AV2954" s="3"/>
      <c r="AW2954" s="3"/>
      <c r="AX2954" s="3"/>
      <c r="AY2954" s="3"/>
      <c r="AZ2954" s="3"/>
      <c r="BA2954" s="3"/>
      <c r="BB2954" s="3"/>
      <c r="BC2954" s="3"/>
      <c r="BD2954" s="3"/>
      <c r="BE2954" s="3"/>
    </row>
    <row r="2955" spans="1:57" s="22" customFormat="1" hidden="1" x14ac:dyDescent="0.25">
      <c r="A2955" s="9">
        <v>2019</v>
      </c>
      <c r="B2955" s="9">
        <v>5</v>
      </c>
      <c r="C2955" s="9" t="s">
        <v>19</v>
      </c>
      <c r="D2955" s="9" t="s">
        <v>46</v>
      </c>
      <c r="E2955" s="9" t="s">
        <v>280</v>
      </c>
      <c r="F2955" s="9" t="s">
        <v>518</v>
      </c>
      <c r="G2955" s="5" t="s">
        <v>282</v>
      </c>
      <c r="H2955" s="6">
        <v>0.01</v>
      </c>
      <c r="I2955" s="6">
        <v>0</v>
      </c>
      <c r="J2955" s="6">
        <v>0</v>
      </c>
      <c r="K2955" s="6">
        <v>0.01</v>
      </c>
      <c r="L2955" s="6">
        <v>0</v>
      </c>
      <c r="M2955" s="6">
        <v>0</v>
      </c>
      <c r="N2955" s="6">
        <v>0</v>
      </c>
      <c r="O2955" s="6">
        <v>0</v>
      </c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  <c r="AM2955" s="3"/>
      <c r="AN2955" s="3"/>
      <c r="AO2955" s="3"/>
      <c r="AP2955" s="3"/>
      <c r="AQ2955" s="3"/>
      <c r="AR2955" s="3"/>
      <c r="AS2955" s="3"/>
      <c r="AT2955" s="3"/>
      <c r="AU2955" s="3"/>
      <c r="AV2955" s="3"/>
      <c r="AW2955" s="3"/>
      <c r="AX2955" s="3"/>
      <c r="AY2955" s="3"/>
      <c r="AZ2955" s="3"/>
      <c r="BA2955" s="3"/>
      <c r="BB2955" s="3"/>
      <c r="BC2955" s="3"/>
      <c r="BD2955" s="3"/>
      <c r="BE2955" s="3"/>
    </row>
    <row r="2956" spans="1:57" s="22" customFormat="1" hidden="1" x14ac:dyDescent="0.25">
      <c r="A2956" s="9">
        <v>2019</v>
      </c>
      <c r="B2956" s="9">
        <v>5</v>
      </c>
      <c r="C2956" s="9" t="s">
        <v>19</v>
      </c>
      <c r="D2956" s="9" t="s">
        <v>70</v>
      </c>
      <c r="E2956" s="9" t="s">
        <v>441</v>
      </c>
      <c r="F2956" s="9" t="s">
        <v>442</v>
      </c>
      <c r="G2956" s="5" t="s">
        <v>442</v>
      </c>
      <c r="H2956" s="6">
        <v>0.03</v>
      </c>
      <c r="I2956" s="6">
        <v>0</v>
      </c>
      <c r="J2956" s="6">
        <v>0</v>
      </c>
      <c r="K2956" s="6">
        <v>0.01</v>
      </c>
      <c r="L2956" s="6">
        <v>0.02</v>
      </c>
      <c r="M2956" s="6">
        <v>0</v>
      </c>
      <c r="N2956" s="6">
        <v>0</v>
      </c>
      <c r="O2956" s="6">
        <v>0</v>
      </c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  <c r="AM2956" s="3"/>
      <c r="AN2956" s="3"/>
      <c r="AO2956" s="3"/>
      <c r="AP2956" s="3"/>
      <c r="AQ2956" s="3"/>
      <c r="AR2956" s="3"/>
      <c r="AS2956" s="3"/>
      <c r="AT2956" s="3"/>
      <c r="AU2956" s="3"/>
      <c r="AV2956" s="3"/>
      <c r="AW2956" s="3"/>
      <c r="AX2956" s="3"/>
      <c r="AY2956" s="3"/>
      <c r="AZ2956" s="3"/>
      <c r="BA2956" s="3"/>
      <c r="BB2956" s="3"/>
      <c r="BC2956" s="3"/>
      <c r="BD2956" s="3"/>
      <c r="BE2956" s="3"/>
    </row>
    <row r="2957" spans="1:57" s="22" customFormat="1" hidden="1" x14ac:dyDescent="0.25">
      <c r="A2957" s="9">
        <v>2019</v>
      </c>
      <c r="B2957" s="9">
        <v>6</v>
      </c>
      <c r="C2957" s="10" t="s">
        <v>19</v>
      </c>
      <c r="D2957" s="10" t="s">
        <v>20</v>
      </c>
      <c r="E2957" s="9" t="s">
        <v>115</v>
      </c>
      <c r="F2957" s="10" t="s">
        <v>119</v>
      </c>
      <c r="G2957" s="5" t="s">
        <v>117</v>
      </c>
      <c r="H2957" s="6">
        <v>3.31</v>
      </c>
      <c r="I2957" s="6">
        <v>0</v>
      </c>
      <c r="J2957" s="6">
        <v>0</v>
      </c>
      <c r="K2957" s="6">
        <v>0.01</v>
      </c>
      <c r="L2957" s="6">
        <v>0</v>
      </c>
      <c r="M2957" s="6">
        <v>0</v>
      </c>
      <c r="N2957" s="6">
        <v>0</v>
      </c>
      <c r="O2957" s="6">
        <v>3.3</v>
      </c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  <c r="AM2957" s="3"/>
      <c r="AN2957" s="3"/>
      <c r="AO2957" s="3"/>
      <c r="AP2957" s="3"/>
      <c r="AQ2957" s="3"/>
      <c r="AR2957" s="3"/>
      <c r="AS2957" s="3"/>
      <c r="AT2957" s="3"/>
      <c r="AU2957" s="3"/>
      <c r="AV2957" s="3"/>
      <c r="AW2957" s="3"/>
      <c r="AX2957" s="3"/>
      <c r="AY2957" s="3"/>
      <c r="AZ2957" s="3"/>
      <c r="BA2957" s="3"/>
      <c r="BB2957" s="3"/>
      <c r="BC2957" s="3"/>
      <c r="BD2957" s="3"/>
      <c r="BE2957" s="3"/>
    </row>
    <row r="2958" spans="1:57" s="22" customFormat="1" hidden="1" x14ac:dyDescent="0.25">
      <c r="A2958" s="9">
        <v>2019</v>
      </c>
      <c r="B2958" s="9">
        <v>6</v>
      </c>
      <c r="C2958" s="10" t="s">
        <v>27</v>
      </c>
      <c r="D2958" s="10" t="s">
        <v>158</v>
      </c>
      <c r="E2958" s="9" t="s">
        <v>17</v>
      </c>
      <c r="F2958" s="10" t="s">
        <v>159</v>
      </c>
      <c r="G2958" s="12" t="s">
        <v>157</v>
      </c>
      <c r="H2958" s="6">
        <v>0.43</v>
      </c>
      <c r="I2958" s="6">
        <v>0</v>
      </c>
      <c r="J2958" s="6">
        <v>0</v>
      </c>
      <c r="K2958" s="6">
        <v>0.01</v>
      </c>
      <c r="L2958" s="6">
        <v>0</v>
      </c>
      <c r="M2958" s="6">
        <v>0.42</v>
      </c>
      <c r="N2958" s="6">
        <v>0.28000000000000003</v>
      </c>
      <c r="O2958" s="6">
        <v>0</v>
      </c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  <c r="AM2958" s="3"/>
      <c r="AN2958" s="3"/>
      <c r="AO2958" s="3"/>
      <c r="AP2958" s="3"/>
      <c r="AQ2958" s="3"/>
      <c r="AR2958" s="3"/>
      <c r="AS2958" s="3"/>
      <c r="AT2958" s="3"/>
      <c r="AU2958" s="3"/>
      <c r="AV2958" s="3"/>
      <c r="AW2958" s="3"/>
      <c r="AX2958" s="3"/>
      <c r="AY2958" s="3"/>
      <c r="AZ2958" s="3"/>
      <c r="BA2958" s="3"/>
      <c r="BB2958" s="3"/>
      <c r="BC2958" s="3"/>
      <c r="BD2958" s="3"/>
      <c r="BE2958" s="3"/>
    </row>
    <row r="2959" spans="1:57" s="22" customFormat="1" hidden="1" x14ac:dyDescent="0.25">
      <c r="A2959" s="9">
        <v>2019</v>
      </c>
      <c r="B2959" s="9">
        <v>6</v>
      </c>
      <c r="C2959" s="10" t="s">
        <v>27</v>
      </c>
      <c r="D2959" s="10" t="s">
        <v>158</v>
      </c>
      <c r="E2959" s="9" t="s">
        <v>17</v>
      </c>
      <c r="F2959" s="10" t="s">
        <v>164</v>
      </c>
      <c r="G2959" s="12" t="s">
        <v>157</v>
      </c>
      <c r="H2959" s="6">
        <v>0.46</v>
      </c>
      <c r="I2959" s="6">
        <v>0</v>
      </c>
      <c r="J2959" s="6">
        <v>0</v>
      </c>
      <c r="K2959" s="6">
        <v>0.01</v>
      </c>
      <c r="L2959" s="6">
        <v>0</v>
      </c>
      <c r="M2959" s="6">
        <v>0.45</v>
      </c>
      <c r="N2959" s="6">
        <v>0.3</v>
      </c>
      <c r="O2959" s="6">
        <v>0</v>
      </c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  <c r="AM2959" s="3"/>
      <c r="AN2959" s="3"/>
      <c r="AO2959" s="3"/>
      <c r="AP2959" s="3"/>
      <c r="AQ2959" s="3"/>
      <c r="AR2959" s="3"/>
      <c r="AS2959" s="3"/>
      <c r="AT2959" s="3"/>
      <c r="AU2959" s="3"/>
      <c r="AV2959" s="3"/>
      <c r="AW2959" s="3"/>
      <c r="AX2959" s="3"/>
      <c r="AY2959" s="3"/>
      <c r="AZ2959" s="3"/>
      <c r="BA2959" s="3"/>
      <c r="BB2959" s="3"/>
      <c r="BC2959" s="3"/>
      <c r="BD2959" s="3"/>
      <c r="BE2959" s="3"/>
    </row>
    <row r="2960" spans="1:57" s="22" customFormat="1" hidden="1" x14ac:dyDescent="0.25">
      <c r="A2960" s="9">
        <v>2019</v>
      </c>
      <c r="B2960" s="9">
        <v>6</v>
      </c>
      <c r="C2960" s="10" t="s">
        <v>27</v>
      </c>
      <c r="D2960" s="10" t="s">
        <v>160</v>
      </c>
      <c r="E2960" s="9" t="s">
        <v>17</v>
      </c>
      <c r="F2960" s="10" t="s">
        <v>165</v>
      </c>
      <c r="G2960" s="12" t="s">
        <v>157</v>
      </c>
      <c r="H2960" s="6">
        <v>0.55000000000000004</v>
      </c>
      <c r="I2960" s="6">
        <v>0</v>
      </c>
      <c r="J2960" s="6">
        <v>0</v>
      </c>
      <c r="K2960" s="6">
        <v>0.01</v>
      </c>
      <c r="L2960" s="6">
        <v>0</v>
      </c>
      <c r="M2960" s="6">
        <v>0.54</v>
      </c>
      <c r="N2960" s="6">
        <v>0.36</v>
      </c>
      <c r="O2960" s="6">
        <v>0</v>
      </c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  <c r="AM2960" s="3"/>
      <c r="AN2960" s="3"/>
      <c r="AO2960" s="3"/>
      <c r="AP2960" s="3"/>
      <c r="AQ2960" s="3"/>
      <c r="AR2960" s="3"/>
      <c r="AS2960" s="3"/>
      <c r="AT2960" s="3"/>
      <c r="AU2960" s="3"/>
      <c r="AV2960" s="3"/>
      <c r="AW2960" s="3"/>
      <c r="AX2960" s="3"/>
      <c r="AY2960" s="3"/>
      <c r="AZ2960" s="3"/>
      <c r="BA2960" s="3"/>
      <c r="BB2960" s="3"/>
      <c r="BC2960" s="3"/>
      <c r="BD2960" s="3"/>
      <c r="BE2960" s="3"/>
    </row>
    <row r="2961" spans="1:57" s="22" customFormat="1" hidden="1" x14ac:dyDescent="0.25">
      <c r="A2961" s="9">
        <v>2019</v>
      </c>
      <c r="B2961" s="9">
        <v>6</v>
      </c>
      <c r="C2961" s="10" t="s">
        <v>19</v>
      </c>
      <c r="D2961" s="10" t="s">
        <v>46</v>
      </c>
      <c r="E2961" s="9" t="s">
        <v>280</v>
      </c>
      <c r="F2961" s="10" t="s">
        <v>518</v>
      </c>
      <c r="G2961" s="12" t="s">
        <v>282</v>
      </c>
      <c r="H2961" s="6">
        <v>0.01</v>
      </c>
      <c r="I2961" s="6">
        <v>0</v>
      </c>
      <c r="J2961" s="6">
        <v>0</v>
      </c>
      <c r="K2961" s="6">
        <v>0.01</v>
      </c>
      <c r="L2961" s="6">
        <v>0</v>
      </c>
      <c r="M2961" s="6">
        <v>0</v>
      </c>
      <c r="N2961" s="6">
        <v>0</v>
      </c>
      <c r="O2961" s="6">
        <v>0</v>
      </c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  <c r="AM2961" s="3"/>
      <c r="AN2961" s="3"/>
      <c r="AO2961" s="3"/>
      <c r="AP2961" s="3"/>
      <c r="AQ2961" s="3"/>
      <c r="AR2961" s="3"/>
      <c r="AS2961" s="3"/>
      <c r="AT2961" s="3"/>
      <c r="AU2961" s="3"/>
      <c r="AV2961" s="3"/>
      <c r="AW2961" s="3"/>
      <c r="AX2961" s="3"/>
      <c r="AY2961" s="3"/>
      <c r="AZ2961" s="3"/>
      <c r="BA2961" s="3"/>
      <c r="BB2961" s="3"/>
      <c r="BC2961" s="3"/>
      <c r="BD2961" s="3"/>
      <c r="BE2961" s="3"/>
    </row>
    <row r="2962" spans="1:57" s="22" customFormat="1" hidden="1" x14ac:dyDescent="0.25">
      <c r="A2962" s="9">
        <v>2019</v>
      </c>
      <c r="B2962" s="9">
        <v>6</v>
      </c>
      <c r="C2962" s="10" t="s">
        <v>327</v>
      </c>
      <c r="D2962" s="10" t="s">
        <v>361</v>
      </c>
      <c r="E2962" s="9" t="s">
        <v>250</v>
      </c>
      <c r="F2962" s="10" t="s">
        <v>362</v>
      </c>
      <c r="G2962" s="12" t="s">
        <v>357</v>
      </c>
      <c r="H2962" s="6">
        <v>1.49</v>
      </c>
      <c r="I2962" s="6">
        <v>0</v>
      </c>
      <c r="J2962" s="6">
        <v>0</v>
      </c>
      <c r="K2962" s="6">
        <v>0.01</v>
      </c>
      <c r="L2962" s="6">
        <v>1.48</v>
      </c>
      <c r="M2962" s="6">
        <v>0</v>
      </c>
      <c r="N2962" s="6">
        <v>0</v>
      </c>
      <c r="O2962" s="6">
        <v>0</v>
      </c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  <c r="AM2962" s="3"/>
      <c r="AN2962" s="3"/>
      <c r="AO2962" s="3"/>
      <c r="AP2962" s="3"/>
      <c r="AQ2962" s="3"/>
      <c r="AR2962" s="3"/>
      <c r="AS2962" s="3"/>
      <c r="AT2962" s="3"/>
      <c r="AU2962" s="3"/>
      <c r="AV2962" s="3"/>
      <c r="AW2962" s="3"/>
      <c r="AX2962" s="3"/>
      <c r="AY2962" s="3"/>
      <c r="AZ2962" s="3"/>
      <c r="BA2962" s="3"/>
      <c r="BB2962" s="3"/>
      <c r="BC2962" s="3"/>
      <c r="BD2962" s="3"/>
      <c r="BE2962" s="3"/>
    </row>
    <row r="2963" spans="1:57" s="22" customFormat="1" hidden="1" x14ac:dyDescent="0.25">
      <c r="A2963" s="5">
        <v>2019</v>
      </c>
      <c r="B2963" s="5">
        <v>7</v>
      </c>
      <c r="C2963" s="12" t="s">
        <v>27</v>
      </c>
      <c r="D2963" s="12" t="s">
        <v>158</v>
      </c>
      <c r="E2963" s="5" t="s">
        <v>17</v>
      </c>
      <c r="F2963" s="12" t="s">
        <v>159</v>
      </c>
      <c r="G2963" s="10" t="s">
        <v>157</v>
      </c>
      <c r="H2963" s="6">
        <v>0.5</v>
      </c>
      <c r="I2963" s="6">
        <v>0</v>
      </c>
      <c r="J2963" s="6">
        <v>0</v>
      </c>
      <c r="K2963" s="6">
        <v>0.01</v>
      </c>
      <c r="L2963" s="6">
        <v>0</v>
      </c>
      <c r="M2963" s="6">
        <v>0.49</v>
      </c>
      <c r="N2963" s="6">
        <v>0.33</v>
      </c>
      <c r="O2963" s="6">
        <v>0</v>
      </c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  <c r="AM2963" s="3"/>
      <c r="AN2963" s="3"/>
      <c r="AO2963" s="3"/>
      <c r="AP2963" s="3"/>
      <c r="AQ2963" s="3"/>
      <c r="AR2963" s="3"/>
      <c r="AS2963" s="3"/>
      <c r="AT2963" s="3"/>
      <c r="AU2963" s="3"/>
      <c r="AV2963" s="3"/>
      <c r="AW2963" s="3"/>
      <c r="AX2963" s="3"/>
      <c r="AY2963" s="3"/>
      <c r="AZ2963" s="3"/>
      <c r="BA2963" s="3"/>
      <c r="BB2963" s="3"/>
      <c r="BC2963" s="3"/>
      <c r="BD2963" s="3"/>
      <c r="BE2963" s="3"/>
    </row>
    <row r="2964" spans="1:57" s="22" customFormat="1" hidden="1" x14ac:dyDescent="0.25">
      <c r="A2964" s="5">
        <v>2019</v>
      </c>
      <c r="B2964" s="5">
        <v>7</v>
      </c>
      <c r="C2964" s="12" t="s">
        <v>27</v>
      </c>
      <c r="D2964" s="12" t="s">
        <v>158</v>
      </c>
      <c r="E2964" s="5" t="s">
        <v>17</v>
      </c>
      <c r="F2964" s="12" t="s">
        <v>164</v>
      </c>
      <c r="G2964" s="10" t="s">
        <v>157</v>
      </c>
      <c r="H2964" s="6">
        <v>0.54</v>
      </c>
      <c r="I2964" s="6">
        <v>0</v>
      </c>
      <c r="J2964" s="6">
        <v>0</v>
      </c>
      <c r="K2964" s="6">
        <v>0.01</v>
      </c>
      <c r="L2964" s="6">
        <v>0</v>
      </c>
      <c r="M2964" s="6">
        <v>0.54</v>
      </c>
      <c r="N2964" s="6">
        <v>0.36</v>
      </c>
      <c r="O2964" s="6">
        <v>0</v>
      </c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  <c r="AM2964" s="3"/>
      <c r="AN2964" s="3"/>
      <c r="AO2964" s="3"/>
      <c r="AP2964" s="3"/>
      <c r="AQ2964" s="3"/>
      <c r="AR2964" s="3"/>
      <c r="AS2964" s="3"/>
      <c r="AT2964" s="3"/>
      <c r="AU2964" s="3"/>
      <c r="AV2964" s="3"/>
      <c r="AW2964" s="3"/>
      <c r="AX2964" s="3"/>
      <c r="AY2964" s="3"/>
      <c r="AZ2964" s="3"/>
      <c r="BA2964" s="3"/>
      <c r="BB2964" s="3"/>
      <c r="BC2964" s="3"/>
      <c r="BD2964" s="3"/>
      <c r="BE2964" s="3"/>
    </row>
    <row r="2965" spans="1:57" s="22" customFormat="1" hidden="1" x14ac:dyDescent="0.25">
      <c r="A2965" s="5">
        <v>2019</v>
      </c>
      <c r="B2965" s="5">
        <v>7</v>
      </c>
      <c r="C2965" s="12" t="s">
        <v>27</v>
      </c>
      <c r="D2965" s="12" t="s">
        <v>160</v>
      </c>
      <c r="E2965" s="5" t="s">
        <v>17</v>
      </c>
      <c r="F2965" s="12" t="s">
        <v>165</v>
      </c>
      <c r="G2965" s="10" t="s">
        <v>157</v>
      </c>
      <c r="H2965" s="6">
        <v>0.56000000000000005</v>
      </c>
      <c r="I2965" s="6">
        <v>0</v>
      </c>
      <c r="J2965" s="6">
        <v>0</v>
      </c>
      <c r="K2965" s="6">
        <v>0.01</v>
      </c>
      <c r="L2965" s="6">
        <v>0</v>
      </c>
      <c r="M2965" s="6">
        <v>0.55000000000000004</v>
      </c>
      <c r="N2965" s="6">
        <v>0.37</v>
      </c>
      <c r="O2965" s="6">
        <v>0</v>
      </c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  <c r="AM2965" s="3"/>
      <c r="AN2965" s="3"/>
      <c r="AO2965" s="3"/>
      <c r="AP2965" s="3"/>
      <c r="AQ2965" s="3"/>
      <c r="AR2965" s="3"/>
      <c r="AS2965" s="3"/>
      <c r="AT2965" s="3"/>
      <c r="AU2965" s="3"/>
      <c r="AV2965" s="3"/>
      <c r="AW2965" s="3"/>
      <c r="AX2965" s="3"/>
      <c r="AY2965" s="3"/>
      <c r="AZ2965" s="3"/>
      <c r="BA2965" s="3"/>
      <c r="BB2965" s="3"/>
      <c r="BC2965" s="3"/>
      <c r="BD2965" s="3"/>
      <c r="BE2965" s="3"/>
    </row>
    <row r="2966" spans="1:57" s="22" customFormat="1" hidden="1" x14ac:dyDescent="0.25">
      <c r="A2966" s="5">
        <v>2019</v>
      </c>
      <c r="B2966" s="5">
        <v>7</v>
      </c>
      <c r="C2966" s="12" t="s">
        <v>327</v>
      </c>
      <c r="D2966" s="12" t="s">
        <v>361</v>
      </c>
      <c r="E2966" s="5" t="s">
        <v>250</v>
      </c>
      <c r="F2966" s="12" t="s">
        <v>362</v>
      </c>
      <c r="G2966" s="10" t="s">
        <v>357</v>
      </c>
      <c r="H2966" s="6">
        <v>1.3900000000000001</v>
      </c>
      <c r="I2966" s="6">
        <v>0</v>
      </c>
      <c r="J2966" s="6">
        <v>0</v>
      </c>
      <c r="K2966" s="6">
        <v>0.01</v>
      </c>
      <c r="L2966" s="6">
        <v>1.38</v>
      </c>
      <c r="M2966" s="6">
        <v>0</v>
      </c>
      <c r="N2966" s="6">
        <v>0</v>
      </c>
      <c r="O2966" s="6">
        <v>0</v>
      </c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  <c r="AM2966" s="3"/>
      <c r="AN2966" s="3"/>
      <c r="AO2966" s="3"/>
      <c r="AP2966" s="3"/>
      <c r="AQ2966" s="3"/>
      <c r="AR2966" s="3"/>
      <c r="AS2966" s="3"/>
      <c r="AT2966" s="3"/>
      <c r="AU2966" s="3"/>
      <c r="AV2966" s="3"/>
      <c r="AW2966" s="3"/>
      <c r="AX2966" s="3"/>
      <c r="AY2966" s="3"/>
      <c r="AZ2966" s="3"/>
      <c r="BA2966" s="3"/>
      <c r="BB2966" s="3"/>
      <c r="BC2966" s="3"/>
      <c r="BD2966" s="3"/>
      <c r="BE2966" s="3"/>
    </row>
    <row r="2967" spans="1:57" s="22" customFormat="1" hidden="1" x14ac:dyDescent="0.25">
      <c r="A2967" s="5">
        <v>2019</v>
      </c>
      <c r="B2967" s="5">
        <v>7</v>
      </c>
      <c r="C2967" s="12" t="s">
        <v>124</v>
      </c>
      <c r="D2967" s="12" t="s">
        <v>379</v>
      </c>
      <c r="E2967" s="5" t="s">
        <v>126</v>
      </c>
      <c r="F2967" s="12" t="s">
        <v>532</v>
      </c>
      <c r="G2967" s="10" t="s">
        <v>439</v>
      </c>
      <c r="H2967" s="6">
        <v>0.01</v>
      </c>
      <c r="I2967" s="6">
        <v>0</v>
      </c>
      <c r="J2967" s="6">
        <v>0</v>
      </c>
      <c r="K2967" s="6">
        <v>0.01</v>
      </c>
      <c r="L2967" s="6">
        <v>0</v>
      </c>
      <c r="M2967" s="6">
        <v>0</v>
      </c>
      <c r="N2967" s="6">
        <v>0</v>
      </c>
      <c r="O2967" s="6">
        <v>0</v>
      </c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  <c r="AM2967" s="3"/>
      <c r="AN2967" s="3"/>
      <c r="AO2967" s="3"/>
      <c r="AP2967" s="3"/>
      <c r="AQ2967" s="3"/>
      <c r="AR2967" s="3"/>
      <c r="AS2967" s="3"/>
      <c r="AT2967" s="3"/>
      <c r="AU2967" s="3"/>
      <c r="AV2967" s="3"/>
      <c r="AW2967" s="3"/>
      <c r="AX2967" s="3"/>
      <c r="AY2967" s="3"/>
      <c r="AZ2967" s="3"/>
      <c r="BA2967" s="3"/>
      <c r="BB2967" s="3"/>
      <c r="BC2967" s="3"/>
      <c r="BD2967" s="3"/>
      <c r="BE2967" s="3"/>
    </row>
    <row r="2968" spans="1:57" s="22" customFormat="1" hidden="1" x14ac:dyDescent="0.25">
      <c r="A2968" s="15">
        <v>2019</v>
      </c>
      <c r="B2968" s="15">
        <v>8</v>
      </c>
      <c r="C2968" s="15" t="s">
        <v>19</v>
      </c>
      <c r="D2968" s="15" t="s">
        <v>20</v>
      </c>
      <c r="E2968" s="15" t="s">
        <v>542</v>
      </c>
      <c r="F2968" s="15" t="s">
        <v>116</v>
      </c>
      <c r="G2968" s="5" t="s">
        <v>117</v>
      </c>
      <c r="H2968" s="15">
        <v>2.0499999999999998</v>
      </c>
      <c r="I2968" s="15">
        <v>0</v>
      </c>
      <c r="J2968" s="15">
        <v>0</v>
      </c>
      <c r="K2968" s="15">
        <v>0.01</v>
      </c>
      <c r="L2968" s="15">
        <v>0</v>
      </c>
      <c r="M2968" s="15">
        <v>0</v>
      </c>
      <c r="N2968" s="15">
        <v>0</v>
      </c>
      <c r="O2968" s="15">
        <v>2.04</v>
      </c>
      <c r="P2968" s="17"/>
      <c r="Q2968" s="17"/>
      <c r="R2968" s="17"/>
      <c r="S2968" s="17"/>
      <c r="T2968" s="17"/>
      <c r="U2968" s="17"/>
      <c r="V2968" s="17"/>
      <c r="W2968" s="17"/>
      <c r="X2968" s="17"/>
      <c r="Y2968" s="17"/>
      <c r="Z2968" s="17"/>
      <c r="AA2968" s="17"/>
      <c r="AB2968" s="17"/>
      <c r="AC2968" s="17"/>
      <c r="AD2968" s="17"/>
      <c r="AE2968" s="17"/>
      <c r="AF2968" s="17"/>
      <c r="AG2968" s="17"/>
      <c r="AH2968" s="17"/>
      <c r="AI2968" s="17"/>
      <c r="AJ2968" s="17"/>
      <c r="AK2968" s="17"/>
      <c r="AL2968" s="17"/>
      <c r="AM2968" s="17"/>
      <c r="AN2968" s="17"/>
      <c r="AO2968" s="17"/>
      <c r="AP2968" s="17"/>
      <c r="AQ2968" s="17"/>
      <c r="AR2968" s="17"/>
      <c r="AS2968" s="17"/>
      <c r="AT2968" s="17"/>
      <c r="AU2968" s="17"/>
      <c r="AV2968" s="17"/>
      <c r="AW2968" s="17"/>
      <c r="AX2968" s="17"/>
      <c r="AY2968" s="17"/>
      <c r="AZ2968" s="17"/>
      <c r="BA2968" s="17"/>
      <c r="BB2968" s="17"/>
      <c r="BC2968" s="17"/>
      <c r="BD2968" s="17"/>
      <c r="BE2968" s="17"/>
    </row>
    <row r="2969" spans="1:57" s="22" customFormat="1" hidden="1" x14ac:dyDescent="0.25">
      <c r="A2969" s="15">
        <v>2019</v>
      </c>
      <c r="B2969" s="15">
        <v>8</v>
      </c>
      <c r="C2969" s="15" t="s">
        <v>27</v>
      </c>
      <c r="D2969" s="15" t="s">
        <v>158</v>
      </c>
      <c r="E2969" s="5" t="s">
        <v>17</v>
      </c>
      <c r="F2969" s="15" t="s">
        <v>159</v>
      </c>
      <c r="G2969" s="16" t="s">
        <v>157</v>
      </c>
      <c r="H2969" s="15">
        <v>0.5</v>
      </c>
      <c r="I2969" s="15">
        <v>0</v>
      </c>
      <c r="J2969" s="15">
        <v>0</v>
      </c>
      <c r="K2969" s="15">
        <v>0.01</v>
      </c>
      <c r="L2969" s="15">
        <v>0</v>
      </c>
      <c r="M2969" s="15">
        <v>0.49</v>
      </c>
      <c r="N2969" s="15">
        <v>0.33</v>
      </c>
      <c r="O2969" s="15">
        <v>0</v>
      </c>
      <c r="P2969" s="17"/>
      <c r="Q2969" s="17"/>
      <c r="R2969" s="17"/>
      <c r="S2969" s="17"/>
      <c r="T2969" s="17"/>
      <c r="U2969" s="17"/>
      <c r="V2969" s="17"/>
      <c r="W2969" s="17"/>
      <c r="X2969" s="17"/>
      <c r="Y2969" s="17"/>
      <c r="Z2969" s="17"/>
      <c r="AA2969" s="17"/>
      <c r="AB2969" s="17"/>
      <c r="AC2969" s="17"/>
      <c r="AD2969" s="17"/>
      <c r="AE2969" s="17"/>
      <c r="AF2969" s="17"/>
      <c r="AG2969" s="17"/>
      <c r="AH2969" s="17"/>
      <c r="AI2969" s="17"/>
      <c r="AJ2969" s="17"/>
      <c r="AK2969" s="17"/>
      <c r="AL2969" s="17"/>
      <c r="AM2969" s="17"/>
      <c r="AN2969" s="17"/>
      <c r="AO2969" s="17"/>
      <c r="AP2969" s="17"/>
      <c r="AQ2969" s="17"/>
      <c r="AR2969" s="17"/>
      <c r="AS2969" s="17"/>
      <c r="AT2969" s="17"/>
      <c r="AU2969" s="17"/>
      <c r="AV2969" s="17"/>
      <c r="AW2969" s="17"/>
      <c r="AX2969" s="17"/>
      <c r="AY2969" s="17"/>
      <c r="AZ2969" s="17"/>
      <c r="BA2969" s="17"/>
      <c r="BB2969" s="17"/>
      <c r="BC2969" s="17"/>
      <c r="BD2969" s="17"/>
      <c r="BE2969" s="17"/>
    </row>
    <row r="2970" spans="1:57" s="22" customFormat="1" hidden="1" x14ac:dyDescent="0.25">
      <c r="A2970" s="15">
        <v>2019</v>
      </c>
      <c r="B2970" s="15">
        <v>8</v>
      </c>
      <c r="C2970" s="15" t="s">
        <v>27</v>
      </c>
      <c r="D2970" s="15" t="s">
        <v>158</v>
      </c>
      <c r="E2970" s="5" t="s">
        <v>17</v>
      </c>
      <c r="F2970" s="15" t="s">
        <v>164</v>
      </c>
      <c r="G2970" s="16" t="s">
        <v>157</v>
      </c>
      <c r="H2970" s="15">
        <v>0.54</v>
      </c>
      <c r="I2970" s="15">
        <v>0</v>
      </c>
      <c r="J2970" s="15">
        <v>0</v>
      </c>
      <c r="K2970" s="15">
        <v>0.01</v>
      </c>
      <c r="L2970" s="15">
        <v>0</v>
      </c>
      <c r="M2970" s="15">
        <v>0.53</v>
      </c>
      <c r="N2970" s="15">
        <v>0.35</v>
      </c>
      <c r="O2970" s="15">
        <v>0</v>
      </c>
      <c r="P2970" s="17"/>
      <c r="Q2970" s="17"/>
      <c r="R2970" s="17"/>
      <c r="S2970" s="17"/>
      <c r="T2970" s="17"/>
      <c r="U2970" s="17"/>
      <c r="V2970" s="17"/>
      <c r="W2970" s="17"/>
      <c r="X2970" s="17"/>
      <c r="Y2970" s="17"/>
      <c r="Z2970" s="17"/>
      <c r="AA2970" s="17"/>
      <c r="AB2970" s="17"/>
      <c r="AC2970" s="17"/>
      <c r="AD2970" s="17"/>
      <c r="AE2970" s="17"/>
      <c r="AF2970" s="17"/>
      <c r="AG2970" s="17"/>
      <c r="AH2970" s="17"/>
      <c r="AI2970" s="17"/>
      <c r="AJ2970" s="17"/>
      <c r="AK2970" s="17"/>
      <c r="AL2970" s="17"/>
      <c r="AM2970" s="17"/>
      <c r="AN2970" s="17"/>
      <c r="AO2970" s="17"/>
      <c r="AP2970" s="17"/>
      <c r="AQ2970" s="17"/>
      <c r="AR2970" s="17"/>
      <c r="AS2970" s="17"/>
      <c r="AT2970" s="17"/>
      <c r="AU2970" s="17"/>
      <c r="AV2970" s="17"/>
      <c r="AW2970" s="17"/>
      <c r="AX2970" s="17"/>
      <c r="AY2970" s="17"/>
      <c r="AZ2970" s="17"/>
      <c r="BA2970" s="17"/>
      <c r="BB2970" s="17"/>
      <c r="BC2970" s="17"/>
      <c r="BD2970" s="17"/>
      <c r="BE2970" s="17"/>
    </row>
    <row r="2971" spans="1:57" s="22" customFormat="1" hidden="1" x14ac:dyDescent="0.25">
      <c r="A2971" s="15">
        <v>2019</v>
      </c>
      <c r="B2971" s="15">
        <v>8</v>
      </c>
      <c r="C2971" s="15" t="s">
        <v>27</v>
      </c>
      <c r="D2971" s="15" t="s">
        <v>160</v>
      </c>
      <c r="E2971" s="5" t="s">
        <v>17</v>
      </c>
      <c r="F2971" s="15" t="s">
        <v>165</v>
      </c>
      <c r="G2971" s="16" t="s">
        <v>157</v>
      </c>
      <c r="H2971" s="15">
        <v>0.67</v>
      </c>
      <c r="I2971" s="15">
        <v>0</v>
      </c>
      <c r="J2971" s="15">
        <v>0</v>
      </c>
      <c r="K2971" s="15">
        <v>0.01</v>
      </c>
      <c r="L2971" s="15">
        <v>0</v>
      </c>
      <c r="M2971" s="15">
        <v>0.66</v>
      </c>
      <c r="N2971" s="15">
        <v>0.44</v>
      </c>
      <c r="O2971" s="15">
        <v>0</v>
      </c>
      <c r="P2971" s="17"/>
      <c r="Q2971" s="17"/>
      <c r="R2971" s="17"/>
      <c r="S2971" s="17"/>
      <c r="T2971" s="17"/>
      <c r="U2971" s="17"/>
      <c r="V2971" s="17"/>
      <c r="W2971" s="17"/>
      <c r="X2971" s="17"/>
      <c r="Y2971" s="17"/>
      <c r="Z2971" s="17"/>
      <c r="AA2971" s="17"/>
      <c r="AB2971" s="17"/>
      <c r="AC2971" s="17"/>
      <c r="AD2971" s="17"/>
      <c r="AE2971" s="17"/>
      <c r="AF2971" s="17"/>
      <c r="AG2971" s="17"/>
      <c r="AH2971" s="17"/>
      <c r="AI2971" s="17"/>
      <c r="AJ2971" s="17"/>
      <c r="AK2971" s="17"/>
      <c r="AL2971" s="17"/>
      <c r="AM2971" s="17"/>
      <c r="AN2971" s="17"/>
      <c r="AO2971" s="17"/>
      <c r="AP2971" s="17"/>
      <c r="AQ2971" s="17"/>
      <c r="AR2971" s="17"/>
      <c r="AS2971" s="17"/>
      <c r="AT2971" s="17"/>
      <c r="AU2971" s="17"/>
      <c r="AV2971" s="17"/>
      <c r="AW2971" s="17"/>
      <c r="AX2971" s="17"/>
      <c r="AY2971" s="17"/>
      <c r="AZ2971" s="17"/>
      <c r="BA2971" s="17"/>
      <c r="BB2971" s="17"/>
      <c r="BC2971" s="17"/>
      <c r="BD2971" s="17"/>
      <c r="BE2971" s="17"/>
    </row>
    <row r="2972" spans="1:57" s="22" customFormat="1" hidden="1" x14ac:dyDescent="0.25">
      <c r="A2972" s="15">
        <v>2019</v>
      </c>
      <c r="B2972" s="15">
        <v>8</v>
      </c>
      <c r="C2972" s="15" t="s">
        <v>327</v>
      </c>
      <c r="D2972" s="15" t="s">
        <v>361</v>
      </c>
      <c r="E2972" s="15" t="s">
        <v>250</v>
      </c>
      <c r="F2972" s="15" t="s">
        <v>362</v>
      </c>
      <c r="G2972" s="16" t="s">
        <v>357</v>
      </c>
      <c r="H2972" s="15">
        <v>1.31</v>
      </c>
      <c r="I2972" s="15">
        <v>0</v>
      </c>
      <c r="J2972" s="15">
        <v>0</v>
      </c>
      <c r="K2972" s="15">
        <v>0.01</v>
      </c>
      <c r="L2972" s="15">
        <v>1.3</v>
      </c>
      <c r="M2972" s="15">
        <v>0</v>
      </c>
      <c r="N2972" s="15">
        <v>0</v>
      </c>
      <c r="O2972" s="15">
        <v>0</v>
      </c>
      <c r="P2972" s="17"/>
      <c r="Q2972" s="17"/>
      <c r="R2972" s="17"/>
      <c r="S2972" s="17"/>
      <c r="T2972" s="17"/>
      <c r="U2972" s="17"/>
      <c r="V2972" s="17"/>
      <c r="W2972" s="17"/>
      <c r="X2972" s="17"/>
      <c r="Y2972" s="17"/>
      <c r="Z2972" s="17"/>
      <c r="AA2972" s="17"/>
      <c r="AB2972" s="17"/>
      <c r="AC2972" s="17"/>
      <c r="AD2972" s="17"/>
      <c r="AE2972" s="17"/>
      <c r="AF2972" s="17"/>
      <c r="AG2972" s="17"/>
      <c r="AH2972" s="17"/>
      <c r="AI2972" s="17"/>
      <c r="AJ2972" s="17"/>
      <c r="AK2972" s="17"/>
      <c r="AL2972" s="17"/>
      <c r="AM2972" s="17"/>
      <c r="AN2972" s="17"/>
      <c r="AO2972" s="17"/>
      <c r="AP2972" s="17"/>
      <c r="AQ2972" s="17"/>
      <c r="AR2972" s="17"/>
      <c r="AS2972" s="17"/>
      <c r="AT2972" s="17"/>
      <c r="AU2972" s="17"/>
      <c r="AV2972" s="17"/>
      <c r="AW2972" s="17"/>
      <c r="AX2972" s="17"/>
      <c r="AY2972" s="17"/>
      <c r="AZ2972" s="17"/>
      <c r="BA2972" s="17"/>
      <c r="BB2972" s="17"/>
      <c r="BC2972" s="17"/>
      <c r="BD2972" s="17"/>
      <c r="BE2972" s="17"/>
    </row>
    <row r="2973" spans="1:57" s="22" customFormat="1" hidden="1" x14ac:dyDescent="0.25">
      <c r="A2973" s="15">
        <v>2019</v>
      </c>
      <c r="B2973" s="15">
        <v>8</v>
      </c>
      <c r="C2973" s="15" t="s">
        <v>124</v>
      </c>
      <c r="D2973" s="15" t="s">
        <v>379</v>
      </c>
      <c r="E2973" s="15" t="s">
        <v>543</v>
      </c>
      <c r="F2973" s="15" t="s">
        <v>532</v>
      </c>
      <c r="G2973" s="16" t="s">
        <v>439</v>
      </c>
      <c r="H2973" s="15">
        <v>0.01</v>
      </c>
      <c r="I2973" s="15">
        <v>0</v>
      </c>
      <c r="J2973" s="15">
        <v>0</v>
      </c>
      <c r="K2973" s="15">
        <v>0.01</v>
      </c>
      <c r="L2973" s="15">
        <v>0</v>
      </c>
      <c r="M2973" s="15">
        <v>0</v>
      </c>
      <c r="N2973" s="15">
        <v>0</v>
      </c>
      <c r="O2973" s="15">
        <v>0</v>
      </c>
      <c r="P2973" s="17"/>
      <c r="Q2973" s="17"/>
      <c r="R2973" s="17"/>
      <c r="S2973" s="17"/>
      <c r="T2973" s="17"/>
      <c r="U2973" s="17"/>
      <c r="V2973" s="17"/>
      <c r="W2973" s="17"/>
      <c r="X2973" s="17"/>
      <c r="Y2973" s="17"/>
      <c r="Z2973" s="17"/>
      <c r="AA2973" s="17"/>
      <c r="AB2973" s="17"/>
      <c r="AC2973" s="17"/>
      <c r="AD2973" s="17"/>
      <c r="AE2973" s="17"/>
      <c r="AF2973" s="17"/>
      <c r="AG2973" s="17"/>
      <c r="AH2973" s="17"/>
      <c r="AI2973" s="17"/>
      <c r="AJ2973" s="17"/>
      <c r="AK2973" s="17"/>
      <c r="AL2973" s="17"/>
      <c r="AM2973" s="17"/>
      <c r="AN2973" s="17"/>
      <c r="AO2973" s="17"/>
      <c r="AP2973" s="17"/>
      <c r="AQ2973" s="17"/>
      <c r="AR2973" s="17"/>
      <c r="AS2973" s="17"/>
      <c r="AT2973" s="17"/>
      <c r="AU2973" s="17"/>
      <c r="AV2973" s="17"/>
      <c r="AW2973" s="17"/>
      <c r="AX2973" s="17"/>
      <c r="AY2973" s="17"/>
      <c r="AZ2973" s="17"/>
      <c r="BA2973" s="17"/>
      <c r="BB2973" s="17"/>
      <c r="BC2973" s="17"/>
      <c r="BD2973" s="17"/>
      <c r="BE2973" s="17"/>
    </row>
    <row r="2974" spans="1:57" s="22" customFormat="1" hidden="1" x14ac:dyDescent="0.25">
      <c r="A2974" s="15">
        <v>2019</v>
      </c>
      <c r="B2974" s="15">
        <v>8</v>
      </c>
      <c r="C2974" s="15" t="s">
        <v>19</v>
      </c>
      <c r="D2974" s="15" t="s">
        <v>70</v>
      </c>
      <c r="E2974" s="15" t="s">
        <v>441</v>
      </c>
      <c r="F2974" s="15" t="s">
        <v>442</v>
      </c>
      <c r="G2974" s="5" t="s">
        <v>442</v>
      </c>
      <c r="H2974" s="15">
        <v>0.02</v>
      </c>
      <c r="I2974" s="15">
        <v>0</v>
      </c>
      <c r="J2974" s="15">
        <v>0</v>
      </c>
      <c r="K2974" s="15">
        <v>0.01</v>
      </c>
      <c r="L2974" s="15">
        <v>0.02</v>
      </c>
      <c r="M2974" s="15">
        <v>0</v>
      </c>
      <c r="N2974" s="15">
        <v>0</v>
      </c>
      <c r="O2974" s="15">
        <v>0</v>
      </c>
      <c r="P2974" s="17"/>
      <c r="Q2974" s="17"/>
      <c r="R2974" s="17"/>
      <c r="S2974" s="17"/>
      <c r="T2974" s="17"/>
      <c r="U2974" s="17"/>
      <c r="V2974" s="17"/>
      <c r="W2974" s="17"/>
      <c r="X2974" s="17"/>
      <c r="Y2974" s="17"/>
      <c r="Z2974" s="17"/>
      <c r="AA2974" s="17"/>
      <c r="AB2974" s="17"/>
      <c r="AC2974" s="17"/>
      <c r="AD2974" s="17"/>
      <c r="AE2974" s="17"/>
      <c r="AF2974" s="17"/>
      <c r="AG2974" s="17"/>
      <c r="AH2974" s="17"/>
      <c r="AI2974" s="17"/>
      <c r="AJ2974" s="17"/>
      <c r="AK2974" s="17"/>
      <c r="AL2974" s="17"/>
      <c r="AM2974" s="17"/>
      <c r="AN2974" s="17"/>
      <c r="AO2974" s="17"/>
      <c r="AP2974" s="17"/>
      <c r="AQ2974" s="17"/>
      <c r="AR2974" s="17"/>
      <c r="AS2974" s="17"/>
      <c r="AT2974" s="17"/>
      <c r="AU2974" s="17"/>
      <c r="AV2974" s="17"/>
      <c r="AW2974" s="17"/>
      <c r="AX2974" s="17"/>
      <c r="AY2974" s="17"/>
      <c r="AZ2974" s="17"/>
      <c r="BA2974" s="17"/>
      <c r="BB2974" s="17"/>
      <c r="BC2974" s="17"/>
      <c r="BD2974" s="17"/>
      <c r="BE2974" s="17"/>
    </row>
    <row r="2975" spans="1:57" s="22" customFormat="1" hidden="1" x14ac:dyDescent="0.25">
      <c r="A2975" s="13">
        <v>2019</v>
      </c>
      <c r="B2975" s="13">
        <v>9</v>
      </c>
      <c r="C2975" s="13" t="s">
        <v>27</v>
      </c>
      <c r="D2975" s="13" t="s">
        <v>158</v>
      </c>
      <c r="E2975" s="5" t="s">
        <v>17</v>
      </c>
      <c r="F2975" s="13" t="s">
        <v>159</v>
      </c>
      <c r="G2975" s="7" t="s">
        <v>157</v>
      </c>
      <c r="H2975" s="13">
        <v>0.45</v>
      </c>
      <c r="I2975" s="13">
        <v>0</v>
      </c>
      <c r="J2975" s="13">
        <v>0</v>
      </c>
      <c r="K2975" s="13">
        <v>0.01</v>
      </c>
      <c r="L2975" s="13">
        <v>0</v>
      </c>
      <c r="M2975" s="13">
        <v>0.44</v>
      </c>
      <c r="N2975" s="13">
        <v>0.3</v>
      </c>
      <c r="O2975" s="13">
        <v>0</v>
      </c>
      <c r="P2975" s="18"/>
      <c r="Q2975" s="18"/>
      <c r="R2975" s="18"/>
      <c r="S2975" s="18"/>
      <c r="T2975" s="18"/>
      <c r="U2975" s="18"/>
      <c r="V2975" s="18"/>
      <c r="W2975" s="18"/>
      <c r="X2975" s="18"/>
      <c r="Y2975" s="18"/>
      <c r="Z2975" s="18"/>
      <c r="AA2975" s="18"/>
      <c r="AB2975" s="18"/>
      <c r="AC2975" s="18"/>
      <c r="AD2975" s="18"/>
      <c r="AE2975" s="18"/>
      <c r="AF2975" s="18"/>
      <c r="AG2975" s="18"/>
      <c r="AH2975" s="18"/>
      <c r="AI2975" s="18"/>
      <c r="AJ2975" s="18"/>
      <c r="AK2975" s="18"/>
      <c r="AL2975" s="18"/>
      <c r="AM2975" s="18"/>
      <c r="AN2975" s="18"/>
      <c r="AO2975" s="18"/>
      <c r="AP2975" s="18"/>
      <c r="AQ2975" s="18"/>
      <c r="AR2975" s="18"/>
      <c r="AS2975" s="18"/>
      <c r="AT2975" s="18"/>
      <c r="AU2975" s="18"/>
      <c r="AV2975" s="18"/>
      <c r="AW2975" s="18"/>
      <c r="AX2975" s="18"/>
      <c r="AY2975" s="18"/>
      <c r="AZ2975" s="18"/>
      <c r="BA2975" s="18"/>
      <c r="BB2975" s="18"/>
      <c r="BC2975" s="18"/>
      <c r="BD2975" s="18"/>
      <c r="BE2975" s="18"/>
    </row>
    <row r="2976" spans="1:57" s="22" customFormat="1" hidden="1" x14ac:dyDescent="0.25">
      <c r="A2976" s="13">
        <v>2019</v>
      </c>
      <c r="B2976" s="13">
        <v>9</v>
      </c>
      <c r="C2976" s="13" t="s">
        <v>27</v>
      </c>
      <c r="D2976" s="13" t="s">
        <v>158</v>
      </c>
      <c r="E2976" s="5" t="s">
        <v>17</v>
      </c>
      <c r="F2976" s="13" t="s">
        <v>164</v>
      </c>
      <c r="G2976" s="7" t="s">
        <v>157</v>
      </c>
      <c r="H2976" s="13">
        <v>0.89</v>
      </c>
      <c r="I2976" s="13">
        <v>0</v>
      </c>
      <c r="J2976" s="13">
        <v>0</v>
      </c>
      <c r="K2976" s="13">
        <v>0.01</v>
      </c>
      <c r="L2976" s="13">
        <v>0</v>
      </c>
      <c r="M2976" s="13">
        <v>0.88</v>
      </c>
      <c r="N2976" s="13">
        <v>0.59</v>
      </c>
      <c r="O2976" s="13">
        <v>0</v>
      </c>
      <c r="P2976" s="18"/>
      <c r="Q2976" s="18"/>
      <c r="R2976" s="18"/>
      <c r="S2976" s="18"/>
      <c r="T2976" s="18"/>
      <c r="U2976" s="18"/>
      <c r="V2976" s="18"/>
      <c r="W2976" s="18"/>
      <c r="X2976" s="18"/>
      <c r="Y2976" s="18"/>
      <c r="Z2976" s="18"/>
      <c r="AA2976" s="18"/>
      <c r="AB2976" s="18"/>
      <c r="AC2976" s="18"/>
      <c r="AD2976" s="18"/>
      <c r="AE2976" s="18"/>
      <c r="AF2976" s="18"/>
      <c r="AG2976" s="18"/>
      <c r="AH2976" s="18"/>
      <c r="AI2976" s="18"/>
      <c r="AJ2976" s="18"/>
      <c r="AK2976" s="18"/>
      <c r="AL2976" s="18"/>
      <c r="AM2976" s="18"/>
      <c r="AN2976" s="18"/>
      <c r="AO2976" s="18"/>
      <c r="AP2976" s="18"/>
      <c r="AQ2976" s="18"/>
      <c r="AR2976" s="18"/>
      <c r="AS2976" s="18"/>
      <c r="AT2976" s="18"/>
      <c r="AU2976" s="18"/>
      <c r="AV2976" s="18"/>
      <c r="AW2976" s="18"/>
      <c r="AX2976" s="18"/>
      <c r="AY2976" s="18"/>
      <c r="AZ2976" s="18"/>
      <c r="BA2976" s="18"/>
      <c r="BB2976" s="18"/>
      <c r="BC2976" s="18"/>
      <c r="BD2976" s="18"/>
      <c r="BE2976" s="18"/>
    </row>
    <row r="2977" spans="1:57" s="22" customFormat="1" hidden="1" x14ac:dyDescent="0.25">
      <c r="A2977" s="13">
        <v>2019</v>
      </c>
      <c r="B2977" s="13">
        <v>9</v>
      </c>
      <c r="C2977" s="13" t="s">
        <v>27</v>
      </c>
      <c r="D2977" s="13" t="s">
        <v>160</v>
      </c>
      <c r="E2977" s="5" t="s">
        <v>17</v>
      </c>
      <c r="F2977" s="13" t="s">
        <v>165</v>
      </c>
      <c r="G2977" s="7" t="s">
        <v>157</v>
      </c>
      <c r="H2977" s="13">
        <v>0.66</v>
      </c>
      <c r="I2977" s="13">
        <v>0</v>
      </c>
      <c r="J2977" s="13">
        <v>0</v>
      </c>
      <c r="K2977" s="13">
        <v>0.01</v>
      </c>
      <c r="L2977" s="13">
        <v>0</v>
      </c>
      <c r="M2977" s="13">
        <v>0.65</v>
      </c>
      <c r="N2977" s="13">
        <v>0.44</v>
      </c>
      <c r="O2977" s="13">
        <v>0</v>
      </c>
      <c r="P2977" s="18"/>
      <c r="Q2977" s="18"/>
      <c r="R2977" s="18"/>
      <c r="S2977" s="18"/>
      <c r="T2977" s="18"/>
      <c r="U2977" s="18"/>
      <c r="V2977" s="18"/>
      <c r="W2977" s="18"/>
      <c r="X2977" s="18"/>
      <c r="Y2977" s="18"/>
      <c r="Z2977" s="18"/>
      <c r="AA2977" s="18"/>
      <c r="AB2977" s="18"/>
      <c r="AC2977" s="18"/>
      <c r="AD2977" s="18"/>
      <c r="AE2977" s="18"/>
      <c r="AF2977" s="18"/>
      <c r="AG2977" s="18"/>
      <c r="AH2977" s="18"/>
      <c r="AI2977" s="18"/>
      <c r="AJ2977" s="18"/>
      <c r="AK2977" s="18"/>
      <c r="AL2977" s="18"/>
      <c r="AM2977" s="18"/>
      <c r="AN2977" s="18"/>
      <c r="AO2977" s="18"/>
      <c r="AP2977" s="18"/>
      <c r="AQ2977" s="18"/>
      <c r="AR2977" s="18"/>
      <c r="AS2977" s="18"/>
      <c r="AT2977" s="18"/>
      <c r="AU2977" s="18"/>
      <c r="AV2977" s="18"/>
      <c r="AW2977" s="18"/>
      <c r="AX2977" s="18"/>
      <c r="AY2977" s="18"/>
      <c r="AZ2977" s="18"/>
      <c r="BA2977" s="18"/>
      <c r="BB2977" s="18"/>
      <c r="BC2977" s="18"/>
      <c r="BD2977" s="18"/>
      <c r="BE2977" s="18"/>
    </row>
    <row r="2978" spans="1:57" s="22" customFormat="1" hidden="1" x14ac:dyDescent="0.25">
      <c r="A2978" s="13">
        <v>2019</v>
      </c>
      <c r="B2978" s="13">
        <v>9</v>
      </c>
      <c r="C2978" s="13" t="s">
        <v>19</v>
      </c>
      <c r="D2978" s="13" t="s">
        <v>299</v>
      </c>
      <c r="E2978" s="13" t="s">
        <v>81</v>
      </c>
      <c r="F2978" s="13" t="s">
        <v>300</v>
      </c>
      <c r="G2978" s="7" t="s">
        <v>301</v>
      </c>
      <c r="H2978" s="13">
        <v>4.04</v>
      </c>
      <c r="I2978" s="13">
        <v>0</v>
      </c>
      <c r="J2978" s="13">
        <v>0</v>
      </c>
      <c r="K2978" s="13">
        <v>0.01</v>
      </c>
      <c r="L2978" s="13">
        <v>4.03</v>
      </c>
      <c r="M2978" s="13">
        <v>0</v>
      </c>
      <c r="N2978" s="13">
        <v>0</v>
      </c>
      <c r="O2978" s="13">
        <v>0</v>
      </c>
      <c r="P2978" s="18"/>
      <c r="Q2978" s="18"/>
      <c r="R2978" s="18"/>
      <c r="S2978" s="18"/>
      <c r="T2978" s="18"/>
      <c r="U2978" s="18"/>
      <c r="V2978" s="18"/>
      <c r="W2978" s="18"/>
      <c r="X2978" s="18"/>
      <c r="Y2978" s="18"/>
      <c r="Z2978" s="18"/>
      <c r="AA2978" s="18"/>
      <c r="AB2978" s="18"/>
      <c r="AC2978" s="18"/>
      <c r="AD2978" s="18"/>
      <c r="AE2978" s="18"/>
      <c r="AF2978" s="18"/>
      <c r="AG2978" s="18"/>
      <c r="AH2978" s="18"/>
      <c r="AI2978" s="18"/>
      <c r="AJ2978" s="18"/>
      <c r="AK2978" s="18"/>
      <c r="AL2978" s="18"/>
      <c r="AM2978" s="18"/>
      <c r="AN2978" s="18"/>
      <c r="AO2978" s="18"/>
      <c r="AP2978" s="18"/>
      <c r="AQ2978" s="18"/>
      <c r="AR2978" s="18"/>
      <c r="AS2978" s="18"/>
      <c r="AT2978" s="18"/>
      <c r="AU2978" s="18"/>
      <c r="AV2978" s="18"/>
      <c r="AW2978" s="18"/>
      <c r="AX2978" s="18"/>
      <c r="AY2978" s="18"/>
      <c r="AZ2978" s="18"/>
      <c r="BA2978" s="18"/>
      <c r="BB2978" s="18"/>
      <c r="BC2978" s="18"/>
      <c r="BD2978" s="18"/>
      <c r="BE2978" s="18"/>
    </row>
    <row r="2979" spans="1:57" s="22" customFormat="1" hidden="1" x14ac:dyDescent="0.25">
      <c r="A2979" s="13">
        <v>2019</v>
      </c>
      <c r="B2979" s="13">
        <v>9</v>
      </c>
      <c r="C2979" s="13" t="s">
        <v>19</v>
      </c>
      <c r="D2979" s="13" t="s">
        <v>66</v>
      </c>
      <c r="E2979" s="13" t="s">
        <v>549</v>
      </c>
      <c r="F2979" s="13" t="s">
        <v>550</v>
      </c>
      <c r="G2979" s="7" t="s">
        <v>551</v>
      </c>
      <c r="H2979" s="13">
        <v>0.01</v>
      </c>
      <c r="I2979" s="13">
        <v>0</v>
      </c>
      <c r="J2979" s="13">
        <v>0</v>
      </c>
      <c r="K2979" s="13">
        <v>0.01</v>
      </c>
      <c r="L2979" s="13">
        <v>0</v>
      </c>
      <c r="M2979" s="13">
        <v>0</v>
      </c>
      <c r="N2979" s="13">
        <v>0</v>
      </c>
      <c r="O2979" s="13">
        <v>0</v>
      </c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18"/>
      <c r="AE2979" s="18"/>
      <c r="AF2979" s="18"/>
      <c r="AG2979" s="18"/>
      <c r="AH2979" s="18"/>
      <c r="AI2979" s="18"/>
      <c r="AJ2979" s="18"/>
      <c r="AK2979" s="18"/>
      <c r="AL2979" s="18"/>
      <c r="AM2979" s="18"/>
      <c r="AN2979" s="18"/>
      <c r="AO2979" s="18"/>
      <c r="AP2979" s="18"/>
      <c r="AQ2979" s="18"/>
      <c r="AR2979" s="18"/>
      <c r="AS2979" s="18"/>
      <c r="AT2979" s="18"/>
      <c r="AU2979" s="18"/>
      <c r="AV2979" s="18"/>
      <c r="AW2979" s="18"/>
      <c r="AX2979" s="18"/>
      <c r="AY2979" s="18"/>
      <c r="AZ2979" s="18"/>
      <c r="BA2979" s="18"/>
      <c r="BB2979" s="18"/>
      <c r="BC2979" s="18"/>
      <c r="BD2979" s="18"/>
      <c r="BE2979" s="18"/>
    </row>
    <row r="2980" spans="1:57" s="22" customFormat="1" hidden="1" x14ac:dyDescent="0.25">
      <c r="A2980" s="13">
        <v>2019</v>
      </c>
      <c r="B2980" s="13">
        <v>9</v>
      </c>
      <c r="C2980" s="13" t="s">
        <v>327</v>
      </c>
      <c r="D2980" s="13" t="s">
        <v>361</v>
      </c>
      <c r="E2980" s="13" t="s">
        <v>250</v>
      </c>
      <c r="F2980" s="13" t="s">
        <v>362</v>
      </c>
      <c r="G2980" s="7" t="s">
        <v>357</v>
      </c>
      <c r="H2980" s="13">
        <v>1.1499999999999999</v>
      </c>
      <c r="I2980" s="13">
        <v>0</v>
      </c>
      <c r="J2980" s="13">
        <v>0</v>
      </c>
      <c r="K2980" s="13">
        <v>0.01</v>
      </c>
      <c r="L2980" s="13">
        <v>1.1499999999999999</v>
      </c>
      <c r="M2980" s="13">
        <v>0</v>
      </c>
      <c r="N2980" s="13">
        <v>0</v>
      </c>
      <c r="O2980" s="13">
        <v>0</v>
      </c>
      <c r="P2980" s="18"/>
      <c r="Q2980" s="18"/>
      <c r="R2980" s="18"/>
      <c r="S2980" s="18"/>
      <c r="T2980" s="18"/>
      <c r="U2980" s="18"/>
      <c r="V2980" s="18"/>
      <c r="W2980" s="18"/>
      <c r="X2980" s="18"/>
      <c r="Y2980" s="18"/>
      <c r="Z2980" s="18"/>
      <c r="AA2980" s="18"/>
      <c r="AB2980" s="18"/>
      <c r="AC2980" s="18"/>
      <c r="AD2980" s="18"/>
      <c r="AE2980" s="18"/>
      <c r="AF2980" s="18"/>
      <c r="AG2980" s="18"/>
      <c r="AH2980" s="18"/>
      <c r="AI2980" s="18"/>
      <c r="AJ2980" s="18"/>
      <c r="AK2980" s="18"/>
      <c r="AL2980" s="18"/>
      <c r="AM2980" s="18"/>
      <c r="AN2980" s="18"/>
      <c r="AO2980" s="18"/>
      <c r="AP2980" s="18"/>
      <c r="AQ2980" s="18"/>
      <c r="AR2980" s="18"/>
      <c r="AS2980" s="18"/>
      <c r="AT2980" s="18"/>
      <c r="AU2980" s="18"/>
      <c r="AV2980" s="18"/>
      <c r="AW2980" s="18"/>
      <c r="AX2980" s="18"/>
      <c r="AY2980" s="18"/>
      <c r="AZ2980" s="18"/>
      <c r="BA2980" s="18"/>
      <c r="BB2980" s="18"/>
      <c r="BC2980" s="18"/>
      <c r="BD2980" s="18"/>
      <c r="BE2980" s="18"/>
    </row>
    <row r="2981" spans="1:57" s="22" customFormat="1" hidden="1" x14ac:dyDescent="0.25">
      <c r="A2981" s="13">
        <v>2019</v>
      </c>
      <c r="B2981" s="13">
        <v>9</v>
      </c>
      <c r="C2981" s="13" t="s">
        <v>55</v>
      </c>
      <c r="D2981" s="13" t="s">
        <v>249</v>
      </c>
      <c r="E2981" s="13" t="s">
        <v>547</v>
      </c>
      <c r="F2981" s="13" t="s">
        <v>538</v>
      </c>
      <c r="G2981" s="7" t="s">
        <v>538</v>
      </c>
      <c r="H2981" s="13">
        <v>0.01</v>
      </c>
      <c r="I2981" s="13">
        <v>0</v>
      </c>
      <c r="J2981" s="13">
        <v>0</v>
      </c>
      <c r="K2981" s="13">
        <v>0.01</v>
      </c>
      <c r="L2981" s="13">
        <v>0</v>
      </c>
      <c r="M2981" s="13">
        <v>0</v>
      </c>
      <c r="N2981" s="13">
        <v>0</v>
      </c>
      <c r="O2981" s="13">
        <v>0</v>
      </c>
      <c r="P2981" s="18"/>
      <c r="Q2981" s="18"/>
      <c r="R2981" s="18"/>
      <c r="S2981" s="18"/>
      <c r="T2981" s="18"/>
      <c r="U2981" s="18"/>
      <c r="V2981" s="18"/>
      <c r="W2981" s="18"/>
      <c r="X2981" s="18"/>
      <c r="Y2981" s="18"/>
      <c r="Z2981" s="18"/>
      <c r="AA2981" s="18"/>
      <c r="AB2981" s="18"/>
      <c r="AC2981" s="18"/>
      <c r="AD2981" s="18"/>
      <c r="AE2981" s="18"/>
      <c r="AF2981" s="18"/>
      <c r="AG2981" s="18"/>
      <c r="AH2981" s="18"/>
      <c r="AI2981" s="18"/>
      <c r="AJ2981" s="18"/>
      <c r="AK2981" s="18"/>
      <c r="AL2981" s="18"/>
      <c r="AM2981" s="18"/>
      <c r="AN2981" s="18"/>
      <c r="AO2981" s="18"/>
      <c r="AP2981" s="18"/>
      <c r="AQ2981" s="18"/>
      <c r="AR2981" s="18"/>
      <c r="AS2981" s="18"/>
      <c r="AT2981" s="18"/>
      <c r="AU2981" s="18"/>
      <c r="AV2981" s="18"/>
      <c r="AW2981" s="18"/>
      <c r="AX2981" s="18"/>
      <c r="AY2981" s="18"/>
      <c r="AZ2981" s="18"/>
      <c r="BA2981" s="18"/>
      <c r="BB2981" s="18"/>
      <c r="BC2981" s="18"/>
      <c r="BD2981" s="18"/>
      <c r="BE2981" s="18"/>
    </row>
    <row r="2982" spans="1:57" s="22" customFormat="1" x14ac:dyDescent="0.25">
      <c r="A2982" s="19">
        <v>2019</v>
      </c>
      <c r="B2982" s="19">
        <v>10</v>
      </c>
      <c r="C2982" s="19" t="s">
        <v>27</v>
      </c>
      <c r="D2982" s="19" t="s">
        <v>28</v>
      </c>
      <c r="E2982" s="19" t="s">
        <v>29</v>
      </c>
      <c r="F2982" s="19" t="s">
        <v>32</v>
      </c>
      <c r="G2982" s="19" t="s">
        <v>30</v>
      </c>
      <c r="H2982" s="19">
        <v>0.17</v>
      </c>
      <c r="I2982" s="19">
        <v>0</v>
      </c>
      <c r="J2982" s="19">
        <v>0</v>
      </c>
      <c r="K2982" s="19">
        <v>0.01</v>
      </c>
      <c r="L2982" s="19">
        <v>0</v>
      </c>
      <c r="M2982" s="19">
        <v>0.16</v>
      </c>
      <c r="N2982" s="19">
        <v>0.09</v>
      </c>
      <c r="O2982" s="19">
        <v>0</v>
      </c>
      <c r="P2982" s="20"/>
      <c r="Q2982" s="20"/>
      <c r="R2982" s="20"/>
      <c r="S2982" s="20"/>
      <c r="T2982" s="20"/>
      <c r="U2982" s="20"/>
      <c r="V2982" s="20"/>
      <c r="W2982" s="20"/>
      <c r="X2982" s="20"/>
      <c r="Y2982" s="20"/>
      <c r="Z2982" s="20"/>
      <c r="AA2982" s="20"/>
      <c r="AB2982" s="20"/>
      <c r="AC2982" s="20"/>
      <c r="AD2982" s="20"/>
      <c r="AE2982" s="20"/>
      <c r="AF2982" s="20"/>
      <c r="AG2982" s="20"/>
      <c r="AH2982" s="20"/>
      <c r="AI2982" s="20"/>
      <c r="AJ2982" s="20"/>
      <c r="AK2982" s="20"/>
      <c r="AL2982" s="20"/>
      <c r="AM2982" s="20"/>
      <c r="AN2982" s="20"/>
      <c r="AO2982" s="20"/>
      <c r="AP2982" s="20"/>
      <c r="AQ2982" s="20"/>
      <c r="AR2982" s="20"/>
      <c r="AS2982" s="20"/>
      <c r="AT2982" s="20"/>
      <c r="AU2982" s="20"/>
      <c r="AV2982" s="20"/>
      <c r="AW2982" s="20"/>
      <c r="AX2982" s="20"/>
      <c r="AY2982" s="20"/>
      <c r="AZ2982" s="20"/>
      <c r="BA2982" s="20"/>
      <c r="BB2982" s="20"/>
      <c r="BC2982" s="20"/>
      <c r="BD2982" s="20"/>
      <c r="BE2982" s="20"/>
    </row>
    <row r="2983" spans="1:57" s="22" customFormat="1" hidden="1" x14ac:dyDescent="0.25">
      <c r="A2983" s="19">
        <v>2019</v>
      </c>
      <c r="B2983" s="19">
        <v>10</v>
      </c>
      <c r="C2983" s="19" t="s">
        <v>79</v>
      </c>
      <c r="D2983" s="19" t="s">
        <v>79</v>
      </c>
      <c r="E2983" s="19" t="s">
        <v>138</v>
      </c>
      <c r="F2983" s="19" t="s">
        <v>145</v>
      </c>
      <c r="G2983" s="19" t="s">
        <v>140</v>
      </c>
      <c r="H2983" s="19">
        <v>0.01</v>
      </c>
      <c r="I2983" s="19">
        <v>0</v>
      </c>
      <c r="J2983" s="19">
        <v>0</v>
      </c>
      <c r="K2983" s="19">
        <v>0.01</v>
      </c>
      <c r="L2983" s="19">
        <v>0</v>
      </c>
      <c r="M2983" s="19">
        <v>0</v>
      </c>
      <c r="N2983" s="19">
        <v>0</v>
      </c>
      <c r="O2983" s="19">
        <v>0</v>
      </c>
      <c r="P2983" s="20"/>
      <c r="Q2983" s="20"/>
      <c r="R2983" s="20"/>
      <c r="S2983" s="20"/>
      <c r="T2983" s="20"/>
      <c r="U2983" s="20"/>
      <c r="V2983" s="20"/>
      <c r="W2983" s="20"/>
      <c r="X2983" s="20"/>
      <c r="Y2983" s="20"/>
      <c r="Z2983" s="20"/>
      <c r="AA2983" s="20"/>
      <c r="AB2983" s="20"/>
      <c r="AC2983" s="20"/>
      <c r="AD2983" s="20"/>
      <c r="AE2983" s="20"/>
      <c r="AF2983" s="20"/>
      <c r="AG2983" s="20"/>
      <c r="AH2983" s="20"/>
      <c r="AI2983" s="20"/>
      <c r="AJ2983" s="20"/>
      <c r="AK2983" s="20"/>
      <c r="AL2983" s="20"/>
      <c r="AM2983" s="20"/>
      <c r="AN2983" s="20"/>
      <c r="AO2983" s="20"/>
      <c r="AP2983" s="20"/>
      <c r="AQ2983" s="20"/>
      <c r="AR2983" s="20"/>
      <c r="AS2983" s="20"/>
      <c r="AT2983" s="20"/>
      <c r="AU2983" s="20"/>
      <c r="AV2983" s="20"/>
      <c r="AW2983" s="20"/>
      <c r="AX2983" s="20"/>
      <c r="AY2983" s="20"/>
      <c r="AZ2983" s="20"/>
      <c r="BA2983" s="20"/>
      <c r="BB2983" s="20"/>
      <c r="BC2983" s="20"/>
      <c r="BD2983" s="20"/>
      <c r="BE2983" s="20"/>
    </row>
    <row r="2984" spans="1:57" s="22" customFormat="1" hidden="1" x14ac:dyDescent="0.25">
      <c r="A2984" s="19">
        <v>2019</v>
      </c>
      <c r="B2984" s="19">
        <v>10</v>
      </c>
      <c r="C2984" s="19" t="s">
        <v>27</v>
      </c>
      <c r="D2984" s="19" t="s">
        <v>158</v>
      </c>
      <c r="E2984" s="5" t="s">
        <v>17</v>
      </c>
      <c r="F2984" s="19" t="s">
        <v>164</v>
      </c>
      <c r="G2984" s="19" t="s">
        <v>157</v>
      </c>
      <c r="H2984" s="19">
        <v>0.89</v>
      </c>
      <c r="I2984" s="19">
        <v>0</v>
      </c>
      <c r="J2984" s="19">
        <v>0</v>
      </c>
      <c r="K2984" s="19">
        <v>0.01</v>
      </c>
      <c r="L2984" s="19">
        <v>0</v>
      </c>
      <c r="M2984" s="19">
        <v>0.88</v>
      </c>
      <c r="N2984" s="19">
        <v>0.59</v>
      </c>
      <c r="O2984" s="19">
        <v>0</v>
      </c>
      <c r="P2984" s="20"/>
      <c r="Q2984" s="20"/>
      <c r="R2984" s="20"/>
      <c r="S2984" s="20"/>
      <c r="T2984" s="20"/>
      <c r="U2984" s="20"/>
      <c r="V2984" s="20"/>
      <c r="W2984" s="20"/>
      <c r="X2984" s="20"/>
      <c r="Y2984" s="20"/>
      <c r="Z2984" s="20"/>
      <c r="AA2984" s="20"/>
      <c r="AB2984" s="20"/>
      <c r="AC2984" s="20"/>
      <c r="AD2984" s="20"/>
      <c r="AE2984" s="20"/>
      <c r="AF2984" s="20"/>
      <c r="AG2984" s="20"/>
      <c r="AH2984" s="20"/>
      <c r="AI2984" s="20"/>
      <c r="AJ2984" s="20"/>
      <c r="AK2984" s="20"/>
      <c r="AL2984" s="20"/>
      <c r="AM2984" s="20"/>
      <c r="AN2984" s="20"/>
      <c r="AO2984" s="20"/>
      <c r="AP2984" s="20"/>
      <c r="AQ2984" s="20"/>
      <c r="AR2984" s="20"/>
      <c r="AS2984" s="20"/>
      <c r="AT2984" s="20"/>
      <c r="AU2984" s="20"/>
      <c r="AV2984" s="20"/>
      <c r="AW2984" s="20"/>
      <c r="AX2984" s="20"/>
      <c r="AY2984" s="20"/>
      <c r="AZ2984" s="20"/>
      <c r="BA2984" s="20"/>
      <c r="BB2984" s="20"/>
      <c r="BC2984" s="20"/>
      <c r="BD2984" s="20"/>
      <c r="BE2984" s="20"/>
    </row>
    <row r="2985" spans="1:57" s="22" customFormat="1" hidden="1" x14ac:dyDescent="0.25">
      <c r="A2985" s="19">
        <v>2019</v>
      </c>
      <c r="B2985" s="19">
        <v>10</v>
      </c>
      <c r="C2985" s="19" t="s">
        <v>27</v>
      </c>
      <c r="D2985" s="19" t="s">
        <v>160</v>
      </c>
      <c r="E2985" s="5" t="s">
        <v>17</v>
      </c>
      <c r="F2985" s="19" t="s">
        <v>165</v>
      </c>
      <c r="G2985" s="19" t="s">
        <v>157</v>
      </c>
      <c r="H2985" s="19">
        <v>0.64</v>
      </c>
      <c r="I2985" s="19">
        <v>0</v>
      </c>
      <c r="J2985" s="19">
        <v>0</v>
      </c>
      <c r="K2985" s="19">
        <v>0.01</v>
      </c>
      <c r="L2985" s="19">
        <v>0</v>
      </c>
      <c r="M2985" s="19">
        <v>0.63</v>
      </c>
      <c r="N2985" s="19">
        <v>0.42</v>
      </c>
      <c r="O2985" s="19">
        <v>0</v>
      </c>
      <c r="P2985" s="20"/>
      <c r="Q2985" s="20"/>
      <c r="R2985" s="20"/>
      <c r="S2985" s="20"/>
      <c r="T2985" s="20"/>
      <c r="U2985" s="20"/>
      <c r="V2985" s="20"/>
      <c r="W2985" s="20"/>
      <c r="X2985" s="20"/>
      <c r="Y2985" s="20"/>
      <c r="Z2985" s="20"/>
      <c r="AA2985" s="20"/>
      <c r="AB2985" s="20"/>
      <c r="AC2985" s="20"/>
      <c r="AD2985" s="20"/>
      <c r="AE2985" s="20"/>
      <c r="AF2985" s="20"/>
      <c r="AG2985" s="20"/>
      <c r="AH2985" s="20"/>
      <c r="AI2985" s="20"/>
      <c r="AJ2985" s="20"/>
      <c r="AK2985" s="20"/>
      <c r="AL2985" s="20"/>
      <c r="AM2985" s="20"/>
      <c r="AN2985" s="20"/>
      <c r="AO2985" s="20"/>
      <c r="AP2985" s="20"/>
      <c r="AQ2985" s="20"/>
      <c r="AR2985" s="20"/>
      <c r="AS2985" s="20"/>
      <c r="AT2985" s="20"/>
      <c r="AU2985" s="20"/>
      <c r="AV2985" s="20"/>
      <c r="AW2985" s="20"/>
      <c r="AX2985" s="20"/>
      <c r="AY2985" s="20"/>
      <c r="AZ2985" s="20"/>
      <c r="BA2985" s="20"/>
      <c r="BB2985" s="20"/>
      <c r="BC2985" s="20"/>
      <c r="BD2985" s="20"/>
      <c r="BE2985" s="20"/>
    </row>
    <row r="2986" spans="1:57" s="22" customFormat="1" hidden="1" x14ac:dyDescent="0.25">
      <c r="A2986" s="19">
        <v>2019</v>
      </c>
      <c r="B2986" s="19">
        <v>10</v>
      </c>
      <c r="C2986" s="19" t="s">
        <v>327</v>
      </c>
      <c r="D2986" s="19" t="s">
        <v>361</v>
      </c>
      <c r="E2986" s="19" t="s">
        <v>250</v>
      </c>
      <c r="F2986" s="19" t="s">
        <v>362</v>
      </c>
      <c r="G2986" s="19" t="s">
        <v>357</v>
      </c>
      <c r="H2986" s="19">
        <v>1.37</v>
      </c>
      <c r="I2986" s="19">
        <v>0</v>
      </c>
      <c r="J2986" s="19">
        <v>0</v>
      </c>
      <c r="K2986" s="19">
        <v>0.01</v>
      </c>
      <c r="L2986" s="19">
        <v>1.37</v>
      </c>
      <c r="M2986" s="19">
        <v>0</v>
      </c>
      <c r="N2986" s="19">
        <v>0</v>
      </c>
      <c r="O2986" s="19">
        <v>0</v>
      </c>
      <c r="P2986" s="20"/>
      <c r="Q2986" s="20"/>
      <c r="R2986" s="20"/>
      <c r="S2986" s="20"/>
      <c r="T2986" s="20"/>
      <c r="U2986" s="20"/>
      <c r="V2986" s="20"/>
      <c r="W2986" s="20"/>
      <c r="X2986" s="20"/>
      <c r="Y2986" s="20"/>
      <c r="Z2986" s="20"/>
      <c r="AA2986" s="20"/>
      <c r="AB2986" s="20"/>
      <c r="AC2986" s="20"/>
      <c r="AD2986" s="20"/>
      <c r="AE2986" s="20"/>
      <c r="AF2986" s="20"/>
      <c r="AG2986" s="20"/>
      <c r="AH2986" s="20"/>
      <c r="AI2986" s="20"/>
      <c r="AJ2986" s="20"/>
      <c r="AK2986" s="20"/>
      <c r="AL2986" s="20"/>
      <c r="AM2986" s="20"/>
      <c r="AN2986" s="20"/>
      <c r="AO2986" s="20"/>
      <c r="AP2986" s="20"/>
      <c r="AQ2986" s="20"/>
      <c r="AR2986" s="20"/>
      <c r="AS2986" s="20"/>
      <c r="AT2986" s="20"/>
      <c r="AU2986" s="20"/>
      <c r="AV2986" s="20"/>
      <c r="AW2986" s="20"/>
      <c r="AX2986" s="20"/>
      <c r="AY2986" s="20"/>
      <c r="AZ2986" s="20"/>
      <c r="BA2986" s="20"/>
      <c r="BB2986" s="20"/>
      <c r="BC2986" s="20"/>
      <c r="BD2986" s="20"/>
      <c r="BE2986" s="20"/>
    </row>
    <row r="2987" spans="1:57" s="22" customFormat="1" hidden="1" x14ac:dyDescent="0.25">
      <c r="A2987" s="19">
        <v>2019</v>
      </c>
      <c r="B2987" s="19">
        <v>10</v>
      </c>
      <c r="C2987" s="19" t="s">
        <v>19</v>
      </c>
      <c r="D2987" s="19" t="s">
        <v>70</v>
      </c>
      <c r="E2987" s="19" t="s">
        <v>540</v>
      </c>
      <c r="F2987" s="19" t="s">
        <v>457</v>
      </c>
      <c r="G2987" s="19" t="s">
        <v>456</v>
      </c>
      <c r="H2987" s="19">
        <v>0.05</v>
      </c>
      <c r="I2987" s="19">
        <v>0</v>
      </c>
      <c r="J2987" s="19">
        <v>0</v>
      </c>
      <c r="K2987" s="19">
        <v>0.01</v>
      </c>
      <c r="L2987" s="19">
        <v>0.03</v>
      </c>
      <c r="M2987" s="19">
        <v>0</v>
      </c>
      <c r="N2987" s="19">
        <v>0</v>
      </c>
      <c r="O2987" s="19">
        <v>0</v>
      </c>
      <c r="P2987" s="20"/>
      <c r="Q2987" s="20"/>
      <c r="R2987" s="20"/>
      <c r="S2987" s="20"/>
      <c r="T2987" s="20"/>
      <c r="U2987" s="20"/>
      <c r="V2987" s="20"/>
      <c r="W2987" s="20"/>
      <c r="X2987" s="20"/>
      <c r="Y2987" s="20"/>
      <c r="Z2987" s="20"/>
      <c r="AA2987" s="20"/>
      <c r="AB2987" s="20"/>
      <c r="AC2987" s="20"/>
      <c r="AD2987" s="20"/>
      <c r="AE2987" s="20"/>
      <c r="AF2987" s="20"/>
      <c r="AG2987" s="20"/>
      <c r="AH2987" s="20"/>
      <c r="AI2987" s="20"/>
      <c r="AJ2987" s="20"/>
      <c r="AK2987" s="20"/>
      <c r="AL2987" s="20"/>
      <c r="AM2987" s="20"/>
      <c r="AN2987" s="20"/>
      <c r="AO2987" s="20"/>
      <c r="AP2987" s="20"/>
      <c r="AQ2987" s="20"/>
      <c r="AR2987" s="20"/>
      <c r="AS2987" s="20"/>
      <c r="AT2987" s="20"/>
      <c r="AU2987" s="20"/>
      <c r="AV2987" s="20"/>
      <c r="AW2987" s="20"/>
      <c r="AX2987" s="20"/>
      <c r="AY2987" s="20"/>
      <c r="AZ2987" s="20"/>
      <c r="BA2987" s="20"/>
      <c r="BB2987" s="20"/>
      <c r="BC2987" s="20"/>
      <c r="BD2987" s="20"/>
      <c r="BE2987" s="20"/>
    </row>
    <row r="2988" spans="1:57" s="22" customFormat="1" x14ac:dyDescent="0.25">
      <c r="A2988" s="21">
        <v>2019</v>
      </c>
      <c r="B2988" s="21">
        <v>11</v>
      </c>
      <c r="C2988" s="21" t="s">
        <v>61</v>
      </c>
      <c r="D2988" s="21" t="s">
        <v>62</v>
      </c>
      <c r="E2988" s="21" t="s">
        <v>29</v>
      </c>
      <c r="F2988" s="21" t="s">
        <v>63</v>
      </c>
      <c r="G2988" s="21" t="s">
        <v>64</v>
      </c>
      <c r="H2988" s="21">
        <v>0.25</v>
      </c>
      <c r="I2988" s="21">
        <v>0</v>
      </c>
      <c r="J2988" s="21">
        <v>0</v>
      </c>
      <c r="K2988" s="21">
        <v>0.01</v>
      </c>
      <c r="L2988" s="21">
        <v>0.24</v>
      </c>
      <c r="M2988" s="21">
        <v>0</v>
      </c>
      <c r="N2988" s="21">
        <v>0</v>
      </c>
      <c r="O2988" s="21">
        <v>0</v>
      </c>
    </row>
    <row r="2989" spans="1:57" s="22" customFormat="1" hidden="1" x14ac:dyDescent="0.25">
      <c r="A2989" s="21">
        <v>2019</v>
      </c>
      <c r="B2989" s="21">
        <v>11</v>
      </c>
      <c r="C2989" s="21" t="s">
        <v>19</v>
      </c>
      <c r="D2989" s="21" t="s">
        <v>20</v>
      </c>
      <c r="E2989" s="21" t="s">
        <v>556</v>
      </c>
      <c r="F2989" s="21" t="s">
        <v>113</v>
      </c>
      <c r="G2989" s="21" t="s">
        <v>114</v>
      </c>
      <c r="H2989" s="21">
        <v>0.01</v>
      </c>
      <c r="I2989" s="21">
        <v>0</v>
      </c>
      <c r="J2989" s="21">
        <v>0</v>
      </c>
      <c r="K2989" s="21">
        <v>0.01</v>
      </c>
      <c r="L2989" s="21">
        <v>0</v>
      </c>
      <c r="M2989" s="21">
        <v>0</v>
      </c>
      <c r="N2989" s="21">
        <v>0</v>
      </c>
      <c r="O2989" s="21">
        <v>0</v>
      </c>
    </row>
    <row r="2990" spans="1:57" s="22" customFormat="1" hidden="1" x14ac:dyDescent="0.25">
      <c r="A2990" s="21">
        <v>2019</v>
      </c>
      <c r="B2990" s="21">
        <v>11</v>
      </c>
      <c r="C2990" s="21" t="s">
        <v>19</v>
      </c>
      <c r="D2990" s="21" t="s">
        <v>103</v>
      </c>
      <c r="E2990" s="21" t="s">
        <v>556</v>
      </c>
      <c r="F2990" s="21" t="s">
        <v>113</v>
      </c>
      <c r="G2990" s="21" t="s">
        <v>114</v>
      </c>
      <c r="H2990" s="21">
        <v>0.01</v>
      </c>
      <c r="I2990" s="21">
        <v>0</v>
      </c>
      <c r="J2990" s="21">
        <v>0</v>
      </c>
      <c r="K2990" s="21">
        <v>0.01</v>
      </c>
      <c r="L2990" s="21">
        <v>0</v>
      </c>
      <c r="M2990" s="21">
        <v>0</v>
      </c>
      <c r="N2990" s="21">
        <v>0</v>
      </c>
      <c r="O2990" s="21">
        <v>0</v>
      </c>
    </row>
    <row r="2991" spans="1:57" s="22" customFormat="1" hidden="1" x14ac:dyDescent="0.25">
      <c r="A2991" s="21">
        <v>2019</v>
      </c>
      <c r="B2991" s="21">
        <v>11</v>
      </c>
      <c r="C2991" s="21" t="s">
        <v>27</v>
      </c>
      <c r="D2991" s="21" t="s">
        <v>160</v>
      </c>
      <c r="E2991" s="5" t="s">
        <v>17</v>
      </c>
      <c r="F2991" s="21" t="s">
        <v>165</v>
      </c>
      <c r="G2991" s="21" t="s">
        <v>157</v>
      </c>
      <c r="H2991" s="21">
        <v>0.46</v>
      </c>
      <c r="I2991" s="21">
        <v>0</v>
      </c>
      <c r="J2991" s="21">
        <v>0</v>
      </c>
      <c r="K2991" s="21">
        <v>0.01</v>
      </c>
      <c r="L2991" s="21">
        <v>0</v>
      </c>
      <c r="M2991" s="21">
        <v>0.45</v>
      </c>
      <c r="N2991" s="21">
        <v>0.3</v>
      </c>
      <c r="O2991" s="21">
        <v>0</v>
      </c>
    </row>
    <row r="2992" spans="1:57" s="22" customFormat="1" hidden="1" x14ac:dyDescent="0.25">
      <c r="A2992" s="21">
        <v>2019</v>
      </c>
      <c r="B2992" s="21">
        <v>11</v>
      </c>
      <c r="C2992" s="21" t="s">
        <v>15</v>
      </c>
      <c r="D2992" s="21" t="s">
        <v>131</v>
      </c>
      <c r="E2992" s="21" t="s">
        <v>43</v>
      </c>
      <c r="F2992" s="21" t="s">
        <v>237</v>
      </c>
      <c r="G2992" s="21" t="s">
        <v>16</v>
      </c>
      <c r="H2992" s="21">
        <v>1.28</v>
      </c>
      <c r="I2992" s="21">
        <v>0</v>
      </c>
      <c r="J2992" s="21">
        <v>0</v>
      </c>
      <c r="K2992" s="21">
        <v>0.01</v>
      </c>
      <c r="L2992" s="21">
        <v>1.27</v>
      </c>
      <c r="M2992" s="21">
        <v>0</v>
      </c>
      <c r="N2992" s="21">
        <v>0</v>
      </c>
      <c r="O2992" s="21">
        <v>0</v>
      </c>
    </row>
    <row r="2993" spans="1:57" s="22" customFormat="1" hidden="1" x14ac:dyDescent="0.25">
      <c r="A2993" s="21">
        <v>2019</v>
      </c>
      <c r="B2993" s="21">
        <v>11</v>
      </c>
      <c r="C2993" s="21" t="s">
        <v>19</v>
      </c>
      <c r="D2993" s="21" t="s">
        <v>103</v>
      </c>
      <c r="E2993" s="21" t="s">
        <v>81</v>
      </c>
      <c r="F2993" s="21" t="s">
        <v>325</v>
      </c>
      <c r="G2993" s="21" t="s">
        <v>326</v>
      </c>
      <c r="H2993" s="21">
        <v>5.41</v>
      </c>
      <c r="I2993" s="21">
        <v>0</v>
      </c>
      <c r="J2993" s="21">
        <v>0</v>
      </c>
      <c r="K2993" s="21">
        <v>0.01</v>
      </c>
      <c r="L2993" s="21">
        <v>5.4</v>
      </c>
      <c r="M2993" s="21">
        <v>0</v>
      </c>
      <c r="N2993" s="21">
        <v>0</v>
      </c>
      <c r="O2993" s="21">
        <v>0</v>
      </c>
    </row>
    <row r="2994" spans="1:57" s="22" customFormat="1" hidden="1" x14ac:dyDescent="0.25">
      <c r="A2994" s="21">
        <v>2019</v>
      </c>
      <c r="B2994" s="21">
        <v>11</v>
      </c>
      <c r="C2994" s="21" t="s">
        <v>327</v>
      </c>
      <c r="D2994" s="21" t="s">
        <v>361</v>
      </c>
      <c r="E2994" s="21" t="s">
        <v>250</v>
      </c>
      <c r="F2994" s="21" t="s">
        <v>363</v>
      </c>
      <c r="G2994" s="21" t="s">
        <v>357</v>
      </c>
      <c r="H2994" s="21">
        <v>5.66</v>
      </c>
      <c r="I2994" s="21">
        <v>0</v>
      </c>
      <c r="J2994" s="21">
        <v>0</v>
      </c>
      <c r="K2994" s="21">
        <v>0.01</v>
      </c>
      <c r="L2994" s="21">
        <v>5.65</v>
      </c>
      <c r="M2994" s="21">
        <v>0</v>
      </c>
      <c r="N2994" s="21">
        <v>0</v>
      </c>
      <c r="O2994" s="21">
        <v>0</v>
      </c>
    </row>
    <row r="2995" spans="1:57" s="22" customFormat="1" x14ac:dyDescent="0.25">
      <c r="A2995" s="21">
        <v>2019</v>
      </c>
      <c r="B2995" s="21">
        <v>11</v>
      </c>
      <c r="C2995" s="21" t="s">
        <v>61</v>
      </c>
      <c r="D2995" s="21" t="s">
        <v>401</v>
      </c>
      <c r="E2995" s="21" t="s">
        <v>29</v>
      </c>
      <c r="F2995" s="21" t="s">
        <v>401</v>
      </c>
      <c r="G2995" s="21" t="s">
        <v>401</v>
      </c>
      <c r="H2995" s="21">
        <v>0.39</v>
      </c>
      <c r="I2995" s="21">
        <v>0</v>
      </c>
      <c r="J2995" s="21">
        <v>0</v>
      </c>
      <c r="K2995" s="21">
        <v>0.01</v>
      </c>
      <c r="L2995" s="21">
        <v>0.06</v>
      </c>
      <c r="M2995" s="21">
        <v>0</v>
      </c>
      <c r="N2995" s="21">
        <v>0</v>
      </c>
      <c r="O2995" s="21">
        <v>0.32</v>
      </c>
    </row>
    <row r="2996" spans="1:57" s="22" customFormat="1" hidden="1" x14ac:dyDescent="0.25">
      <c r="A2996" s="21">
        <v>2019</v>
      </c>
      <c r="B2996" s="21">
        <v>11</v>
      </c>
      <c r="C2996" s="21" t="s">
        <v>19</v>
      </c>
      <c r="D2996" s="21" t="s">
        <v>70</v>
      </c>
      <c r="E2996" s="21" t="s">
        <v>540</v>
      </c>
      <c r="F2996" s="21" t="s">
        <v>457</v>
      </c>
      <c r="G2996" s="21" t="s">
        <v>456</v>
      </c>
      <c r="H2996" s="21">
        <v>0.04</v>
      </c>
      <c r="I2996" s="21">
        <v>0</v>
      </c>
      <c r="J2996" s="21">
        <v>0</v>
      </c>
      <c r="K2996" s="21">
        <v>0.01</v>
      </c>
      <c r="L2996" s="21">
        <v>0.03</v>
      </c>
      <c r="M2996" s="21">
        <v>0</v>
      </c>
      <c r="N2996" s="21">
        <v>0</v>
      </c>
      <c r="O2996" s="21">
        <v>0</v>
      </c>
    </row>
    <row r="2997" spans="1:57" s="22" customFormat="1" hidden="1" x14ac:dyDescent="0.25">
      <c r="A2997" s="23">
        <v>2019</v>
      </c>
      <c r="B2997" s="23">
        <v>12</v>
      </c>
      <c r="C2997" s="23" t="s">
        <v>79</v>
      </c>
      <c r="D2997" s="23" t="s">
        <v>137</v>
      </c>
      <c r="E2997" s="23" t="s">
        <v>138</v>
      </c>
      <c r="F2997" s="23" t="s">
        <v>562</v>
      </c>
      <c r="G2997" s="23" t="s">
        <v>140</v>
      </c>
      <c r="H2997" s="23">
        <v>0.01</v>
      </c>
      <c r="I2997" s="23">
        <v>0</v>
      </c>
      <c r="J2997" s="23">
        <v>0</v>
      </c>
      <c r="K2997" s="23">
        <v>0.01</v>
      </c>
      <c r="L2997" s="23">
        <v>0</v>
      </c>
      <c r="M2997" s="23">
        <v>0</v>
      </c>
      <c r="N2997" s="23">
        <v>0</v>
      </c>
      <c r="O2997" s="23">
        <v>0</v>
      </c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  <c r="Z2997" s="24"/>
      <c r="AA2997" s="24"/>
      <c r="AB2997" s="24"/>
      <c r="AC2997" s="24"/>
      <c r="AD2997" s="24"/>
      <c r="AE2997" s="24"/>
      <c r="AF2997" s="24"/>
      <c r="AG2997" s="24"/>
      <c r="AH2997" s="24"/>
      <c r="AI2997" s="24"/>
      <c r="AJ2997" s="24"/>
      <c r="AK2997" s="24"/>
      <c r="AL2997" s="24"/>
      <c r="AM2997" s="24"/>
      <c r="AN2997" s="24"/>
      <c r="AO2997" s="24"/>
      <c r="AP2997" s="24"/>
      <c r="AQ2997" s="24"/>
      <c r="AR2997" s="24"/>
      <c r="AS2997" s="24"/>
      <c r="AT2997" s="24"/>
      <c r="AU2997" s="24"/>
      <c r="AV2997" s="24"/>
      <c r="AW2997" s="24"/>
      <c r="AX2997" s="24"/>
      <c r="AY2997" s="24"/>
      <c r="AZ2997" s="24"/>
      <c r="BA2997" s="24"/>
      <c r="BB2997" s="24"/>
      <c r="BC2997" s="24"/>
      <c r="BD2997" s="24"/>
      <c r="BE2997" s="24"/>
    </row>
    <row r="2998" spans="1:57" s="22" customFormat="1" hidden="1" x14ac:dyDescent="0.25">
      <c r="A2998" s="23">
        <v>2019</v>
      </c>
      <c r="B2998" s="23">
        <v>12</v>
      </c>
      <c r="C2998" s="23" t="s">
        <v>27</v>
      </c>
      <c r="D2998" s="23" t="s">
        <v>158</v>
      </c>
      <c r="E2998" s="23" t="s">
        <v>563</v>
      </c>
      <c r="F2998" s="23" t="s">
        <v>164</v>
      </c>
      <c r="G2998" s="23" t="s">
        <v>157</v>
      </c>
      <c r="H2998" s="23">
        <v>0.88</v>
      </c>
      <c r="I2998" s="23">
        <v>0</v>
      </c>
      <c r="J2998" s="23">
        <v>0</v>
      </c>
      <c r="K2998" s="23">
        <v>0.01</v>
      </c>
      <c r="L2998" s="23">
        <v>0</v>
      </c>
      <c r="M2998" s="23">
        <v>0.87</v>
      </c>
      <c r="N2998" s="23">
        <v>0.57999999999999996</v>
      </c>
      <c r="O2998" s="23">
        <v>0</v>
      </c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  <c r="Z2998" s="24"/>
      <c r="AA2998" s="24"/>
      <c r="AB2998" s="24"/>
      <c r="AC2998" s="24"/>
      <c r="AD2998" s="24"/>
      <c r="AE2998" s="24"/>
      <c r="AF2998" s="24"/>
      <c r="AG2998" s="24"/>
      <c r="AH2998" s="24"/>
      <c r="AI2998" s="24"/>
      <c r="AJ2998" s="24"/>
      <c r="AK2998" s="24"/>
      <c r="AL2998" s="24"/>
      <c r="AM2998" s="24"/>
      <c r="AN2998" s="24"/>
      <c r="AO2998" s="24"/>
      <c r="AP2998" s="24"/>
      <c r="AQ2998" s="24"/>
      <c r="AR2998" s="24"/>
      <c r="AS2998" s="24"/>
      <c r="AT2998" s="24"/>
      <c r="AU2998" s="24"/>
      <c r="AV2998" s="24"/>
      <c r="AW2998" s="24"/>
      <c r="AX2998" s="24"/>
      <c r="AY2998" s="24"/>
      <c r="AZ2998" s="24"/>
      <c r="BA2998" s="24"/>
      <c r="BB2998" s="24"/>
      <c r="BC2998" s="24"/>
      <c r="BD2998" s="24"/>
      <c r="BE2998" s="24"/>
    </row>
    <row r="2999" spans="1:57" s="22" customFormat="1" hidden="1" x14ac:dyDescent="0.25">
      <c r="A2999" s="23">
        <v>2019</v>
      </c>
      <c r="B2999" s="23">
        <v>12</v>
      </c>
      <c r="C2999" s="23" t="s">
        <v>15</v>
      </c>
      <c r="D2999" s="23" t="s">
        <v>131</v>
      </c>
      <c r="E2999" s="23" t="s">
        <v>43</v>
      </c>
      <c r="F2999" s="23" t="s">
        <v>237</v>
      </c>
      <c r="G2999" s="23" t="s">
        <v>16</v>
      </c>
      <c r="H2999" s="23">
        <v>0.82</v>
      </c>
      <c r="I2999" s="23">
        <v>0</v>
      </c>
      <c r="J2999" s="23">
        <v>0</v>
      </c>
      <c r="K2999" s="23">
        <v>0.01</v>
      </c>
      <c r="L2999" s="23">
        <v>0.81</v>
      </c>
      <c r="M2999" s="23">
        <v>0</v>
      </c>
      <c r="N2999" s="23">
        <v>0</v>
      </c>
      <c r="O2999" s="23">
        <v>0</v>
      </c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  <c r="Z2999" s="24"/>
      <c r="AA2999" s="24"/>
      <c r="AB2999" s="24"/>
      <c r="AC2999" s="24"/>
      <c r="AD2999" s="24"/>
      <c r="AE2999" s="24"/>
      <c r="AF2999" s="24"/>
      <c r="AG2999" s="24"/>
      <c r="AH2999" s="24"/>
      <c r="AI2999" s="24"/>
      <c r="AJ2999" s="24"/>
      <c r="AK2999" s="24"/>
      <c r="AL2999" s="24"/>
      <c r="AM2999" s="24"/>
      <c r="AN2999" s="24"/>
      <c r="AO2999" s="24"/>
      <c r="AP2999" s="24"/>
      <c r="AQ2999" s="24"/>
      <c r="AR2999" s="24"/>
      <c r="AS2999" s="24"/>
      <c r="AT2999" s="24"/>
      <c r="AU2999" s="24"/>
      <c r="AV2999" s="24"/>
      <c r="AW2999" s="24"/>
      <c r="AX2999" s="24"/>
      <c r="AY2999" s="24"/>
      <c r="AZ2999" s="24"/>
      <c r="BA2999" s="24"/>
      <c r="BB2999" s="24"/>
      <c r="BC2999" s="24"/>
      <c r="BD2999" s="24"/>
      <c r="BE2999" s="24"/>
    </row>
    <row r="3000" spans="1:57" s="22" customFormat="1" hidden="1" x14ac:dyDescent="0.25">
      <c r="A3000" s="23">
        <v>2019</v>
      </c>
      <c r="B3000" s="23">
        <v>12</v>
      </c>
      <c r="C3000" s="23" t="s">
        <v>231</v>
      </c>
      <c r="D3000" s="23" t="s">
        <v>277</v>
      </c>
      <c r="E3000" s="23" t="s">
        <v>17</v>
      </c>
      <c r="F3000" s="23" t="s">
        <v>557</v>
      </c>
      <c r="G3000" s="23" t="s">
        <v>278</v>
      </c>
      <c r="H3000" s="23">
        <v>1.63</v>
      </c>
      <c r="I3000" s="23">
        <v>0</v>
      </c>
      <c r="J3000" s="23">
        <v>0</v>
      </c>
      <c r="K3000" s="23">
        <v>0.01</v>
      </c>
      <c r="L3000" s="23">
        <v>0.06</v>
      </c>
      <c r="M3000" s="23">
        <v>0</v>
      </c>
      <c r="N3000" s="23">
        <v>0</v>
      </c>
      <c r="O3000" s="23">
        <v>1.55</v>
      </c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  <c r="Z3000" s="24"/>
      <c r="AA3000" s="24"/>
      <c r="AB3000" s="24"/>
      <c r="AC3000" s="24"/>
      <c r="AD3000" s="24"/>
      <c r="AE3000" s="24"/>
      <c r="AF3000" s="24"/>
      <c r="AG3000" s="24"/>
      <c r="AH3000" s="24"/>
      <c r="AI3000" s="24"/>
      <c r="AJ3000" s="24"/>
      <c r="AK3000" s="24"/>
      <c r="AL3000" s="24"/>
      <c r="AM3000" s="24"/>
      <c r="AN3000" s="24"/>
      <c r="AO3000" s="24"/>
      <c r="AP3000" s="24"/>
      <c r="AQ3000" s="24"/>
      <c r="AR3000" s="24"/>
      <c r="AS3000" s="24"/>
      <c r="AT3000" s="24"/>
      <c r="AU3000" s="24"/>
      <c r="AV3000" s="24"/>
      <c r="AW3000" s="24"/>
      <c r="AX3000" s="24"/>
      <c r="AY3000" s="24"/>
      <c r="AZ3000" s="24"/>
      <c r="BA3000" s="24"/>
      <c r="BB3000" s="24"/>
      <c r="BC3000" s="24"/>
      <c r="BD3000" s="24"/>
      <c r="BE3000" s="24"/>
    </row>
    <row r="3001" spans="1:57" s="22" customFormat="1" hidden="1" x14ac:dyDescent="0.25">
      <c r="A3001" s="23">
        <v>2019</v>
      </c>
      <c r="B3001" s="23">
        <v>12</v>
      </c>
      <c r="C3001" s="23" t="s">
        <v>19</v>
      </c>
      <c r="D3001" s="23" t="s">
        <v>299</v>
      </c>
      <c r="E3001" s="23" t="s">
        <v>81</v>
      </c>
      <c r="F3001" s="23" t="s">
        <v>300</v>
      </c>
      <c r="G3001" s="23" t="s">
        <v>301</v>
      </c>
      <c r="H3001" s="23">
        <v>3.4</v>
      </c>
      <c r="I3001" s="23">
        <v>0</v>
      </c>
      <c r="J3001" s="23">
        <v>0</v>
      </c>
      <c r="K3001" s="23">
        <v>0.01</v>
      </c>
      <c r="L3001" s="23">
        <v>3.39</v>
      </c>
      <c r="M3001" s="23">
        <v>0</v>
      </c>
      <c r="N3001" s="23">
        <v>0</v>
      </c>
      <c r="O3001" s="23">
        <v>0</v>
      </c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  <c r="Z3001" s="24"/>
      <c r="AA3001" s="24"/>
      <c r="AB3001" s="24"/>
      <c r="AC3001" s="24"/>
      <c r="AD3001" s="24"/>
      <c r="AE3001" s="24"/>
      <c r="AF3001" s="24"/>
      <c r="AG3001" s="24"/>
      <c r="AH3001" s="24"/>
      <c r="AI3001" s="24"/>
      <c r="AJ3001" s="24"/>
      <c r="AK3001" s="24"/>
      <c r="AL3001" s="24"/>
      <c r="AM3001" s="24"/>
      <c r="AN3001" s="24"/>
      <c r="AO3001" s="24"/>
      <c r="AP3001" s="24"/>
      <c r="AQ3001" s="24"/>
      <c r="AR3001" s="24"/>
      <c r="AS3001" s="24"/>
      <c r="AT3001" s="24"/>
      <c r="AU3001" s="24"/>
      <c r="AV3001" s="24"/>
      <c r="AW3001" s="24"/>
      <c r="AX3001" s="24"/>
      <c r="AY3001" s="24"/>
      <c r="AZ3001" s="24"/>
      <c r="BA3001" s="24"/>
      <c r="BB3001" s="24"/>
      <c r="BC3001" s="24"/>
      <c r="BD3001" s="24"/>
      <c r="BE3001" s="24"/>
    </row>
    <row r="3002" spans="1:57" s="22" customFormat="1" hidden="1" x14ac:dyDescent="0.25">
      <c r="A3002" s="23">
        <v>2019</v>
      </c>
      <c r="B3002" s="23">
        <v>12</v>
      </c>
      <c r="C3002" s="23" t="s">
        <v>327</v>
      </c>
      <c r="D3002" s="23" t="s">
        <v>361</v>
      </c>
      <c r="E3002" s="23" t="s">
        <v>250</v>
      </c>
      <c r="F3002" s="23" t="s">
        <v>363</v>
      </c>
      <c r="G3002" s="23" t="s">
        <v>357</v>
      </c>
      <c r="H3002" s="23">
        <v>5.28</v>
      </c>
      <c r="I3002" s="23">
        <v>0</v>
      </c>
      <c r="J3002" s="23">
        <v>0</v>
      </c>
      <c r="K3002" s="23">
        <v>0.01</v>
      </c>
      <c r="L3002" s="23">
        <v>5.27</v>
      </c>
      <c r="M3002" s="23">
        <v>0</v>
      </c>
      <c r="N3002" s="23">
        <v>0</v>
      </c>
      <c r="O3002" s="23">
        <v>0</v>
      </c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  <c r="Z3002" s="24"/>
      <c r="AA3002" s="24"/>
      <c r="AB3002" s="24"/>
      <c r="AC3002" s="24"/>
      <c r="AD3002" s="24"/>
      <c r="AE3002" s="24"/>
      <c r="AF3002" s="24"/>
      <c r="AG3002" s="24"/>
      <c r="AH3002" s="24"/>
      <c r="AI3002" s="24"/>
      <c r="AJ3002" s="24"/>
      <c r="AK3002" s="24"/>
      <c r="AL3002" s="24"/>
      <c r="AM3002" s="24"/>
      <c r="AN3002" s="24"/>
      <c r="AO3002" s="24"/>
      <c r="AP3002" s="24"/>
      <c r="AQ3002" s="24"/>
      <c r="AR3002" s="24"/>
      <c r="AS3002" s="24"/>
      <c r="AT3002" s="24"/>
      <c r="AU3002" s="24"/>
      <c r="AV3002" s="24"/>
      <c r="AW3002" s="24"/>
      <c r="AX3002" s="24"/>
      <c r="AY3002" s="24"/>
      <c r="AZ3002" s="24"/>
      <c r="BA3002" s="24"/>
      <c r="BB3002" s="24"/>
      <c r="BC3002" s="24"/>
      <c r="BD3002" s="24"/>
      <c r="BE3002" s="24"/>
    </row>
    <row r="3003" spans="1:57" s="22" customFormat="1" hidden="1" x14ac:dyDescent="0.25">
      <c r="A3003" s="23">
        <v>2019</v>
      </c>
      <c r="B3003" s="23">
        <v>12</v>
      </c>
      <c r="C3003" s="23" t="s">
        <v>19</v>
      </c>
      <c r="D3003" s="23" t="s">
        <v>70</v>
      </c>
      <c r="E3003" s="23" t="s">
        <v>540</v>
      </c>
      <c r="F3003" s="23" t="s">
        <v>457</v>
      </c>
      <c r="G3003" s="23" t="s">
        <v>456</v>
      </c>
      <c r="H3003" s="23">
        <v>0.04</v>
      </c>
      <c r="I3003" s="23">
        <v>0</v>
      </c>
      <c r="J3003" s="23">
        <v>0</v>
      </c>
      <c r="K3003" s="23">
        <v>0.01</v>
      </c>
      <c r="L3003" s="23">
        <v>0.03</v>
      </c>
      <c r="M3003" s="23">
        <v>0</v>
      </c>
      <c r="N3003" s="23">
        <v>0</v>
      </c>
      <c r="O3003" s="23">
        <v>0</v>
      </c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  <c r="Z3003" s="24"/>
      <c r="AA3003" s="24"/>
      <c r="AB3003" s="24"/>
      <c r="AC3003" s="24"/>
      <c r="AD3003" s="24"/>
      <c r="AE3003" s="24"/>
      <c r="AF3003" s="24"/>
      <c r="AG3003" s="24"/>
      <c r="AH3003" s="24"/>
      <c r="AI3003" s="24"/>
      <c r="AJ3003" s="24"/>
      <c r="AK3003" s="24"/>
      <c r="AL3003" s="24"/>
      <c r="AM3003" s="24"/>
      <c r="AN3003" s="24"/>
      <c r="AO3003" s="24"/>
      <c r="AP3003" s="24"/>
      <c r="AQ3003" s="24"/>
      <c r="AR3003" s="24"/>
      <c r="AS3003" s="24"/>
      <c r="AT3003" s="24"/>
      <c r="AU3003" s="24"/>
      <c r="AV3003" s="24"/>
      <c r="AW3003" s="24"/>
      <c r="AX3003" s="24"/>
      <c r="AY3003" s="24"/>
      <c r="AZ3003" s="24"/>
      <c r="BA3003" s="24"/>
      <c r="BB3003" s="24"/>
      <c r="BC3003" s="24"/>
      <c r="BD3003" s="24"/>
      <c r="BE3003" s="24"/>
    </row>
    <row r="3004" spans="1:57" s="22" customFormat="1" hidden="1" x14ac:dyDescent="0.25">
      <c r="A3004" s="9">
        <v>2019</v>
      </c>
      <c r="B3004" s="9">
        <v>5</v>
      </c>
      <c r="C3004" s="9" t="s">
        <v>124</v>
      </c>
      <c r="D3004" s="8" t="s">
        <v>379</v>
      </c>
      <c r="E3004" s="9" t="s">
        <v>126</v>
      </c>
      <c r="F3004" s="9" t="s">
        <v>532</v>
      </c>
      <c r="G3004" s="5" t="s">
        <v>439</v>
      </c>
      <c r="H3004" s="6">
        <v>5.2300000000000003E-3</v>
      </c>
      <c r="I3004" s="6">
        <v>0</v>
      </c>
      <c r="J3004" s="6">
        <v>0</v>
      </c>
      <c r="K3004" s="6">
        <v>5.2300000000000003E-3</v>
      </c>
      <c r="L3004" s="6">
        <v>0</v>
      </c>
      <c r="M3004" s="6">
        <v>0</v>
      </c>
      <c r="N3004" s="6">
        <v>0</v>
      </c>
      <c r="O3004" s="6">
        <v>0</v>
      </c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  <c r="AM3004" s="3"/>
      <c r="AN3004" s="3"/>
      <c r="AO3004" s="3"/>
      <c r="AP3004" s="3"/>
      <c r="AQ3004" s="3"/>
      <c r="AR3004" s="3"/>
      <c r="AS3004" s="3"/>
      <c r="AT3004" s="3"/>
      <c r="AU3004" s="3"/>
      <c r="AV3004" s="3"/>
      <c r="AW3004" s="3"/>
      <c r="AX3004" s="3"/>
      <c r="AY3004" s="3"/>
      <c r="AZ3004" s="3"/>
      <c r="BA3004" s="3"/>
      <c r="BB3004" s="3"/>
      <c r="BC3004" s="3"/>
      <c r="BD3004" s="3"/>
      <c r="BE3004" s="3"/>
    </row>
    <row r="3005" spans="1:57" s="22" customFormat="1" hidden="1" x14ac:dyDescent="0.25">
      <c r="A3005" s="4">
        <v>2019</v>
      </c>
      <c r="B3005" s="4">
        <v>1</v>
      </c>
      <c r="C3005" s="4" t="s">
        <v>15</v>
      </c>
      <c r="D3005" s="4" t="s">
        <v>16</v>
      </c>
      <c r="E3005" s="4" t="s">
        <v>17</v>
      </c>
      <c r="F3005" s="4" t="s">
        <v>18</v>
      </c>
      <c r="G3005" s="5" t="s">
        <v>18</v>
      </c>
      <c r="H3005" s="6">
        <v>1.51</v>
      </c>
      <c r="I3005" s="6">
        <v>0</v>
      </c>
      <c r="J3005" s="6">
        <v>0</v>
      </c>
      <c r="K3005" s="6">
        <v>0</v>
      </c>
      <c r="L3005" s="6">
        <v>1.51</v>
      </c>
      <c r="M3005" s="6">
        <v>0</v>
      </c>
      <c r="N3005" s="6">
        <v>0</v>
      </c>
      <c r="O3005" s="6">
        <v>0</v>
      </c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  <c r="AM3005" s="3"/>
      <c r="AN3005" s="3"/>
      <c r="AO3005" s="3"/>
      <c r="AP3005" s="3"/>
      <c r="AQ3005" s="3"/>
      <c r="AR3005" s="3"/>
      <c r="AS3005" s="3"/>
      <c r="AT3005" s="3"/>
      <c r="AU3005" s="3"/>
      <c r="AV3005" s="3"/>
      <c r="AW3005" s="3"/>
      <c r="AX3005" s="3"/>
      <c r="AY3005" s="3"/>
      <c r="AZ3005" s="3"/>
      <c r="BA3005" s="3"/>
      <c r="BB3005" s="3"/>
      <c r="BC3005" s="3"/>
      <c r="BD3005" s="3"/>
      <c r="BE3005" s="3"/>
    </row>
    <row r="3006" spans="1:57" s="22" customFormat="1" x14ac:dyDescent="0.25">
      <c r="A3006" s="4">
        <v>2019</v>
      </c>
      <c r="B3006" s="4">
        <v>1</v>
      </c>
      <c r="C3006" s="4" t="s">
        <v>27</v>
      </c>
      <c r="D3006" s="4" t="s">
        <v>28</v>
      </c>
      <c r="E3006" s="4" t="s">
        <v>29</v>
      </c>
      <c r="F3006" s="4" t="s">
        <v>37</v>
      </c>
      <c r="G3006" s="5" t="s">
        <v>30</v>
      </c>
      <c r="H3006" s="6">
        <v>0.06</v>
      </c>
      <c r="I3006" s="6">
        <v>0</v>
      </c>
      <c r="J3006" s="6">
        <v>0</v>
      </c>
      <c r="K3006" s="6">
        <v>0</v>
      </c>
      <c r="L3006" s="6">
        <v>0</v>
      </c>
      <c r="M3006" s="6">
        <v>0.05</v>
      </c>
      <c r="N3006" s="6">
        <v>0.02</v>
      </c>
      <c r="O3006" s="6">
        <v>0</v>
      </c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  <c r="AM3006" s="3"/>
      <c r="AN3006" s="3"/>
      <c r="AO3006" s="3"/>
      <c r="AP3006" s="3"/>
      <c r="AQ3006" s="3"/>
      <c r="AR3006" s="3"/>
      <c r="AS3006" s="3"/>
      <c r="AT3006" s="3"/>
      <c r="AU3006" s="3"/>
      <c r="AV3006" s="3"/>
      <c r="AW3006" s="3"/>
      <c r="AX3006" s="3"/>
      <c r="AY3006" s="3"/>
      <c r="AZ3006" s="3"/>
      <c r="BA3006" s="3"/>
      <c r="BB3006" s="3"/>
      <c r="BC3006" s="3"/>
      <c r="BD3006" s="3"/>
      <c r="BE3006" s="3"/>
    </row>
    <row r="3007" spans="1:57" s="22" customFormat="1" hidden="1" x14ac:dyDescent="0.25">
      <c r="A3007" s="4">
        <v>2019</v>
      </c>
      <c r="B3007" s="4">
        <v>1</v>
      </c>
      <c r="C3007" s="4" t="s">
        <v>89</v>
      </c>
      <c r="D3007" s="4" t="s">
        <v>90</v>
      </c>
      <c r="E3007" s="4" t="s">
        <v>91</v>
      </c>
      <c r="F3007" s="4" t="s">
        <v>92</v>
      </c>
      <c r="G3007" s="5" t="s">
        <v>93</v>
      </c>
      <c r="H3007" s="6">
        <v>4.7699999999999996</v>
      </c>
      <c r="I3007" s="6">
        <v>0</v>
      </c>
      <c r="J3007" s="6">
        <v>0</v>
      </c>
      <c r="K3007" s="6">
        <v>0</v>
      </c>
      <c r="L3007" s="6">
        <v>1.63</v>
      </c>
      <c r="M3007" s="6">
        <v>3.14</v>
      </c>
      <c r="N3007" s="6">
        <v>1.01</v>
      </c>
      <c r="O3007" s="6">
        <v>0</v>
      </c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  <c r="AM3007" s="3"/>
      <c r="AN3007" s="3"/>
      <c r="AO3007" s="3"/>
      <c r="AP3007" s="3"/>
      <c r="AQ3007" s="3"/>
      <c r="AR3007" s="3"/>
      <c r="AS3007" s="3"/>
      <c r="AT3007" s="3"/>
      <c r="AU3007" s="3"/>
      <c r="AV3007" s="3"/>
      <c r="AW3007" s="3"/>
      <c r="AX3007" s="3"/>
      <c r="AY3007" s="3"/>
      <c r="AZ3007" s="3"/>
      <c r="BA3007" s="3"/>
      <c r="BB3007" s="3"/>
      <c r="BC3007" s="3"/>
      <c r="BD3007" s="3"/>
      <c r="BE3007" s="3"/>
    </row>
    <row r="3008" spans="1:57" s="22" customFormat="1" hidden="1" x14ac:dyDescent="0.25">
      <c r="A3008" s="4">
        <v>2019</v>
      </c>
      <c r="B3008" s="4">
        <v>1</v>
      </c>
      <c r="C3008" s="4" t="s">
        <v>89</v>
      </c>
      <c r="D3008" s="4" t="s">
        <v>90</v>
      </c>
      <c r="E3008" s="4" t="s">
        <v>91</v>
      </c>
      <c r="F3008" s="4" t="s">
        <v>96</v>
      </c>
      <c r="G3008" s="5" t="s">
        <v>93</v>
      </c>
      <c r="H3008" s="6">
        <v>7.0000000000000007E-2</v>
      </c>
      <c r="I3008" s="6">
        <v>0</v>
      </c>
      <c r="J3008" s="6">
        <v>0</v>
      </c>
      <c r="K3008" s="6">
        <v>0</v>
      </c>
      <c r="L3008" s="6">
        <v>0</v>
      </c>
      <c r="M3008" s="6">
        <v>7.0000000000000007E-2</v>
      </c>
      <c r="N3008" s="6">
        <v>0.02</v>
      </c>
      <c r="O3008" s="6">
        <v>0</v>
      </c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  <c r="AM3008" s="3"/>
      <c r="AN3008" s="3"/>
      <c r="AO3008" s="3"/>
      <c r="AP3008" s="3"/>
      <c r="AQ3008" s="3"/>
      <c r="AR3008" s="3"/>
      <c r="AS3008" s="3"/>
      <c r="AT3008" s="3"/>
      <c r="AU3008" s="3"/>
      <c r="AV3008" s="3"/>
      <c r="AW3008" s="3"/>
      <c r="AX3008" s="3"/>
      <c r="AY3008" s="3"/>
      <c r="AZ3008" s="3"/>
      <c r="BA3008" s="3"/>
      <c r="BB3008" s="3"/>
      <c r="BC3008" s="3"/>
      <c r="BD3008" s="3"/>
      <c r="BE3008" s="3"/>
    </row>
    <row r="3009" spans="1:57" s="22" customFormat="1" hidden="1" x14ac:dyDescent="0.25">
      <c r="A3009" s="4">
        <v>2019</v>
      </c>
      <c r="B3009" s="4">
        <v>1</v>
      </c>
      <c r="C3009" s="4" t="s">
        <v>98</v>
      </c>
      <c r="D3009" s="4" t="s">
        <v>99</v>
      </c>
      <c r="E3009" s="4" t="s">
        <v>100</v>
      </c>
      <c r="F3009" s="4" t="s">
        <v>101</v>
      </c>
      <c r="G3009" s="5" t="s">
        <v>102</v>
      </c>
      <c r="H3009" s="6">
        <v>17.600000000000001</v>
      </c>
      <c r="I3009" s="6">
        <v>0</v>
      </c>
      <c r="J3009" s="6">
        <v>0</v>
      </c>
      <c r="K3009" s="6">
        <v>0</v>
      </c>
      <c r="L3009" s="6">
        <v>0.92</v>
      </c>
      <c r="M3009" s="6">
        <v>0</v>
      </c>
      <c r="N3009" s="6">
        <v>0</v>
      </c>
      <c r="O3009" s="6">
        <v>16.68</v>
      </c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  <c r="AH3009" s="3"/>
      <c r="AI3009" s="3"/>
      <c r="AJ3009" s="3"/>
      <c r="AK3009" s="3"/>
      <c r="AL3009" s="3"/>
      <c r="AM3009" s="3"/>
      <c r="AN3009" s="3"/>
      <c r="AO3009" s="3"/>
      <c r="AP3009" s="3"/>
      <c r="AQ3009" s="3"/>
      <c r="AR3009" s="3"/>
      <c r="AS3009" s="3"/>
      <c r="AT3009" s="3"/>
      <c r="AU3009" s="3"/>
      <c r="AV3009" s="3"/>
      <c r="AW3009" s="3"/>
      <c r="AX3009" s="3"/>
      <c r="AY3009" s="3"/>
      <c r="AZ3009" s="3"/>
      <c r="BA3009" s="3"/>
      <c r="BB3009" s="3"/>
      <c r="BC3009" s="3"/>
      <c r="BD3009" s="3"/>
      <c r="BE3009" s="3"/>
    </row>
    <row r="3010" spans="1:57" s="22" customFormat="1" hidden="1" x14ac:dyDescent="0.25">
      <c r="A3010" s="4">
        <v>2019</v>
      </c>
      <c r="B3010" s="4">
        <v>1</v>
      </c>
      <c r="C3010" s="4" t="s">
        <v>19</v>
      </c>
      <c r="D3010" s="4" t="s">
        <v>103</v>
      </c>
      <c r="E3010" s="4" t="s">
        <v>104</v>
      </c>
      <c r="F3010" s="4" t="s">
        <v>105</v>
      </c>
      <c r="G3010" s="5" t="s">
        <v>19</v>
      </c>
      <c r="H3010" s="6">
        <v>12.43</v>
      </c>
      <c r="I3010" s="6">
        <v>0</v>
      </c>
      <c r="J3010" s="6">
        <v>0</v>
      </c>
      <c r="K3010" s="6">
        <v>0</v>
      </c>
      <c r="L3010" s="6">
        <v>12.43</v>
      </c>
      <c r="M3010" s="6">
        <v>0</v>
      </c>
      <c r="N3010" s="6">
        <v>0</v>
      </c>
      <c r="O3010" s="6">
        <v>0</v>
      </c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  <c r="AH3010" s="3"/>
      <c r="AI3010" s="3"/>
      <c r="AJ3010" s="3"/>
      <c r="AK3010" s="3"/>
      <c r="AL3010" s="3"/>
      <c r="AM3010" s="3"/>
      <c r="AN3010" s="3"/>
      <c r="AO3010" s="3"/>
      <c r="AP3010" s="3"/>
      <c r="AQ3010" s="3"/>
      <c r="AR3010" s="3"/>
      <c r="AS3010" s="3"/>
      <c r="AT3010" s="3"/>
      <c r="AU3010" s="3"/>
      <c r="AV3010" s="3"/>
      <c r="AW3010" s="3"/>
      <c r="AX3010" s="3"/>
      <c r="AY3010" s="3"/>
      <c r="AZ3010" s="3"/>
      <c r="BA3010" s="3"/>
      <c r="BB3010" s="3"/>
      <c r="BC3010" s="3"/>
      <c r="BD3010" s="3"/>
      <c r="BE3010" s="3"/>
    </row>
    <row r="3011" spans="1:57" s="22" customFormat="1" hidden="1" x14ac:dyDescent="0.25">
      <c r="A3011" s="4">
        <v>2019</v>
      </c>
      <c r="B3011" s="4">
        <v>1</v>
      </c>
      <c r="C3011" s="4" t="s">
        <v>19</v>
      </c>
      <c r="D3011" s="4" t="s">
        <v>110</v>
      </c>
      <c r="E3011" s="4" t="s">
        <v>104</v>
      </c>
      <c r="F3011" s="4" t="s">
        <v>111</v>
      </c>
      <c r="G3011" s="5" t="s">
        <v>19</v>
      </c>
      <c r="H3011" s="6">
        <v>2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2</v>
      </c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  <c r="AM3011" s="3"/>
      <c r="AN3011" s="3"/>
      <c r="AO3011" s="3"/>
      <c r="AP3011" s="3"/>
      <c r="AQ3011" s="3"/>
      <c r="AR3011" s="3"/>
      <c r="AS3011" s="3"/>
      <c r="AT3011" s="3"/>
      <c r="AU3011" s="3"/>
      <c r="AV3011" s="3"/>
      <c r="AW3011" s="3"/>
      <c r="AX3011" s="3"/>
      <c r="AY3011" s="3"/>
      <c r="AZ3011" s="3"/>
      <c r="BA3011" s="3"/>
      <c r="BB3011" s="3"/>
      <c r="BC3011" s="3"/>
      <c r="BD3011" s="3"/>
      <c r="BE3011" s="3"/>
    </row>
    <row r="3012" spans="1:57" s="22" customFormat="1" hidden="1" x14ac:dyDescent="0.25">
      <c r="A3012" s="4">
        <v>2019</v>
      </c>
      <c r="B3012" s="4">
        <v>1</v>
      </c>
      <c r="C3012" s="4" t="s">
        <v>19</v>
      </c>
      <c r="D3012" s="4" t="s">
        <v>20</v>
      </c>
      <c r="E3012" s="4" t="s">
        <v>115</v>
      </c>
      <c r="F3012" s="4" t="s">
        <v>116</v>
      </c>
      <c r="G3012" s="5" t="s">
        <v>117</v>
      </c>
      <c r="H3012" s="6">
        <v>1.34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1.34</v>
      </c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  <c r="AM3012" s="3"/>
      <c r="AN3012" s="3"/>
      <c r="AO3012" s="3"/>
      <c r="AP3012" s="3"/>
      <c r="AQ3012" s="3"/>
      <c r="AR3012" s="3"/>
      <c r="AS3012" s="3"/>
      <c r="AT3012" s="3"/>
      <c r="AU3012" s="3"/>
      <c r="AV3012" s="3"/>
      <c r="AW3012" s="3"/>
      <c r="AX3012" s="3"/>
      <c r="AY3012" s="3"/>
      <c r="AZ3012" s="3"/>
      <c r="BA3012" s="3"/>
      <c r="BB3012" s="3"/>
      <c r="BC3012" s="3"/>
      <c r="BD3012" s="3"/>
      <c r="BE3012" s="3"/>
    </row>
    <row r="3013" spans="1:57" s="22" customFormat="1" hidden="1" x14ac:dyDescent="0.25">
      <c r="A3013" s="4">
        <v>2019</v>
      </c>
      <c r="B3013" s="4">
        <v>1</v>
      </c>
      <c r="C3013" s="4" t="s">
        <v>19</v>
      </c>
      <c r="D3013" s="4" t="s">
        <v>20</v>
      </c>
      <c r="E3013" s="4" t="s">
        <v>115</v>
      </c>
      <c r="F3013" s="4" t="s">
        <v>118</v>
      </c>
      <c r="G3013" s="5" t="s">
        <v>117</v>
      </c>
      <c r="H3013" s="6">
        <v>1.31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1.31</v>
      </c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  <c r="AM3013" s="3"/>
      <c r="AN3013" s="3"/>
      <c r="AO3013" s="3"/>
      <c r="AP3013" s="3"/>
      <c r="AQ3013" s="3"/>
      <c r="AR3013" s="3"/>
      <c r="AS3013" s="3"/>
      <c r="AT3013" s="3"/>
      <c r="AU3013" s="3"/>
      <c r="AV3013" s="3"/>
      <c r="AW3013" s="3"/>
      <c r="AX3013" s="3"/>
      <c r="AY3013" s="3"/>
      <c r="AZ3013" s="3"/>
      <c r="BA3013" s="3"/>
      <c r="BB3013" s="3"/>
      <c r="BC3013" s="3"/>
      <c r="BD3013" s="3"/>
      <c r="BE3013" s="3"/>
    </row>
    <row r="3014" spans="1:57" s="22" customFormat="1" hidden="1" x14ac:dyDescent="0.25">
      <c r="A3014" s="4">
        <v>2019</v>
      </c>
      <c r="B3014" s="4">
        <v>1</v>
      </c>
      <c r="C3014" s="4" t="s">
        <v>98</v>
      </c>
      <c r="D3014" s="4" t="s">
        <v>120</v>
      </c>
      <c r="E3014" s="4" t="s">
        <v>121</v>
      </c>
      <c r="F3014" s="4" t="s">
        <v>122</v>
      </c>
      <c r="G3014" s="5" t="s">
        <v>122</v>
      </c>
      <c r="H3014" s="6">
        <v>9.07</v>
      </c>
      <c r="I3014" s="6">
        <v>0</v>
      </c>
      <c r="J3014" s="6">
        <v>0</v>
      </c>
      <c r="K3014" s="6">
        <v>0</v>
      </c>
      <c r="L3014" s="6">
        <v>0.95</v>
      </c>
      <c r="M3014" s="6">
        <v>0</v>
      </c>
      <c r="N3014" s="6">
        <v>0</v>
      </c>
      <c r="O3014" s="6">
        <v>8.11</v>
      </c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  <c r="AM3014" s="3"/>
      <c r="AN3014" s="3"/>
      <c r="AO3014" s="3"/>
      <c r="AP3014" s="3"/>
      <c r="AQ3014" s="3"/>
      <c r="AR3014" s="3"/>
      <c r="AS3014" s="3"/>
      <c r="AT3014" s="3"/>
      <c r="AU3014" s="3"/>
      <c r="AV3014" s="3"/>
      <c r="AW3014" s="3"/>
      <c r="AX3014" s="3"/>
      <c r="AY3014" s="3"/>
      <c r="AZ3014" s="3"/>
      <c r="BA3014" s="3"/>
      <c r="BB3014" s="3"/>
      <c r="BC3014" s="3"/>
      <c r="BD3014" s="3"/>
      <c r="BE3014" s="3"/>
    </row>
    <row r="3015" spans="1:57" s="22" customFormat="1" hidden="1" x14ac:dyDescent="0.25">
      <c r="A3015" s="4">
        <v>2019</v>
      </c>
      <c r="B3015" s="4">
        <v>1</v>
      </c>
      <c r="C3015" s="4" t="s">
        <v>98</v>
      </c>
      <c r="D3015" s="4" t="s">
        <v>120</v>
      </c>
      <c r="E3015" s="4" t="s">
        <v>121</v>
      </c>
      <c r="F3015" s="4" t="s">
        <v>123</v>
      </c>
      <c r="G3015" s="5" t="s">
        <v>122</v>
      </c>
      <c r="H3015" s="6">
        <v>0.4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0.4</v>
      </c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  <c r="AM3015" s="3"/>
      <c r="AN3015" s="3"/>
      <c r="AO3015" s="3"/>
      <c r="AP3015" s="3"/>
      <c r="AQ3015" s="3"/>
      <c r="AR3015" s="3"/>
      <c r="AS3015" s="3"/>
      <c r="AT3015" s="3"/>
      <c r="AU3015" s="3"/>
      <c r="AV3015" s="3"/>
      <c r="AW3015" s="3"/>
      <c r="AX3015" s="3"/>
      <c r="AY3015" s="3"/>
      <c r="AZ3015" s="3"/>
      <c r="BA3015" s="3"/>
      <c r="BB3015" s="3"/>
      <c r="BC3015" s="3"/>
      <c r="BD3015" s="3"/>
      <c r="BE3015" s="3"/>
    </row>
    <row r="3016" spans="1:57" s="22" customFormat="1" hidden="1" x14ac:dyDescent="0.25">
      <c r="A3016" s="4">
        <v>2019</v>
      </c>
      <c r="B3016" s="4">
        <v>1</v>
      </c>
      <c r="C3016" s="4" t="s">
        <v>124</v>
      </c>
      <c r="D3016" s="4" t="s">
        <v>125</v>
      </c>
      <c r="E3016" s="4" t="s">
        <v>126</v>
      </c>
      <c r="F3016" s="4" t="s">
        <v>127</v>
      </c>
      <c r="G3016" s="5" t="s">
        <v>128</v>
      </c>
      <c r="H3016" s="6">
        <v>67.37</v>
      </c>
      <c r="I3016" s="6">
        <v>0</v>
      </c>
      <c r="J3016" s="6">
        <v>0</v>
      </c>
      <c r="K3016" s="6">
        <v>0</v>
      </c>
      <c r="L3016" s="6">
        <v>0</v>
      </c>
      <c r="M3016" s="6">
        <v>67.37</v>
      </c>
      <c r="N3016" s="6">
        <v>6.18</v>
      </c>
      <c r="O3016" s="6">
        <v>0</v>
      </c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  <c r="AM3016" s="3"/>
      <c r="AN3016" s="3"/>
      <c r="AO3016" s="3"/>
      <c r="AP3016" s="3"/>
      <c r="AQ3016" s="3"/>
      <c r="AR3016" s="3"/>
      <c r="AS3016" s="3"/>
      <c r="AT3016" s="3"/>
      <c r="AU3016" s="3"/>
      <c r="AV3016" s="3"/>
      <c r="AW3016" s="3"/>
      <c r="AX3016" s="3"/>
      <c r="AY3016" s="3"/>
      <c r="AZ3016" s="3"/>
      <c r="BA3016" s="3"/>
      <c r="BB3016" s="3"/>
      <c r="BC3016" s="3"/>
      <c r="BD3016" s="3"/>
      <c r="BE3016" s="3"/>
    </row>
    <row r="3017" spans="1:57" s="22" customFormat="1" hidden="1" x14ac:dyDescent="0.25">
      <c r="A3017" s="4">
        <v>2019</v>
      </c>
      <c r="B3017" s="4">
        <v>1</v>
      </c>
      <c r="C3017" s="4" t="s">
        <v>133</v>
      </c>
      <c r="D3017" s="4" t="s">
        <v>134</v>
      </c>
      <c r="E3017" s="4" t="s">
        <v>43</v>
      </c>
      <c r="F3017" s="4" t="s">
        <v>135</v>
      </c>
      <c r="G3017" s="5" t="s">
        <v>136</v>
      </c>
      <c r="H3017" s="6">
        <v>103.12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103.12</v>
      </c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  <c r="AM3017" s="3"/>
      <c r="AN3017" s="3"/>
      <c r="AO3017" s="3"/>
      <c r="AP3017" s="3"/>
      <c r="AQ3017" s="3"/>
      <c r="AR3017" s="3"/>
      <c r="AS3017" s="3"/>
      <c r="AT3017" s="3"/>
      <c r="AU3017" s="3"/>
      <c r="AV3017" s="3"/>
      <c r="AW3017" s="3"/>
      <c r="AX3017" s="3"/>
      <c r="AY3017" s="3"/>
      <c r="AZ3017" s="3"/>
      <c r="BA3017" s="3"/>
      <c r="BB3017" s="3"/>
      <c r="BC3017" s="3"/>
      <c r="BD3017" s="3"/>
      <c r="BE3017" s="3"/>
    </row>
    <row r="3018" spans="1:57" s="22" customFormat="1" hidden="1" x14ac:dyDescent="0.25">
      <c r="A3018" s="4">
        <v>2019</v>
      </c>
      <c r="B3018" s="4">
        <v>1</v>
      </c>
      <c r="C3018" s="4" t="s">
        <v>19</v>
      </c>
      <c r="D3018" s="4" t="s">
        <v>166</v>
      </c>
      <c r="E3018" s="4" t="s">
        <v>104</v>
      </c>
      <c r="F3018" s="4" t="s">
        <v>167</v>
      </c>
      <c r="G3018" s="5" t="s">
        <v>168</v>
      </c>
      <c r="H3018" s="6">
        <v>4.9000000000000004</v>
      </c>
      <c r="I3018" s="6">
        <v>0</v>
      </c>
      <c r="J3018" s="6">
        <v>0</v>
      </c>
      <c r="K3018" s="6">
        <v>0</v>
      </c>
      <c r="L3018" s="6">
        <v>4.9000000000000004</v>
      </c>
      <c r="M3018" s="6">
        <v>0</v>
      </c>
      <c r="N3018" s="6">
        <v>0</v>
      </c>
      <c r="O3018" s="6">
        <v>0</v>
      </c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  <c r="AM3018" s="3"/>
      <c r="AN3018" s="3"/>
      <c r="AO3018" s="3"/>
      <c r="AP3018" s="3"/>
      <c r="AQ3018" s="3"/>
      <c r="AR3018" s="3"/>
      <c r="AS3018" s="3"/>
      <c r="AT3018" s="3"/>
      <c r="AU3018" s="3"/>
      <c r="AV3018" s="3"/>
      <c r="AW3018" s="3"/>
      <c r="AX3018" s="3"/>
      <c r="AY3018" s="3"/>
      <c r="AZ3018" s="3"/>
      <c r="BA3018" s="3"/>
      <c r="BB3018" s="3"/>
      <c r="BC3018" s="3"/>
      <c r="BD3018" s="3"/>
      <c r="BE3018" s="3"/>
    </row>
    <row r="3019" spans="1:57" s="22" customFormat="1" hidden="1" x14ac:dyDescent="0.25">
      <c r="A3019" s="4">
        <v>2019</v>
      </c>
      <c r="B3019" s="4">
        <v>1</v>
      </c>
      <c r="C3019" s="4" t="s">
        <v>19</v>
      </c>
      <c r="D3019" s="4" t="s">
        <v>166</v>
      </c>
      <c r="E3019" s="4" t="s">
        <v>104</v>
      </c>
      <c r="F3019" s="4" t="s">
        <v>168</v>
      </c>
      <c r="G3019" s="5" t="s">
        <v>168</v>
      </c>
      <c r="H3019" s="6">
        <v>2.7199999999999998</v>
      </c>
      <c r="I3019" s="6">
        <v>0</v>
      </c>
      <c r="J3019" s="6">
        <v>0</v>
      </c>
      <c r="K3019" s="6">
        <v>0</v>
      </c>
      <c r="L3019" s="6">
        <v>2.7199999999999998</v>
      </c>
      <c r="M3019" s="6">
        <v>0</v>
      </c>
      <c r="N3019" s="6">
        <v>0</v>
      </c>
      <c r="O3019" s="6">
        <v>0</v>
      </c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  <c r="AM3019" s="3"/>
      <c r="AN3019" s="3"/>
      <c r="AO3019" s="3"/>
      <c r="AP3019" s="3"/>
      <c r="AQ3019" s="3"/>
      <c r="AR3019" s="3"/>
      <c r="AS3019" s="3"/>
      <c r="AT3019" s="3"/>
      <c r="AU3019" s="3"/>
      <c r="AV3019" s="3"/>
      <c r="AW3019" s="3"/>
      <c r="AX3019" s="3"/>
      <c r="AY3019" s="3"/>
      <c r="AZ3019" s="3"/>
      <c r="BA3019" s="3"/>
      <c r="BB3019" s="3"/>
      <c r="BC3019" s="3"/>
      <c r="BD3019" s="3"/>
      <c r="BE3019" s="3"/>
    </row>
    <row r="3020" spans="1:57" s="22" customFormat="1" hidden="1" x14ac:dyDescent="0.25">
      <c r="A3020" s="4">
        <v>2019</v>
      </c>
      <c r="B3020" s="4">
        <v>1</v>
      </c>
      <c r="C3020" s="4" t="s">
        <v>19</v>
      </c>
      <c r="D3020" s="4" t="s">
        <v>103</v>
      </c>
      <c r="E3020" s="4" t="s">
        <v>104</v>
      </c>
      <c r="F3020" s="4" t="s">
        <v>169</v>
      </c>
      <c r="G3020" s="5" t="s">
        <v>168</v>
      </c>
      <c r="H3020" s="6">
        <v>2.17</v>
      </c>
      <c r="I3020" s="6">
        <v>0</v>
      </c>
      <c r="J3020" s="6">
        <v>0</v>
      </c>
      <c r="K3020" s="6">
        <v>0</v>
      </c>
      <c r="L3020" s="6">
        <v>2.17</v>
      </c>
      <c r="M3020" s="6">
        <v>0</v>
      </c>
      <c r="N3020" s="6">
        <v>0</v>
      </c>
      <c r="O3020" s="6">
        <v>0</v>
      </c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  <c r="AM3020" s="3"/>
      <c r="AN3020" s="3"/>
      <c r="AO3020" s="3"/>
      <c r="AP3020" s="3"/>
      <c r="AQ3020" s="3"/>
      <c r="AR3020" s="3"/>
      <c r="AS3020" s="3"/>
      <c r="AT3020" s="3"/>
      <c r="AU3020" s="3"/>
      <c r="AV3020" s="3"/>
      <c r="AW3020" s="3"/>
      <c r="AX3020" s="3"/>
      <c r="AY3020" s="3"/>
      <c r="AZ3020" s="3"/>
      <c r="BA3020" s="3"/>
      <c r="BB3020" s="3"/>
      <c r="BC3020" s="3"/>
      <c r="BD3020" s="3"/>
      <c r="BE3020" s="3"/>
    </row>
    <row r="3021" spans="1:57" s="22" customFormat="1" hidden="1" x14ac:dyDescent="0.25">
      <c r="A3021" s="4">
        <v>2019</v>
      </c>
      <c r="B3021" s="4">
        <v>1</v>
      </c>
      <c r="C3021" s="4" t="s">
        <v>79</v>
      </c>
      <c r="D3021" s="4" t="s">
        <v>137</v>
      </c>
      <c r="E3021" s="4" t="s">
        <v>138</v>
      </c>
      <c r="F3021" s="4" t="s">
        <v>173</v>
      </c>
      <c r="G3021" s="5" t="s">
        <v>171</v>
      </c>
      <c r="H3021" s="6">
        <v>0.37</v>
      </c>
      <c r="I3021" s="6">
        <v>0</v>
      </c>
      <c r="J3021" s="6">
        <v>0</v>
      </c>
      <c r="K3021" s="6">
        <v>0</v>
      </c>
      <c r="L3021" s="6">
        <v>0.37</v>
      </c>
      <c r="M3021" s="6">
        <v>0</v>
      </c>
      <c r="N3021" s="6">
        <v>0</v>
      </c>
      <c r="O3021" s="6">
        <v>0</v>
      </c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  <c r="AM3021" s="3"/>
      <c r="AN3021" s="3"/>
      <c r="AO3021" s="3"/>
      <c r="AP3021" s="3"/>
      <c r="AQ3021" s="3"/>
      <c r="AR3021" s="3"/>
      <c r="AS3021" s="3"/>
      <c r="AT3021" s="3"/>
      <c r="AU3021" s="3"/>
      <c r="AV3021" s="3"/>
      <c r="AW3021" s="3"/>
      <c r="AX3021" s="3"/>
      <c r="AY3021" s="3"/>
      <c r="AZ3021" s="3"/>
      <c r="BA3021" s="3"/>
      <c r="BB3021" s="3"/>
      <c r="BC3021" s="3"/>
      <c r="BD3021" s="3"/>
      <c r="BE3021" s="3"/>
    </row>
    <row r="3022" spans="1:57" s="22" customFormat="1" hidden="1" x14ac:dyDescent="0.25">
      <c r="A3022" s="4">
        <v>2019</v>
      </c>
      <c r="B3022" s="4">
        <v>1</v>
      </c>
      <c r="C3022" s="4" t="s">
        <v>79</v>
      </c>
      <c r="D3022" s="4" t="s">
        <v>137</v>
      </c>
      <c r="E3022" s="4" t="s">
        <v>138</v>
      </c>
      <c r="F3022" s="4" t="s">
        <v>174</v>
      </c>
      <c r="G3022" s="5" t="s">
        <v>171</v>
      </c>
      <c r="H3022" s="6">
        <v>0.49</v>
      </c>
      <c r="I3022" s="6">
        <v>0</v>
      </c>
      <c r="J3022" s="6">
        <v>0</v>
      </c>
      <c r="K3022" s="6">
        <v>0</v>
      </c>
      <c r="L3022" s="6">
        <v>0.49</v>
      </c>
      <c r="M3022" s="6">
        <v>0</v>
      </c>
      <c r="N3022" s="6">
        <v>0</v>
      </c>
      <c r="O3022" s="6">
        <v>0</v>
      </c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  <c r="AM3022" s="3"/>
      <c r="AN3022" s="3"/>
      <c r="AO3022" s="3"/>
      <c r="AP3022" s="3"/>
      <c r="AQ3022" s="3"/>
      <c r="AR3022" s="3"/>
      <c r="AS3022" s="3"/>
      <c r="AT3022" s="3"/>
      <c r="AU3022" s="3"/>
      <c r="AV3022" s="3"/>
      <c r="AW3022" s="3"/>
      <c r="AX3022" s="3"/>
      <c r="AY3022" s="3"/>
      <c r="AZ3022" s="3"/>
      <c r="BA3022" s="3"/>
      <c r="BB3022" s="3"/>
      <c r="BC3022" s="3"/>
      <c r="BD3022" s="3"/>
      <c r="BE3022" s="3"/>
    </row>
    <row r="3023" spans="1:57" s="22" customFormat="1" hidden="1" x14ac:dyDescent="0.25">
      <c r="A3023" s="4">
        <v>2019</v>
      </c>
      <c r="B3023" s="4">
        <v>1</v>
      </c>
      <c r="C3023" s="4" t="s">
        <v>27</v>
      </c>
      <c r="D3023" s="4" t="s">
        <v>158</v>
      </c>
      <c r="E3023" s="4" t="s">
        <v>176</v>
      </c>
      <c r="F3023" s="4" t="s">
        <v>179</v>
      </c>
      <c r="G3023" s="5" t="s">
        <v>178</v>
      </c>
      <c r="H3023" s="6">
        <v>3.76</v>
      </c>
      <c r="I3023" s="6">
        <v>0</v>
      </c>
      <c r="J3023" s="6">
        <v>0</v>
      </c>
      <c r="K3023" s="6">
        <v>0</v>
      </c>
      <c r="L3023" s="6">
        <v>0</v>
      </c>
      <c r="M3023" s="6">
        <v>3.76</v>
      </c>
      <c r="N3023" s="6">
        <v>1.97</v>
      </c>
      <c r="O3023" s="6">
        <v>0</v>
      </c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  <c r="AM3023" s="3"/>
      <c r="AN3023" s="3"/>
      <c r="AO3023" s="3"/>
      <c r="AP3023" s="3"/>
      <c r="AQ3023" s="3"/>
      <c r="AR3023" s="3"/>
      <c r="AS3023" s="3"/>
      <c r="AT3023" s="3"/>
      <c r="AU3023" s="3"/>
      <c r="AV3023" s="3"/>
      <c r="AW3023" s="3"/>
      <c r="AX3023" s="3"/>
      <c r="AY3023" s="3"/>
      <c r="AZ3023" s="3"/>
      <c r="BA3023" s="3"/>
      <c r="BB3023" s="3"/>
      <c r="BC3023" s="3"/>
      <c r="BD3023" s="3"/>
      <c r="BE3023" s="3"/>
    </row>
    <row r="3024" spans="1:57" s="22" customFormat="1" hidden="1" x14ac:dyDescent="0.25">
      <c r="A3024" s="4">
        <v>2019</v>
      </c>
      <c r="B3024" s="4">
        <v>1</v>
      </c>
      <c r="C3024" s="4" t="s">
        <v>209</v>
      </c>
      <c r="D3024" s="4" t="s">
        <v>210</v>
      </c>
      <c r="E3024" s="4" t="s">
        <v>17</v>
      </c>
      <c r="F3024" s="4" t="s">
        <v>211</v>
      </c>
      <c r="G3024" s="7" t="s">
        <v>212</v>
      </c>
      <c r="H3024" s="6">
        <v>0.11</v>
      </c>
      <c r="I3024" s="6">
        <v>0</v>
      </c>
      <c r="J3024" s="6">
        <v>0</v>
      </c>
      <c r="K3024" s="6">
        <v>0</v>
      </c>
      <c r="L3024" s="6">
        <v>0.04</v>
      </c>
      <c r="M3024" s="6">
        <v>0</v>
      </c>
      <c r="N3024" s="6">
        <v>0</v>
      </c>
      <c r="O3024" s="6">
        <v>7.0000000000000007E-2</v>
      </c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  <c r="AM3024" s="3"/>
      <c r="AN3024" s="3"/>
      <c r="AO3024" s="3"/>
      <c r="AP3024" s="3"/>
      <c r="AQ3024" s="3"/>
      <c r="AR3024" s="3"/>
      <c r="AS3024" s="3"/>
      <c r="AT3024" s="3"/>
      <c r="AU3024" s="3"/>
      <c r="AV3024" s="3"/>
      <c r="AW3024" s="3"/>
      <c r="AX3024" s="3"/>
      <c r="AY3024" s="3"/>
      <c r="AZ3024" s="3"/>
      <c r="BA3024" s="3"/>
      <c r="BB3024" s="3"/>
      <c r="BC3024" s="3"/>
      <c r="BD3024" s="3"/>
      <c r="BE3024" s="3"/>
    </row>
    <row r="3025" spans="1:57" s="22" customFormat="1" hidden="1" x14ac:dyDescent="0.25">
      <c r="A3025" s="4">
        <v>2019</v>
      </c>
      <c r="B3025" s="4">
        <v>1</v>
      </c>
      <c r="C3025" s="4" t="s">
        <v>209</v>
      </c>
      <c r="D3025" s="4" t="s">
        <v>210</v>
      </c>
      <c r="E3025" s="4" t="s">
        <v>17</v>
      </c>
      <c r="F3025" s="4" t="s">
        <v>213</v>
      </c>
      <c r="G3025" s="7" t="s">
        <v>212</v>
      </c>
      <c r="H3025" s="6">
        <v>0.14000000000000001</v>
      </c>
      <c r="I3025" s="6">
        <v>0</v>
      </c>
      <c r="J3025" s="6">
        <v>0</v>
      </c>
      <c r="K3025" s="6">
        <v>0</v>
      </c>
      <c r="L3025" s="6">
        <v>0.06</v>
      </c>
      <c r="M3025" s="6">
        <v>0</v>
      </c>
      <c r="N3025" s="6">
        <v>0</v>
      </c>
      <c r="O3025" s="6">
        <v>0.09</v>
      </c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  <c r="AM3025" s="3"/>
      <c r="AN3025" s="3"/>
      <c r="AO3025" s="3"/>
      <c r="AP3025" s="3"/>
      <c r="AQ3025" s="3"/>
      <c r="AR3025" s="3"/>
      <c r="AS3025" s="3"/>
      <c r="AT3025" s="3"/>
      <c r="AU3025" s="3"/>
      <c r="AV3025" s="3"/>
      <c r="AW3025" s="3"/>
      <c r="AX3025" s="3"/>
      <c r="AY3025" s="3"/>
      <c r="AZ3025" s="3"/>
      <c r="BA3025" s="3"/>
      <c r="BB3025" s="3"/>
      <c r="BC3025" s="3"/>
      <c r="BD3025" s="3"/>
      <c r="BE3025" s="3"/>
    </row>
    <row r="3026" spans="1:57" s="22" customFormat="1" hidden="1" x14ac:dyDescent="0.25">
      <c r="A3026" s="4">
        <v>2019</v>
      </c>
      <c r="B3026" s="4">
        <v>1</v>
      </c>
      <c r="C3026" s="4" t="s">
        <v>222</v>
      </c>
      <c r="D3026" s="4" t="s">
        <v>223</v>
      </c>
      <c r="E3026" s="4" t="s">
        <v>224</v>
      </c>
      <c r="F3026" s="4" t="s">
        <v>225</v>
      </c>
      <c r="G3026" s="5" t="s">
        <v>226</v>
      </c>
      <c r="H3026" s="6">
        <v>7.37</v>
      </c>
      <c r="I3026" s="6">
        <v>0</v>
      </c>
      <c r="J3026" s="6">
        <v>0</v>
      </c>
      <c r="K3026" s="6">
        <v>0</v>
      </c>
      <c r="L3026" s="6">
        <v>0.03</v>
      </c>
      <c r="M3026" s="6">
        <v>0</v>
      </c>
      <c r="N3026" s="6">
        <v>0</v>
      </c>
      <c r="O3026" s="6">
        <v>7.33</v>
      </c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  <c r="AM3026" s="3"/>
      <c r="AN3026" s="3"/>
      <c r="AO3026" s="3"/>
      <c r="AP3026" s="3"/>
      <c r="AQ3026" s="3"/>
      <c r="AR3026" s="3"/>
      <c r="AS3026" s="3"/>
      <c r="AT3026" s="3"/>
      <c r="AU3026" s="3"/>
      <c r="AV3026" s="3"/>
      <c r="AW3026" s="3"/>
      <c r="AX3026" s="3"/>
      <c r="AY3026" s="3"/>
      <c r="AZ3026" s="3"/>
      <c r="BA3026" s="3"/>
      <c r="BB3026" s="3"/>
      <c r="BC3026" s="3"/>
      <c r="BD3026" s="3"/>
      <c r="BE3026" s="3"/>
    </row>
    <row r="3027" spans="1:57" s="22" customFormat="1" hidden="1" x14ac:dyDescent="0.25">
      <c r="A3027" s="4">
        <v>2019</v>
      </c>
      <c r="B3027" s="4">
        <v>1</v>
      </c>
      <c r="C3027" s="4" t="s">
        <v>222</v>
      </c>
      <c r="D3027" s="4" t="s">
        <v>223</v>
      </c>
      <c r="E3027" s="4" t="s">
        <v>224</v>
      </c>
      <c r="F3027" s="4" t="s">
        <v>227</v>
      </c>
      <c r="G3027" s="5" t="s">
        <v>226</v>
      </c>
      <c r="H3027" s="6">
        <v>0.32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0.31</v>
      </c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  <c r="AM3027" s="3"/>
      <c r="AN3027" s="3"/>
      <c r="AO3027" s="3"/>
      <c r="AP3027" s="3"/>
      <c r="AQ3027" s="3"/>
      <c r="AR3027" s="3"/>
      <c r="AS3027" s="3"/>
      <c r="AT3027" s="3"/>
      <c r="AU3027" s="3"/>
      <c r="AV3027" s="3"/>
      <c r="AW3027" s="3"/>
      <c r="AX3027" s="3"/>
      <c r="AY3027" s="3"/>
      <c r="AZ3027" s="3"/>
      <c r="BA3027" s="3"/>
      <c r="BB3027" s="3"/>
      <c r="BC3027" s="3"/>
      <c r="BD3027" s="3"/>
      <c r="BE3027" s="3"/>
    </row>
    <row r="3028" spans="1:57" s="22" customFormat="1" hidden="1" x14ac:dyDescent="0.25">
      <c r="A3028" s="4">
        <v>2019</v>
      </c>
      <c r="B3028" s="4">
        <v>1</v>
      </c>
      <c r="C3028" s="4" t="s">
        <v>222</v>
      </c>
      <c r="D3028" s="4" t="s">
        <v>223</v>
      </c>
      <c r="E3028" s="4" t="s">
        <v>224</v>
      </c>
      <c r="F3028" s="4" t="s">
        <v>228</v>
      </c>
      <c r="G3028" s="5" t="s">
        <v>226</v>
      </c>
      <c r="H3028" s="6">
        <v>3.8</v>
      </c>
      <c r="I3028" s="6">
        <v>0</v>
      </c>
      <c r="J3028" s="6">
        <v>0</v>
      </c>
      <c r="K3028" s="6">
        <v>0</v>
      </c>
      <c r="L3028" s="6">
        <v>0.02</v>
      </c>
      <c r="M3028" s="6">
        <v>0</v>
      </c>
      <c r="N3028" s="6">
        <v>0</v>
      </c>
      <c r="O3028" s="6">
        <v>3.7800000000000002</v>
      </c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  <c r="AM3028" s="3"/>
      <c r="AN3028" s="3"/>
      <c r="AO3028" s="3"/>
      <c r="AP3028" s="3"/>
      <c r="AQ3028" s="3"/>
      <c r="AR3028" s="3"/>
      <c r="AS3028" s="3"/>
      <c r="AT3028" s="3"/>
      <c r="AU3028" s="3"/>
      <c r="AV3028" s="3"/>
      <c r="AW3028" s="3"/>
      <c r="AX3028" s="3"/>
      <c r="AY3028" s="3"/>
      <c r="AZ3028" s="3"/>
      <c r="BA3028" s="3"/>
      <c r="BB3028" s="3"/>
      <c r="BC3028" s="3"/>
      <c r="BD3028" s="3"/>
      <c r="BE3028" s="3"/>
    </row>
    <row r="3029" spans="1:57" s="22" customFormat="1" hidden="1" x14ac:dyDescent="0.25">
      <c r="A3029" s="4">
        <v>2019</v>
      </c>
      <c r="B3029" s="4">
        <v>1</v>
      </c>
      <c r="C3029" s="4" t="s">
        <v>231</v>
      </c>
      <c r="D3029" s="4" t="s">
        <v>277</v>
      </c>
      <c r="E3029" s="4" t="s">
        <v>17</v>
      </c>
      <c r="F3029" s="4" t="s">
        <v>279</v>
      </c>
      <c r="G3029" s="5" t="s">
        <v>278</v>
      </c>
      <c r="H3029" s="6">
        <v>0.32</v>
      </c>
      <c r="I3029" s="6">
        <v>0</v>
      </c>
      <c r="J3029" s="6">
        <v>0</v>
      </c>
      <c r="K3029" s="6">
        <v>0</v>
      </c>
      <c r="L3029" s="6">
        <v>0.01</v>
      </c>
      <c r="M3029" s="6">
        <v>0</v>
      </c>
      <c r="N3029" s="6">
        <v>0</v>
      </c>
      <c r="O3029" s="6">
        <v>0.31</v>
      </c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  <c r="AM3029" s="3"/>
      <c r="AN3029" s="3"/>
      <c r="AO3029" s="3"/>
      <c r="AP3029" s="3"/>
      <c r="AQ3029" s="3"/>
      <c r="AR3029" s="3"/>
      <c r="AS3029" s="3"/>
      <c r="AT3029" s="3"/>
      <c r="AU3029" s="3"/>
      <c r="AV3029" s="3"/>
      <c r="AW3029" s="3"/>
      <c r="AX3029" s="3"/>
      <c r="AY3029" s="3"/>
      <c r="AZ3029" s="3"/>
      <c r="BA3029" s="3"/>
      <c r="BB3029" s="3"/>
      <c r="BC3029" s="3"/>
      <c r="BD3029" s="3"/>
      <c r="BE3029" s="3"/>
    </row>
    <row r="3030" spans="1:57" s="22" customFormat="1" hidden="1" x14ac:dyDescent="0.25">
      <c r="A3030" s="4">
        <v>2019</v>
      </c>
      <c r="B3030" s="4">
        <v>1</v>
      </c>
      <c r="C3030" s="4" t="s">
        <v>19</v>
      </c>
      <c r="D3030" s="4" t="s">
        <v>66</v>
      </c>
      <c r="E3030" s="4" t="s">
        <v>43</v>
      </c>
      <c r="F3030" s="4" t="s">
        <v>117</v>
      </c>
      <c r="G3030" s="5" t="s">
        <v>117</v>
      </c>
      <c r="H3030" s="6">
        <v>1.32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1.32</v>
      </c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  <c r="AM3030" s="3"/>
      <c r="AN3030" s="3"/>
      <c r="AO3030" s="3"/>
      <c r="AP3030" s="3"/>
      <c r="AQ3030" s="3"/>
      <c r="AR3030" s="3"/>
      <c r="AS3030" s="3"/>
      <c r="AT3030" s="3"/>
      <c r="AU3030" s="3"/>
      <c r="AV3030" s="3"/>
      <c r="AW3030" s="3"/>
      <c r="AX3030" s="3"/>
      <c r="AY3030" s="3"/>
      <c r="AZ3030" s="3"/>
      <c r="BA3030" s="3"/>
      <c r="BB3030" s="3"/>
      <c r="BC3030" s="3"/>
      <c r="BD3030" s="3"/>
      <c r="BE3030" s="3"/>
    </row>
    <row r="3031" spans="1:57" s="22" customFormat="1" x14ac:dyDescent="0.25">
      <c r="A3031" s="4">
        <v>2019</v>
      </c>
      <c r="B3031" s="4">
        <v>1</v>
      </c>
      <c r="C3031" s="4" t="s">
        <v>133</v>
      </c>
      <c r="D3031" s="4" t="s">
        <v>292</v>
      </c>
      <c r="E3031" s="4" t="s">
        <v>29</v>
      </c>
      <c r="F3031" s="4" t="s">
        <v>293</v>
      </c>
      <c r="G3031" s="5" t="s">
        <v>294</v>
      </c>
      <c r="H3031" s="6">
        <v>0.04</v>
      </c>
      <c r="I3031" s="6">
        <v>0</v>
      </c>
      <c r="J3031" s="6">
        <v>0</v>
      </c>
      <c r="K3031" s="6">
        <v>0</v>
      </c>
      <c r="L3031" s="6">
        <v>0.04</v>
      </c>
      <c r="M3031" s="6">
        <v>0</v>
      </c>
      <c r="N3031" s="6">
        <v>0</v>
      </c>
      <c r="O3031" s="6">
        <v>0</v>
      </c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  <c r="AM3031" s="3"/>
      <c r="AN3031" s="3"/>
      <c r="AO3031" s="3"/>
      <c r="AP3031" s="3"/>
      <c r="AQ3031" s="3"/>
      <c r="AR3031" s="3"/>
      <c r="AS3031" s="3"/>
      <c r="AT3031" s="3"/>
      <c r="AU3031" s="3"/>
      <c r="AV3031" s="3"/>
      <c r="AW3031" s="3"/>
      <c r="AX3031" s="3"/>
      <c r="AY3031" s="3"/>
      <c r="AZ3031" s="3"/>
      <c r="BA3031" s="3"/>
      <c r="BB3031" s="3"/>
      <c r="BC3031" s="3"/>
      <c r="BD3031" s="3"/>
      <c r="BE3031" s="3"/>
    </row>
    <row r="3032" spans="1:57" s="22" customFormat="1" hidden="1" x14ac:dyDescent="0.25">
      <c r="A3032" s="4">
        <v>2019</v>
      </c>
      <c r="B3032" s="4">
        <v>1</v>
      </c>
      <c r="C3032" s="4" t="s">
        <v>19</v>
      </c>
      <c r="D3032" s="4" t="s">
        <v>20</v>
      </c>
      <c r="E3032" s="4" t="s">
        <v>304</v>
      </c>
      <c r="F3032" s="4" t="s">
        <v>307</v>
      </c>
      <c r="G3032" s="5" t="s">
        <v>306</v>
      </c>
      <c r="H3032" s="6">
        <v>2.5</v>
      </c>
      <c r="I3032" s="6">
        <v>0</v>
      </c>
      <c r="J3032" s="6">
        <v>0</v>
      </c>
      <c r="K3032" s="6">
        <v>0</v>
      </c>
      <c r="L3032" s="6">
        <v>2.5</v>
      </c>
      <c r="M3032" s="6">
        <v>0</v>
      </c>
      <c r="N3032" s="6">
        <v>0</v>
      </c>
      <c r="O3032" s="6">
        <v>0</v>
      </c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  <c r="AM3032" s="3"/>
      <c r="AN3032" s="3"/>
      <c r="AO3032" s="3"/>
      <c r="AP3032" s="3"/>
      <c r="AQ3032" s="3"/>
      <c r="AR3032" s="3"/>
      <c r="AS3032" s="3"/>
      <c r="AT3032" s="3"/>
      <c r="AU3032" s="3"/>
      <c r="AV3032" s="3"/>
      <c r="AW3032" s="3"/>
      <c r="AX3032" s="3"/>
      <c r="AY3032" s="3"/>
      <c r="AZ3032" s="3"/>
      <c r="BA3032" s="3"/>
      <c r="BB3032" s="3"/>
      <c r="BC3032" s="3"/>
      <c r="BD3032" s="3"/>
      <c r="BE3032" s="3"/>
    </row>
    <row r="3033" spans="1:57" s="22" customFormat="1" hidden="1" x14ac:dyDescent="0.25">
      <c r="A3033" s="4">
        <v>2019</v>
      </c>
      <c r="B3033" s="4">
        <v>1</v>
      </c>
      <c r="C3033" s="4" t="s">
        <v>19</v>
      </c>
      <c r="D3033" s="4" t="s">
        <v>103</v>
      </c>
      <c r="E3033" s="4" t="s">
        <v>304</v>
      </c>
      <c r="F3033" s="4" t="s">
        <v>308</v>
      </c>
      <c r="G3033" s="5" t="s">
        <v>306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  <c r="AM3033" s="3"/>
      <c r="AN3033" s="3"/>
      <c r="AO3033" s="3"/>
      <c r="AP3033" s="3"/>
      <c r="AQ3033" s="3"/>
      <c r="AR3033" s="3"/>
      <c r="AS3033" s="3"/>
      <c r="AT3033" s="3"/>
      <c r="AU3033" s="3"/>
      <c r="AV3033" s="3"/>
      <c r="AW3033" s="3"/>
      <c r="AX3033" s="3"/>
      <c r="AY3033" s="3"/>
      <c r="AZ3033" s="3"/>
      <c r="BA3033" s="3"/>
      <c r="BB3033" s="3"/>
      <c r="BC3033" s="3"/>
      <c r="BD3033" s="3"/>
      <c r="BE3033" s="3"/>
    </row>
    <row r="3034" spans="1:57" s="22" customFormat="1" hidden="1" x14ac:dyDescent="0.25">
      <c r="A3034" s="4">
        <v>2019</v>
      </c>
      <c r="B3034" s="4">
        <v>1</v>
      </c>
      <c r="C3034" s="4" t="s">
        <v>19</v>
      </c>
      <c r="D3034" s="4" t="s">
        <v>20</v>
      </c>
      <c r="E3034" s="4" t="s">
        <v>104</v>
      </c>
      <c r="F3034" s="4" t="s">
        <v>391</v>
      </c>
      <c r="G3034" s="5" t="s">
        <v>392</v>
      </c>
      <c r="H3034" s="6">
        <v>1.41</v>
      </c>
      <c r="I3034" s="6">
        <v>0</v>
      </c>
      <c r="J3034" s="6">
        <v>0</v>
      </c>
      <c r="K3034" s="6">
        <v>0</v>
      </c>
      <c r="L3034" s="6">
        <v>1.41</v>
      </c>
      <c r="M3034" s="6">
        <v>0</v>
      </c>
      <c r="N3034" s="6">
        <v>0</v>
      </c>
      <c r="O3034" s="6">
        <v>0</v>
      </c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  <c r="AM3034" s="3"/>
      <c r="AN3034" s="3"/>
      <c r="AO3034" s="3"/>
      <c r="AP3034" s="3"/>
      <c r="AQ3034" s="3"/>
      <c r="AR3034" s="3"/>
      <c r="AS3034" s="3"/>
      <c r="AT3034" s="3"/>
      <c r="AU3034" s="3"/>
      <c r="AV3034" s="3"/>
      <c r="AW3034" s="3"/>
      <c r="AX3034" s="3"/>
      <c r="AY3034" s="3"/>
      <c r="AZ3034" s="3"/>
      <c r="BA3034" s="3"/>
      <c r="BB3034" s="3"/>
      <c r="BC3034" s="3"/>
      <c r="BD3034" s="3"/>
      <c r="BE3034" s="3"/>
    </row>
    <row r="3035" spans="1:57" s="22" customFormat="1" hidden="1" x14ac:dyDescent="0.25">
      <c r="A3035" s="4">
        <v>2019</v>
      </c>
      <c r="B3035" s="4">
        <v>1</v>
      </c>
      <c r="C3035" s="4" t="s">
        <v>15</v>
      </c>
      <c r="D3035" s="4" t="s">
        <v>393</v>
      </c>
      <c r="E3035" s="4" t="s">
        <v>43</v>
      </c>
      <c r="F3035" s="4" t="s">
        <v>396</v>
      </c>
      <c r="G3035" s="5" t="s">
        <v>396</v>
      </c>
      <c r="H3035" s="6">
        <v>0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  <c r="AM3035" s="3"/>
      <c r="AN3035" s="3"/>
      <c r="AO3035" s="3"/>
      <c r="AP3035" s="3"/>
      <c r="AQ3035" s="3"/>
      <c r="AR3035" s="3"/>
      <c r="AS3035" s="3"/>
      <c r="AT3035" s="3"/>
      <c r="AU3035" s="3"/>
      <c r="AV3035" s="3"/>
      <c r="AW3035" s="3"/>
      <c r="AX3035" s="3"/>
      <c r="AY3035" s="3"/>
      <c r="AZ3035" s="3"/>
      <c r="BA3035" s="3"/>
      <c r="BB3035" s="3"/>
      <c r="BC3035" s="3"/>
      <c r="BD3035" s="3"/>
      <c r="BE3035" s="3"/>
    </row>
    <row r="3036" spans="1:57" s="22" customFormat="1" hidden="1" x14ac:dyDescent="0.25">
      <c r="A3036" s="4">
        <v>2019</v>
      </c>
      <c r="B3036" s="4">
        <v>1</v>
      </c>
      <c r="C3036" s="4" t="s">
        <v>98</v>
      </c>
      <c r="D3036" s="4" t="s">
        <v>120</v>
      </c>
      <c r="E3036" s="4" t="s">
        <v>459</v>
      </c>
      <c r="F3036" s="4" t="s">
        <v>460</v>
      </c>
      <c r="G3036" s="5" t="s">
        <v>460</v>
      </c>
      <c r="H3036" s="6">
        <v>7.03</v>
      </c>
      <c r="I3036" s="6">
        <v>0</v>
      </c>
      <c r="J3036" s="6">
        <v>0</v>
      </c>
      <c r="K3036" s="6">
        <v>0</v>
      </c>
      <c r="L3036" s="6">
        <v>7.03</v>
      </c>
      <c r="M3036" s="6">
        <v>0</v>
      </c>
      <c r="N3036" s="6">
        <v>0</v>
      </c>
      <c r="O3036" s="6">
        <v>0</v>
      </c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  <c r="AM3036" s="3"/>
      <c r="AN3036" s="3"/>
      <c r="AO3036" s="3"/>
      <c r="AP3036" s="3"/>
      <c r="AQ3036" s="3"/>
      <c r="AR3036" s="3"/>
      <c r="AS3036" s="3"/>
      <c r="AT3036" s="3"/>
      <c r="AU3036" s="3"/>
      <c r="AV3036" s="3"/>
      <c r="AW3036" s="3"/>
      <c r="AX3036" s="3"/>
      <c r="AY3036" s="3"/>
      <c r="AZ3036" s="3"/>
      <c r="BA3036" s="3"/>
      <c r="BB3036" s="3"/>
      <c r="BC3036" s="3"/>
      <c r="BD3036" s="3"/>
      <c r="BE3036" s="3"/>
    </row>
    <row r="3037" spans="1:57" s="22" customFormat="1" x14ac:dyDescent="0.25">
      <c r="A3037" s="4">
        <v>2019</v>
      </c>
      <c r="B3037" s="4">
        <v>1</v>
      </c>
      <c r="C3037" s="4" t="s">
        <v>98</v>
      </c>
      <c r="D3037" s="4" t="s">
        <v>471</v>
      </c>
      <c r="E3037" s="4" t="s">
        <v>29</v>
      </c>
      <c r="F3037" s="4" t="s">
        <v>472</v>
      </c>
      <c r="G3037" s="5" t="s">
        <v>473</v>
      </c>
      <c r="H3037" s="6">
        <v>932.68</v>
      </c>
      <c r="I3037" s="6">
        <v>0</v>
      </c>
      <c r="J3037" s="6">
        <v>0</v>
      </c>
      <c r="K3037" s="6">
        <v>0</v>
      </c>
      <c r="L3037" s="6">
        <v>0</v>
      </c>
      <c r="M3037" s="6">
        <v>932.68</v>
      </c>
      <c r="N3037" s="6">
        <v>72.73</v>
      </c>
      <c r="O3037" s="6">
        <v>0</v>
      </c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  <c r="AM3037" s="3"/>
      <c r="AN3037" s="3"/>
      <c r="AO3037" s="3"/>
      <c r="AP3037" s="3"/>
      <c r="AQ3037" s="3"/>
      <c r="AR3037" s="3"/>
      <c r="AS3037" s="3"/>
      <c r="AT3037" s="3"/>
      <c r="AU3037" s="3"/>
      <c r="AV3037" s="3"/>
      <c r="AW3037" s="3"/>
      <c r="AX3037" s="3"/>
      <c r="AY3037" s="3"/>
      <c r="AZ3037" s="3"/>
      <c r="BA3037" s="3"/>
      <c r="BB3037" s="3"/>
      <c r="BC3037" s="3"/>
      <c r="BD3037" s="3"/>
      <c r="BE3037" s="3"/>
    </row>
    <row r="3038" spans="1:57" s="22" customFormat="1" x14ac:dyDescent="0.25">
      <c r="A3038" s="4">
        <v>2019</v>
      </c>
      <c r="B3038" s="4">
        <v>1</v>
      </c>
      <c r="C3038" s="4" t="s">
        <v>98</v>
      </c>
      <c r="D3038" s="4" t="s">
        <v>483</v>
      </c>
      <c r="E3038" s="4" t="s">
        <v>29</v>
      </c>
      <c r="F3038" s="4" t="s">
        <v>99</v>
      </c>
      <c r="G3038" s="5" t="s">
        <v>483</v>
      </c>
      <c r="H3038" s="6">
        <v>5.5600000000000005</v>
      </c>
      <c r="I3038" s="6">
        <v>0</v>
      </c>
      <c r="J3038" s="6">
        <v>0</v>
      </c>
      <c r="K3038" s="6">
        <v>0</v>
      </c>
      <c r="L3038" s="6">
        <v>1.5899999999999999</v>
      </c>
      <c r="M3038" s="6">
        <v>3.9699999999999998</v>
      </c>
      <c r="N3038" s="6">
        <v>0</v>
      </c>
      <c r="O3038" s="6">
        <v>0</v>
      </c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  <c r="AM3038" s="3"/>
      <c r="AN3038" s="3"/>
      <c r="AO3038" s="3"/>
      <c r="AP3038" s="3"/>
      <c r="AQ3038" s="3"/>
      <c r="AR3038" s="3"/>
      <c r="AS3038" s="3"/>
      <c r="AT3038" s="3"/>
      <c r="AU3038" s="3"/>
      <c r="AV3038" s="3"/>
      <c r="AW3038" s="3"/>
      <c r="AX3038" s="3"/>
      <c r="AY3038" s="3"/>
      <c r="AZ3038" s="3"/>
      <c r="BA3038" s="3"/>
      <c r="BB3038" s="3"/>
      <c r="BC3038" s="3"/>
      <c r="BD3038" s="3"/>
      <c r="BE3038" s="3"/>
    </row>
    <row r="3039" spans="1:57" s="22" customFormat="1" x14ac:dyDescent="0.25">
      <c r="A3039" s="4">
        <v>2019</v>
      </c>
      <c r="B3039" s="4">
        <v>1</v>
      </c>
      <c r="C3039" s="4" t="s">
        <v>98</v>
      </c>
      <c r="D3039" s="4" t="s">
        <v>483</v>
      </c>
      <c r="E3039" s="4" t="s">
        <v>29</v>
      </c>
      <c r="F3039" s="4" t="s">
        <v>484</v>
      </c>
      <c r="G3039" s="5" t="s">
        <v>483</v>
      </c>
      <c r="H3039" s="6">
        <v>21.9</v>
      </c>
      <c r="I3039" s="6">
        <v>0</v>
      </c>
      <c r="J3039" s="6">
        <v>0</v>
      </c>
      <c r="K3039" s="6">
        <v>0</v>
      </c>
      <c r="L3039" s="6">
        <v>8.18</v>
      </c>
      <c r="M3039" s="6">
        <v>13.73</v>
      </c>
      <c r="N3039" s="6">
        <v>0</v>
      </c>
      <c r="O3039" s="6">
        <v>0</v>
      </c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  <c r="AM3039" s="3"/>
      <c r="AN3039" s="3"/>
      <c r="AO3039" s="3"/>
      <c r="AP3039" s="3"/>
      <c r="AQ3039" s="3"/>
      <c r="AR3039" s="3"/>
      <c r="AS3039" s="3"/>
      <c r="AT3039" s="3"/>
      <c r="AU3039" s="3"/>
      <c r="AV3039" s="3"/>
      <c r="AW3039" s="3"/>
      <c r="AX3039" s="3"/>
      <c r="AY3039" s="3"/>
      <c r="AZ3039" s="3"/>
      <c r="BA3039" s="3"/>
      <c r="BB3039" s="3"/>
      <c r="BC3039" s="3"/>
      <c r="BD3039" s="3"/>
      <c r="BE3039" s="3"/>
    </row>
    <row r="3040" spans="1:57" s="22" customFormat="1" hidden="1" x14ac:dyDescent="0.25">
      <c r="A3040" s="4">
        <v>2019</v>
      </c>
      <c r="B3040" s="4">
        <v>1</v>
      </c>
      <c r="C3040" s="4" t="s">
        <v>133</v>
      </c>
      <c r="D3040" s="4" t="s">
        <v>238</v>
      </c>
      <c r="E3040" s="4" t="s">
        <v>126</v>
      </c>
      <c r="F3040" s="4" t="s">
        <v>485</v>
      </c>
      <c r="G3040" s="5" t="s">
        <v>486</v>
      </c>
      <c r="H3040" s="6">
        <v>3.32</v>
      </c>
      <c r="I3040" s="6">
        <v>0</v>
      </c>
      <c r="J3040" s="6">
        <v>0</v>
      </c>
      <c r="K3040" s="6">
        <v>0</v>
      </c>
      <c r="L3040" s="6">
        <v>3.32</v>
      </c>
      <c r="M3040" s="6">
        <v>0</v>
      </c>
      <c r="N3040" s="6">
        <v>0</v>
      </c>
      <c r="O3040" s="6">
        <v>0</v>
      </c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  <c r="AM3040" s="3"/>
      <c r="AN3040" s="3"/>
      <c r="AO3040" s="3"/>
      <c r="AP3040" s="3"/>
      <c r="AQ3040" s="3"/>
      <c r="AR3040" s="3"/>
      <c r="AS3040" s="3"/>
      <c r="AT3040" s="3"/>
      <c r="AU3040" s="3"/>
      <c r="AV3040" s="3"/>
      <c r="AW3040" s="3"/>
      <c r="AX3040" s="3"/>
      <c r="AY3040" s="3"/>
      <c r="AZ3040" s="3"/>
      <c r="BA3040" s="3"/>
      <c r="BB3040" s="3"/>
      <c r="BC3040" s="3"/>
      <c r="BD3040" s="3"/>
      <c r="BE3040" s="3"/>
    </row>
    <row r="3041" spans="1:57" s="22" customFormat="1" x14ac:dyDescent="0.25">
      <c r="A3041" s="4">
        <v>2019</v>
      </c>
      <c r="B3041" s="4">
        <v>1</v>
      </c>
      <c r="C3041" s="4" t="s">
        <v>98</v>
      </c>
      <c r="D3041" s="4" t="s">
        <v>120</v>
      </c>
      <c r="E3041" s="4" t="s">
        <v>29</v>
      </c>
      <c r="F3041" s="4" t="s">
        <v>496</v>
      </c>
      <c r="G3041" s="5" t="s">
        <v>497</v>
      </c>
      <c r="H3041" s="6">
        <v>81.849999999999994</v>
      </c>
      <c r="I3041" s="6">
        <v>0</v>
      </c>
      <c r="J3041" s="6">
        <v>0</v>
      </c>
      <c r="K3041" s="6">
        <v>0</v>
      </c>
      <c r="L3041" s="6">
        <v>0</v>
      </c>
      <c r="M3041" s="6">
        <v>81.849999999999994</v>
      </c>
      <c r="N3041" s="6">
        <v>0</v>
      </c>
      <c r="O3041" s="6">
        <v>0</v>
      </c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  <c r="AM3041" s="3"/>
      <c r="AN3041" s="3"/>
      <c r="AO3041" s="3"/>
      <c r="AP3041" s="3"/>
      <c r="AQ3041" s="3"/>
      <c r="AR3041" s="3"/>
      <c r="AS3041" s="3"/>
      <c r="AT3041" s="3"/>
      <c r="AU3041" s="3"/>
      <c r="AV3041" s="3"/>
      <c r="AW3041" s="3"/>
      <c r="AX3041" s="3"/>
      <c r="AY3041" s="3"/>
      <c r="AZ3041" s="3"/>
      <c r="BA3041" s="3"/>
      <c r="BB3041" s="3"/>
      <c r="BC3041" s="3"/>
      <c r="BD3041" s="3"/>
      <c r="BE3041" s="3"/>
    </row>
    <row r="3042" spans="1:57" s="22" customFormat="1" hidden="1" x14ac:dyDescent="0.25">
      <c r="A3042" s="4">
        <v>2019</v>
      </c>
      <c r="B3042" s="4">
        <v>1</v>
      </c>
      <c r="C3042" s="4" t="s">
        <v>133</v>
      </c>
      <c r="D3042" s="4" t="s">
        <v>292</v>
      </c>
      <c r="E3042" s="4" t="s">
        <v>242</v>
      </c>
      <c r="F3042" s="4" t="s">
        <v>504</v>
      </c>
      <c r="G3042" s="5" t="s">
        <v>505</v>
      </c>
      <c r="H3042" s="6">
        <v>54.13</v>
      </c>
      <c r="I3042" s="6">
        <v>0</v>
      </c>
      <c r="J3042" s="6">
        <v>0</v>
      </c>
      <c r="K3042" s="6">
        <v>0</v>
      </c>
      <c r="L3042" s="6">
        <v>1.35</v>
      </c>
      <c r="M3042" s="6">
        <v>0</v>
      </c>
      <c r="N3042" s="6">
        <v>0</v>
      </c>
      <c r="O3042" s="6">
        <v>52.78</v>
      </c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  <c r="AM3042" s="3"/>
      <c r="AN3042" s="3"/>
      <c r="AO3042" s="3"/>
      <c r="AP3042" s="3"/>
      <c r="AQ3042" s="3"/>
      <c r="AR3042" s="3"/>
      <c r="AS3042" s="3"/>
      <c r="AT3042" s="3"/>
      <c r="AU3042" s="3"/>
      <c r="AV3042" s="3"/>
      <c r="AW3042" s="3"/>
      <c r="AX3042" s="3"/>
      <c r="AY3042" s="3"/>
      <c r="AZ3042" s="3"/>
      <c r="BA3042" s="3"/>
      <c r="BB3042" s="3"/>
      <c r="BC3042" s="3"/>
      <c r="BD3042" s="3"/>
      <c r="BE3042" s="3"/>
    </row>
    <row r="3043" spans="1:57" s="22" customFormat="1" hidden="1" x14ac:dyDescent="0.25">
      <c r="A3043" s="4">
        <v>2019</v>
      </c>
      <c r="B3043" s="4">
        <v>1</v>
      </c>
      <c r="C3043" s="4" t="s">
        <v>133</v>
      </c>
      <c r="D3043" s="4" t="s">
        <v>506</v>
      </c>
      <c r="E3043" s="4" t="s">
        <v>242</v>
      </c>
      <c r="F3043" s="4" t="s">
        <v>507</v>
      </c>
      <c r="G3043" s="5" t="s">
        <v>505</v>
      </c>
      <c r="H3043" s="6">
        <v>36.86</v>
      </c>
      <c r="I3043" s="6">
        <v>0</v>
      </c>
      <c r="J3043" s="6">
        <v>0</v>
      </c>
      <c r="K3043" s="6">
        <v>0</v>
      </c>
      <c r="L3043" s="6">
        <v>0.8</v>
      </c>
      <c r="M3043" s="6">
        <v>0</v>
      </c>
      <c r="N3043" s="6">
        <v>0</v>
      </c>
      <c r="O3043" s="6">
        <v>36.06</v>
      </c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  <c r="AM3043" s="3"/>
      <c r="AN3043" s="3"/>
      <c r="AO3043" s="3"/>
      <c r="AP3043" s="3"/>
      <c r="AQ3043" s="3"/>
      <c r="AR3043" s="3"/>
      <c r="AS3043" s="3"/>
      <c r="AT3043" s="3"/>
      <c r="AU3043" s="3"/>
      <c r="AV3043" s="3"/>
      <c r="AW3043" s="3"/>
      <c r="AX3043" s="3"/>
      <c r="AY3043" s="3"/>
      <c r="AZ3043" s="3"/>
      <c r="BA3043" s="3"/>
      <c r="BB3043" s="3"/>
      <c r="BC3043" s="3"/>
      <c r="BD3043" s="3"/>
      <c r="BE3043" s="3"/>
    </row>
    <row r="3044" spans="1:57" s="22" customFormat="1" hidden="1" x14ac:dyDescent="0.25">
      <c r="A3044" s="4">
        <v>2019</v>
      </c>
      <c r="B3044" s="4">
        <v>1</v>
      </c>
      <c r="C3044" s="4" t="s">
        <v>133</v>
      </c>
      <c r="D3044" s="4" t="s">
        <v>292</v>
      </c>
      <c r="E3044" s="4" t="s">
        <v>242</v>
      </c>
      <c r="F3044" s="4" t="s">
        <v>508</v>
      </c>
      <c r="G3044" s="5" t="s">
        <v>505</v>
      </c>
      <c r="H3044" s="6">
        <v>101.7</v>
      </c>
      <c r="I3044" s="6">
        <v>0</v>
      </c>
      <c r="J3044" s="6">
        <v>0</v>
      </c>
      <c r="K3044" s="6">
        <v>0</v>
      </c>
      <c r="L3044" s="6">
        <v>2.5300000000000002</v>
      </c>
      <c r="M3044" s="6">
        <v>0</v>
      </c>
      <c r="N3044" s="6">
        <v>0</v>
      </c>
      <c r="O3044" s="6">
        <v>99.16</v>
      </c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  <c r="AM3044" s="3"/>
      <c r="AN3044" s="3"/>
      <c r="AO3044" s="3"/>
      <c r="AP3044" s="3"/>
      <c r="AQ3044" s="3"/>
      <c r="AR3044" s="3"/>
      <c r="AS3044" s="3"/>
      <c r="AT3044" s="3"/>
      <c r="AU3044" s="3"/>
      <c r="AV3044" s="3"/>
      <c r="AW3044" s="3"/>
      <c r="AX3044" s="3"/>
      <c r="AY3044" s="3"/>
      <c r="AZ3044" s="3"/>
      <c r="BA3044" s="3"/>
      <c r="BB3044" s="3"/>
      <c r="BC3044" s="3"/>
      <c r="BD3044" s="3"/>
      <c r="BE3044" s="3"/>
    </row>
    <row r="3045" spans="1:57" s="22" customFormat="1" hidden="1" x14ac:dyDescent="0.25">
      <c r="A3045" s="9">
        <v>2019</v>
      </c>
      <c r="B3045" s="9">
        <v>2</v>
      </c>
      <c r="C3045" s="9" t="s">
        <v>15</v>
      </c>
      <c r="D3045" s="9" t="s">
        <v>16</v>
      </c>
      <c r="E3045" s="9" t="s">
        <v>17</v>
      </c>
      <c r="F3045" s="9" t="s">
        <v>18</v>
      </c>
      <c r="G3045" s="5" t="s">
        <v>18</v>
      </c>
      <c r="H3045" s="6">
        <v>1.32</v>
      </c>
      <c r="I3045" s="6">
        <v>0</v>
      </c>
      <c r="J3045" s="6">
        <v>0</v>
      </c>
      <c r="K3045" s="6">
        <v>0</v>
      </c>
      <c r="L3045" s="6">
        <v>1.32</v>
      </c>
      <c r="M3045" s="6">
        <v>0</v>
      </c>
      <c r="N3045" s="6">
        <v>0</v>
      </c>
      <c r="O3045" s="6">
        <v>0</v>
      </c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  <c r="AM3045" s="3"/>
      <c r="AN3045" s="3"/>
      <c r="AO3045" s="3"/>
      <c r="AP3045" s="3"/>
      <c r="AQ3045" s="3"/>
      <c r="AR3045" s="3"/>
      <c r="AS3045" s="3"/>
      <c r="AT3045" s="3"/>
      <c r="AU3045" s="3"/>
      <c r="AV3045" s="3"/>
      <c r="AW3045" s="3"/>
      <c r="AX3045" s="3"/>
      <c r="AY3045" s="3"/>
      <c r="AZ3045" s="3"/>
      <c r="BA3045" s="3"/>
      <c r="BB3045" s="3"/>
      <c r="BC3045" s="3"/>
      <c r="BD3045" s="3"/>
      <c r="BE3045" s="3"/>
    </row>
    <row r="3046" spans="1:57" s="22" customFormat="1" hidden="1" x14ac:dyDescent="0.25">
      <c r="A3046" s="9">
        <v>2019</v>
      </c>
      <c r="B3046" s="9">
        <v>2</v>
      </c>
      <c r="C3046" s="9" t="s">
        <v>89</v>
      </c>
      <c r="D3046" s="9" t="s">
        <v>90</v>
      </c>
      <c r="E3046" s="9" t="s">
        <v>91</v>
      </c>
      <c r="F3046" s="9" t="s">
        <v>92</v>
      </c>
      <c r="G3046" s="5" t="s">
        <v>93</v>
      </c>
      <c r="H3046" s="6">
        <v>4.34</v>
      </c>
      <c r="I3046" s="6">
        <v>0</v>
      </c>
      <c r="J3046" s="6">
        <v>0</v>
      </c>
      <c r="K3046" s="6">
        <v>0</v>
      </c>
      <c r="L3046" s="6">
        <v>1.47</v>
      </c>
      <c r="M3046" s="6">
        <v>2.88</v>
      </c>
      <c r="N3046" s="6">
        <v>0.97</v>
      </c>
      <c r="O3046" s="6">
        <v>0</v>
      </c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  <c r="AM3046" s="3"/>
      <c r="AN3046" s="3"/>
      <c r="AO3046" s="3"/>
      <c r="AP3046" s="3"/>
      <c r="AQ3046" s="3"/>
      <c r="AR3046" s="3"/>
      <c r="AS3046" s="3"/>
      <c r="AT3046" s="3"/>
      <c r="AU3046" s="3"/>
      <c r="AV3046" s="3"/>
      <c r="AW3046" s="3"/>
      <c r="AX3046" s="3"/>
      <c r="AY3046" s="3"/>
      <c r="AZ3046" s="3"/>
      <c r="BA3046" s="3"/>
      <c r="BB3046" s="3"/>
      <c r="BC3046" s="3"/>
      <c r="BD3046" s="3"/>
      <c r="BE3046" s="3"/>
    </row>
    <row r="3047" spans="1:57" s="22" customFormat="1" hidden="1" x14ac:dyDescent="0.25">
      <c r="A3047" s="9">
        <v>2019</v>
      </c>
      <c r="B3047" s="9">
        <v>2</v>
      </c>
      <c r="C3047" s="9" t="s">
        <v>89</v>
      </c>
      <c r="D3047" s="9" t="s">
        <v>90</v>
      </c>
      <c r="E3047" s="9" t="s">
        <v>91</v>
      </c>
      <c r="F3047" s="9" t="s">
        <v>96</v>
      </c>
      <c r="G3047" s="5" t="s">
        <v>93</v>
      </c>
      <c r="H3047" s="6">
        <v>0.08</v>
      </c>
      <c r="I3047" s="6">
        <v>0</v>
      </c>
      <c r="J3047" s="6">
        <v>0</v>
      </c>
      <c r="K3047" s="6">
        <v>0</v>
      </c>
      <c r="L3047" s="6">
        <v>0</v>
      </c>
      <c r="M3047" s="6">
        <v>0.08</v>
      </c>
      <c r="N3047" s="6">
        <v>0.03</v>
      </c>
      <c r="O3047" s="6">
        <v>0</v>
      </c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  <c r="AM3047" s="3"/>
      <c r="AN3047" s="3"/>
      <c r="AO3047" s="3"/>
      <c r="AP3047" s="3"/>
      <c r="AQ3047" s="3"/>
      <c r="AR3047" s="3"/>
      <c r="AS3047" s="3"/>
      <c r="AT3047" s="3"/>
      <c r="AU3047" s="3"/>
      <c r="AV3047" s="3"/>
      <c r="AW3047" s="3"/>
      <c r="AX3047" s="3"/>
      <c r="AY3047" s="3"/>
      <c r="AZ3047" s="3"/>
      <c r="BA3047" s="3"/>
      <c r="BB3047" s="3"/>
      <c r="BC3047" s="3"/>
      <c r="BD3047" s="3"/>
      <c r="BE3047" s="3"/>
    </row>
    <row r="3048" spans="1:57" s="22" customFormat="1" hidden="1" x14ac:dyDescent="0.25">
      <c r="A3048" s="9">
        <v>2019</v>
      </c>
      <c r="B3048" s="9">
        <v>2</v>
      </c>
      <c r="C3048" s="9" t="s">
        <v>98</v>
      </c>
      <c r="D3048" s="9" t="s">
        <v>99</v>
      </c>
      <c r="E3048" s="9" t="s">
        <v>100</v>
      </c>
      <c r="F3048" s="9" t="s">
        <v>101</v>
      </c>
      <c r="G3048" s="5" t="s">
        <v>102</v>
      </c>
      <c r="H3048" s="6">
        <v>15.73</v>
      </c>
      <c r="I3048" s="6">
        <v>0</v>
      </c>
      <c r="J3048" s="6">
        <v>0</v>
      </c>
      <c r="K3048" s="6">
        <v>0</v>
      </c>
      <c r="L3048" s="6">
        <v>0.82</v>
      </c>
      <c r="M3048" s="6">
        <v>0</v>
      </c>
      <c r="N3048" s="6">
        <v>0</v>
      </c>
      <c r="O3048" s="6">
        <v>14.91</v>
      </c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  <c r="AM3048" s="3"/>
      <c r="AN3048" s="3"/>
      <c r="AO3048" s="3"/>
      <c r="AP3048" s="3"/>
      <c r="AQ3048" s="3"/>
      <c r="AR3048" s="3"/>
      <c r="AS3048" s="3"/>
      <c r="AT3048" s="3"/>
      <c r="AU3048" s="3"/>
      <c r="AV3048" s="3"/>
      <c r="AW3048" s="3"/>
      <c r="AX3048" s="3"/>
      <c r="AY3048" s="3"/>
      <c r="AZ3048" s="3"/>
      <c r="BA3048" s="3"/>
      <c r="BB3048" s="3"/>
      <c r="BC3048" s="3"/>
      <c r="BD3048" s="3"/>
      <c r="BE3048" s="3"/>
    </row>
    <row r="3049" spans="1:57" s="22" customFormat="1" hidden="1" x14ac:dyDescent="0.25">
      <c r="A3049" s="9">
        <v>2019</v>
      </c>
      <c r="B3049" s="9">
        <v>2</v>
      </c>
      <c r="C3049" s="9" t="s">
        <v>19</v>
      </c>
      <c r="D3049" s="9" t="s">
        <v>103</v>
      </c>
      <c r="E3049" s="9" t="s">
        <v>104</v>
      </c>
      <c r="F3049" s="9" t="s">
        <v>105</v>
      </c>
      <c r="G3049" s="5" t="s">
        <v>19</v>
      </c>
      <c r="H3049" s="6">
        <v>11.03</v>
      </c>
      <c r="I3049" s="6">
        <v>0</v>
      </c>
      <c r="J3049" s="6">
        <v>0</v>
      </c>
      <c r="K3049" s="6">
        <v>0</v>
      </c>
      <c r="L3049" s="6">
        <v>11.03</v>
      </c>
      <c r="M3049" s="6">
        <v>0</v>
      </c>
      <c r="N3049" s="6">
        <v>0</v>
      </c>
      <c r="O3049" s="6">
        <v>0</v>
      </c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  <c r="AM3049" s="3"/>
      <c r="AN3049" s="3"/>
      <c r="AO3049" s="3"/>
      <c r="AP3049" s="3"/>
      <c r="AQ3049" s="3"/>
      <c r="AR3049" s="3"/>
      <c r="AS3049" s="3"/>
      <c r="AT3049" s="3"/>
      <c r="AU3049" s="3"/>
      <c r="AV3049" s="3"/>
      <c r="AW3049" s="3"/>
      <c r="AX3049" s="3"/>
      <c r="AY3049" s="3"/>
      <c r="AZ3049" s="3"/>
      <c r="BA3049" s="3"/>
      <c r="BB3049" s="3"/>
      <c r="BC3049" s="3"/>
      <c r="BD3049" s="3"/>
      <c r="BE3049" s="3"/>
    </row>
    <row r="3050" spans="1:57" s="22" customFormat="1" hidden="1" x14ac:dyDescent="0.25">
      <c r="A3050" s="9">
        <v>2019</v>
      </c>
      <c r="B3050" s="9">
        <v>2</v>
      </c>
      <c r="C3050" s="9" t="s">
        <v>19</v>
      </c>
      <c r="D3050" s="9" t="s">
        <v>110</v>
      </c>
      <c r="E3050" s="9" t="s">
        <v>104</v>
      </c>
      <c r="F3050" s="9" t="s">
        <v>111</v>
      </c>
      <c r="G3050" s="5" t="s">
        <v>19</v>
      </c>
      <c r="H3050" s="6">
        <v>1.6800000000000002</v>
      </c>
      <c r="I3050" s="6">
        <v>0</v>
      </c>
      <c r="J3050" s="6">
        <v>0</v>
      </c>
      <c r="K3050" s="6">
        <v>0</v>
      </c>
      <c r="L3050" s="6">
        <v>0</v>
      </c>
      <c r="M3050" s="6">
        <v>1.6800000000000002</v>
      </c>
      <c r="N3050" s="6">
        <v>0</v>
      </c>
      <c r="O3050" s="6">
        <v>0</v>
      </c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  <c r="AM3050" s="3"/>
      <c r="AN3050" s="3"/>
      <c r="AO3050" s="3"/>
      <c r="AP3050" s="3"/>
      <c r="AQ3050" s="3"/>
      <c r="AR3050" s="3"/>
      <c r="AS3050" s="3"/>
      <c r="AT3050" s="3"/>
      <c r="AU3050" s="3"/>
      <c r="AV3050" s="3"/>
      <c r="AW3050" s="3"/>
      <c r="AX3050" s="3"/>
      <c r="AY3050" s="3"/>
      <c r="AZ3050" s="3"/>
      <c r="BA3050" s="3"/>
      <c r="BB3050" s="3"/>
      <c r="BC3050" s="3"/>
      <c r="BD3050" s="3"/>
      <c r="BE3050" s="3"/>
    </row>
    <row r="3051" spans="1:57" s="22" customFormat="1" hidden="1" x14ac:dyDescent="0.25">
      <c r="A3051" s="9">
        <v>2019</v>
      </c>
      <c r="B3051" s="9">
        <v>2</v>
      </c>
      <c r="C3051" s="9" t="s">
        <v>19</v>
      </c>
      <c r="D3051" s="9" t="s">
        <v>20</v>
      </c>
      <c r="E3051" s="9" t="s">
        <v>115</v>
      </c>
      <c r="F3051" s="9" t="s">
        <v>116</v>
      </c>
      <c r="G3051" s="5" t="s">
        <v>117</v>
      </c>
      <c r="H3051" s="6">
        <v>1.25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1.25</v>
      </c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  <c r="AM3051" s="3"/>
      <c r="AN3051" s="3"/>
      <c r="AO3051" s="3"/>
      <c r="AP3051" s="3"/>
      <c r="AQ3051" s="3"/>
      <c r="AR3051" s="3"/>
      <c r="AS3051" s="3"/>
      <c r="AT3051" s="3"/>
      <c r="AU3051" s="3"/>
      <c r="AV3051" s="3"/>
      <c r="AW3051" s="3"/>
      <c r="AX3051" s="3"/>
      <c r="AY3051" s="3"/>
      <c r="AZ3051" s="3"/>
      <c r="BA3051" s="3"/>
      <c r="BB3051" s="3"/>
      <c r="BC3051" s="3"/>
      <c r="BD3051" s="3"/>
      <c r="BE3051" s="3"/>
    </row>
    <row r="3052" spans="1:57" s="22" customFormat="1" hidden="1" x14ac:dyDescent="0.25">
      <c r="A3052" s="9">
        <v>2019</v>
      </c>
      <c r="B3052" s="9">
        <v>2</v>
      </c>
      <c r="C3052" s="9" t="s">
        <v>19</v>
      </c>
      <c r="D3052" s="9" t="s">
        <v>20</v>
      </c>
      <c r="E3052" s="9" t="s">
        <v>115</v>
      </c>
      <c r="F3052" s="9" t="s">
        <v>118</v>
      </c>
      <c r="G3052" s="5" t="s">
        <v>117</v>
      </c>
      <c r="H3052" s="6">
        <v>1.19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1.19</v>
      </c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  <c r="AM3052" s="3"/>
      <c r="AN3052" s="3"/>
      <c r="AO3052" s="3"/>
      <c r="AP3052" s="3"/>
      <c r="AQ3052" s="3"/>
      <c r="AR3052" s="3"/>
      <c r="AS3052" s="3"/>
      <c r="AT3052" s="3"/>
      <c r="AU3052" s="3"/>
      <c r="AV3052" s="3"/>
      <c r="AW3052" s="3"/>
      <c r="AX3052" s="3"/>
      <c r="AY3052" s="3"/>
      <c r="AZ3052" s="3"/>
      <c r="BA3052" s="3"/>
      <c r="BB3052" s="3"/>
      <c r="BC3052" s="3"/>
      <c r="BD3052" s="3"/>
      <c r="BE3052" s="3"/>
    </row>
    <row r="3053" spans="1:57" s="22" customFormat="1" hidden="1" x14ac:dyDescent="0.25">
      <c r="A3053" s="9">
        <v>2019</v>
      </c>
      <c r="B3053" s="9">
        <v>2</v>
      </c>
      <c r="C3053" s="9" t="s">
        <v>98</v>
      </c>
      <c r="D3053" s="9" t="s">
        <v>120</v>
      </c>
      <c r="E3053" s="9" t="s">
        <v>121</v>
      </c>
      <c r="F3053" s="9" t="s">
        <v>122</v>
      </c>
      <c r="G3053" s="5" t="s">
        <v>122</v>
      </c>
      <c r="H3053" s="6">
        <v>8.52</v>
      </c>
      <c r="I3053" s="6">
        <v>0</v>
      </c>
      <c r="J3053" s="6">
        <v>0</v>
      </c>
      <c r="K3053" s="6">
        <v>0</v>
      </c>
      <c r="L3053" s="6">
        <v>0.9</v>
      </c>
      <c r="M3053" s="6">
        <v>0</v>
      </c>
      <c r="N3053" s="6">
        <v>0</v>
      </c>
      <c r="O3053" s="6">
        <v>7.63</v>
      </c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  <c r="AM3053" s="3"/>
      <c r="AN3053" s="3"/>
      <c r="AO3053" s="3"/>
      <c r="AP3053" s="3"/>
      <c r="AQ3053" s="3"/>
      <c r="AR3053" s="3"/>
      <c r="AS3053" s="3"/>
      <c r="AT3053" s="3"/>
      <c r="AU3053" s="3"/>
      <c r="AV3053" s="3"/>
      <c r="AW3053" s="3"/>
      <c r="AX3053" s="3"/>
      <c r="AY3053" s="3"/>
      <c r="AZ3053" s="3"/>
      <c r="BA3053" s="3"/>
      <c r="BB3053" s="3"/>
      <c r="BC3053" s="3"/>
      <c r="BD3053" s="3"/>
      <c r="BE3053" s="3"/>
    </row>
    <row r="3054" spans="1:57" s="22" customFormat="1" hidden="1" x14ac:dyDescent="0.25">
      <c r="A3054" s="9">
        <v>2019</v>
      </c>
      <c r="B3054" s="9">
        <v>2</v>
      </c>
      <c r="C3054" s="9" t="s">
        <v>98</v>
      </c>
      <c r="D3054" s="9" t="s">
        <v>120</v>
      </c>
      <c r="E3054" s="9" t="s">
        <v>121</v>
      </c>
      <c r="F3054" s="9" t="s">
        <v>123</v>
      </c>
      <c r="G3054" s="5" t="s">
        <v>122</v>
      </c>
      <c r="H3054" s="6">
        <v>0.48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0.48</v>
      </c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  <c r="AM3054" s="3"/>
      <c r="AN3054" s="3"/>
      <c r="AO3054" s="3"/>
      <c r="AP3054" s="3"/>
      <c r="AQ3054" s="3"/>
      <c r="AR3054" s="3"/>
      <c r="AS3054" s="3"/>
      <c r="AT3054" s="3"/>
      <c r="AU3054" s="3"/>
      <c r="AV3054" s="3"/>
      <c r="AW3054" s="3"/>
      <c r="AX3054" s="3"/>
      <c r="AY3054" s="3"/>
      <c r="AZ3054" s="3"/>
      <c r="BA3054" s="3"/>
      <c r="BB3054" s="3"/>
      <c r="BC3054" s="3"/>
      <c r="BD3054" s="3"/>
      <c r="BE3054" s="3"/>
    </row>
    <row r="3055" spans="1:57" s="22" customFormat="1" hidden="1" x14ac:dyDescent="0.25">
      <c r="A3055" s="9">
        <v>2019</v>
      </c>
      <c r="B3055" s="9">
        <v>2</v>
      </c>
      <c r="C3055" s="9" t="s">
        <v>124</v>
      </c>
      <c r="D3055" s="9" t="s">
        <v>125</v>
      </c>
      <c r="E3055" s="9" t="s">
        <v>126</v>
      </c>
      <c r="F3055" s="9" t="s">
        <v>127</v>
      </c>
      <c r="G3055" s="5" t="s">
        <v>128</v>
      </c>
      <c r="H3055" s="6">
        <v>60.16</v>
      </c>
      <c r="I3055" s="6">
        <v>0</v>
      </c>
      <c r="J3055" s="6">
        <v>0</v>
      </c>
      <c r="K3055" s="6">
        <v>0</v>
      </c>
      <c r="L3055" s="6">
        <v>19.510000000000002</v>
      </c>
      <c r="M3055" s="6">
        <v>40.65</v>
      </c>
      <c r="N3055" s="6">
        <v>4.8100000000000005</v>
      </c>
      <c r="O3055" s="6">
        <v>0</v>
      </c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  <c r="AM3055" s="3"/>
      <c r="AN3055" s="3"/>
      <c r="AO3055" s="3"/>
      <c r="AP3055" s="3"/>
      <c r="AQ3055" s="3"/>
      <c r="AR3055" s="3"/>
      <c r="AS3055" s="3"/>
      <c r="AT3055" s="3"/>
      <c r="AU3055" s="3"/>
      <c r="AV3055" s="3"/>
      <c r="AW3055" s="3"/>
      <c r="AX3055" s="3"/>
      <c r="AY3055" s="3"/>
      <c r="AZ3055" s="3"/>
      <c r="BA3055" s="3"/>
      <c r="BB3055" s="3"/>
      <c r="BC3055" s="3"/>
      <c r="BD3055" s="3"/>
      <c r="BE3055" s="3"/>
    </row>
    <row r="3056" spans="1:57" s="22" customFormat="1" hidden="1" x14ac:dyDescent="0.25">
      <c r="A3056" s="9">
        <v>2019</v>
      </c>
      <c r="B3056" s="9">
        <v>2</v>
      </c>
      <c r="C3056" s="9" t="s">
        <v>133</v>
      </c>
      <c r="D3056" s="9" t="s">
        <v>134</v>
      </c>
      <c r="E3056" s="9" t="s">
        <v>43</v>
      </c>
      <c r="F3056" s="9" t="s">
        <v>135</v>
      </c>
      <c r="G3056" s="5" t="s">
        <v>136</v>
      </c>
      <c r="H3056" s="6">
        <v>88.8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88.8</v>
      </c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  <c r="AM3056" s="3"/>
      <c r="AN3056" s="3"/>
      <c r="AO3056" s="3"/>
      <c r="AP3056" s="3"/>
      <c r="AQ3056" s="3"/>
      <c r="AR3056" s="3"/>
      <c r="AS3056" s="3"/>
      <c r="AT3056" s="3"/>
      <c r="AU3056" s="3"/>
      <c r="AV3056" s="3"/>
      <c r="AW3056" s="3"/>
      <c r="AX3056" s="3"/>
      <c r="AY3056" s="3"/>
      <c r="AZ3056" s="3"/>
      <c r="BA3056" s="3"/>
      <c r="BB3056" s="3"/>
      <c r="BC3056" s="3"/>
      <c r="BD3056" s="3"/>
      <c r="BE3056" s="3"/>
    </row>
    <row r="3057" spans="1:57" s="22" customFormat="1" hidden="1" x14ac:dyDescent="0.25">
      <c r="A3057" s="9">
        <v>2019</v>
      </c>
      <c r="B3057" s="9">
        <v>2</v>
      </c>
      <c r="C3057" s="9" t="s">
        <v>19</v>
      </c>
      <c r="D3057" s="9" t="s">
        <v>166</v>
      </c>
      <c r="E3057" s="9" t="s">
        <v>104</v>
      </c>
      <c r="F3057" s="9" t="s">
        <v>167</v>
      </c>
      <c r="G3057" s="5" t="s">
        <v>168</v>
      </c>
      <c r="H3057" s="6">
        <v>4.04</v>
      </c>
      <c r="I3057" s="6">
        <v>0</v>
      </c>
      <c r="J3057" s="6">
        <v>0</v>
      </c>
      <c r="K3057" s="6">
        <v>0</v>
      </c>
      <c r="L3057" s="6">
        <v>4.04</v>
      </c>
      <c r="M3057" s="6">
        <v>0</v>
      </c>
      <c r="N3057" s="6">
        <v>0</v>
      </c>
      <c r="O3057" s="6">
        <v>0</v>
      </c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  <c r="AM3057" s="3"/>
      <c r="AN3057" s="3"/>
      <c r="AO3057" s="3"/>
      <c r="AP3057" s="3"/>
      <c r="AQ3057" s="3"/>
      <c r="AR3057" s="3"/>
      <c r="AS3057" s="3"/>
      <c r="AT3057" s="3"/>
      <c r="AU3057" s="3"/>
      <c r="AV3057" s="3"/>
      <c r="AW3057" s="3"/>
      <c r="AX3057" s="3"/>
      <c r="AY3057" s="3"/>
      <c r="AZ3057" s="3"/>
      <c r="BA3057" s="3"/>
      <c r="BB3057" s="3"/>
      <c r="BC3057" s="3"/>
      <c r="BD3057" s="3"/>
      <c r="BE3057" s="3"/>
    </row>
    <row r="3058" spans="1:57" s="22" customFormat="1" hidden="1" x14ac:dyDescent="0.25">
      <c r="A3058" s="9">
        <v>2019</v>
      </c>
      <c r="B3058" s="9">
        <v>2</v>
      </c>
      <c r="C3058" s="9" t="s">
        <v>19</v>
      </c>
      <c r="D3058" s="9" t="s">
        <v>166</v>
      </c>
      <c r="E3058" s="9" t="s">
        <v>104</v>
      </c>
      <c r="F3058" s="9" t="s">
        <v>168</v>
      </c>
      <c r="G3058" s="5" t="s">
        <v>168</v>
      </c>
      <c r="H3058" s="6">
        <v>2.37</v>
      </c>
      <c r="I3058" s="6">
        <v>0</v>
      </c>
      <c r="J3058" s="6">
        <v>0</v>
      </c>
      <c r="K3058" s="6">
        <v>0</v>
      </c>
      <c r="L3058" s="6">
        <v>2.37</v>
      </c>
      <c r="M3058" s="6">
        <v>0</v>
      </c>
      <c r="N3058" s="6">
        <v>0</v>
      </c>
      <c r="O3058" s="6">
        <v>0</v>
      </c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  <c r="AM3058" s="3"/>
      <c r="AN3058" s="3"/>
      <c r="AO3058" s="3"/>
      <c r="AP3058" s="3"/>
      <c r="AQ3058" s="3"/>
      <c r="AR3058" s="3"/>
      <c r="AS3058" s="3"/>
      <c r="AT3058" s="3"/>
      <c r="AU3058" s="3"/>
      <c r="AV3058" s="3"/>
      <c r="AW3058" s="3"/>
      <c r="AX3058" s="3"/>
      <c r="AY3058" s="3"/>
      <c r="AZ3058" s="3"/>
      <c r="BA3058" s="3"/>
      <c r="BB3058" s="3"/>
      <c r="BC3058" s="3"/>
      <c r="BD3058" s="3"/>
      <c r="BE3058" s="3"/>
    </row>
    <row r="3059" spans="1:57" s="22" customFormat="1" hidden="1" x14ac:dyDescent="0.25">
      <c r="A3059" s="9">
        <v>2019</v>
      </c>
      <c r="B3059" s="9">
        <v>2</v>
      </c>
      <c r="C3059" s="9" t="s">
        <v>19</v>
      </c>
      <c r="D3059" s="9" t="s">
        <v>103</v>
      </c>
      <c r="E3059" s="9" t="s">
        <v>104</v>
      </c>
      <c r="F3059" s="9" t="s">
        <v>169</v>
      </c>
      <c r="G3059" s="5" t="s">
        <v>168</v>
      </c>
      <c r="H3059" s="6">
        <v>2.09</v>
      </c>
      <c r="I3059" s="6">
        <v>0</v>
      </c>
      <c r="J3059" s="6">
        <v>0</v>
      </c>
      <c r="K3059" s="6">
        <v>0</v>
      </c>
      <c r="L3059" s="6">
        <v>2.09</v>
      </c>
      <c r="M3059" s="6">
        <v>0</v>
      </c>
      <c r="N3059" s="6">
        <v>0</v>
      </c>
      <c r="O3059" s="6">
        <v>0</v>
      </c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  <c r="AM3059" s="3"/>
      <c r="AN3059" s="3"/>
      <c r="AO3059" s="3"/>
      <c r="AP3059" s="3"/>
      <c r="AQ3059" s="3"/>
      <c r="AR3059" s="3"/>
      <c r="AS3059" s="3"/>
      <c r="AT3059" s="3"/>
      <c r="AU3059" s="3"/>
      <c r="AV3059" s="3"/>
      <c r="AW3059" s="3"/>
      <c r="AX3059" s="3"/>
      <c r="AY3059" s="3"/>
      <c r="AZ3059" s="3"/>
      <c r="BA3059" s="3"/>
      <c r="BB3059" s="3"/>
      <c r="BC3059" s="3"/>
      <c r="BD3059" s="3"/>
      <c r="BE3059" s="3"/>
    </row>
    <row r="3060" spans="1:57" s="22" customFormat="1" hidden="1" x14ac:dyDescent="0.25">
      <c r="A3060" s="9">
        <v>2019</v>
      </c>
      <c r="B3060" s="9">
        <v>2</v>
      </c>
      <c r="C3060" s="9" t="s">
        <v>79</v>
      </c>
      <c r="D3060" s="9" t="s">
        <v>137</v>
      </c>
      <c r="E3060" s="9" t="s">
        <v>138</v>
      </c>
      <c r="F3060" s="9" t="s">
        <v>170</v>
      </c>
      <c r="G3060" s="5" t="s">
        <v>171</v>
      </c>
      <c r="H3060" s="6">
        <v>5.6400000000000006</v>
      </c>
      <c r="I3060" s="6">
        <v>0</v>
      </c>
      <c r="J3060" s="6">
        <v>0</v>
      </c>
      <c r="K3060" s="6">
        <v>0</v>
      </c>
      <c r="L3060" s="6">
        <v>5.6400000000000006</v>
      </c>
      <c r="M3060" s="6">
        <v>0</v>
      </c>
      <c r="N3060" s="6">
        <v>0</v>
      </c>
      <c r="O3060" s="6">
        <v>0</v>
      </c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  <c r="AM3060" s="3"/>
      <c r="AN3060" s="3"/>
      <c r="AO3060" s="3"/>
      <c r="AP3060" s="3"/>
      <c r="AQ3060" s="3"/>
      <c r="AR3060" s="3"/>
      <c r="AS3060" s="3"/>
      <c r="AT3060" s="3"/>
      <c r="AU3060" s="3"/>
      <c r="AV3060" s="3"/>
      <c r="AW3060" s="3"/>
      <c r="AX3060" s="3"/>
      <c r="AY3060" s="3"/>
      <c r="AZ3060" s="3"/>
      <c r="BA3060" s="3"/>
      <c r="BB3060" s="3"/>
      <c r="BC3060" s="3"/>
      <c r="BD3060" s="3"/>
      <c r="BE3060" s="3"/>
    </row>
    <row r="3061" spans="1:57" s="22" customFormat="1" hidden="1" x14ac:dyDescent="0.25">
      <c r="A3061" s="9">
        <v>2019</v>
      </c>
      <c r="B3061" s="9">
        <v>2</v>
      </c>
      <c r="C3061" s="9" t="s">
        <v>79</v>
      </c>
      <c r="D3061" s="9" t="s">
        <v>137</v>
      </c>
      <c r="E3061" s="9" t="s">
        <v>138</v>
      </c>
      <c r="F3061" s="9" t="s">
        <v>172</v>
      </c>
      <c r="G3061" s="5" t="s">
        <v>171</v>
      </c>
      <c r="H3061" s="6">
        <v>12.17</v>
      </c>
      <c r="I3061" s="6">
        <v>0</v>
      </c>
      <c r="J3061" s="6">
        <v>0</v>
      </c>
      <c r="K3061" s="6">
        <v>0</v>
      </c>
      <c r="L3061" s="6">
        <v>12.17</v>
      </c>
      <c r="M3061" s="6">
        <v>0</v>
      </c>
      <c r="N3061" s="6">
        <v>0</v>
      </c>
      <c r="O3061" s="6">
        <v>0</v>
      </c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  <c r="AM3061" s="3"/>
      <c r="AN3061" s="3"/>
      <c r="AO3061" s="3"/>
      <c r="AP3061" s="3"/>
      <c r="AQ3061" s="3"/>
      <c r="AR3061" s="3"/>
      <c r="AS3061" s="3"/>
      <c r="AT3061" s="3"/>
      <c r="AU3061" s="3"/>
      <c r="AV3061" s="3"/>
      <c r="AW3061" s="3"/>
      <c r="AX3061" s="3"/>
      <c r="AY3061" s="3"/>
      <c r="AZ3061" s="3"/>
      <c r="BA3061" s="3"/>
      <c r="BB3061" s="3"/>
      <c r="BC3061" s="3"/>
      <c r="BD3061" s="3"/>
      <c r="BE3061" s="3"/>
    </row>
    <row r="3062" spans="1:57" s="22" customFormat="1" hidden="1" x14ac:dyDescent="0.25">
      <c r="A3062" s="9">
        <v>2019</v>
      </c>
      <c r="B3062" s="9">
        <v>2</v>
      </c>
      <c r="C3062" s="9" t="s">
        <v>79</v>
      </c>
      <c r="D3062" s="9" t="s">
        <v>137</v>
      </c>
      <c r="E3062" s="9" t="s">
        <v>138</v>
      </c>
      <c r="F3062" s="9" t="s">
        <v>173</v>
      </c>
      <c r="G3062" s="5" t="s">
        <v>171</v>
      </c>
      <c r="H3062" s="6">
        <v>0.44</v>
      </c>
      <c r="I3062" s="6">
        <v>0</v>
      </c>
      <c r="J3062" s="6">
        <v>0</v>
      </c>
      <c r="K3062" s="6">
        <v>0</v>
      </c>
      <c r="L3062" s="6">
        <v>0.44</v>
      </c>
      <c r="M3062" s="6">
        <v>0</v>
      </c>
      <c r="N3062" s="6">
        <v>0</v>
      </c>
      <c r="O3062" s="6">
        <v>0</v>
      </c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  <c r="AM3062" s="3"/>
      <c r="AN3062" s="3"/>
      <c r="AO3062" s="3"/>
      <c r="AP3062" s="3"/>
      <c r="AQ3062" s="3"/>
      <c r="AR3062" s="3"/>
      <c r="AS3062" s="3"/>
      <c r="AT3062" s="3"/>
      <c r="AU3062" s="3"/>
      <c r="AV3062" s="3"/>
      <c r="AW3062" s="3"/>
      <c r="AX3062" s="3"/>
      <c r="AY3062" s="3"/>
      <c r="AZ3062" s="3"/>
      <c r="BA3062" s="3"/>
      <c r="BB3062" s="3"/>
      <c r="BC3062" s="3"/>
      <c r="BD3062" s="3"/>
      <c r="BE3062" s="3"/>
    </row>
    <row r="3063" spans="1:57" s="22" customFormat="1" hidden="1" x14ac:dyDescent="0.25">
      <c r="A3063" s="9">
        <v>2019</v>
      </c>
      <c r="B3063" s="9">
        <v>2</v>
      </c>
      <c r="C3063" s="9" t="s">
        <v>79</v>
      </c>
      <c r="D3063" s="9" t="s">
        <v>137</v>
      </c>
      <c r="E3063" s="9" t="s">
        <v>138</v>
      </c>
      <c r="F3063" s="9" t="s">
        <v>174</v>
      </c>
      <c r="G3063" s="5" t="s">
        <v>171</v>
      </c>
      <c r="H3063" s="6">
        <v>0.42</v>
      </c>
      <c r="I3063" s="6">
        <v>0</v>
      </c>
      <c r="J3063" s="6">
        <v>0</v>
      </c>
      <c r="K3063" s="6">
        <v>0</v>
      </c>
      <c r="L3063" s="6">
        <v>0.42</v>
      </c>
      <c r="M3063" s="6">
        <v>0</v>
      </c>
      <c r="N3063" s="6">
        <v>0</v>
      </c>
      <c r="O3063" s="6">
        <v>0</v>
      </c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  <c r="AM3063" s="3"/>
      <c r="AN3063" s="3"/>
      <c r="AO3063" s="3"/>
      <c r="AP3063" s="3"/>
      <c r="AQ3063" s="3"/>
      <c r="AR3063" s="3"/>
      <c r="AS3063" s="3"/>
      <c r="AT3063" s="3"/>
      <c r="AU3063" s="3"/>
      <c r="AV3063" s="3"/>
      <c r="AW3063" s="3"/>
      <c r="AX3063" s="3"/>
      <c r="AY3063" s="3"/>
      <c r="AZ3063" s="3"/>
      <c r="BA3063" s="3"/>
      <c r="BB3063" s="3"/>
      <c r="BC3063" s="3"/>
      <c r="BD3063" s="3"/>
      <c r="BE3063" s="3"/>
    </row>
    <row r="3064" spans="1:57" s="22" customFormat="1" hidden="1" x14ac:dyDescent="0.25">
      <c r="A3064" s="9">
        <v>2019</v>
      </c>
      <c r="B3064" s="9">
        <v>2</v>
      </c>
      <c r="C3064" s="9" t="s">
        <v>79</v>
      </c>
      <c r="D3064" s="9" t="s">
        <v>137</v>
      </c>
      <c r="E3064" s="9" t="s">
        <v>138</v>
      </c>
      <c r="F3064" s="9" t="s">
        <v>175</v>
      </c>
      <c r="G3064" s="5" t="s">
        <v>171</v>
      </c>
      <c r="H3064" s="6">
        <v>3.95</v>
      </c>
      <c r="I3064" s="6">
        <v>0</v>
      </c>
      <c r="J3064" s="6">
        <v>0</v>
      </c>
      <c r="K3064" s="6">
        <v>0</v>
      </c>
      <c r="L3064" s="6">
        <v>3.95</v>
      </c>
      <c r="M3064" s="6">
        <v>0</v>
      </c>
      <c r="N3064" s="6">
        <v>0</v>
      </c>
      <c r="O3064" s="6">
        <v>0</v>
      </c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  <c r="AM3064" s="3"/>
      <c r="AN3064" s="3"/>
      <c r="AO3064" s="3"/>
      <c r="AP3064" s="3"/>
      <c r="AQ3064" s="3"/>
      <c r="AR3064" s="3"/>
      <c r="AS3064" s="3"/>
      <c r="AT3064" s="3"/>
      <c r="AU3064" s="3"/>
      <c r="AV3064" s="3"/>
      <c r="AW3064" s="3"/>
      <c r="AX3064" s="3"/>
      <c r="AY3064" s="3"/>
      <c r="AZ3064" s="3"/>
      <c r="BA3064" s="3"/>
      <c r="BB3064" s="3"/>
      <c r="BC3064" s="3"/>
      <c r="BD3064" s="3"/>
      <c r="BE3064" s="3"/>
    </row>
    <row r="3065" spans="1:57" s="22" customFormat="1" hidden="1" x14ac:dyDescent="0.25">
      <c r="A3065" s="9">
        <v>2019</v>
      </c>
      <c r="B3065" s="9">
        <v>2</v>
      </c>
      <c r="C3065" s="9" t="s">
        <v>27</v>
      </c>
      <c r="D3065" s="9" t="s">
        <v>158</v>
      </c>
      <c r="E3065" s="9" t="s">
        <v>176</v>
      </c>
      <c r="F3065" s="9" t="s">
        <v>179</v>
      </c>
      <c r="G3065" s="5" t="s">
        <v>178</v>
      </c>
      <c r="H3065" s="6">
        <v>3.39</v>
      </c>
      <c r="I3065" s="6">
        <v>0</v>
      </c>
      <c r="J3065" s="6">
        <v>0</v>
      </c>
      <c r="K3065" s="6">
        <v>0</v>
      </c>
      <c r="L3065" s="6">
        <v>0</v>
      </c>
      <c r="M3065" s="6">
        <v>3.39</v>
      </c>
      <c r="N3065" s="6">
        <v>1.74</v>
      </c>
      <c r="O3065" s="6">
        <v>0</v>
      </c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  <c r="AM3065" s="3"/>
      <c r="AN3065" s="3"/>
      <c r="AO3065" s="3"/>
      <c r="AP3065" s="3"/>
      <c r="AQ3065" s="3"/>
      <c r="AR3065" s="3"/>
      <c r="AS3065" s="3"/>
      <c r="AT3065" s="3"/>
      <c r="AU3065" s="3"/>
      <c r="AV3065" s="3"/>
      <c r="AW3065" s="3"/>
      <c r="AX3065" s="3"/>
      <c r="AY3065" s="3"/>
      <c r="AZ3065" s="3"/>
      <c r="BA3065" s="3"/>
      <c r="BB3065" s="3"/>
      <c r="BC3065" s="3"/>
      <c r="BD3065" s="3"/>
      <c r="BE3065" s="3"/>
    </row>
    <row r="3066" spans="1:57" s="22" customFormat="1" hidden="1" x14ac:dyDescent="0.25">
      <c r="A3066" s="9">
        <v>2019</v>
      </c>
      <c r="B3066" s="9">
        <v>2</v>
      </c>
      <c r="C3066" s="9" t="s">
        <v>209</v>
      </c>
      <c r="D3066" s="9" t="s">
        <v>210</v>
      </c>
      <c r="E3066" s="9" t="s">
        <v>17</v>
      </c>
      <c r="F3066" s="9" t="s">
        <v>211</v>
      </c>
      <c r="G3066" s="7" t="s">
        <v>212</v>
      </c>
      <c r="H3066" s="6">
        <v>0.12</v>
      </c>
      <c r="I3066" s="6">
        <v>0</v>
      </c>
      <c r="J3066" s="6">
        <v>0</v>
      </c>
      <c r="K3066" s="6">
        <v>0</v>
      </c>
      <c r="L3066" s="6">
        <v>0.02</v>
      </c>
      <c r="M3066" s="6">
        <v>0</v>
      </c>
      <c r="N3066" s="6">
        <v>0</v>
      </c>
      <c r="O3066" s="6">
        <v>0.09</v>
      </c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  <c r="AM3066" s="3"/>
      <c r="AN3066" s="3"/>
      <c r="AO3066" s="3"/>
      <c r="AP3066" s="3"/>
      <c r="AQ3066" s="3"/>
      <c r="AR3066" s="3"/>
      <c r="AS3066" s="3"/>
      <c r="AT3066" s="3"/>
      <c r="AU3066" s="3"/>
      <c r="AV3066" s="3"/>
      <c r="AW3066" s="3"/>
      <c r="AX3066" s="3"/>
      <c r="AY3066" s="3"/>
      <c r="AZ3066" s="3"/>
      <c r="BA3066" s="3"/>
      <c r="BB3066" s="3"/>
      <c r="BC3066" s="3"/>
      <c r="BD3066" s="3"/>
      <c r="BE3066" s="3"/>
    </row>
    <row r="3067" spans="1:57" s="22" customFormat="1" hidden="1" x14ac:dyDescent="0.25">
      <c r="A3067" s="9">
        <v>2019</v>
      </c>
      <c r="B3067" s="9">
        <v>2</v>
      </c>
      <c r="C3067" s="9" t="s">
        <v>209</v>
      </c>
      <c r="D3067" s="9" t="s">
        <v>210</v>
      </c>
      <c r="E3067" s="9" t="s">
        <v>17</v>
      </c>
      <c r="F3067" s="9" t="s">
        <v>213</v>
      </c>
      <c r="G3067" s="7" t="s">
        <v>212</v>
      </c>
      <c r="H3067" s="6">
        <v>0.03</v>
      </c>
      <c r="I3067" s="6">
        <v>0</v>
      </c>
      <c r="J3067" s="6">
        <v>0</v>
      </c>
      <c r="K3067" s="6">
        <v>0</v>
      </c>
      <c r="L3067" s="6">
        <v>0.01</v>
      </c>
      <c r="M3067" s="6">
        <v>0</v>
      </c>
      <c r="N3067" s="6">
        <v>0</v>
      </c>
      <c r="O3067" s="6">
        <v>0.02</v>
      </c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  <c r="AM3067" s="3"/>
      <c r="AN3067" s="3"/>
      <c r="AO3067" s="3"/>
      <c r="AP3067" s="3"/>
      <c r="AQ3067" s="3"/>
      <c r="AR3067" s="3"/>
      <c r="AS3067" s="3"/>
      <c r="AT3067" s="3"/>
      <c r="AU3067" s="3"/>
      <c r="AV3067" s="3"/>
      <c r="AW3067" s="3"/>
      <c r="AX3067" s="3"/>
      <c r="AY3067" s="3"/>
      <c r="AZ3067" s="3"/>
      <c r="BA3067" s="3"/>
      <c r="BB3067" s="3"/>
      <c r="BC3067" s="3"/>
      <c r="BD3067" s="3"/>
      <c r="BE3067" s="3"/>
    </row>
    <row r="3068" spans="1:57" s="22" customFormat="1" hidden="1" x14ac:dyDescent="0.25">
      <c r="A3068" s="9">
        <v>2019</v>
      </c>
      <c r="B3068" s="9">
        <v>2</v>
      </c>
      <c r="C3068" s="9" t="s">
        <v>209</v>
      </c>
      <c r="D3068" s="9" t="s">
        <v>210</v>
      </c>
      <c r="E3068" s="9" t="s">
        <v>17</v>
      </c>
      <c r="F3068" s="9" t="s">
        <v>214</v>
      </c>
      <c r="G3068" s="7" t="s">
        <v>212</v>
      </c>
      <c r="H3068" s="6">
        <v>0.13</v>
      </c>
      <c r="I3068" s="6">
        <v>0</v>
      </c>
      <c r="J3068" s="6">
        <v>0</v>
      </c>
      <c r="K3068" s="6">
        <v>0</v>
      </c>
      <c r="L3068" s="6">
        <v>0.03</v>
      </c>
      <c r="M3068" s="6">
        <v>0</v>
      </c>
      <c r="N3068" s="6">
        <v>0</v>
      </c>
      <c r="O3068" s="6">
        <v>0.1</v>
      </c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  <c r="AM3068" s="3"/>
      <c r="AN3068" s="3"/>
      <c r="AO3068" s="3"/>
      <c r="AP3068" s="3"/>
      <c r="AQ3068" s="3"/>
      <c r="AR3068" s="3"/>
      <c r="AS3068" s="3"/>
      <c r="AT3068" s="3"/>
      <c r="AU3068" s="3"/>
      <c r="AV3068" s="3"/>
      <c r="AW3068" s="3"/>
      <c r="AX3068" s="3"/>
      <c r="AY3068" s="3"/>
      <c r="AZ3068" s="3"/>
      <c r="BA3068" s="3"/>
      <c r="BB3068" s="3"/>
      <c r="BC3068" s="3"/>
      <c r="BD3068" s="3"/>
      <c r="BE3068" s="3"/>
    </row>
    <row r="3069" spans="1:57" s="22" customFormat="1" hidden="1" x14ac:dyDescent="0.25">
      <c r="A3069" s="9">
        <v>2019</v>
      </c>
      <c r="B3069" s="9">
        <v>2</v>
      </c>
      <c r="C3069" s="9" t="s">
        <v>222</v>
      </c>
      <c r="D3069" s="9" t="s">
        <v>223</v>
      </c>
      <c r="E3069" s="9" t="s">
        <v>224</v>
      </c>
      <c r="F3069" s="9" t="s">
        <v>225</v>
      </c>
      <c r="G3069" s="5" t="s">
        <v>226</v>
      </c>
      <c r="H3069" s="6">
        <v>6.93</v>
      </c>
      <c r="I3069" s="6">
        <v>0</v>
      </c>
      <c r="J3069" s="6">
        <v>0</v>
      </c>
      <c r="K3069" s="6">
        <v>0</v>
      </c>
      <c r="L3069" s="6">
        <v>0.03</v>
      </c>
      <c r="M3069" s="6">
        <v>0</v>
      </c>
      <c r="N3069" s="6">
        <v>0</v>
      </c>
      <c r="O3069" s="6">
        <v>6.9</v>
      </c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  <c r="AM3069" s="3"/>
      <c r="AN3069" s="3"/>
      <c r="AO3069" s="3"/>
      <c r="AP3069" s="3"/>
      <c r="AQ3069" s="3"/>
      <c r="AR3069" s="3"/>
      <c r="AS3069" s="3"/>
      <c r="AT3069" s="3"/>
      <c r="AU3069" s="3"/>
      <c r="AV3069" s="3"/>
      <c r="AW3069" s="3"/>
      <c r="AX3069" s="3"/>
      <c r="AY3069" s="3"/>
      <c r="AZ3069" s="3"/>
      <c r="BA3069" s="3"/>
      <c r="BB3069" s="3"/>
      <c r="BC3069" s="3"/>
      <c r="BD3069" s="3"/>
      <c r="BE3069" s="3"/>
    </row>
    <row r="3070" spans="1:57" s="22" customFormat="1" hidden="1" x14ac:dyDescent="0.25">
      <c r="A3070" s="9">
        <v>2019</v>
      </c>
      <c r="B3070" s="9">
        <v>2</v>
      </c>
      <c r="C3070" s="9" t="s">
        <v>19</v>
      </c>
      <c r="D3070" s="9" t="s">
        <v>166</v>
      </c>
      <c r="E3070" s="9" t="s">
        <v>242</v>
      </c>
      <c r="F3070" s="9" t="s">
        <v>517</v>
      </c>
      <c r="G3070" s="5" t="s">
        <v>247</v>
      </c>
      <c r="H3070" s="6">
        <v>0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  <c r="AM3070" s="3"/>
      <c r="AN3070" s="3"/>
      <c r="AO3070" s="3"/>
      <c r="AP3070" s="3"/>
      <c r="AQ3070" s="3"/>
      <c r="AR3070" s="3"/>
      <c r="AS3070" s="3"/>
      <c r="AT3070" s="3"/>
      <c r="AU3070" s="3"/>
      <c r="AV3070" s="3"/>
      <c r="AW3070" s="3"/>
      <c r="AX3070" s="3"/>
      <c r="AY3070" s="3"/>
      <c r="AZ3070" s="3"/>
      <c r="BA3070" s="3"/>
      <c r="BB3070" s="3"/>
      <c r="BC3070" s="3"/>
      <c r="BD3070" s="3"/>
      <c r="BE3070" s="3"/>
    </row>
    <row r="3071" spans="1:57" s="22" customFormat="1" hidden="1" x14ac:dyDescent="0.25">
      <c r="A3071" s="9">
        <v>2019</v>
      </c>
      <c r="B3071" s="9">
        <v>2</v>
      </c>
      <c r="C3071" s="9" t="s">
        <v>19</v>
      </c>
      <c r="D3071" s="9" t="s">
        <v>66</v>
      </c>
      <c r="E3071" s="9" t="s">
        <v>43</v>
      </c>
      <c r="F3071" s="9" t="s">
        <v>117</v>
      </c>
      <c r="G3071" s="5" t="s">
        <v>117</v>
      </c>
      <c r="H3071" s="6">
        <v>1.21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1.21</v>
      </c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  <c r="AM3071" s="3"/>
      <c r="AN3071" s="3"/>
      <c r="AO3071" s="3"/>
      <c r="AP3071" s="3"/>
      <c r="AQ3071" s="3"/>
      <c r="AR3071" s="3"/>
      <c r="AS3071" s="3"/>
      <c r="AT3071" s="3"/>
      <c r="AU3071" s="3"/>
      <c r="AV3071" s="3"/>
      <c r="AW3071" s="3"/>
      <c r="AX3071" s="3"/>
      <c r="AY3071" s="3"/>
      <c r="AZ3071" s="3"/>
      <c r="BA3071" s="3"/>
      <c r="BB3071" s="3"/>
      <c r="BC3071" s="3"/>
      <c r="BD3071" s="3"/>
      <c r="BE3071" s="3"/>
    </row>
    <row r="3072" spans="1:57" s="22" customFormat="1" x14ac:dyDescent="0.25">
      <c r="A3072" s="9">
        <v>2019</v>
      </c>
      <c r="B3072" s="9">
        <v>2</v>
      </c>
      <c r="C3072" s="9" t="s">
        <v>133</v>
      </c>
      <c r="D3072" s="9" t="s">
        <v>292</v>
      </c>
      <c r="E3072" s="9" t="s">
        <v>29</v>
      </c>
      <c r="F3072" s="9" t="s">
        <v>293</v>
      </c>
      <c r="G3072" s="5" t="s">
        <v>294</v>
      </c>
      <c r="H3072" s="6">
        <v>0.04</v>
      </c>
      <c r="I3072" s="6">
        <v>0</v>
      </c>
      <c r="J3072" s="6">
        <v>0</v>
      </c>
      <c r="K3072" s="6">
        <v>0</v>
      </c>
      <c r="L3072" s="6">
        <v>0.04</v>
      </c>
      <c r="M3072" s="6">
        <v>0</v>
      </c>
      <c r="N3072" s="6">
        <v>0</v>
      </c>
      <c r="O3072" s="6">
        <v>0</v>
      </c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  <c r="AM3072" s="3"/>
      <c r="AN3072" s="3"/>
      <c r="AO3072" s="3"/>
      <c r="AP3072" s="3"/>
      <c r="AQ3072" s="3"/>
      <c r="AR3072" s="3"/>
      <c r="AS3072" s="3"/>
      <c r="AT3072" s="3"/>
      <c r="AU3072" s="3"/>
      <c r="AV3072" s="3"/>
      <c r="AW3072" s="3"/>
      <c r="AX3072" s="3"/>
      <c r="AY3072" s="3"/>
      <c r="AZ3072" s="3"/>
      <c r="BA3072" s="3"/>
      <c r="BB3072" s="3"/>
      <c r="BC3072" s="3"/>
      <c r="BD3072" s="3"/>
      <c r="BE3072" s="3"/>
    </row>
    <row r="3073" spans="1:57" s="22" customFormat="1" hidden="1" x14ac:dyDescent="0.25">
      <c r="A3073" s="9">
        <v>2019</v>
      </c>
      <c r="B3073" s="9">
        <v>2</v>
      </c>
      <c r="C3073" s="9" t="s">
        <v>19</v>
      </c>
      <c r="D3073" s="9" t="s">
        <v>20</v>
      </c>
      <c r="E3073" s="9" t="s">
        <v>304</v>
      </c>
      <c r="F3073" s="9" t="s">
        <v>307</v>
      </c>
      <c r="G3073" s="5" t="s">
        <v>306</v>
      </c>
      <c r="H3073" s="6">
        <v>2.2600000000000002</v>
      </c>
      <c r="I3073" s="6">
        <v>0</v>
      </c>
      <c r="J3073" s="6">
        <v>0</v>
      </c>
      <c r="K3073" s="6">
        <v>0</v>
      </c>
      <c r="L3073" s="6">
        <v>2.2600000000000002</v>
      </c>
      <c r="M3073" s="6">
        <v>0</v>
      </c>
      <c r="N3073" s="6">
        <v>0</v>
      </c>
      <c r="O3073" s="6">
        <v>0</v>
      </c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  <c r="AM3073" s="3"/>
      <c r="AN3073" s="3"/>
      <c r="AO3073" s="3"/>
      <c r="AP3073" s="3"/>
      <c r="AQ3073" s="3"/>
      <c r="AR3073" s="3"/>
      <c r="AS3073" s="3"/>
      <c r="AT3073" s="3"/>
      <c r="AU3073" s="3"/>
      <c r="AV3073" s="3"/>
      <c r="AW3073" s="3"/>
      <c r="AX3073" s="3"/>
      <c r="AY3073" s="3"/>
      <c r="AZ3073" s="3"/>
      <c r="BA3073" s="3"/>
      <c r="BB3073" s="3"/>
      <c r="BC3073" s="3"/>
      <c r="BD3073" s="3"/>
      <c r="BE3073" s="3"/>
    </row>
    <row r="3074" spans="1:57" s="22" customFormat="1" hidden="1" x14ac:dyDescent="0.25">
      <c r="A3074" s="9">
        <v>2019</v>
      </c>
      <c r="B3074" s="9">
        <v>2</v>
      </c>
      <c r="C3074" s="9" t="s">
        <v>19</v>
      </c>
      <c r="D3074" s="9" t="s">
        <v>103</v>
      </c>
      <c r="E3074" s="9" t="s">
        <v>304</v>
      </c>
      <c r="F3074" s="9" t="s">
        <v>308</v>
      </c>
      <c r="G3074" s="5" t="s">
        <v>306</v>
      </c>
      <c r="H3074" s="6">
        <v>0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  <c r="AM3074" s="3"/>
      <c r="AN3074" s="3"/>
      <c r="AO3074" s="3"/>
      <c r="AP3074" s="3"/>
      <c r="AQ3074" s="3"/>
      <c r="AR3074" s="3"/>
      <c r="AS3074" s="3"/>
      <c r="AT3074" s="3"/>
      <c r="AU3074" s="3"/>
      <c r="AV3074" s="3"/>
      <c r="AW3074" s="3"/>
      <c r="AX3074" s="3"/>
      <c r="AY3074" s="3"/>
      <c r="AZ3074" s="3"/>
      <c r="BA3074" s="3"/>
      <c r="BB3074" s="3"/>
      <c r="BC3074" s="3"/>
      <c r="BD3074" s="3"/>
      <c r="BE3074" s="3"/>
    </row>
    <row r="3075" spans="1:57" s="22" customFormat="1" hidden="1" x14ac:dyDescent="0.25">
      <c r="A3075" s="9">
        <v>2019</v>
      </c>
      <c r="B3075" s="9">
        <v>2</v>
      </c>
      <c r="C3075" s="9" t="s">
        <v>19</v>
      </c>
      <c r="D3075" s="9" t="s">
        <v>20</v>
      </c>
      <c r="E3075" s="9" t="s">
        <v>104</v>
      </c>
      <c r="F3075" s="9" t="s">
        <v>391</v>
      </c>
      <c r="G3075" s="5" t="s">
        <v>392</v>
      </c>
      <c r="H3075" s="6">
        <v>1.22</v>
      </c>
      <c r="I3075" s="6">
        <v>0</v>
      </c>
      <c r="J3075" s="6">
        <v>0</v>
      </c>
      <c r="K3075" s="6">
        <v>0</v>
      </c>
      <c r="L3075" s="6">
        <v>1.22</v>
      </c>
      <c r="M3075" s="6">
        <v>0</v>
      </c>
      <c r="N3075" s="6">
        <v>0</v>
      </c>
      <c r="O3075" s="6">
        <v>0</v>
      </c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  <c r="AM3075" s="3"/>
      <c r="AN3075" s="3"/>
      <c r="AO3075" s="3"/>
      <c r="AP3075" s="3"/>
      <c r="AQ3075" s="3"/>
      <c r="AR3075" s="3"/>
      <c r="AS3075" s="3"/>
      <c r="AT3075" s="3"/>
      <c r="AU3075" s="3"/>
      <c r="AV3075" s="3"/>
      <c r="AW3075" s="3"/>
      <c r="AX3075" s="3"/>
      <c r="AY3075" s="3"/>
      <c r="AZ3075" s="3"/>
      <c r="BA3075" s="3"/>
      <c r="BB3075" s="3"/>
      <c r="BC3075" s="3"/>
      <c r="BD3075" s="3"/>
      <c r="BE3075" s="3"/>
    </row>
    <row r="3076" spans="1:57" s="22" customFormat="1" hidden="1" x14ac:dyDescent="0.25">
      <c r="A3076" s="9">
        <v>2019</v>
      </c>
      <c r="B3076" s="9">
        <v>2</v>
      </c>
      <c r="C3076" s="9" t="s">
        <v>98</v>
      </c>
      <c r="D3076" s="9" t="s">
        <v>120</v>
      </c>
      <c r="E3076" s="9" t="s">
        <v>459</v>
      </c>
      <c r="F3076" s="9" t="s">
        <v>460</v>
      </c>
      <c r="G3076" s="5" t="s">
        <v>460</v>
      </c>
      <c r="H3076" s="6">
        <v>6.53</v>
      </c>
      <c r="I3076" s="6">
        <v>0</v>
      </c>
      <c r="J3076" s="6">
        <v>0</v>
      </c>
      <c r="K3076" s="6">
        <v>0</v>
      </c>
      <c r="L3076" s="6">
        <v>6.53</v>
      </c>
      <c r="M3076" s="6">
        <v>0</v>
      </c>
      <c r="N3076" s="6">
        <v>0</v>
      </c>
      <c r="O3076" s="6">
        <v>0</v>
      </c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  <c r="AM3076" s="3"/>
      <c r="AN3076" s="3"/>
      <c r="AO3076" s="3"/>
      <c r="AP3076" s="3"/>
      <c r="AQ3076" s="3"/>
      <c r="AR3076" s="3"/>
      <c r="AS3076" s="3"/>
      <c r="AT3076" s="3"/>
      <c r="AU3076" s="3"/>
      <c r="AV3076" s="3"/>
      <c r="AW3076" s="3"/>
      <c r="AX3076" s="3"/>
      <c r="AY3076" s="3"/>
      <c r="AZ3076" s="3"/>
      <c r="BA3076" s="3"/>
      <c r="BB3076" s="3"/>
      <c r="BC3076" s="3"/>
      <c r="BD3076" s="3"/>
      <c r="BE3076" s="3"/>
    </row>
    <row r="3077" spans="1:57" s="22" customFormat="1" x14ac:dyDescent="0.25">
      <c r="A3077" s="9">
        <v>2019</v>
      </c>
      <c r="B3077" s="9">
        <v>2</v>
      </c>
      <c r="C3077" s="9" t="s">
        <v>98</v>
      </c>
      <c r="D3077" s="9" t="s">
        <v>471</v>
      </c>
      <c r="E3077" s="9" t="s">
        <v>29</v>
      </c>
      <c r="F3077" s="9" t="s">
        <v>472</v>
      </c>
      <c r="G3077" s="5" t="s">
        <v>473</v>
      </c>
      <c r="H3077" s="6">
        <v>882.35</v>
      </c>
      <c r="I3077" s="6">
        <v>0</v>
      </c>
      <c r="J3077" s="6">
        <v>0</v>
      </c>
      <c r="K3077" s="6">
        <v>0</v>
      </c>
      <c r="L3077" s="6">
        <v>0</v>
      </c>
      <c r="M3077" s="6">
        <v>882.35</v>
      </c>
      <c r="N3077" s="6">
        <v>90.42</v>
      </c>
      <c r="O3077" s="6">
        <v>0</v>
      </c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  <c r="AM3077" s="3"/>
      <c r="AN3077" s="3"/>
      <c r="AO3077" s="3"/>
      <c r="AP3077" s="3"/>
      <c r="AQ3077" s="3"/>
      <c r="AR3077" s="3"/>
      <c r="AS3077" s="3"/>
      <c r="AT3077" s="3"/>
      <c r="AU3077" s="3"/>
      <c r="AV3077" s="3"/>
      <c r="AW3077" s="3"/>
      <c r="AX3077" s="3"/>
      <c r="AY3077" s="3"/>
      <c r="AZ3077" s="3"/>
      <c r="BA3077" s="3"/>
      <c r="BB3077" s="3"/>
      <c r="BC3077" s="3"/>
      <c r="BD3077" s="3"/>
      <c r="BE3077" s="3"/>
    </row>
    <row r="3078" spans="1:57" s="22" customFormat="1" x14ac:dyDescent="0.25">
      <c r="A3078" s="9">
        <v>2019</v>
      </c>
      <c r="B3078" s="9">
        <v>2</v>
      </c>
      <c r="C3078" s="9" t="s">
        <v>98</v>
      </c>
      <c r="D3078" s="9" t="s">
        <v>483</v>
      </c>
      <c r="E3078" s="9" t="s">
        <v>29</v>
      </c>
      <c r="F3078" s="9" t="s">
        <v>99</v>
      </c>
      <c r="G3078" s="5" t="s">
        <v>483</v>
      </c>
      <c r="H3078" s="6">
        <v>3.5300000000000002</v>
      </c>
      <c r="I3078" s="6">
        <v>0</v>
      </c>
      <c r="J3078" s="6">
        <v>0</v>
      </c>
      <c r="K3078" s="6">
        <v>0</v>
      </c>
      <c r="L3078" s="6">
        <v>1.01</v>
      </c>
      <c r="M3078" s="6">
        <v>2.52</v>
      </c>
      <c r="N3078" s="6">
        <v>0</v>
      </c>
      <c r="O3078" s="6">
        <v>0</v>
      </c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  <c r="AM3078" s="3"/>
      <c r="AN3078" s="3"/>
      <c r="AO3078" s="3"/>
      <c r="AP3078" s="3"/>
      <c r="AQ3078" s="3"/>
      <c r="AR3078" s="3"/>
      <c r="AS3078" s="3"/>
      <c r="AT3078" s="3"/>
      <c r="AU3078" s="3"/>
      <c r="AV3078" s="3"/>
      <c r="AW3078" s="3"/>
      <c r="AX3078" s="3"/>
      <c r="AY3078" s="3"/>
      <c r="AZ3078" s="3"/>
      <c r="BA3078" s="3"/>
      <c r="BB3078" s="3"/>
      <c r="BC3078" s="3"/>
      <c r="BD3078" s="3"/>
      <c r="BE3078" s="3"/>
    </row>
    <row r="3079" spans="1:57" s="22" customFormat="1" x14ac:dyDescent="0.25">
      <c r="A3079" s="9">
        <v>2019</v>
      </c>
      <c r="B3079" s="9">
        <v>2</v>
      </c>
      <c r="C3079" s="9" t="s">
        <v>98</v>
      </c>
      <c r="D3079" s="9" t="s">
        <v>483</v>
      </c>
      <c r="E3079" s="9" t="s">
        <v>29</v>
      </c>
      <c r="F3079" s="9" t="s">
        <v>484</v>
      </c>
      <c r="G3079" s="5" t="s">
        <v>483</v>
      </c>
      <c r="H3079" s="6">
        <v>21.18</v>
      </c>
      <c r="I3079" s="6">
        <v>0</v>
      </c>
      <c r="J3079" s="6">
        <v>0</v>
      </c>
      <c r="K3079" s="6">
        <v>0</v>
      </c>
      <c r="L3079" s="6">
        <v>7.22</v>
      </c>
      <c r="M3079" s="6">
        <v>13.96</v>
      </c>
      <c r="N3079" s="6">
        <v>0</v>
      </c>
      <c r="O3079" s="6">
        <v>0</v>
      </c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  <c r="AM3079" s="3"/>
      <c r="AN3079" s="3"/>
      <c r="AO3079" s="3"/>
      <c r="AP3079" s="3"/>
      <c r="AQ3079" s="3"/>
      <c r="AR3079" s="3"/>
      <c r="AS3079" s="3"/>
      <c r="AT3079" s="3"/>
      <c r="AU3079" s="3"/>
      <c r="AV3079" s="3"/>
      <c r="AW3079" s="3"/>
      <c r="AX3079" s="3"/>
      <c r="AY3079" s="3"/>
      <c r="AZ3079" s="3"/>
      <c r="BA3079" s="3"/>
      <c r="BB3079" s="3"/>
      <c r="BC3079" s="3"/>
      <c r="BD3079" s="3"/>
      <c r="BE3079" s="3"/>
    </row>
    <row r="3080" spans="1:57" s="22" customFormat="1" hidden="1" x14ac:dyDescent="0.25">
      <c r="A3080" s="9">
        <v>2019</v>
      </c>
      <c r="B3080" s="9">
        <v>2</v>
      </c>
      <c r="C3080" s="9" t="s">
        <v>133</v>
      </c>
      <c r="D3080" s="9" t="s">
        <v>238</v>
      </c>
      <c r="E3080" s="9" t="s">
        <v>126</v>
      </c>
      <c r="F3080" s="9" t="s">
        <v>485</v>
      </c>
      <c r="G3080" s="5" t="s">
        <v>486</v>
      </c>
      <c r="H3080" s="6">
        <v>3.04</v>
      </c>
      <c r="I3080" s="6">
        <v>0</v>
      </c>
      <c r="J3080" s="6">
        <v>0</v>
      </c>
      <c r="K3080" s="6">
        <v>0</v>
      </c>
      <c r="L3080" s="6">
        <v>3.04</v>
      </c>
      <c r="M3080" s="6">
        <v>0</v>
      </c>
      <c r="N3080" s="6">
        <v>0</v>
      </c>
      <c r="O3080" s="6">
        <v>0</v>
      </c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  <c r="AM3080" s="3"/>
      <c r="AN3080" s="3"/>
      <c r="AO3080" s="3"/>
      <c r="AP3080" s="3"/>
      <c r="AQ3080" s="3"/>
      <c r="AR3080" s="3"/>
      <c r="AS3080" s="3"/>
      <c r="AT3080" s="3"/>
      <c r="AU3080" s="3"/>
      <c r="AV3080" s="3"/>
      <c r="AW3080" s="3"/>
      <c r="AX3080" s="3"/>
      <c r="AY3080" s="3"/>
      <c r="AZ3080" s="3"/>
      <c r="BA3080" s="3"/>
      <c r="BB3080" s="3"/>
      <c r="BC3080" s="3"/>
      <c r="BD3080" s="3"/>
      <c r="BE3080" s="3"/>
    </row>
    <row r="3081" spans="1:57" s="22" customFormat="1" x14ac:dyDescent="0.25">
      <c r="A3081" s="9">
        <v>2019</v>
      </c>
      <c r="B3081" s="9">
        <v>2</v>
      </c>
      <c r="C3081" s="9" t="s">
        <v>98</v>
      </c>
      <c r="D3081" s="9" t="s">
        <v>120</v>
      </c>
      <c r="E3081" s="9" t="s">
        <v>29</v>
      </c>
      <c r="F3081" s="9" t="s">
        <v>496</v>
      </c>
      <c r="G3081" s="5" t="s">
        <v>497</v>
      </c>
      <c r="H3081" s="6">
        <v>81.900000000000006</v>
      </c>
      <c r="I3081" s="6">
        <v>0</v>
      </c>
      <c r="J3081" s="6">
        <v>0</v>
      </c>
      <c r="K3081" s="6">
        <v>0</v>
      </c>
      <c r="L3081" s="6">
        <v>0</v>
      </c>
      <c r="M3081" s="6">
        <v>81.900000000000006</v>
      </c>
      <c r="N3081" s="6">
        <v>0</v>
      </c>
      <c r="O3081" s="6">
        <v>0</v>
      </c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  <c r="AM3081" s="3"/>
      <c r="AN3081" s="3"/>
      <c r="AO3081" s="3"/>
      <c r="AP3081" s="3"/>
      <c r="AQ3081" s="3"/>
      <c r="AR3081" s="3"/>
      <c r="AS3081" s="3"/>
      <c r="AT3081" s="3"/>
      <c r="AU3081" s="3"/>
      <c r="AV3081" s="3"/>
      <c r="AW3081" s="3"/>
      <c r="AX3081" s="3"/>
      <c r="AY3081" s="3"/>
      <c r="AZ3081" s="3"/>
      <c r="BA3081" s="3"/>
      <c r="BB3081" s="3"/>
      <c r="BC3081" s="3"/>
      <c r="BD3081" s="3"/>
      <c r="BE3081" s="3"/>
    </row>
    <row r="3082" spans="1:57" s="22" customFormat="1" hidden="1" x14ac:dyDescent="0.25">
      <c r="A3082" s="9">
        <v>2019</v>
      </c>
      <c r="B3082" s="9">
        <v>2</v>
      </c>
      <c r="C3082" s="9" t="s">
        <v>133</v>
      </c>
      <c r="D3082" s="9" t="s">
        <v>292</v>
      </c>
      <c r="E3082" s="9" t="s">
        <v>242</v>
      </c>
      <c r="F3082" s="9" t="s">
        <v>504</v>
      </c>
      <c r="G3082" s="5" t="s">
        <v>505</v>
      </c>
      <c r="H3082" s="6">
        <v>55.55</v>
      </c>
      <c r="I3082" s="6">
        <v>0</v>
      </c>
      <c r="J3082" s="6">
        <v>0</v>
      </c>
      <c r="K3082" s="6">
        <v>0</v>
      </c>
      <c r="L3082" s="6">
        <v>1.37</v>
      </c>
      <c r="M3082" s="6">
        <v>0</v>
      </c>
      <c r="N3082" s="6">
        <v>0</v>
      </c>
      <c r="O3082" s="6">
        <v>54.18</v>
      </c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  <c r="AM3082" s="3"/>
      <c r="AN3082" s="3"/>
      <c r="AO3082" s="3"/>
      <c r="AP3082" s="3"/>
      <c r="AQ3082" s="3"/>
      <c r="AR3082" s="3"/>
      <c r="AS3082" s="3"/>
      <c r="AT3082" s="3"/>
      <c r="AU3082" s="3"/>
      <c r="AV3082" s="3"/>
      <c r="AW3082" s="3"/>
      <c r="AX3082" s="3"/>
      <c r="AY3082" s="3"/>
      <c r="AZ3082" s="3"/>
      <c r="BA3082" s="3"/>
      <c r="BB3082" s="3"/>
      <c r="BC3082" s="3"/>
      <c r="BD3082" s="3"/>
      <c r="BE3082" s="3"/>
    </row>
    <row r="3083" spans="1:57" s="22" customFormat="1" hidden="1" x14ac:dyDescent="0.25">
      <c r="A3083" s="9">
        <v>2019</v>
      </c>
      <c r="B3083" s="9">
        <v>2</v>
      </c>
      <c r="C3083" s="9" t="s">
        <v>133</v>
      </c>
      <c r="D3083" s="9" t="s">
        <v>506</v>
      </c>
      <c r="E3083" s="9" t="s">
        <v>242</v>
      </c>
      <c r="F3083" s="9" t="s">
        <v>507</v>
      </c>
      <c r="G3083" s="5" t="s">
        <v>505</v>
      </c>
      <c r="H3083" s="6">
        <v>29.28</v>
      </c>
      <c r="I3083" s="6">
        <v>0</v>
      </c>
      <c r="J3083" s="6">
        <v>0</v>
      </c>
      <c r="K3083" s="6">
        <v>0</v>
      </c>
      <c r="L3083" s="6">
        <v>0.57999999999999996</v>
      </c>
      <c r="M3083" s="6">
        <v>0</v>
      </c>
      <c r="N3083" s="6">
        <v>0</v>
      </c>
      <c r="O3083" s="6">
        <v>28.7</v>
      </c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  <c r="AM3083" s="3"/>
      <c r="AN3083" s="3"/>
      <c r="AO3083" s="3"/>
      <c r="AP3083" s="3"/>
      <c r="AQ3083" s="3"/>
      <c r="AR3083" s="3"/>
      <c r="AS3083" s="3"/>
      <c r="AT3083" s="3"/>
      <c r="AU3083" s="3"/>
      <c r="AV3083" s="3"/>
      <c r="AW3083" s="3"/>
      <c r="AX3083" s="3"/>
      <c r="AY3083" s="3"/>
      <c r="AZ3083" s="3"/>
      <c r="BA3083" s="3"/>
      <c r="BB3083" s="3"/>
      <c r="BC3083" s="3"/>
      <c r="BD3083" s="3"/>
      <c r="BE3083" s="3"/>
    </row>
    <row r="3084" spans="1:57" s="22" customFormat="1" hidden="1" x14ac:dyDescent="0.25">
      <c r="A3084" s="9">
        <v>2019</v>
      </c>
      <c r="B3084" s="9">
        <v>2</v>
      </c>
      <c r="C3084" s="9" t="s">
        <v>133</v>
      </c>
      <c r="D3084" s="9" t="s">
        <v>292</v>
      </c>
      <c r="E3084" s="9" t="s">
        <v>242</v>
      </c>
      <c r="F3084" s="9" t="s">
        <v>508</v>
      </c>
      <c r="G3084" s="5" t="s">
        <v>505</v>
      </c>
      <c r="H3084" s="6">
        <v>89.44</v>
      </c>
      <c r="I3084" s="6">
        <v>0</v>
      </c>
      <c r="J3084" s="6">
        <v>0</v>
      </c>
      <c r="K3084" s="6">
        <v>0</v>
      </c>
      <c r="L3084" s="6">
        <v>2.21</v>
      </c>
      <c r="M3084" s="6">
        <v>0</v>
      </c>
      <c r="N3084" s="6">
        <v>0</v>
      </c>
      <c r="O3084" s="6">
        <v>87.24</v>
      </c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  <c r="AM3084" s="3"/>
      <c r="AN3084" s="3"/>
      <c r="AO3084" s="3"/>
      <c r="AP3084" s="3"/>
      <c r="AQ3084" s="3"/>
      <c r="AR3084" s="3"/>
      <c r="AS3084" s="3"/>
      <c r="AT3084" s="3"/>
      <c r="AU3084" s="3"/>
      <c r="AV3084" s="3"/>
      <c r="AW3084" s="3"/>
      <c r="AX3084" s="3"/>
      <c r="AY3084" s="3"/>
      <c r="AZ3084" s="3"/>
      <c r="BA3084" s="3"/>
      <c r="BB3084" s="3"/>
      <c r="BC3084" s="3"/>
      <c r="BD3084" s="3"/>
      <c r="BE3084" s="3"/>
    </row>
    <row r="3085" spans="1:57" s="22" customFormat="1" hidden="1" x14ac:dyDescent="0.25">
      <c r="A3085" s="9">
        <v>2019</v>
      </c>
      <c r="B3085" s="9">
        <v>3</v>
      </c>
      <c r="C3085" s="9" t="s">
        <v>15</v>
      </c>
      <c r="D3085" s="9" t="s">
        <v>16</v>
      </c>
      <c r="E3085" s="9" t="s">
        <v>17</v>
      </c>
      <c r="F3085" s="9" t="s">
        <v>18</v>
      </c>
      <c r="G3085" s="5" t="s">
        <v>18</v>
      </c>
      <c r="H3085" s="6">
        <v>1.47</v>
      </c>
      <c r="I3085" s="6">
        <v>0</v>
      </c>
      <c r="J3085" s="6">
        <v>0</v>
      </c>
      <c r="K3085" s="6">
        <v>0</v>
      </c>
      <c r="L3085" s="6">
        <v>1.47</v>
      </c>
      <c r="M3085" s="6">
        <v>0</v>
      </c>
      <c r="N3085" s="6">
        <v>0</v>
      </c>
      <c r="O3085" s="6">
        <v>0</v>
      </c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  <c r="AM3085" s="3"/>
      <c r="AN3085" s="3"/>
      <c r="AO3085" s="3"/>
      <c r="AP3085" s="3"/>
      <c r="AQ3085" s="3"/>
      <c r="AR3085" s="3"/>
      <c r="AS3085" s="3"/>
      <c r="AT3085" s="3"/>
      <c r="AU3085" s="3"/>
      <c r="AV3085" s="3"/>
      <c r="AW3085" s="3"/>
      <c r="AX3085" s="3"/>
      <c r="AY3085" s="3"/>
      <c r="AZ3085" s="3"/>
      <c r="BA3085" s="3"/>
      <c r="BB3085" s="3"/>
      <c r="BC3085" s="3"/>
      <c r="BD3085" s="3"/>
      <c r="BE3085" s="3"/>
    </row>
    <row r="3086" spans="1:57" s="22" customFormat="1" hidden="1" x14ac:dyDescent="0.25">
      <c r="A3086" s="9">
        <v>2019</v>
      </c>
      <c r="B3086" s="9">
        <v>3</v>
      </c>
      <c r="C3086" s="9" t="s">
        <v>89</v>
      </c>
      <c r="D3086" s="9" t="s">
        <v>90</v>
      </c>
      <c r="E3086" s="9" t="s">
        <v>91</v>
      </c>
      <c r="F3086" s="9" t="s">
        <v>92</v>
      </c>
      <c r="G3086" s="5" t="s">
        <v>93</v>
      </c>
      <c r="H3086" s="6">
        <v>4.58</v>
      </c>
      <c r="I3086" s="6">
        <v>0</v>
      </c>
      <c r="J3086" s="6">
        <v>0</v>
      </c>
      <c r="K3086" s="6">
        <v>0</v>
      </c>
      <c r="L3086" s="6">
        <v>1.6600000000000001</v>
      </c>
      <c r="M3086" s="6">
        <v>2.92</v>
      </c>
      <c r="N3086" s="6">
        <v>1.01</v>
      </c>
      <c r="O3086" s="6">
        <v>0</v>
      </c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  <c r="AM3086" s="3"/>
      <c r="AN3086" s="3"/>
      <c r="AO3086" s="3"/>
      <c r="AP3086" s="3"/>
      <c r="AQ3086" s="3"/>
      <c r="AR3086" s="3"/>
      <c r="AS3086" s="3"/>
      <c r="AT3086" s="3"/>
      <c r="AU3086" s="3"/>
      <c r="AV3086" s="3"/>
      <c r="AW3086" s="3"/>
      <c r="AX3086" s="3"/>
      <c r="AY3086" s="3"/>
      <c r="AZ3086" s="3"/>
      <c r="BA3086" s="3"/>
      <c r="BB3086" s="3"/>
      <c r="BC3086" s="3"/>
      <c r="BD3086" s="3"/>
      <c r="BE3086" s="3"/>
    </row>
    <row r="3087" spans="1:57" s="22" customFormat="1" hidden="1" x14ac:dyDescent="0.25">
      <c r="A3087" s="9">
        <v>2019</v>
      </c>
      <c r="B3087" s="9">
        <v>3</v>
      </c>
      <c r="C3087" s="9" t="s">
        <v>89</v>
      </c>
      <c r="D3087" s="9" t="s">
        <v>90</v>
      </c>
      <c r="E3087" s="9" t="s">
        <v>91</v>
      </c>
      <c r="F3087" s="9" t="s">
        <v>96</v>
      </c>
      <c r="G3087" s="5" t="s">
        <v>93</v>
      </c>
      <c r="H3087" s="6">
        <v>7.0000000000000007E-2</v>
      </c>
      <c r="I3087" s="6">
        <v>0</v>
      </c>
      <c r="J3087" s="6">
        <v>0</v>
      </c>
      <c r="K3087" s="6">
        <v>0</v>
      </c>
      <c r="L3087" s="6">
        <v>0</v>
      </c>
      <c r="M3087" s="6">
        <v>7.0000000000000007E-2</v>
      </c>
      <c r="N3087" s="6">
        <v>0.03</v>
      </c>
      <c r="O3087" s="6">
        <v>0</v>
      </c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  <c r="AM3087" s="3"/>
      <c r="AN3087" s="3"/>
      <c r="AO3087" s="3"/>
      <c r="AP3087" s="3"/>
      <c r="AQ3087" s="3"/>
      <c r="AR3087" s="3"/>
      <c r="AS3087" s="3"/>
      <c r="AT3087" s="3"/>
      <c r="AU3087" s="3"/>
      <c r="AV3087" s="3"/>
      <c r="AW3087" s="3"/>
      <c r="AX3087" s="3"/>
      <c r="AY3087" s="3"/>
      <c r="AZ3087" s="3"/>
      <c r="BA3087" s="3"/>
      <c r="BB3087" s="3"/>
      <c r="BC3087" s="3"/>
      <c r="BD3087" s="3"/>
      <c r="BE3087" s="3"/>
    </row>
    <row r="3088" spans="1:57" s="22" customFormat="1" hidden="1" x14ac:dyDescent="0.25">
      <c r="A3088" s="9">
        <v>2019</v>
      </c>
      <c r="B3088" s="9">
        <v>3</v>
      </c>
      <c r="C3088" s="9" t="s">
        <v>98</v>
      </c>
      <c r="D3088" s="9" t="s">
        <v>99</v>
      </c>
      <c r="E3088" s="9" t="s">
        <v>100</v>
      </c>
      <c r="F3088" s="9" t="s">
        <v>101</v>
      </c>
      <c r="G3088" s="5" t="s">
        <v>102</v>
      </c>
      <c r="H3088" s="6">
        <v>19.8</v>
      </c>
      <c r="I3088" s="6">
        <v>0</v>
      </c>
      <c r="J3088" s="6">
        <v>0</v>
      </c>
      <c r="K3088" s="6">
        <v>0</v>
      </c>
      <c r="L3088" s="6">
        <v>0.99</v>
      </c>
      <c r="M3088" s="6">
        <v>0</v>
      </c>
      <c r="N3088" s="6">
        <v>0</v>
      </c>
      <c r="O3088" s="6">
        <v>18.809999999999999</v>
      </c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  <c r="AM3088" s="3"/>
      <c r="AN3088" s="3"/>
      <c r="AO3088" s="3"/>
      <c r="AP3088" s="3"/>
      <c r="AQ3088" s="3"/>
      <c r="AR3088" s="3"/>
      <c r="AS3088" s="3"/>
      <c r="AT3088" s="3"/>
      <c r="AU3088" s="3"/>
      <c r="AV3088" s="3"/>
      <c r="AW3088" s="3"/>
      <c r="AX3088" s="3"/>
      <c r="AY3088" s="3"/>
      <c r="AZ3088" s="3"/>
      <c r="BA3088" s="3"/>
      <c r="BB3088" s="3"/>
      <c r="BC3088" s="3"/>
      <c r="BD3088" s="3"/>
      <c r="BE3088" s="3"/>
    </row>
    <row r="3089" spans="1:57" s="22" customFormat="1" hidden="1" x14ac:dyDescent="0.25">
      <c r="A3089" s="9">
        <v>2019</v>
      </c>
      <c r="B3089" s="9">
        <v>3</v>
      </c>
      <c r="C3089" s="9" t="s">
        <v>19</v>
      </c>
      <c r="D3089" s="9" t="s">
        <v>103</v>
      </c>
      <c r="E3089" s="9" t="s">
        <v>104</v>
      </c>
      <c r="F3089" s="9" t="s">
        <v>105</v>
      </c>
      <c r="G3089" s="5" t="s">
        <v>19</v>
      </c>
      <c r="H3089" s="6">
        <v>12.120000000000001</v>
      </c>
      <c r="I3089" s="6">
        <v>0</v>
      </c>
      <c r="J3089" s="6">
        <v>0</v>
      </c>
      <c r="K3089" s="6">
        <v>0</v>
      </c>
      <c r="L3089" s="6">
        <v>12.120000000000001</v>
      </c>
      <c r="M3089" s="6">
        <v>0</v>
      </c>
      <c r="N3089" s="6">
        <v>0</v>
      </c>
      <c r="O3089" s="6">
        <v>0</v>
      </c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  <c r="AM3089" s="3"/>
      <c r="AN3089" s="3"/>
      <c r="AO3089" s="3"/>
      <c r="AP3089" s="3"/>
      <c r="AQ3089" s="3"/>
      <c r="AR3089" s="3"/>
      <c r="AS3089" s="3"/>
      <c r="AT3089" s="3"/>
      <c r="AU3089" s="3"/>
      <c r="AV3089" s="3"/>
      <c r="AW3089" s="3"/>
      <c r="AX3089" s="3"/>
      <c r="AY3089" s="3"/>
      <c r="AZ3089" s="3"/>
      <c r="BA3089" s="3"/>
      <c r="BB3089" s="3"/>
      <c r="BC3089" s="3"/>
      <c r="BD3089" s="3"/>
      <c r="BE3089" s="3"/>
    </row>
    <row r="3090" spans="1:57" s="22" customFormat="1" hidden="1" x14ac:dyDescent="0.25">
      <c r="A3090" s="9">
        <v>2019</v>
      </c>
      <c r="B3090" s="9">
        <v>3</v>
      </c>
      <c r="C3090" s="9" t="s">
        <v>19</v>
      </c>
      <c r="D3090" s="9" t="s">
        <v>110</v>
      </c>
      <c r="E3090" s="9" t="s">
        <v>104</v>
      </c>
      <c r="F3090" s="9" t="s">
        <v>111</v>
      </c>
      <c r="G3090" s="5" t="s">
        <v>19</v>
      </c>
      <c r="H3090" s="6">
        <v>1.8599999999999999</v>
      </c>
      <c r="I3090" s="6">
        <v>0</v>
      </c>
      <c r="J3090" s="6">
        <v>0</v>
      </c>
      <c r="K3090" s="6">
        <v>0</v>
      </c>
      <c r="L3090" s="6">
        <v>0</v>
      </c>
      <c r="M3090" s="6">
        <v>1.8599999999999999</v>
      </c>
      <c r="N3090" s="6">
        <v>0</v>
      </c>
      <c r="O3090" s="6">
        <v>0</v>
      </c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  <c r="AM3090" s="3"/>
      <c r="AN3090" s="3"/>
      <c r="AO3090" s="3"/>
      <c r="AP3090" s="3"/>
      <c r="AQ3090" s="3"/>
      <c r="AR3090" s="3"/>
      <c r="AS3090" s="3"/>
      <c r="AT3090" s="3"/>
      <c r="AU3090" s="3"/>
      <c r="AV3090" s="3"/>
      <c r="AW3090" s="3"/>
      <c r="AX3090" s="3"/>
      <c r="AY3090" s="3"/>
      <c r="AZ3090" s="3"/>
      <c r="BA3090" s="3"/>
      <c r="BB3090" s="3"/>
      <c r="BC3090" s="3"/>
      <c r="BD3090" s="3"/>
      <c r="BE3090" s="3"/>
    </row>
    <row r="3091" spans="1:57" s="22" customFormat="1" hidden="1" x14ac:dyDescent="0.25">
      <c r="A3091" s="9">
        <v>2019</v>
      </c>
      <c r="B3091" s="9">
        <v>3</v>
      </c>
      <c r="C3091" s="9" t="s">
        <v>98</v>
      </c>
      <c r="D3091" s="9" t="s">
        <v>120</v>
      </c>
      <c r="E3091" s="9" t="s">
        <v>121</v>
      </c>
      <c r="F3091" s="9" t="s">
        <v>122</v>
      </c>
      <c r="G3091" s="5" t="s">
        <v>122</v>
      </c>
      <c r="H3091" s="6">
        <v>10.07</v>
      </c>
      <c r="I3091" s="6">
        <v>0</v>
      </c>
      <c r="J3091" s="6">
        <v>0</v>
      </c>
      <c r="K3091" s="6">
        <v>0</v>
      </c>
      <c r="L3091" s="6">
        <v>0.99</v>
      </c>
      <c r="M3091" s="6">
        <v>0</v>
      </c>
      <c r="N3091" s="6">
        <v>0</v>
      </c>
      <c r="O3091" s="6">
        <v>9.08</v>
      </c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  <c r="AM3091" s="3"/>
      <c r="AN3091" s="3"/>
      <c r="AO3091" s="3"/>
      <c r="AP3091" s="3"/>
      <c r="AQ3091" s="3"/>
      <c r="AR3091" s="3"/>
      <c r="AS3091" s="3"/>
      <c r="AT3091" s="3"/>
      <c r="AU3091" s="3"/>
      <c r="AV3091" s="3"/>
      <c r="AW3091" s="3"/>
      <c r="AX3091" s="3"/>
      <c r="AY3091" s="3"/>
      <c r="AZ3091" s="3"/>
      <c r="BA3091" s="3"/>
      <c r="BB3091" s="3"/>
      <c r="BC3091" s="3"/>
      <c r="BD3091" s="3"/>
      <c r="BE3091" s="3"/>
    </row>
    <row r="3092" spans="1:57" s="22" customFormat="1" hidden="1" x14ac:dyDescent="0.25">
      <c r="A3092" s="9">
        <v>2019</v>
      </c>
      <c r="B3092" s="9">
        <v>3</v>
      </c>
      <c r="C3092" s="9" t="s">
        <v>98</v>
      </c>
      <c r="D3092" s="9" t="s">
        <v>120</v>
      </c>
      <c r="E3092" s="9" t="s">
        <v>121</v>
      </c>
      <c r="F3092" s="9" t="s">
        <v>123</v>
      </c>
      <c r="G3092" s="5" t="s">
        <v>122</v>
      </c>
      <c r="H3092" s="6">
        <v>0.22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0.22</v>
      </c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  <c r="AM3092" s="3"/>
      <c r="AN3092" s="3"/>
      <c r="AO3092" s="3"/>
      <c r="AP3092" s="3"/>
      <c r="AQ3092" s="3"/>
      <c r="AR3092" s="3"/>
      <c r="AS3092" s="3"/>
      <c r="AT3092" s="3"/>
      <c r="AU3092" s="3"/>
      <c r="AV3092" s="3"/>
      <c r="AW3092" s="3"/>
      <c r="AX3092" s="3"/>
      <c r="AY3092" s="3"/>
      <c r="AZ3092" s="3"/>
      <c r="BA3092" s="3"/>
      <c r="BB3092" s="3"/>
      <c r="BC3092" s="3"/>
      <c r="BD3092" s="3"/>
      <c r="BE3092" s="3"/>
    </row>
    <row r="3093" spans="1:57" s="22" customFormat="1" hidden="1" x14ac:dyDescent="0.25">
      <c r="A3093" s="9">
        <v>2019</v>
      </c>
      <c r="B3093" s="9">
        <v>3</v>
      </c>
      <c r="C3093" s="9" t="s">
        <v>124</v>
      </c>
      <c r="D3093" s="9" t="s">
        <v>125</v>
      </c>
      <c r="E3093" s="9" t="s">
        <v>126</v>
      </c>
      <c r="F3093" s="9" t="s">
        <v>127</v>
      </c>
      <c r="G3093" s="5" t="s">
        <v>128</v>
      </c>
      <c r="H3093" s="6">
        <v>60.54</v>
      </c>
      <c r="I3093" s="6">
        <v>0</v>
      </c>
      <c r="J3093" s="6">
        <v>0</v>
      </c>
      <c r="K3093" s="6">
        <v>0</v>
      </c>
      <c r="L3093" s="6">
        <v>23.23</v>
      </c>
      <c r="M3093" s="6">
        <v>37.31</v>
      </c>
      <c r="N3093" s="6">
        <v>5.77</v>
      </c>
      <c r="O3093" s="6">
        <v>0</v>
      </c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  <c r="AM3093" s="3"/>
      <c r="AN3093" s="3"/>
      <c r="AO3093" s="3"/>
      <c r="AP3093" s="3"/>
      <c r="AQ3093" s="3"/>
      <c r="AR3093" s="3"/>
      <c r="AS3093" s="3"/>
      <c r="AT3093" s="3"/>
      <c r="AU3093" s="3"/>
      <c r="AV3093" s="3"/>
      <c r="AW3093" s="3"/>
      <c r="AX3093" s="3"/>
      <c r="AY3093" s="3"/>
      <c r="AZ3093" s="3"/>
      <c r="BA3093" s="3"/>
      <c r="BB3093" s="3"/>
      <c r="BC3093" s="3"/>
      <c r="BD3093" s="3"/>
      <c r="BE3093" s="3"/>
    </row>
    <row r="3094" spans="1:57" s="22" customFormat="1" hidden="1" x14ac:dyDescent="0.25">
      <c r="A3094" s="9">
        <v>2019</v>
      </c>
      <c r="B3094" s="9">
        <v>3</v>
      </c>
      <c r="C3094" s="9" t="s">
        <v>133</v>
      </c>
      <c r="D3094" s="9" t="s">
        <v>134</v>
      </c>
      <c r="E3094" s="9" t="s">
        <v>43</v>
      </c>
      <c r="F3094" s="9" t="s">
        <v>135</v>
      </c>
      <c r="G3094" s="5" t="s">
        <v>136</v>
      </c>
      <c r="H3094" s="6">
        <v>85.92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85.92</v>
      </c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  <c r="AM3094" s="3"/>
      <c r="AN3094" s="3"/>
      <c r="AO3094" s="3"/>
      <c r="AP3094" s="3"/>
      <c r="AQ3094" s="3"/>
      <c r="AR3094" s="3"/>
      <c r="AS3094" s="3"/>
      <c r="AT3094" s="3"/>
      <c r="AU3094" s="3"/>
      <c r="AV3094" s="3"/>
      <c r="AW3094" s="3"/>
      <c r="AX3094" s="3"/>
      <c r="AY3094" s="3"/>
      <c r="AZ3094" s="3"/>
      <c r="BA3094" s="3"/>
      <c r="BB3094" s="3"/>
      <c r="BC3094" s="3"/>
      <c r="BD3094" s="3"/>
      <c r="BE3094" s="3"/>
    </row>
    <row r="3095" spans="1:57" s="22" customFormat="1" hidden="1" x14ac:dyDescent="0.25">
      <c r="A3095" s="9">
        <v>2019</v>
      </c>
      <c r="B3095" s="9">
        <v>3</v>
      </c>
      <c r="C3095" s="9" t="s">
        <v>19</v>
      </c>
      <c r="D3095" s="9" t="s">
        <v>166</v>
      </c>
      <c r="E3095" s="9" t="s">
        <v>104</v>
      </c>
      <c r="F3095" s="9" t="s">
        <v>167</v>
      </c>
      <c r="G3095" s="5" t="s">
        <v>168</v>
      </c>
      <c r="H3095" s="6">
        <v>4.4800000000000004</v>
      </c>
      <c r="I3095" s="6">
        <v>0</v>
      </c>
      <c r="J3095" s="6">
        <v>0</v>
      </c>
      <c r="K3095" s="6">
        <v>0</v>
      </c>
      <c r="L3095" s="6">
        <v>4.4800000000000004</v>
      </c>
      <c r="M3095" s="6">
        <v>0</v>
      </c>
      <c r="N3095" s="6">
        <v>0</v>
      </c>
      <c r="O3095" s="6">
        <v>0</v>
      </c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  <c r="AM3095" s="3"/>
      <c r="AN3095" s="3"/>
      <c r="AO3095" s="3"/>
      <c r="AP3095" s="3"/>
      <c r="AQ3095" s="3"/>
      <c r="AR3095" s="3"/>
      <c r="AS3095" s="3"/>
      <c r="AT3095" s="3"/>
      <c r="AU3095" s="3"/>
      <c r="AV3095" s="3"/>
      <c r="AW3095" s="3"/>
      <c r="AX3095" s="3"/>
      <c r="AY3095" s="3"/>
      <c r="AZ3095" s="3"/>
      <c r="BA3095" s="3"/>
      <c r="BB3095" s="3"/>
      <c r="BC3095" s="3"/>
      <c r="BD3095" s="3"/>
      <c r="BE3095" s="3"/>
    </row>
    <row r="3096" spans="1:57" s="22" customFormat="1" hidden="1" x14ac:dyDescent="0.25">
      <c r="A3096" s="9">
        <v>2019</v>
      </c>
      <c r="B3096" s="9">
        <v>3</v>
      </c>
      <c r="C3096" s="9" t="s">
        <v>19</v>
      </c>
      <c r="D3096" s="9" t="s">
        <v>166</v>
      </c>
      <c r="E3096" s="9" t="s">
        <v>104</v>
      </c>
      <c r="F3096" s="9" t="s">
        <v>168</v>
      </c>
      <c r="G3096" s="5" t="s">
        <v>168</v>
      </c>
      <c r="H3096" s="6">
        <v>3.12</v>
      </c>
      <c r="I3096" s="6">
        <v>0</v>
      </c>
      <c r="J3096" s="6">
        <v>0</v>
      </c>
      <c r="K3096" s="6">
        <v>0</v>
      </c>
      <c r="L3096" s="6">
        <v>3.12</v>
      </c>
      <c r="M3096" s="6">
        <v>0</v>
      </c>
      <c r="N3096" s="6">
        <v>0</v>
      </c>
      <c r="O3096" s="6">
        <v>0</v>
      </c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  <c r="AM3096" s="3"/>
      <c r="AN3096" s="3"/>
      <c r="AO3096" s="3"/>
      <c r="AP3096" s="3"/>
      <c r="AQ3096" s="3"/>
      <c r="AR3096" s="3"/>
      <c r="AS3096" s="3"/>
      <c r="AT3096" s="3"/>
      <c r="AU3096" s="3"/>
      <c r="AV3096" s="3"/>
      <c r="AW3096" s="3"/>
      <c r="AX3096" s="3"/>
      <c r="AY3096" s="3"/>
      <c r="AZ3096" s="3"/>
      <c r="BA3096" s="3"/>
      <c r="BB3096" s="3"/>
      <c r="BC3096" s="3"/>
      <c r="BD3096" s="3"/>
      <c r="BE3096" s="3"/>
    </row>
    <row r="3097" spans="1:57" s="22" customFormat="1" hidden="1" x14ac:dyDescent="0.25">
      <c r="A3097" s="9">
        <v>2019</v>
      </c>
      <c r="B3097" s="9">
        <v>3</v>
      </c>
      <c r="C3097" s="9" t="s">
        <v>19</v>
      </c>
      <c r="D3097" s="9" t="s">
        <v>103</v>
      </c>
      <c r="E3097" s="9" t="s">
        <v>104</v>
      </c>
      <c r="F3097" s="9" t="s">
        <v>519</v>
      </c>
      <c r="G3097" s="5" t="s">
        <v>168</v>
      </c>
      <c r="H3097" s="6">
        <v>0.53</v>
      </c>
      <c r="I3097" s="6">
        <v>0</v>
      </c>
      <c r="J3097" s="6">
        <v>0</v>
      </c>
      <c r="K3097" s="6">
        <v>0</v>
      </c>
      <c r="L3097" s="6">
        <v>0.53</v>
      </c>
      <c r="M3097" s="6">
        <v>0</v>
      </c>
      <c r="N3097" s="6">
        <v>0</v>
      </c>
      <c r="O3097" s="6">
        <v>0</v>
      </c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  <c r="AM3097" s="3"/>
      <c r="AN3097" s="3"/>
      <c r="AO3097" s="3"/>
      <c r="AP3097" s="3"/>
      <c r="AQ3097" s="3"/>
      <c r="AR3097" s="3"/>
      <c r="AS3097" s="3"/>
      <c r="AT3097" s="3"/>
      <c r="AU3097" s="3"/>
      <c r="AV3097" s="3"/>
      <c r="AW3097" s="3"/>
      <c r="AX3097" s="3"/>
      <c r="AY3097" s="3"/>
      <c r="AZ3097" s="3"/>
      <c r="BA3097" s="3"/>
      <c r="BB3097" s="3"/>
      <c r="BC3097" s="3"/>
      <c r="BD3097" s="3"/>
      <c r="BE3097" s="3"/>
    </row>
    <row r="3098" spans="1:57" s="22" customFormat="1" hidden="1" x14ac:dyDescent="0.25">
      <c r="A3098" s="9">
        <v>2019</v>
      </c>
      <c r="B3098" s="9">
        <v>3</v>
      </c>
      <c r="C3098" s="9" t="s">
        <v>19</v>
      </c>
      <c r="D3098" s="9" t="s">
        <v>103</v>
      </c>
      <c r="E3098" s="9" t="s">
        <v>104</v>
      </c>
      <c r="F3098" s="9" t="s">
        <v>169</v>
      </c>
      <c r="G3098" s="5" t="s">
        <v>168</v>
      </c>
      <c r="H3098" s="6">
        <v>0.04</v>
      </c>
      <c r="I3098" s="6">
        <v>0</v>
      </c>
      <c r="J3098" s="6">
        <v>0</v>
      </c>
      <c r="K3098" s="6">
        <v>0</v>
      </c>
      <c r="L3098" s="6">
        <v>0.04</v>
      </c>
      <c r="M3098" s="6">
        <v>0</v>
      </c>
      <c r="N3098" s="6">
        <v>0</v>
      </c>
      <c r="O3098" s="6">
        <v>0</v>
      </c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  <c r="AM3098" s="3"/>
      <c r="AN3098" s="3"/>
      <c r="AO3098" s="3"/>
      <c r="AP3098" s="3"/>
      <c r="AQ3098" s="3"/>
      <c r="AR3098" s="3"/>
      <c r="AS3098" s="3"/>
      <c r="AT3098" s="3"/>
      <c r="AU3098" s="3"/>
      <c r="AV3098" s="3"/>
      <c r="AW3098" s="3"/>
      <c r="AX3098" s="3"/>
      <c r="AY3098" s="3"/>
      <c r="AZ3098" s="3"/>
      <c r="BA3098" s="3"/>
      <c r="BB3098" s="3"/>
      <c r="BC3098" s="3"/>
      <c r="BD3098" s="3"/>
      <c r="BE3098" s="3"/>
    </row>
    <row r="3099" spans="1:57" s="22" customFormat="1" hidden="1" x14ac:dyDescent="0.25">
      <c r="A3099" s="9">
        <v>2019</v>
      </c>
      <c r="B3099" s="9">
        <v>3</v>
      </c>
      <c r="C3099" s="9" t="s">
        <v>79</v>
      </c>
      <c r="D3099" s="9" t="s">
        <v>137</v>
      </c>
      <c r="E3099" s="9" t="s">
        <v>138</v>
      </c>
      <c r="F3099" s="9" t="s">
        <v>170</v>
      </c>
      <c r="G3099" s="5" t="s">
        <v>171</v>
      </c>
      <c r="H3099" s="6">
        <v>4.5600000000000005</v>
      </c>
      <c r="I3099" s="6">
        <v>0</v>
      </c>
      <c r="J3099" s="6">
        <v>0</v>
      </c>
      <c r="K3099" s="6">
        <v>0</v>
      </c>
      <c r="L3099" s="6">
        <v>4.5600000000000005</v>
      </c>
      <c r="M3099" s="6">
        <v>0</v>
      </c>
      <c r="N3099" s="6">
        <v>0</v>
      </c>
      <c r="O3099" s="6">
        <v>0</v>
      </c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  <c r="AM3099" s="3"/>
      <c r="AN3099" s="3"/>
      <c r="AO3099" s="3"/>
      <c r="AP3099" s="3"/>
      <c r="AQ3099" s="3"/>
      <c r="AR3099" s="3"/>
      <c r="AS3099" s="3"/>
      <c r="AT3099" s="3"/>
      <c r="AU3099" s="3"/>
      <c r="AV3099" s="3"/>
      <c r="AW3099" s="3"/>
      <c r="AX3099" s="3"/>
      <c r="AY3099" s="3"/>
      <c r="AZ3099" s="3"/>
      <c r="BA3099" s="3"/>
      <c r="BB3099" s="3"/>
      <c r="BC3099" s="3"/>
      <c r="BD3099" s="3"/>
      <c r="BE3099" s="3"/>
    </row>
    <row r="3100" spans="1:57" s="22" customFormat="1" hidden="1" x14ac:dyDescent="0.25">
      <c r="A3100" s="9">
        <v>2019</v>
      </c>
      <c r="B3100" s="9">
        <v>3</v>
      </c>
      <c r="C3100" s="9" t="s">
        <v>79</v>
      </c>
      <c r="D3100" s="9" t="s">
        <v>137</v>
      </c>
      <c r="E3100" s="9" t="s">
        <v>138</v>
      </c>
      <c r="F3100" s="9" t="s">
        <v>173</v>
      </c>
      <c r="G3100" s="5" t="s">
        <v>171</v>
      </c>
      <c r="H3100" s="6">
        <v>0.44</v>
      </c>
      <c r="I3100" s="6">
        <v>0</v>
      </c>
      <c r="J3100" s="6">
        <v>0</v>
      </c>
      <c r="K3100" s="6">
        <v>0</v>
      </c>
      <c r="L3100" s="6">
        <v>0.44</v>
      </c>
      <c r="M3100" s="6">
        <v>0</v>
      </c>
      <c r="N3100" s="6">
        <v>0</v>
      </c>
      <c r="O3100" s="6">
        <v>0</v>
      </c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  <c r="AM3100" s="3"/>
      <c r="AN3100" s="3"/>
      <c r="AO3100" s="3"/>
      <c r="AP3100" s="3"/>
      <c r="AQ3100" s="3"/>
      <c r="AR3100" s="3"/>
      <c r="AS3100" s="3"/>
      <c r="AT3100" s="3"/>
      <c r="AU3100" s="3"/>
      <c r="AV3100" s="3"/>
      <c r="AW3100" s="3"/>
      <c r="AX3100" s="3"/>
      <c r="AY3100" s="3"/>
      <c r="AZ3100" s="3"/>
      <c r="BA3100" s="3"/>
      <c r="BB3100" s="3"/>
      <c r="BC3100" s="3"/>
      <c r="BD3100" s="3"/>
      <c r="BE3100" s="3"/>
    </row>
    <row r="3101" spans="1:57" s="22" customFormat="1" hidden="1" x14ac:dyDescent="0.25">
      <c r="A3101" s="9">
        <v>2019</v>
      </c>
      <c r="B3101" s="9">
        <v>3</v>
      </c>
      <c r="C3101" s="9" t="s">
        <v>79</v>
      </c>
      <c r="D3101" s="9" t="s">
        <v>137</v>
      </c>
      <c r="E3101" s="9" t="s">
        <v>138</v>
      </c>
      <c r="F3101" s="9" t="s">
        <v>174</v>
      </c>
      <c r="G3101" s="5" t="s">
        <v>171</v>
      </c>
      <c r="H3101" s="6">
        <v>0.43</v>
      </c>
      <c r="I3101" s="6">
        <v>0</v>
      </c>
      <c r="J3101" s="6">
        <v>0</v>
      </c>
      <c r="K3101" s="6">
        <v>0</v>
      </c>
      <c r="L3101" s="6">
        <v>0.43</v>
      </c>
      <c r="M3101" s="6">
        <v>0</v>
      </c>
      <c r="N3101" s="6">
        <v>0</v>
      </c>
      <c r="O3101" s="6">
        <v>0</v>
      </c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  <c r="AM3101" s="3"/>
      <c r="AN3101" s="3"/>
      <c r="AO3101" s="3"/>
      <c r="AP3101" s="3"/>
      <c r="AQ3101" s="3"/>
      <c r="AR3101" s="3"/>
      <c r="AS3101" s="3"/>
      <c r="AT3101" s="3"/>
      <c r="AU3101" s="3"/>
      <c r="AV3101" s="3"/>
      <c r="AW3101" s="3"/>
      <c r="AX3101" s="3"/>
      <c r="AY3101" s="3"/>
      <c r="AZ3101" s="3"/>
      <c r="BA3101" s="3"/>
      <c r="BB3101" s="3"/>
      <c r="BC3101" s="3"/>
      <c r="BD3101" s="3"/>
      <c r="BE3101" s="3"/>
    </row>
    <row r="3102" spans="1:57" s="22" customFormat="1" hidden="1" x14ac:dyDescent="0.25">
      <c r="A3102" s="9">
        <v>2019</v>
      </c>
      <c r="B3102" s="9">
        <v>3</v>
      </c>
      <c r="C3102" s="9" t="s">
        <v>79</v>
      </c>
      <c r="D3102" s="9" t="s">
        <v>137</v>
      </c>
      <c r="E3102" s="9" t="s">
        <v>138</v>
      </c>
      <c r="F3102" s="9" t="s">
        <v>175</v>
      </c>
      <c r="G3102" s="5" t="s">
        <v>171</v>
      </c>
      <c r="H3102" s="6">
        <v>5.0199999999999996</v>
      </c>
      <c r="I3102" s="6">
        <v>0</v>
      </c>
      <c r="J3102" s="6">
        <v>0</v>
      </c>
      <c r="K3102" s="6">
        <v>0</v>
      </c>
      <c r="L3102" s="6">
        <v>5.0199999999999996</v>
      </c>
      <c r="M3102" s="6">
        <v>0</v>
      </c>
      <c r="N3102" s="6">
        <v>0</v>
      </c>
      <c r="O3102" s="6">
        <v>0</v>
      </c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  <c r="AM3102" s="3"/>
      <c r="AN3102" s="3"/>
      <c r="AO3102" s="3"/>
      <c r="AP3102" s="3"/>
      <c r="AQ3102" s="3"/>
      <c r="AR3102" s="3"/>
      <c r="AS3102" s="3"/>
      <c r="AT3102" s="3"/>
      <c r="AU3102" s="3"/>
      <c r="AV3102" s="3"/>
      <c r="AW3102" s="3"/>
      <c r="AX3102" s="3"/>
      <c r="AY3102" s="3"/>
      <c r="AZ3102" s="3"/>
      <c r="BA3102" s="3"/>
      <c r="BB3102" s="3"/>
      <c r="BC3102" s="3"/>
      <c r="BD3102" s="3"/>
      <c r="BE3102" s="3"/>
    </row>
    <row r="3103" spans="1:57" s="22" customFormat="1" hidden="1" x14ac:dyDescent="0.25">
      <c r="A3103" s="9">
        <v>2019</v>
      </c>
      <c r="B3103" s="9">
        <v>3</v>
      </c>
      <c r="C3103" s="9" t="s">
        <v>27</v>
      </c>
      <c r="D3103" s="9" t="s">
        <v>158</v>
      </c>
      <c r="E3103" s="9" t="s">
        <v>176</v>
      </c>
      <c r="F3103" s="9" t="s">
        <v>179</v>
      </c>
      <c r="G3103" s="5" t="s">
        <v>178</v>
      </c>
      <c r="H3103" s="6">
        <v>3.75</v>
      </c>
      <c r="I3103" s="6">
        <v>0</v>
      </c>
      <c r="J3103" s="6">
        <v>0</v>
      </c>
      <c r="K3103" s="6">
        <v>0</v>
      </c>
      <c r="L3103" s="6">
        <v>0</v>
      </c>
      <c r="M3103" s="6">
        <v>3.75</v>
      </c>
      <c r="N3103" s="6">
        <v>2.17</v>
      </c>
      <c r="O3103" s="6">
        <v>0</v>
      </c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  <c r="AM3103" s="3"/>
      <c r="AN3103" s="3"/>
      <c r="AO3103" s="3"/>
      <c r="AP3103" s="3"/>
      <c r="AQ3103" s="3"/>
      <c r="AR3103" s="3"/>
      <c r="AS3103" s="3"/>
      <c r="AT3103" s="3"/>
      <c r="AU3103" s="3"/>
      <c r="AV3103" s="3"/>
      <c r="AW3103" s="3"/>
      <c r="AX3103" s="3"/>
      <c r="AY3103" s="3"/>
      <c r="AZ3103" s="3"/>
      <c r="BA3103" s="3"/>
      <c r="BB3103" s="3"/>
      <c r="BC3103" s="3"/>
      <c r="BD3103" s="3"/>
      <c r="BE3103" s="3"/>
    </row>
    <row r="3104" spans="1:57" s="22" customFormat="1" hidden="1" x14ac:dyDescent="0.25">
      <c r="A3104" s="9">
        <v>2019</v>
      </c>
      <c r="B3104" s="9">
        <v>3</v>
      </c>
      <c r="C3104" s="9" t="s">
        <v>209</v>
      </c>
      <c r="D3104" s="9" t="s">
        <v>210</v>
      </c>
      <c r="E3104" s="9" t="s">
        <v>17</v>
      </c>
      <c r="F3104" s="9" t="s">
        <v>211</v>
      </c>
      <c r="G3104" s="7" t="s">
        <v>212</v>
      </c>
      <c r="H3104" s="6">
        <v>0.13</v>
      </c>
      <c r="I3104" s="6">
        <v>0</v>
      </c>
      <c r="J3104" s="6">
        <v>0</v>
      </c>
      <c r="K3104" s="6">
        <v>0</v>
      </c>
      <c r="L3104" s="6">
        <v>0.02</v>
      </c>
      <c r="M3104" s="6">
        <v>0</v>
      </c>
      <c r="N3104" s="6">
        <v>0</v>
      </c>
      <c r="O3104" s="6">
        <v>0.11</v>
      </c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  <c r="AM3104" s="3"/>
      <c r="AN3104" s="3"/>
      <c r="AO3104" s="3"/>
      <c r="AP3104" s="3"/>
      <c r="AQ3104" s="3"/>
      <c r="AR3104" s="3"/>
      <c r="AS3104" s="3"/>
      <c r="AT3104" s="3"/>
      <c r="AU3104" s="3"/>
      <c r="AV3104" s="3"/>
      <c r="AW3104" s="3"/>
      <c r="AX3104" s="3"/>
      <c r="AY3104" s="3"/>
      <c r="AZ3104" s="3"/>
      <c r="BA3104" s="3"/>
      <c r="BB3104" s="3"/>
      <c r="BC3104" s="3"/>
      <c r="BD3104" s="3"/>
      <c r="BE3104" s="3"/>
    </row>
    <row r="3105" spans="1:57" s="22" customFormat="1" hidden="1" x14ac:dyDescent="0.25">
      <c r="A3105" s="9">
        <v>2019</v>
      </c>
      <c r="B3105" s="9">
        <v>3</v>
      </c>
      <c r="C3105" s="9" t="s">
        <v>209</v>
      </c>
      <c r="D3105" s="9" t="s">
        <v>210</v>
      </c>
      <c r="E3105" s="9" t="s">
        <v>17</v>
      </c>
      <c r="F3105" s="9" t="s">
        <v>214</v>
      </c>
      <c r="G3105" s="7" t="s">
        <v>212</v>
      </c>
      <c r="H3105" s="6">
        <v>0.12</v>
      </c>
      <c r="I3105" s="6">
        <v>0</v>
      </c>
      <c r="J3105" s="6">
        <v>0</v>
      </c>
      <c r="K3105" s="6">
        <v>0</v>
      </c>
      <c r="L3105" s="6">
        <v>0.02</v>
      </c>
      <c r="M3105" s="6">
        <v>0</v>
      </c>
      <c r="N3105" s="6">
        <v>0</v>
      </c>
      <c r="O3105" s="6">
        <v>0.1</v>
      </c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  <c r="AM3105" s="3"/>
      <c r="AN3105" s="3"/>
      <c r="AO3105" s="3"/>
      <c r="AP3105" s="3"/>
      <c r="AQ3105" s="3"/>
      <c r="AR3105" s="3"/>
      <c r="AS3105" s="3"/>
      <c r="AT3105" s="3"/>
      <c r="AU3105" s="3"/>
      <c r="AV3105" s="3"/>
      <c r="AW3105" s="3"/>
      <c r="AX3105" s="3"/>
      <c r="AY3105" s="3"/>
      <c r="AZ3105" s="3"/>
      <c r="BA3105" s="3"/>
      <c r="BB3105" s="3"/>
      <c r="BC3105" s="3"/>
      <c r="BD3105" s="3"/>
      <c r="BE3105" s="3"/>
    </row>
    <row r="3106" spans="1:57" s="22" customFormat="1" hidden="1" x14ac:dyDescent="0.25">
      <c r="A3106" s="9">
        <v>2019</v>
      </c>
      <c r="B3106" s="9">
        <v>3</v>
      </c>
      <c r="C3106" s="9" t="s">
        <v>222</v>
      </c>
      <c r="D3106" s="9" t="s">
        <v>223</v>
      </c>
      <c r="E3106" s="9" t="s">
        <v>224</v>
      </c>
      <c r="F3106" s="9" t="s">
        <v>225</v>
      </c>
      <c r="G3106" s="5" t="s">
        <v>226</v>
      </c>
      <c r="H3106" s="6">
        <v>7.2</v>
      </c>
      <c r="I3106" s="6">
        <v>0</v>
      </c>
      <c r="J3106" s="6">
        <v>0</v>
      </c>
      <c r="K3106" s="6">
        <v>0</v>
      </c>
      <c r="L3106" s="6">
        <v>0.04</v>
      </c>
      <c r="M3106" s="6">
        <v>0</v>
      </c>
      <c r="N3106" s="6">
        <v>0</v>
      </c>
      <c r="O3106" s="6">
        <v>7.16</v>
      </c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  <c r="AM3106" s="3"/>
      <c r="AN3106" s="3"/>
      <c r="AO3106" s="3"/>
      <c r="AP3106" s="3"/>
      <c r="AQ3106" s="3"/>
      <c r="AR3106" s="3"/>
      <c r="AS3106" s="3"/>
      <c r="AT3106" s="3"/>
      <c r="AU3106" s="3"/>
      <c r="AV3106" s="3"/>
      <c r="AW3106" s="3"/>
      <c r="AX3106" s="3"/>
      <c r="AY3106" s="3"/>
      <c r="AZ3106" s="3"/>
      <c r="BA3106" s="3"/>
      <c r="BB3106" s="3"/>
      <c r="BC3106" s="3"/>
      <c r="BD3106" s="3"/>
      <c r="BE3106" s="3"/>
    </row>
    <row r="3107" spans="1:57" s="22" customFormat="1" hidden="1" x14ac:dyDescent="0.25">
      <c r="A3107" s="9">
        <v>2019</v>
      </c>
      <c r="B3107" s="9">
        <v>3</v>
      </c>
      <c r="C3107" s="9" t="s">
        <v>222</v>
      </c>
      <c r="D3107" s="9" t="s">
        <v>223</v>
      </c>
      <c r="E3107" s="9" t="s">
        <v>224</v>
      </c>
      <c r="F3107" s="9" t="s">
        <v>520</v>
      </c>
      <c r="G3107" s="5" t="s">
        <v>226</v>
      </c>
      <c r="H3107" s="6">
        <v>1.46</v>
      </c>
      <c r="I3107" s="6">
        <v>0</v>
      </c>
      <c r="J3107" s="6">
        <v>0</v>
      </c>
      <c r="K3107" s="6">
        <v>0</v>
      </c>
      <c r="L3107" s="6">
        <v>0.01</v>
      </c>
      <c r="M3107" s="6">
        <v>0</v>
      </c>
      <c r="N3107" s="6">
        <v>0</v>
      </c>
      <c r="O3107" s="6">
        <v>1.45</v>
      </c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  <c r="AM3107" s="3"/>
      <c r="AN3107" s="3"/>
      <c r="AO3107" s="3"/>
      <c r="AP3107" s="3"/>
      <c r="AQ3107" s="3"/>
      <c r="AR3107" s="3"/>
      <c r="AS3107" s="3"/>
      <c r="AT3107" s="3"/>
      <c r="AU3107" s="3"/>
      <c r="AV3107" s="3"/>
      <c r="AW3107" s="3"/>
      <c r="AX3107" s="3"/>
      <c r="AY3107" s="3"/>
      <c r="AZ3107" s="3"/>
      <c r="BA3107" s="3"/>
      <c r="BB3107" s="3"/>
      <c r="BC3107" s="3"/>
      <c r="BD3107" s="3"/>
      <c r="BE3107" s="3"/>
    </row>
    <row r="3108" spans="1:57" s="22" customFormat="1" hidden="1" x14ac:dyDescent="0.25">
      <c r="A3108" s="9">
        <v>2019</v>
      </c>
      <c r="B3108" s="9">
        <v>3</v>
      </c>
      <c r="C3108" s="9" t="s">
        <v>133</v>
      </c>
      <c r="D3108" s="9" t="s">
        <v>238</v>
      </c>
      <c r="E3108" s="9" t="s">
        <v>67</v>
      </c>
      <c r="F3108" s="9" t="s">
        <v>239</v>
      </c>
      <c r="G3108" s="5" t="s">
        <v>240</v>
      </c>
      <c r="H3108" s="6">
        <v>0.03</v>
      </c>
      <c r="I3108" s="6">
        <v>0</v>
      </c>
      <c r="J3108" s="6">
        <v>0</v>
      </c>
      <c r="K3108" s="6">
        <v>0</v>
      </c>
      <c r="L3108" s="6">
        <v>0.03</v>
      </c>
      <c r="M3108" s="6">
        <v>0</v>
      </c>
      <c r="N3108" s="6">
        <v>0</v>
      </c>
      <c r="O3108" s="6">
        <v>0</v>
      </c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  <c r="AM3108" s="3"/>
      <c r="AN3108" s="3"/>
      <c r="AO3108" s="3"/>
      <c r="AP3108" s="3"/>
      <c r="AQ3108" s="3"/>
      <c r="AR3108" s="3"/>
      <c r="AS3108" s="3"/>
      <c r="AT3108" s="3"/>
      <c r="AU3108" s="3"/>
      <c r="AV3108" s="3"/>
      <c r="AW3108" s="3"/>
      <c r="AX3108" s="3"/>
      <c r="AY3108" s="3"/>
      <c r="AZ3108" s="3"/>
      <c r="BA3108" s="3"/>
      <c r="BB3108" s="3"/>
      <c r="BC3108" s="3"/>
      <c r="BD3108" s="3"/>
      <c r="BE3108" s="3"/>
    </row>
    <row r="3109" spans="1:57" s="22" customFormat="1" hidden="1" x14ac:dyDescent="0.25">
      <c r="A3109" s="9">
        <v>2019</v>
      </c>
      <c r="B3109" s="9">
        <v>3</v>
      </c>
      <c r="C3109" s="9" t="s">
        <v>19</v>
      </c>
      <c r="D3109" s="9" t="s">
        <v>166</v>
      </c>
      <c r="E3109" s="9" t="s">
        <v>242</v>
      </c>
      <c r="F3109" s="9" t="s">
        <v>517</v>
      </c>
      <c r="G3109" s="5" t="s">
        <v>247</v>
      </c>
      <c r="H3109" s="6">
        <v>0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  <c r="AM3109" s="3"/>
      <c r="AN3109" s="3"/>
      <c r="AO3109" s="3"/>
      <c r="AP3109" s="3"/>
      <c r="AQ3109" s="3"/>
      <c r="AR3109" s="3"/>
      <c r="AS3109" s="3"/>
      <c r="AT3109" s="3"/>
      <c r="AU3109" s="3"/>
      <c r="AV3109" s="3"/>
      <c r="AW3109" s="3"/>
      <c r="AX3109" s="3"/>
      <c r="AY3109" s="3"/>
      <c r="AZ3109" s="3"/>
      <c r="BA3109" s="3"/>
      <c r="BB3109" s="3"/>
      <c r="BC3109" s="3"/>
      <c r="BD3109" s="3"/>
      <c r="BE3109" s="3"/>
    </row>
    <row r="3110" spans="1:57" s="22" customFormat="1" hidden="1" x14ac:dyDescent="0.25">
      <c r="A3110" s="9">
        <v>2019</v>
      </c>
      <c r="B3110" s="9">
        <v>3</v>
      </c>
      <c r="C3110" s="9" t="s">
        <v>231</v>
      </c>
      <c r="D3110" s="9" t="s">
        <v>521</v>
      </c>
      <c r="E3110" s="9" t="s">
        <v>17</v>
      </c>
      <c r="F3110" s="9" t="s">
        <v>278</v>
      </c>
      <c r="G3110" s="5" t="s">
        <v>278</v>
      </c>
      <c r="H3110" s="6">
        <v>0.22</v>
      </c>
      <c r="I3110" s="6">
        <v>0</v>
      </c>
      <c r="J3110" s="6">
        <v>0</v>
      </c>
      <c r="K3110" s="6">
        <v>0</v>
      </c>
      <c r="L3110" s="6">
        <v>0.01</v>
      </c>
      <c r="M3110" s="6">
        <v>0</v>
      </c>
      <c r="N3110" s="6">
        <v>0</v>
      </c>
      <c r="O3110" s="6">
        <v>0.21</v>
      </c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  <c r="AM3110" s="3"/>
      <c r="AN3110" s="3"/>
      <c r="AO3110" s="3"/>
      <c r="AP3110" s="3"/>
      <c r="AQ3110" s="3"/>
      <c r="AR3110" s="3"/>
      <c r="AS3110" s="3"/>
      <c r="AT3110" s="3"/>
      <c r="AU3110" s="3"/>
      <c r="AV3110" s="3"/>
      <c r="AW3110" s="3"/>
      <c r="AX3110" s="3"/>
      <c r="AY3110" s="3"/>
      <c r="AZ3110" s="3"/>
      <c r="BA3110" s="3"/>
      <c r="BB3110" s="3"/>
      <c r="BC3110" s="3"/>
      <c r="BD3110" s="3"/>
      <c r="BE3110" s="3"/>
    </row>
    <row r="3111" spans="1:57" s="22" customFormat="1" hidden="1" x14ac:dyDescent="0.25">
      <c r="A3111" s="9">
        <v>2019</v>
      </c>
      <c r="B3111" s="9">
        <v>3</v>
      </c>
      <c r="C3111" s="9" t="s">
        <v>19</v>
      </c>
      <c r="D3111" s="9" t="s">
        <v>66</v>
      </c>
      <c r="E3111" s="9" t="s">
        <v>43</v>
      </c>
      <c r="F3111" s="9" t="s">
        <v>117</v>
      </c>
      <c r="G3111" s="5" t="s">
        <v>117</v>
      </c>
      <c r="H3111" s="6">
        <v>1.21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1.21</v>
      </c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  <c r="AM3111" s="3"/>
      <c r="AN3111" s="3"/>
      <c r="AO3111" s="3"/>
      <c r="AP3111" s="3"/>
      <c r="AQ3111" s="3"/>
      <c r="AR3111" s="3"/>
      <c r="AS3111" s="3"/>
      <c r="AT3111" s="3"/>
      <c r="AU3111" s="3"/>
      <c r="AV3111" s="3"/>
      <c r="AW3111" s="3"/>
      <c r="AX3111" s="3"/>
      <c r="AY3111" s="3"/>
      <c r="AZ3111" s="3"/>
      <c r="BA3111" s="3"/>
      <c r="BB3111" s="3"/>
      <c r="BC3111" s="3"/>
      <c r="BD3111" s="3"/>
      <c r="BE3111" s="3"/>
    </row>
    <row r="3112" spans="1:57" s="22" customFormat="1" x14ac:dyDescent="0.25">
      <c r="A3112" s="9">
        <v>2019</v>
      </c>
      <c r="B3112" s="9">
        <v>3</v>
      </c>
      <c r="C3112" s="9" t="s">
        <v>133</v>
      </c>
      <c r="D3112" s="9" t="s">
        <v>292</v>
      </c>
      <c r="E3112" s="9" t="s">
        <v>29</v>
      </c>
      <c r="F3112" s="9" t="s">
        <v>293</v>
      </c>
      <c r="G3112" s="5" t="s">
        <v>294</v>
      </c>
      <c r="H3112" s="6">
        <v>0.04</v>
      </c>
      <c r="I3112" s="6">
        <v>0</v>
      </c>
      <c r="J3112" s="6">
        <v>0</v>
      </c>
      <c r="K3112" s="6">
        <v>0</v>
      </c>
      <c r="L3112" s="6">
        <v>0.04</v>
      </c>
      <c r="M3112" s="6">
        <v>0</v>
      </c>
      <c r="N3112" s="6">
        <v>0</v>
      </c>
      <c r="O3112" s="6">
        <v>0</v>
      </c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  <c r="AM3112" s="3"/>
      <c r="AN3112" s="3"/>
      <c r="AO3112" s="3"/>
      <c r="AP3112" s="3"/>
      <c r="AQ3112" s="3"/>
      <c r="AR3112" s="3"/>
      <c r="AS3112" s="3"/>
      <c r="AT3112" s="3"/>
      <c r="AU3112" s="3"/>
      <c r="AV3112" s="3"/>
      <c r="AW3112" s="3"/>
      <c r="AX3112" s="3"/>
      <c r="AY3112" s="3"/>
      <c r="AZ3112" s="3"/>
      <c r="BA3112" s="3"/>
      <c r="BB3112" s="3"/>
      <c r="BC3112" s="3"/>
      <c r="BD3112" s="3"/>
      <c r="BE3112" s="3"/>
    </row>
    <row r="3113" spans="1:57" s="22" customFormat="1" hidden="1" x14ac:dyDescent="0.25">
      <c r="A3113" s="9">
        <v>2019</v>
      </c>
      <c r="B3113" s="9">
        <v>3</v>
      </c>
      <c r="C3113" s="9" t="s">
        <v>19</v>
      </c>
      <c r="D3113" s="9" t="s">
        <v>103</v>
      </c>
      <c r="E3113" s="9" t="s">
        <v>304</v>
      </c>
      <c r="F3113" s="9" t="s">
        <v>308</v>
      </c>
      <c r="G3113" s="5" t="s">
        <v>306</v>
      </c>
      <c r="H3113" s="6">
        <v>0.01</v>
      </c>
      <c r="I3113" s="6">
        <v>0</v>
      </c>
      <c r="J3113" s="6">
        <v>0</v>
      </c>
      <c r="K3113" s="6">
        <v>0</v>
      </c>
      <c r="L3113" s="6">
        <v>0.01</v>
      </c>
      <c r="M3113" s="6">
        <v>0</v>
      </c>
      <c r="N3113" s="6">
        <v>0</v>
      </c>
      <c r="O3113" s="6">
        <v>0</v>
      </c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  <c r="AM3113" s="3"/>
      <c r="AN3113" s="3"/>
      <c r="AO3113" s="3"/>
      <c r="AP3113" s="3"/>
      <c r="AQ3113" s="3"/>
      <c r="AR3113" s="3"/>
      <c r="AS3113" s="3"/>
      <c r="AT3113" s="3"/>
      <c r="AU3113" s="3"/>
      <c r="AV3113" s="3"/>
      <c r="AW3113" s="3"/>
      <c r="AX3113" s="3"/>
      <c r="AY3113" s="3"/>
      <c r="AZ3113" s="3"/>
      <c r="BA3113" s="3"/>
      <c r="BB3113" s="3"/>
      <c r="BC3113" s="3"/>
      <c r="BD3113" s="3"/>
      <c r="BE3113" s="3"/>
    </row>
    <row r="3114" spans="1:57" s="22" customFormat="1" hidden="1" x14ac:dyDescent="0.25">
      <c r="A3114" s="9">
        <v>2019</v>
      </c>
      <c r="B3114" s="9">
        <v>3</v>
      </c>
      <c r="C3114" s="9" t="s">
        <v>19</v>
      </c>
      <c r="D3114" s="9" t="s">
        <v>20</v>
      </c>
      <c r="E3114" s="9" t="s">
        <v>104</v>
      </c>
      <c r="F3114" s="9" t="s">
        <v>391</v>
      </c>
      <c r="G3114" s="5" t="s">
        <v>392</v>
      </c>
      <c r="H3114" s="6">
        <v>1.26</v>
      </c>
      <c r="I3114" s="6">
        <v>0</v>
      </c>
      <c r="J3114" s="6">
        <v>0</v>
      </c>
      <c r="K3114" s="6">
        <v>0</v>
      </c>
      <c r="L3114" s="6">
        <v>1.26</v>
      </c>
      <c r="M3114" s="6">
        <v>0</v>
      </c>
      <c r="N3114" s="6">
        <v>0</v>
      </c>
      <c r="O3114" s="6">
        <v>0</v>
      </c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  <c r="AM3114" s="3"/>
      <c r="AN3114" s="3"/>
      <c r="AO3114" s="3"/>
      <c r="AP3114" s="3"/>
      <c r="AQ3114" s="3"/>
      <c r="AR3114" s="3"/>
      <c r="AS3114" s="3"/>
      <c r="AT3114" s="3"/>
      <c r="AU3114" s="3"/>
      <c r="AV3114" s="3"/>
      <c r="AW3114" s="3"/>
      <c r="AX3114" s="3"/>
      <c r="AY3114" s="3"/>
      <c r="AZ3114" s="3"/>
      <c r="BA3114" s="3"/>
      <c r="BB3114" s="3"/>
      <c r="BC3114" s="3"/>
      <c r="BD3114" s="3"/>
      <c r="BE3114" s="3"/>
    </row>
    <row r="3115" spans="1:57" s="22" customFormat="1" hidden="1" x14ac:dyDescent="0.25">
      <c r="A3115" s="9">
        <v>2019</v>
      </c>
      <c r="B3115" s="9">
        <v>3</v>
      </c>
      <c r="C3115" s="9" t="s">
        <v>98</v>
      </c>
      <c r="D3115" s="9" t="s">
        <v>120</v>
      </c>
      <c r="E3115" s="9" t="s">
        <v>459</v>
      </c>
      <c r="F3115" s="9" t="s">
        <v>460</v>
      </c>
      <c r="G3115" s="5" t="s">
        <v>460</v>
      </c>
      <c r="H3115" s="6">
        <v>7.15</v>
      </c>
      <c r="I3115" s="6">
        <v>0</v>
      </c>
      <c r="J3115" s="6">
        <v>0</v>
      </c>
      <c r="K3115" s="6">
        <v>0</v>
      </c>
      <c r="L3115" s="6">
        <v>7.15</v>
      </c>
      <c r="M3115" s="6">
        <v>0</v>
      </c>
      <c r="N3115" s="6">
        <v>0</v>
      </c>
      <c r="O3115" s="6">
        <v>0</v>
      </c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  <c r="AM3115" s="3"/>
      <c r="AN3115" s="3"/>
      <c r="AO3115" s="3"/>
      <c r="AP3115" s="3"/>
      <c r="AQ3115" s="3"/>
      <c r="AR3115" s="3"/>
      <c r="AS3115" s="3"/>
      <c r="AT3115" s="3"/>
      <c r="AU3115" s="3"/>
      <c r="AV3115" s="3"/>
      <c r="AW3115" s="3"/>
      <c r="AX3115" s="3"/>
      <c r="AY3115" s="3"/>
      <c r="AZ3115" s="3"/>
      <c r="BA3115" s="3"/>
      <c r="BB3115" s="3"/>
      <c r="BC3115" s="3"/>
      <c r="BD3115" s="3"/>
      <c r="BE3115" s="3"/>
    </row>
    <row r="3116" spans="1:57" s="22" customFormat="1" x14ac:dyDescent="0.25">
      <c r="A3116" s="9">
        <v>2019</v>
      </c>
      <c r="B3116" s="9">
        <v>3</v>
      </c>
      <c r="C3116" s="9" t="s">
        <v>98</v>
      </c>
      <c r="D3116" s="9" t="s">
        <v>471</v>
      </c>
      <c r="E3116" s="9" t="s">
        <v>29</v>
      </c>
      <c r="F3116" s="9" t="s">
        <v>472</v>
      </c>
      <c r="G3116" s="5" t="s">
        <v>473</v>
      </c>
      <c r="H3116" s="6">
        <v>1107.83</v>
      </c>
      <c r="I3116" s="6">
        <v>0</v>
      </c>
      <c r="J3116" s="6">
        <v>0</v>
      </c>
      <c r="K3116" s="6">
        <v>0</v>
      </c>
      <c r="L3116" s="6">
        <v>0</v>
      </c>
      <c r="M3116" s="6">
        <v>1107.83</v>
      </c>
      <c r="N3116" s="6">
        <v>112.18</v>
      </c>
      <c r="O3116" s="6">
        <v>0</v>
      </c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  <c r="AM3116" s="3"/>
      <c r="AN3116" s="3"/>
      <c r="AO3116" s="3"/>
      <c r="AP3116" s="3"/>
      <c r="AQ3116" s="3"/>
      <c r="AR3116" s="3"/>
      <c r="AS3116" s="3"/>
      <c r="AT3116" s="3"/>
      <c r="AU3116" s="3"/>
      <c r="AV3116" s="3"/>
      <c r="AW3116" s="3"/>
      <c r="AX3116" s="3"/>
      <c r="AY3116" s="3"/>
      <c r="AZ3116" s="3"/>
      <c r="BA3116" s="3"/>
      <c r="BB3116" s="3"/>
      <c r="BC3116" s="3"/>
      <c r="BD3116" s="3"/>
      <c r="BE3116" s="3"/>
    </row>
    <row r="3117" spans="1:57" s="22" customFormat="1" x14ac:dyDescent="0.25">
      <c r="A3117" s="9">
        <v>2019</v>
      </c>
      <c r="B3117" s="9">
        <v>3</v>
      </c>
      <c r="C3117" s="9" t="s">
        <v>98</v>
      </c>
      <c r="D3117" s="9" t="s">
        <v>483</v>
      </c>
      <c r="E3117" s="9" t="s">
        <v>29</v>
      </c>
      <c r="F3117" s="9" t="s">
        <v>99</v>
      </c>
      <c r="G3117" s="5" t="s">
        <v>483</v>
      </c>
      <c r="H3117" s="6">
        <v>3.91</v>
      </c>
      <c r="I3117" s="6">
        <v>0</v>
      </c>
      <c r="J3117" s="6">
        <v>0</v>
      </c>
      <c r="K3117" s="6">
        <v>0</v>
      </c>
      <c r="L3117" s="6">
        <v>1.04</v>
      </c>
      <c r="M3117" s="6">
        <v>2.87</v>
      </c>
      <c r="N3117" s="6">
        <v>0</v>
      </c>
      <c r="O3117" s="6">
        <v>0</v>
      </c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  <c r="AM3117" s="3"/>
      <c r="AN3117" s="3"/>
      <c r="AO3117" s="3"/>
      <c r="AP3117" s="3"/>
      <c r="AQ3117" s="3"/>
      <c r="AR3117" s="3"/>
      <c r="AS3117" s="3"/>
      <c r="AT3117" s="3"/>
      <c r="AU3117" s="3"/>
      <c r="AV3117" s="3"/>
      <c r="AW3117" s="3"/>
      <c r="AX3117" s="3"/>
      <c r="AY3117" s="3"/>
      <c r="AZ3117" s="3"/>
      <c r="BA3117" s="3"/>
      <c r="BB3117" s="3"/>
      <c r="BC3117" s="3"/>
      <c r="BD3117" s="3"/>
      <c r="BE3117" s="3"/>
    </row>
    <row r="3118" spans="1:57" s="22" customFormat="1" x14ac:dyDescent="0.25">
      <c r="A3118" s="9">
        <v>2019</v>
      </c>
      <c r="B3118" s="9">
        <v>3</v>
      </c>
      <c r="C3118" s="9" t="s">
        <v>98</v>
      </c>
      <c r="D3118" s="9" t="s">
        <v>483</v>
      </c>
      <c r="E3118" s="9" t="s">
        <v>29</v>
      </c>
      <c r="F3118" s="9" t="s">
        <v>484</v>
      </c>
      <c r="G3118" s="5" t="s">
        <v>483</v>
      </c>
      <c r="H3118" s="6">
        <v>25.76</v>
      </c>
      <c r="I3118" s="6">
        <v>0</v>
      </c>
      <c r="J3118" s="6">
        <v>0</v>
      </c>
      <c r="K3118" s="6">
        <v>0</v>
      </c>
      <c r="L3118" s="6">
        <v>8.73</v>
      </c>
      <c r="M3118" s="6">
        <v>17.02</v>
      </c>
      <c r="N3118" s="6">
        <v>0</v>
      </c>
      <c r="O3118" s="6">
        <v>0</v>
      </c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  <c r="AM3118" s="3"/>
      <c r="AN3118" s="3"/>
      <c r="AO3118" s="3"/>
      <c r="AP3118" s="3"/>
      <c r="AQ3118" s="3"/>
      <c r="AR3118" s="3"/>
      <c r="AS3118" s="3"/>
      <c r="AT3118" s="3"/>
      <c r="AU3118" s="3"/>
      <c r="AV3118" s="3"/>
      <c r="AW3118" s="3"/>
      <c r="AX3118" s="3"/>
      <c r="AY3118" s="3"/>
      <c r="AZ3118" s="3"/>
      <c r="BA3118" s="3"/>
      <c r="BB3118" s="3"/>
      <c r="BC3118" s="3"/>
      <c r="BD3118" s="3"/>
      <c r="BE3118" s="3"/>
    </row>
    <row r="3119" spans="1:57" s="22" customFormat="1" hidden="1" x14ac:dyDescent="0.25">
      <c r="A3119" s="9">
        <v>2019</v>
      </c>
      <c r="B3119" s="9">
        <v>3</v>
      </c>
      <c r="C3119" s="9" t="s">
        <v>133</v>
      </c>
      <c r="D3119" s="9" t="s">
        <v>238</v>
      </c>
      <c r="E3119" s="9" t="s">
        <v>126</v>
      </c>
      <c r="F3119" s="9" t="s">
        <v>485</v>
      </c>
      <c r="G3119" s="5" t="s">
        <v>486</v>
      </c>
      <c r="H3119" s="6">
        <v>2.62</v>
      </c>
      <c r="I3119" s="6">
        <v>0</v>
      </c>
      <c r="J3119" s="6">
        <v>0</v>
      </c>
      <c r="K3119" s="6">
        <v>0</v>
      </c>
      <c r="L3119" s="6">
        <v>2.62</v>
      </c>
      <c r="M3119" s="6">
        <v>0</v>
      </c>
      <c r="N3119" s="6">
        <v>0</v>
      </c>
      <c r="O3119" s="6">
        <v>0</v>
      </c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  <c r="AM3119" s="3"/>
      <c r="AN3119" s="3"/>
      <c r="AO3119" s="3"/>
      <c r="AP3119" s="3"/>
      <c r="AQ3119" s="3"/>
      <c r="AR3119" s="3"/>
      <c r="AS3119" s="3"/>
      <c r="AT3119" s="3"/>
      <c r="AU3119" s="3"/>
      <c r="AV3119" s="3"/>
      <c r="AW3119" s="3"/>
      <c r="AX3119" s="3"/>
      <c r="AY3119" s="3"/>
      <c r="AZ3119" s="3"/>
      <c r="BA3119" s="3"/>
      <c r="BB3119" s="3"/>
      <c r="BC3119" s="3"/>
      <c r="BD3119" s="3"/>
      <c r="BE3119" s="3"/>
    </row>
    <row r="3120" spans="1:57" s="22" customFormat="1" hidden="1" x14ac:dyDescent="0.25">
      <c r="A3120" s="9">
        <v>2019</v>
      </c>
      <c r="B3120" s="9">
        <v>3</v>
      </c>
      <c r="C3120" s="9" t="s">
        <v>133</v>
      </c>
      <c r="D3120" s="9" t="s">
        <v>487</v>
      </c>
      <c r="E3120" s="9" t="s">
        <v>126</v>
      </c>
      <c r="F3120" s="9" t="s">
        <v>488</v>
      </c>
      <c r="G3120" s="5" t="s">
        <v>489</v>
      </c>
      <c r="H3120" s="6">
        <v>0.12</v>
      </c>
      <c r="I3120" s="6">
        <v>0</v>
      </c>
      <c r="J3120" s="6">
        <v>0</v>
      </c>
      <c r="K3120" s="6">
        <v>0</v>
      </c>
      <c r="L3120" s="6">
        <v>0.12</v>
      </c>
      <c r="M3120" s="6">
        <v>0</v>
      </c>
      <c r="N3120" s="6">
        <v>0</v>
      </c>
      <c r="O3120" s="6">
        <v>0</v>
      </c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  <c r="AM3120" s="3"/>
      <c r="AN3120" s="3"/>
      <c r="AO3120" s="3"/>
      <c r="AP3120" s="3"/>
      <c r="AQ3120" s="3"/>
      <c r="AR3120" s="3"/>
      <c r="AS3120" s="3"/>
      <c r="AT3120" s="3"/>
      <c r="AU3120" s="3"/>
      <c r="AV3120" s="3"/>
      <c r="AW3120" s="3"/>
      <c r="AX3120" s="3"/>
      <c r="AY3120" s="3"/>
      <c r="AZ3120" s="3"/>
      <c r="BA3120" s="3"/>
      <c r="BB3120" s="3"/>
      <c r="BC3120" s="3"/>
      <c r="BD3120" s="3"/>
      <c r="BE3120" s="3"/>
    </row>
    <row r="3121" spans="1:57" s="22" customFormat="1" x14ac:dyDescent="0.25">
      <c r="A3121" s="9">
        <v>2019</v>
      </c>
      <c r="B3121" s="9">
        <v>3</v>
      </c>
      <c r="C3121" s="9" t="s">
        <v>98</v>
      </c>
      <c r="D3121" s="9" t="s">
        <v>120</v>
      </c>
      <c r="E3121" s="9" t="s">
        <v>29</v>
      </c>
      <c r="F3121" s="9" t="s">
        <v>496</v>
      </c>
      <c r="G3121" s="5" t="s">
        <v>497</v>
      </c>
      <c r="H3121" s="6">
        <v>91</v>
      </c>
      <c r="I3121" s="6">
        <v>0</v>
      </c>
      <c r="J3121" s="6">
        <v>0</v>
      </c>
      <c r="K3121" s="6">
        <v>0</v>
      </c>
      <c r="L3121" s="6">
        <v>0</v>
      </c>
      <c r="M3121" s="6">
        <v>91</v>
      </c>
      <c r="N3121" s="6">
        <v>0</v>
      </c>
      <c r="O3121" s="6">
        <v>0</v>
      </c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  <c r="AM3121" s="3"/>
      <c r="AN3121" s="3"/>
      <c r="AO3121" s="3"/>
      <c r="AP3121" s="3"/>
      <c r="AQ3121" s="3"/>
      <c r="AR3121" s="3"/>
      <c r="AS3121" s="3"/>
      <c r="AT3121" s="3"/>
      <c r="AU3121" s="3"/>
      <c r="AV3121" s="3"/>
      <c r="AW3121" s="3"/>
      <c r="AX3121" s="3"/>
      <c r="AY3121" s="3"/>
      <c r="AZ3121" s="3"/>
      <c r="BA3121" s="3"/>
      <c r="BB3121" s="3"/>
      <c r="BC3121" s="3"/>
      <c r="BD3121" s="3"/>
      <c r="BE3121" s="3"/>
    </row>
    <row r="3122" spans="1:57" s="22" customFormat="1" hidden="1" x14ac:dyDescent="0.25">
      <c r="A3122" s="9">
        <v>2019</v>
      </c>
      <c r="B3122" s="9">
        <v>3</v>
      </c>
      <c r="C3122" s="9" t="s">
        <v>133</v>
      </c>
      <c r="D3122" s="9" t="s">
        <v>292</v>
      </c>
      <c r="E3122" s="9" t="s">
        <v>242</v>
      </c>
      <c r="F3122" s="9" t="s">
        <v>504</v>
      </c>
      <c r="G3122" s="5" t="s">
        <v>505</v>
      </c>
      <c r="H3122" s="6">
        <v>63.63</v>
      </c>
      <c r="I3122" s="6">
        <v>0</v>
      </c>
      <c r="J3122" s="6">
        <v>0</v>
      </c>
      <c r="K3122" s="6">
        <v>0</v>
      </c>
      <c r="L3122" s="6">
        <v>1.62</v>
      </c>
      <c r="M3122" s="6">
        <v>0</v>
      </c>
      <c r="N3122" s="6">
        <v>0</v>
      </c>
      <c r="O3122" s="6">
        <v>62.01</v>
      </c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  <c r="AM3122" s="3"/>
      <c r="AN3122" s="3"/>
      <c r="AO3122" s="3"/>
      <c r="AP3122" s="3"/>
      <c r="AQ3122" s="3"/>
      <c r="AR3122" s="3"/>
      <c r="AS3122" s="3"/>
      <c r="AT3122" s="3"/>
      <c r="AU3122" s="3"/>
      <c r="AV3122" s="3"/>
      <c r="AW3122" s="3"/>
      <c r="AX3122" s="3"/>
      <c r="AY3122" s="3"/>
      <c r="AZ3122" s="3"/>
      <c r="BA3122" s="3"/>
      <c r="BB3122" s="3"/>
      <c r="BC3122" s="3"/>
      <c r="BD3122" s="3"/>
      <c r="BE3122" s="3"/>
    </row>
    <row r="3123" spans="1:57" s="22" customFormat="1" hidden="1" x14ac:dyDescent="0.25">
      <c r="A3123" s="9">
        <v>2019</v>
      </c>
      <c r="B3123" s="9">
        <v>3</v>
      </c>
      <c r="C3123" s="9" t="s">
        <v>133</v>
      </c>
      <c r="D3123" s="9" t="s">
        <v>506</v>
      </c>
      <c r="E3123" s="9" t="s">
        <v>242</v>
      </c>
      <c r="F3123" s="9" t="s">
        <v>507</v>
      </c>
      <c r="G3123" s="5" t="s">
        <v>505</v>
      </c>
      <c r="H3123" s="6">
        <v>29.03</v>
      </c>
      <c r="I3123" s="6">
        <v>0</v>
      </c>
      <c r="J3123" s="6">
        <v>0</v>
      </c>
      <c r="K3123" s="6">
        <v>0</v>
      </c>
      <c r="L3123" s="6">
        <v>0.61</v>
      </c>
      <c r="M3123" s="6">
        <v>0</v>
      </c>
      <c r="N3123" s="6">
        <v>0</v>
      </c>
      <c r="O3123" s="6">
        <v>28.43</v>
      </c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  <c r="AM3123" s="3"/>
      <c r="AN3123" s="3"/>
      <c r="AO3123" s="3"/>
      <c r="AP3123" s="3"/>
      <c r="AQ3123" s="3"/>
      <c r="AR3123" s="3"/>
      <c r="AS3123" s="3"/>
      <c r="AT3123" s="3"/>
      <c r="AU3123" s="3"/>
      <c r="AV3123" s="3"/>
      <c r="AW3123" s="3"/>
      <c r="AX3123" s="3"/>
      <c r="AY3123" s="3"/>
      <c r="AZ3123" s="3"/>
      <c r="BA3123" s="3"/>
      <c r="BB3123" s="3"/>
      <c r="BC3123" s="3"/>
      <c r="BD3123" s="3"/>
      <c r="BE3123" s="3"/>
    </row>
    <row r="3124" spans="1:57" s="22" customFormat="1" hidden="1" x14ac:dyDescent="0.25">
      <c r="A3124" s="9">
        <v>2019</v>
      </c>
      <c r="B3124" s="9">
        <v>3</v>
      </c>
      <c r="C3124" s="9" t="s">
        <v>133</v>
      </c>
      <c r="D3124" s="9" t="s">
        <v>292</v>
      </c>
      <c r="E3124" s="9" t="s">
        <v>242</v>
      </c>
      <c r="F3124" s="9" t="s">
        <v>508</v>
      </c>
      <c r="G3124" s="5" t="s">
        <v>505</v>
      </c>
      <c r="H3124" s="6">
        <v>99.78</v>
      </c>
      <c r="I3124" s="6">
        <v>0</v>
      </c>
      <c r="J3124" s="6">
        <v>0</v>
      </c>
      <c r="K3124" s="6">
        <v>0</v>
      </c>
      <c r="L3124" s="6">
        <v>2.5499999999999998</v>
      </c>
      <c r="M3124" s="6">
        <v>0</v>
      </c>
      <c r="N3124" s="6">
        <v>0</v>
      </c>
      <c r="O3124" s="6">
        <v>97.23</v>
      </c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  <c r="AM3124" s="3"/>
      <c r="AN3124" s="3"/>
      <c r="AO3124" s="3"/>
      <c r="AP3124" s="3"/>
      <c r="AQ3124" s="3"/>
      <c r="AR3124" s="3"/>
      <c r="AS3124" s="3"/>
      <c r="AT3124" s="3"/>
      <c r="AU3124" s="3"/>
      <c r="AV3124" s="3"/>
      <c r="AW3124" s="3"/>
      <c r="AX3124" s="3"/>
      <c r="AY3124" s="3"/>
      <c r="AZ3124" s="3"/>
      <c r="BA3124" s="3"/>
      <c r="BB3124" s="3"/>
      <c r="BC3124" s="3"/>
      <c r="BD3124" s="3"/>
      <c r="BE3124" s="3"/>
    </row>
    <row r="3125" spans="1:57" s="22" customFormat="1" hidden="1" x14ac:dyDescent="0.25">
      <c r="A3125" s="9">
        <v>2019</v>
      </c>
      <c r="B3125" s="9">
        <v>4</v>
      </c>
      <c r="C3125" s="9" t="s">
        <v>15</v>
      </c>
      <c r="D3125" s="9" t="s">
        <v>16</v>
      </c>
      <c r="E3125" s="9" t="s">
        <v>17</v>
      </c>
      <c r="F3125" s="9" t="s">
        <v>18</v>
      </c>
      <c r="G3125" s="5" t="s">
        <v>18</v>
      </c>
      <c r="H3125" s="6">
        <v>1.42</v>
      </c>
      <c r="I3125" s="6">
        <v>0</v>
      </c>
      <c r="J3125" s="6">
        <v>0</v>
      </c>
      <c r="K3125" s="6">
        <v>0</v>
      </c>
      <c r="L3125" s="6">
        <v>1.42</v>
      </c>
      <c r="M3125" s="6">
        <v>0</v>
      </c>
      <c r="N3125" s="6">
        <v>0</v>
      </c>
      <c r="O3125" s="6">
        <v>0</v>
      </c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  <c r="AM3125" s="3"/>
      <c r="AN3125" s="3"/>
      <c r="AO3125" s="3"/>
      <c r="AP3125" s="3"/>
      <c r="AQ3125" s="3"/>
      <c r="AR3125" s="3"/>
      <c r="AS3125" s="3"/>
      <c r="AT3125" s="3"/>
      <c r="AU3125" s="3"/>
      <c r="AV3125" s="3"/>
      <c r="AW3125" s="3"/>
      <c r="AX3125" s="3"/>
      <c r="AY3125" s="3"/>
      <c r="AZ3125" s="3"/>
      <c r="BA3125" s="3"/>
      <c r="BB3125" s="3"/>
      <c r="BC3125" s="3"/>
      <c r="BD3125" s="3"/>
      <c r="BE3125" s="3"/>
    </row>
    <row r="3126" spans="1:57" s="22" customFormat="1" hidden="1" x14ac:dyDescent="0.25">
      <c r="A3126" s="9">
        <v>2019</v>
      </c>
      <c r="B3126" s="9">
        <v>4</v>
      </c>
      <c r="C3126" s="9" t="s">
        <v>89</v>
      </c>
      <c r="D3126" s="9" t="s">
        <v>90</v>
      </c>
      <c r="E3126" s="9" t="s">
        <v>91</v>
      </c>
      <c r="F3126" s="9" t="s">
        <v>92</v>
      </c>
      <c r="G3126" s="5" t="s">
        <v>93</v>
      </c>
      <c r="H3126" s="6">
        <v>5.0199999999999996</v>
      </c>
      <c r="I3126" s="6">
        <v>0</v>
      </c>
      <c r="J3126" s="6">
        <v>0</v>
      </c>
      <c r="K3126" s="6">
        <v>0</v>
      </c>
      <c r="L3126" s="6">
        <v>1.52</v>
      </c>
      <c r="M3126" s="6">
        <v>3.5</v>
      </c>
      <c r="N3126" s="6">
        <v>1.22</v>
      </c>
      <c r="O3126" s="6">
        <v>0</v>
      </c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  <c r="AM3126" s="3"/>
      <c r="AN3126" s="3"/>
      <c r="AO3126" s="3"/>
      <c r="AP3126" s="3"/>
      <c r="AQ3126" s="3"/>
      <c r="AR3126" s="3"/>
      <c r="AS3126" s="3"/>
      <c r="AT3126" s="3"/>
      <c r="AU3126" s="3"/>
      <c r="AV3126" s="3"/>
      <c r="AW3126" s="3"/>
      <c r="AX3126" s="3"/>
      <c r="AY3126" s="3"/>
      <c r="AZ3126" s="3"/>
      <c r="BA3126" s="3"/>
      <c r="BB3126" s="3"/>
      <c r="BC3126" s="3"/>
      <c r="BD3126" s="3"/>
      <c r="BE3126" s="3"/>
    </row>
    <row r="3127" spans="1:57" s="22" customFormat="1" hidden="1" x14ac:dyDescent="0.25">
      <c r="A3127" s="9">
        <v>2019</v>
      </c>
      <c r="B3127" s="9">
        <v>4</v>
      </c>
      <c r="C3127" s="9" t="s">
        <v>89</v>
      </c>
      <c r="D3127" s="9" t="s">
        <v>90</v>
      </c>
      <c r="E3127" s="9" t="s">
        <v>91</v>
      </c>
      <c r="F3127" s="9" t="s">
        <v>96</v>
      </c>
      <c r="G3127" s="5" t="s">
        <v>93</v>
      </c>
      <c r="H3127" s="6">
        <v>0.03</v>
      </c>
      <c r="I3127" s="6">
        <v>0</v>
      </c>
      <c r="J3127" s="6">
        <v>0</v>
      </c>
      <c r="K3127" s="6">
        <v>0</v>
      </c>
      <c r="L3127" s="6">
        <v>0</v>
      </c>
      <c r="M3127" s="6">
        <v>0.03</v>
      </c>
      <c r="N3127" s="6">
        <v>0.01</v>
      </c>
      <c r="O3127" s="6">
        <v>0</v>
      </c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  <c r="AM3127" s="3"/>
      <c r="AN3127" s="3"/>
      <c r="AO3127" s="3"/>
      <c r="AP3127" s="3"/>
      <c r="AQ3127" s="3"/>
      <c r="AR3127" s="3"/>
      <c r="AS3127" s="3"/>
      <c r="AT3127" s="3"/>
      <c r="AU3127" s="3"/>
      <c r="AV3127" s="3"/>
      <c r="AW3127" s="3"/>
      <c r="AX3127" s="3"/>
      <c r="AY3127" s="3"/>
      <c r="AZ3127" s="3"/>
      <c r="BA3127" s="3"/>
      <c r="BB3127" s="3"/>
      <c r="BC3127" s="3"/>
      <c r="BD3127" s="3"/>
      <c r="BE3127" s="3"/>
    </row>
    <row r="3128" spans="1:57" s="22" customFormat="1" hidden="1" x14ac:dyDescent="0.25">
      <c r="A3128" s="9">
        <v>2019</v>
      </c>
      <c r="B3128" s="9">
        <v>4</v>
      </c>
      <c r="C3128" s="9" t="s">
        <v>98</v>
      </c>
      <c r="D3128" s="9" t="s">
        <v>99</v>
      </c>
      <c r="E3128" s="9" t="s">
        <v>100</v>
      </c>
      <c r="F3128" s="9" t="s">
        <v>101</v>
      </c>
      <c r="G3128" s="5" t="s">
        <v>102</v>
      </c>
      <c r="H3128" s="6">
        <v>18.079999999999998</v>
      </c>
      <c r="I3128" s="6">
        <v>0</v>
      </c>
      <c r="J3128" s="6">
        <v>0</v>
      </c>
      <c r="K3128" s="6">
        <v>0</v>
      </c>
      <c r="L3128" s="6">
        <v>0.92</v>
      </c>
      <c r="M3128" s="6">
        <v>0</v>
      </c>
      <c r="N3128" s="6">
        <v>0</v>
      </c>
      <c r="O3128" s="6">
        <v>17.16</v>
      </c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  <c r="AM3128" s="3"/>
      <c r="AN3128" s="3"/>
      <c r="AO3128" s="3"/>
      <c r="AP3128" s="3"/>
      <c r="AQ3128" s="3"/>
      <c r="AR3128" s="3"/>
      <c r="AS3128" s="3"/>
      <c r="AT3128" s="3"/>
      <c r="AU3128" s="3"/>
      <c r="AV3128" s="3"/>
      <c r="AW3128" s="3"/>
      <c r="AX3128" s="3"/>
      <c r="AY3128" s="3"/>
      <c r="AZ3128" s="3"/>
      <c r="BA3128" s="3"/>
      <c r="BB3128" s="3"/>
      <c r="BC3128" s="3"/>
      <c r="BD3128" s="3"/>
      <c r="BE3128" s="3"/>
    </row>
    <row r="3129" spans="1:57" s="22" customFormat="1" hidden="1" x14ac:dyDescent="0.25">
      <c r="A3129" s="9">
        <v>2019</v>
      </c>
      <c r="B3129" s="9">
        <v>4</v>
      </c>
      <c r="C3129" s="9" t="s">
        <v>19</v>
      </c>
      <c r="D3129" s="9" t="s">
        <v>103</v>
      </c>
      <c r="E3129" s="9" t="s">
        <v>104</v>
      </c>
      <c r="F3129" s="9" t="s">
        <v>105</v>
      </c>
      <c r="G3129" s="5" t="s">
        <v>19</v>
      </c>
      <c r="H3129" s="6">
        <v>10.649999999999999</v>
      </c>
      <c r="I3129" s="6">
        <v>0</v>
      </c>
      <c r="J3129" s="6">
        <v>0</v>
      </c>
      <c r="K3129" s="6">
        <v>0</v>
      </c>
      <c r="L3129" s="6">
        <v>10.649999999999999</v>
      </c>
      <c r="M3129" s="6">
        <v>0</v>
      </c>
      <c r="N3129" s="6">
        <v>0</v>
      </c>
      <c r="O3129" s="6">
        <v>0</v>
      </c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  <c r="AM3129" s="3"/>
      <c r="AN3129" s="3"/>
      <c r="AO3129" s="3"/>
      <c r="AP3129" s="3"/>
      <c r="AQ3129" s="3"/>
      <c r="AR3129" s="3"/>
      <c r="AS3129" s="3"/>
      <c r="AT3129" s="3"/>
      <c r="AU3129" s="3"/>
      <c r="AV3129" s="3"/>
      <c r="AW3129" s="3"/>
      <c r="AX3129" s="3"/>
      <c r="AY3129" s="3"/>
      <c r="AZ3129" s="3"/>
      <c r="BA3129" s="3"/>
      <c r="BB3129" s="3"/>
      <c r="BC3129" s="3"/>
      <c r="BD3129" s="3"/>
      <c r="BE3129" s="3"/>
    </row>
    <row r="3130" spans="1:57" s="22" customFormat="1" hidden="1" x14ac:dyDescent="0.25">
      <c r="A3130" s="9">
        <v>2019</v>
      </c>
      <c r="B3130" s="9">
        <v>4</v>
      </c>
      <c r="C3130" s="9" t="s">
        <v>19</v>
      </c>
      <c r="D3130" s="9" t="s">
        <v>110</v>
      </c>
      <c r="E3130" s="9" t="s">
        <v>104</v>
      </c>
      <c r="F3130" s="9" t="s">
        <v>111</v>
      </c>
      <c r="G3130" s="5" t="s">
        <v>19</v>
      </c>
      <c r="H3130" s="6">
        <v>1.83</v>
      </c>
      <c r="I3130" s="6">
        <v>0</v>
      </c>
      <c r="J3130" s="6">
        <v>0</v>
      </c>
      <c r="K3130" s="6">
        <v>0</v>
      </c>
      <c r="L3130" s="6">
        <v>0</v>
      </c>
      <c r="M3130" s="6">
        <v>1.83</v>
      </c>
      <c r="N3130" s="6">
        <v>0</v>
      </c>
      <c r="O3130" s="6">
        <v>0</v>
      </c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  <c r="AM3130" s="3"/>
      <c r="AN3130" s="3"/>
      <c r="AO3130" s="3"/>
      <c r="AP3130" s="3"/>
      <c r="AQ3130" s="3"/>
      <c r="AR3130" s="3"/>
      <c r="AS3130" s="3"/>
      <c r="AT3130" s="3"/>
      <c r="AU3130" s="3"/>
      <c r="AV3130" s="3"/>
      <c r="AW3130" s="3"/>
      <c r="AX3130" s="3"/>
      <c r="AY3130" s="3"/>
      <c r="AZ3130" s="3"/>
      <c r="BA3130" s="3"/>
      <c r="BB3130" s="3"/>
      <c r="BC3130" s="3"/>
      <c r="BD3130" s="3"/>
      <c r="BE3130" s="3"/>
    </row>
    <row r="3131" spans="1:57" s="22" customFormat="1" hidden="1" x14ac:dyDescent="0.25">
      <c r="A3131" s="9">
        <v>2019</v>
      </c>
      <c r="B3131" s="9">
        <v>4</v>
      </c>
      <c r="C3131" s="9" t="s">
        <v>19</v>
      </c>
      <c r="D3131" s="9" t="s">
        <v>20</v>
      </c>
      <c r="E3131" s="9" t="s">
        <v>115</v>
      </c>
      <c r="F3131" s="9" t="s">
        <v>116</v>
      </c>
      <c r="G3131" s="5" t="s">
        <v>117</v>
      </c>
      <c r="H3131" s="6">
        <v>1.18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1.18</v>
      </c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  <c r="AM3131" s="3"/>
      <c r="AN3131" s="3"/>
      <c r="AO3131" s="3"/>
      <c r="AP3131" s="3"/>
      <c r="AQ3131" s="3"/>
      <c r="AR3131" s="3"/>
      <c r="AS3131" s="3"/>
      <c r="AT3131" s="3"/>
      <c r="AU3131" s="3"/>
      <c r="AV3131" s="3"/>
      <c r="AW3131" s="3"/>
      <c r="AX3131" s="3"/>
      <c r="AY3131" s="3"/>
      <c r="AZ3131" s="3"/>
      <c r="BA3131" s="3"/>
      <c r="BB3131" s="3"/>
      <c r="BC3131" s="3"/>
      <c r="BD3131" s="3"/>
      <c r="BE3131" s="3"/>
    </row>
    <row r="3132" spans="1:57" s="22" customFormat="1" hidden="1" x14ac:dyDescent="0.25">
      <c r="A3132" s="9">
        <v>2019</v>
      </c>
      <c r="B3132" s="9">
        <v>4</v>
      </c>
      <c r="C3132" s="9" t="s">
        <v>19</v>
      </c>
      <c r="D3132" s="9" t="s">
        <v>20</v>
      </c>
      <c r="E3132" s="9" t="s">
        <v>115</v>
      </c>
      <c r="F3132" s="9" t="s">
        <v>118</v>
      </c>
      <c r="G3132" s="5" t="s">
        <v>117</v>
      </c>
      <c r="H3132" s="6">
        <v>1.1000000000000001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1.1000000000000001</v>
      </c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  <c r="AM3132" s="3"/>
      <c r="AN3132" s="3"/>
      <c r="AO3132" s="3"/>
      <c r="AP3132" s="3"/>
      <c r="AQ3132" s="3"/>
      <c r="AR3132" s="3"/>
      <c r="AS3132" s="3"/>
      <c r="AT3132" s="3"/>
      <c r="AU3132" s="3"/>
      <c r="AV3132" s="3"/>
      <c r="AW3132" s="3"/>
      <c r="AX3132" s="3"/>
      <c r="AY3132" s="3"/>
      <c r="AZ3132" s="3"/>
      <c r="BA3132" s="3"/>
      <c r="BB3132" s="3"/>
      <c r="BC3132" s="3"/>
      <c r="BD3132" s="3"/>
      <c r="BE3132" s="3"/>
    </row>
    <row r="3133" spans="1:57" s="22" customFormat="1" hidden="1" x14ac:dyDescent="0.25">
      <c r="A3133" s="9">
        <v>2019</v>
      </c>
      <c r="B3133" s="9">
        <v>4</v>
      </c>
      <c r="C3133" s="9" t="s">
        <v>98</v>
      </c>
      <c r="D3133" s="9" t="s">
        <v>120</v>
      </c>
      <c r="E3133" s="9" t="s">
        <v>121</v>
      </c>
      <c r="F3133" s="9" t="s">
        <v>122</v>
      </c>
      <c r="G3133" s="5" t="s">
        <v>122</v>
      </c>
      <c r="H3133" s="6">
        <v>9.7100000000000009</v>
      </c>
      <c r="I3133" s="6">
        <v>0</v>
      </c>
      <c r="J3133" s="6">
        <v>0</v>
      </c>
      <c r="K3133" s="6">
        <v>0</v>
      </c>
      <c r="L3133" s="6">
        <v>0.93</v>
      </c>
      <c r="M3133" s="6">
        <v>0</v>
      </c>
      <c r="N3133" s="6">
        <v>0</v>
      </c>
      <c r="O3133" s="6">
        <v>8.7799999999999994</v>
      </c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  <c r="AM3133" s="3"/>
      <c r="AN3133" s="3"/>
      <c r="AO3133" s="3"/>
      <c r="AP3133" s="3"/>
      <c r="AQ3133" s="3"/>
      <c r="AR3133" s="3"/>
      <c r="AS3133" s="3"/>
      <c r="AT3133" s="3"/>
      <c r="AU3133" s="3"/>
      <c r="AV3133" s="3"/>
      <c r="AW3133" s="3"/>
      <c r="AX3133" s="3"/>
      <c r="AY3133" s="3"/>
      <c r="AZ3133" s="3"/>
      <c r="BA3133" s="3"/>
      <c r="BB3133" s="3"/>
      <c r="BC3133" s="3"/>
      <c r="BD3133" s="3"/>
      <c r="BE3133" s="3"/>
    </row>
    <row r="3134" spans="1:57" s="22" customFormat="1" hidden="1" x14ac:dyDescent="0.25">
      <c r="A3134" s="9">
        <v>2019</v>
      </c>
      <c r="B3134" s="9">
        <v>4</v>
      </c>
      <c r="C3134" s="9" t="s">
        <v>98</v>
      </c>
      <c r="D3134" s="9" t="s">
        <v>120</v>
      </c>
      <c r="E3134" s="9" t="s">
        <v>121</v>
      </c>
      <c r="F3134" s="9" t="s">
        <v>123</v>
      </c>
      <c r="G3134" s="5" t="s">
        <v>122</v>
      </c>
      <c r="H3134" s="6">
        <v>0.24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0.24</v>
      </c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  <c r="AM3134" s="3"/>
      <c r="AN3134" s="3"/>
      <c r="AO3134" s="3"/>
      <c r="AP3134" s="3"/>
      <c r="AQ3134" s="3"/>
      <c r="AR3134" s="3"/>
      <c r="AS3134" s="3"/>
      <c r="AT3134" s="3"/>
      <c r="AU3134" s="3"/>
      <c r="AV3134" s="3"/>
      <c r="AW3134" s="3"/>
      <c r="AX3134" s="3"/>
      <c r="AY3134" s="3"/>
      <c r="AZ3134" s="3"/>
      <c r="BA3134" s="3"/>
      <c r="BB3134" s="3"/>
      <c r="BC3134" s="3"/>
      <c r="BD3134" s="3"/>
      <c r="BE3134" s="3"/>
    </row>
    <row r="3135" spans="1:57" s="22" customFormat="1" hidden="1" x14ac:dyDescent="0.25">
      <c r="A3135" s="9">
        <v>2019</v>
      </c>
      <c r="B3135" s="9">
        <v>4</v>
      </c>
      <c r="C3135" s="9" t="s">
        <v>124</v>
      </c>
      <c r="D3135" s="9" t="s">
        <v>125</v>
      </c>
      <c r="E3135" s="9" t="s">
        <v>126</v>
      </c>
      <c r="F3135" s="9" t="s">
        <v>127</v>
      </c>
      <c r="G3135" s="5" t="s">
        <v>128</v>
      </c>
      <c r="H3135" s="6">
        <v>54.48</v>
      </c>
      <c r="I3135" s="6">
        <v>0</v>
      </c>
      <c r="J3135" s="6">
        <v>0</v>
      </c>
      <c r="K3135" s="6">
        <v>0</v>
      </c>
      <c r="L3135" s="6">
        <v>24.84</v>
      </c>
      <c r="M3135" s="6">
        <v>29.64</v>
      </c>
      <c r="N3135" s="6">
        <v>5.31</v>
      </c>
      <c r="O3135" s="6">
        <v>0</v>
      </c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  <c r="AM3135" s="3"/>
      <c r="AN3135" s="3"/>
      <c r="AO3135" s="3"/>
      <c r="AP3135" s="3"/>
      <c r="AQ3135" s="3"/>
      <c r="AR3135" s="3"/>
      <c r="AS3135" s="3"/>
      <c r="AT3135" s="3"/>
      <c r="AU3135" s="3"/>
      <c r="AV3135" s="3"/>
      <c r="AW3135" s="3"/>
      <c r="AX3135" s="3"/>
      <c r="AY3135" s="3"/>
      <c r="AZ3135" s="3"/>
      <c r="BA3135" s="3"/>
      <c r="BB3135" s="3"/>
      <c r="BC3135" s="3"/>
      <c r="BD3135" s="3"/>
      <c r="BE3135" s="3"/>
    </row>
    <row r="3136" spans="1:57" s="22" customFormat="1" hidden="1" x14ac:dyDescent="0.25">
      <c r="A3136" s="9">
        <v>2019</v>
      </c>
      <c r="B3136" s="9">
        <v>4</v>
      </c>
      <c r="C3136" s="9" t="s">
        <v>133</v>
      </c>
      <c r="D3136" s="9" t="s">
        <v>134</v>
      </c>
      <c r="E3136" s="9" t="s">
        <v>43</v>
      </c>
      <c r="F3136" s="9" t="s">
        <v>135</v>
      </c>
      <c r="G3136" s="5" t="s">
        <v>136</v>
      </c>
      <c r="H3136" s="6">
        <v>65.48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65.48</v>
      </c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  <c r="AM3136" s="3"/>
      <c r="AN3136" s="3"/>
      <c r="AO3136" s="3"/>
      <c r="AP3136" s="3"/>
      <c r="AQ3136" s="3"/>
      <c r="AR3136" s="3"/>
      <c r="AS3136" s="3"/>
      <c r="AT3136" s="3"/>
      <c r="AU3136" s="3"/>
      <c r="AV3136" s="3"/>
      <c r="AW3136" s="3"/>
      <c r="AX3136" s="3"/>
      <c r="AY3136" s="3"/>
      <c r="AZ3136" s="3"/>
      <c r="BA3136" s="3"/>
      <c r="BB3136" s="3"/>
      <c r="BC3136" s="3"/>
      <c r="BD3136" s="3"/>
      <c r="BE3136" s="3"/>
    </row>
    <row r="3137" spans="1:57" s="22" customFormat="1" hidden="1" x14ac:dyDescent="0.25">
      <c r="A3137" s="9">
        <v>2019</v>
      </c>
      <c r="B3137" s="9">
        <v>4</v>
      </c>
      <c r="C3137" s="9" t="s">
        <v>19</v>
      </c>
      <c r="D3137" s="9" t="s">
        <v>166</v>
      </c>
      <c r="E3137" s="9" t="s">
        <v>104</v>
      </c>
      <c r="F3137" s="9" t="s">
        <v>167</v>
      </c>
      <c r="G3137" s="5" t="s">
        <v>168</v>
      </c>
      <c r="H3137" s="6">
        <v>4.4400000000000004</v>
      </c>
      <c r="I3137" s="6">
        <v>0</v>
      </c>
      <c r="J3137" s="6">
        <v>0</v>
      </c>
      <c r="K3137" s="6">
        <v>0</v>
      </c>
      <c r="L3137" s="6">
        <v>4.4400000000000004</v>
      </c>
      <c r="M3137" s="6">
        <v>0</v>
      </c>
      <c r="N3137" s="6">
        <v>0</v>
      </c>
      <c r="O3137" s="6">
        <v>0</v>
      </c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  <c r="AM3137" s="3"/>
      <c r="AN3137" s="3"/>
      <c r="AO3137" s="3"/>
      <c r="AP3137" s="3"/>
      <c r="AQ3137" s="3"/>
      <c r="AR3137" s="3"/>
      <c r="AS3137" s="3"/>
      <c r="AT3137" s="3"/>
      <c r="AU3137" s="3"/>
      <c r="AV3137" s="3"/>
      <c r="AW3137" s="3"/>
      <c r="AX3137" s="3"/>
      <c r="AY3137" s="3"/>
      <c r="AZ3137" s="3"/>
      <c r="BA3137" s="3"/>
      <c r="BB3137" s="3"/>
      <c r="BC3137" s="3"/>
      <c r="BD3137" s="3"/>
      <c r="BE3137" s="3"/>
    </row>
    <row r="3138" spans="1:57" s="22" customFormat="1" hidden="1" x14ac:dyDescent="0.25">
      <c r="A3138" s="9">
        <v>2019</v>
      </c>
      <c r="B3138" s="9">
        <v>4</v>
      </c>
      <c r="C3138" s="9" t="s">
        <v>19</v>
      </c>
      <c r="D3138" s="9" t="s">
        <v>166</v>
      </c>
      <c r="E3138" s="9" t="s">
        <v>104</v>
      </c>
      <c r="F3138" s="9" t="s">
        <v>168</v>
      </c>
      <c r="G3138" s="5" t="s">
        <v>168</v>
      </c>
      <c r="H3138" s="6">
        <v>3.05</v>
      </c>
      <c r="I3138" s="6">
        <v>0</v>
      </c>
      <c r="J3138" s="6">
        <v>0</v>
      </c>
      <c r="K3138" s="6">
        <v>0</v>
      </c>
      <c r="L3138" s="6">
        <v>3.05</v>
      </c>
      <c r="M3138" s="6">
        <v>0</v>
      </c>
      <c r="N3138" s="6">
        <v>0</v>
      </c>
      <c r="O3138" s="6">
        <v>0</v>
      </c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  <c r="AM3138" s="3"/>
      <c r="AN3138" s="3"/>
      <c r="AO3138" s="3"/>
      <c r="AP3138" s="3"/>
      <c r="AQ3138" s="3"/>
      <c r="AR3138" s="3"/>
      <c r="AS3138" s="3"/>
      <c r="AT3138" s="3"/>
      <c r="AU3138" s="3"/>
      <c r="AV3138" s="3"/>
      <c r="AW3138" s="3"/>
      <c r="AX3138" s="3"/>
      <c r="AY3138" s="3"/>
      <c r="AZ3138" s="3"/>
      <c r="BA3138" s="3"/>
      <c r="BB3138" s="3"/>
      <c r="BC3138" s="3"/>
      <c r="BD3138" s="3"/>
      <c r="BE3138" s="3"/>
    </row>
    <row r="3139" spans="1:57" s="22" customFormat="1" hidden="1" x14ac:dyDescent="0.25">
      <c r="A3139" s="9">
        <v>2019</v>
      </c>
      <c r="B3139" s="9">
        <v>4</v>
      </c>
      <c r="C3139" s="9" t="s">
        <v>19</v>
      </c>
      <c r="D3139" s="9" t="s">
        <v>103</v>
      </c>
      <c r="E3139" s="9" t="s">
        <v>104</v>
      </c>
      <c r="F3139" s="9" t="s">
        <v>519</v>
      </c>
      <c r="G3139" s="5" t="s">
        <v>168</v>
      </c>
      <c r="H3139" s="6">
        <v>0.98</v>
      </c>
      <c r="I3139" s="6">
        <v>0</v>
      </c>
      <c r="J3139" s="6">
        <v>0</v>
      </c>
      <c r="K3139" s="6">
        <v>0</v>
      </c>
      <c r="L3139" s="6">
        <v>0.98</v>
      </c>
      <c r="M3139" s="6">
        <v>0</v>
      </c>
      <c r="N3139" s="6">
        <v>0</v>
      </c>
      <c r="O3139" s="6">
        <v>0</v>
      </c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  <c r="AM3139" s="3"/>
      <c r="AN3139" s="3"/>
      <c r="AO3139" s="3"/>
      <c r="AP3139" s="3"/>
      <c r="AQ3139" s="3"/>
      <c r="AR3139" s="3"/>
      <c r="AS3139" s="3"/>
      <c r="AT3139" s="3"/>
      <c r="AU3139" s="3"/>
      <c r="AV3139" s="3"/>
      <c r="AW3139" s="3"/>
      <c r="AX3139" s="3"/>
      <c r="AY3139" s="3"/>
      <c r="AZ3139" s="3"/>
      <c r="BA3139" s="3"/>
      <c r="BB3139" s="3"/>
      <c r="BC3139" s="3"/>
      <c r="BD3139" s="3"/>
      <c r="BE3139" s="3"/>
    </row>
    <row r="3140" spans="1:57" s="22" customFormat="1" hidden="1" x14ac:dyDescent="0.25">
      <c r="A3140" s="9">
        <v>2019</v>
      </c>
      <c r="B3140" s="9">
        <v>4</v>
      </c>
      <c r="C3140" s="9" t="s">
        <v>19</v>
      </c>
      <c r="D3140" s="9" t="s">
        <v>103</v>
      </c>
      <c r="E3140" s="9" t="s">
        <v>104</v>
      </c>
      <c r="F3140" s="9" t="s">
        <v>169</v>
      </c>
      <c r="G3140" s="5" t="s">
        <v>168</v>
      </c>
      <c r="H3140" s="6">
        <v>1.99</v>
      </c>
      <c r="I3140" s="6">
        <v>0</v>
      </c>
      <c r="J3140" s="6">
        <v>0</v>
      </c>
      <c r="K3140" s="6">
        <v>0</v>
      </c>
      <c r="L3140" s="6">
        <v>1.99</v>
      </c>
      <c r="M3140" s="6">
        <v>0</v>
      </c>
      <c r="N3140" s="6">
        <v>0</v>
      </c>
      <c r="O3140" s="6">
        <v>0</v>
      </c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  <c r="AM3140" s="3"/>
      <c r="AN3140" s="3"/>
      <c r="AO3140" s="3"/>
      <c r="AP3140" s="3"/>
      <c r="AQ3140" s="3"/>
      <c r="AR3140" s="3"/>
      <c r="AS3140" s="3"/>
      <c r="AT3140" s="3"/>
      <c r="AU3140" s="3"/>
      <c r="AV3140" s="3"/>
      <c r="AW3140" s="3"/>
      <c r="AX3140" s="3"/>
      <c r="AY3140" s="3"/>
      <c r="AZ3140" s="3"/>
      <c r="BA3140" s="3"/>
      <c r="BB3140" s="3"/>
      <c r="BC3140" s="3"/>
      <c r="BD3140" s="3"/>
      <c r="BE3140" s="3"/>
    </row>
    <row r="3141" spans="1:57" s="22" customFormat="1" hidden="1" x14ac:dyDescent="0.25">
      <c r="A3141" s="9">
        <v>2019</v>
      </c>
      <c r="B3141" s="9">
        <v>4</v>
      </c>
      <c r="C3141" s="9" t="s">
        <v>79</v>
      </c>
      <c r="D3141" s="9" t="s">
        <v>137</v>
      </c>
      <c r="E3141" s="9" t="s">
        <v>138</v>
      </c>
      <c r="F3141" s="9" t="s">
        <v>170</v>
      </c>
      <c r="G3141" s="5" t="s">
        <v>171</v>
      </c>
      <c r="H3141" s="6">
        <v>4.2699999999999996</v>
      </c>
      <c r="I3141" s="6">
        <v>0</v>
      </c>
      <c r="J3141" s="6">
        <v>0</v>
      </c>
      <c r="K3141" s="6">
        <v>0</v>
      </c>
      <c r="L3141" s="6">
        <v>4.2699999999999996</v>
      </c>
      <c r="M3141" s="6">
        <v>0</v>
      </c>
      <c r="N3141" s="6">
        <v>0</v>
      </c>
      <c r="O3141" s="6">
        <v>0</v>
      </c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  <c r="AM3141" s="3"/>
      <c r="AN3141" s="3"/>
      <c r="AO3141" s="3"/>
      <c r="AP3141" s="3"/>
      <c r="AQ3141" s="3"/>
      <c r="AR3141" s="3"/>
      <c r="AS3141" s="3"/>
      <c r="AT3141" s="3"/>
      <c r="AU3141" s="3"/>
      <c r="AV3141" s="3"/>
      <c r="AW3141" s="3"/>
      <c r="AX3141" s="3"/>
      <c r="AY3141" s="3"/>
      <c r="AZ3141" s="3"/>
      <c r="BA3141" s="3"/>
      <c r="BB3141" s="3"/>
      <c r="BC3141" s="3"/>
      <c r="BD3141" s="3"/>
      <c r="BE3141" s="3"/>
    </row>
    <row r="3142" spans="1:57" s="22" customFormat="1" hidden="1" x14ac:dyDescent="0.25">
      <c r="A3142" s="9">
        <v>2019</v>
      </c>
      <c r="B3142" s="9">
        <v>4</v>
      </c>
      <c r="C3142" s="9" t="s">
        <v>79</v>
      </c>
      <c r="D3142" s="9" t="s">
        <v>137</v>
      </c>
      <c r="E3142" s="9" t="s">
        <v>138</v>
      </c>
      <c r="F3142" s="9" t="s">
        <v>173</v>
      </c>
      <c r="G3142" s="5" t="s">
        <v>171</v>
      </c>
      <c r="H3142" s="6">
        <v>0.47</v>
      </c>
      <c r="I3142" s="6">
        <v>0</v>
      </c>
      <c r="J3142" s="6">
        <v>0</v>
      </c>
      <c r="K3142" s="6">
        <v>0</v>
      </c>
      <c r="L3142" s="6">
        <v>0.47</v>
      </c>
      <c r="M3142" s="6">
        <v>0</v>
      </c>
      <c r="N3142" s="6">
        <v>0</v>
      </c>
      <c r="O3142" s="6">
        <v>0</v>
      </c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  <c r="AM3142" s="3"/>
      <c r="AN3142" s="3"/>
      <c r="AO3142" s="3"/>
      <c r="AP3142" s="3"/>
      <c r="AQ3142" s="3"/>
      <c r="AR3142" s="3"/>
      <c r="AS3142" s="3"/>
      <c r="AT3142" s="3"/>
      <c r="AU3142" s="3"/>
      <c r="AV3142" s="3"/>
      <c r="AW3142" s="3"/>
      <c r="AX3142" s="3"/>
      <c r="AY3142" s="3"/>
      <c r="AZ3142" s="3"/>
      <c r="BA3142" s="3"/>
      <c r="BB3142" s="3"/>
      <c r="BC3142" s="3"/>
      <c r="BD3142" s="3"/>
      <c r="BE3142" s="3"/>
    </row>
    <row r="3143" spans="1:57" s="22" customFormat="1" hidden="1" x14ac:dyDescent="0.25">
      <c r="A3143" s="9">
        <v>2019</v>
      </c>
      <c r="B3143" s="9">
        <v>4</v>
      </c>
      <c r="C3143" s="9" t="s">
        <v>79</v>
      </c>
      <c r="D3143" s="9" t="s">
        <v>137</v>
      </c>
      <c r="E3143" s="9" t="s">
        <v>138</v>
      </c>
      <c r="F3143" s="9" t="s">
        <v>174</v>
      </c>
      <c r="G3143" s="5" t="s">
        <v>171</v>
      </c>
      <c r="H3143" s="6">
        <v>0.3</v>
      </c>
      <c r="I3143" s="6">
        <v>0</v>
      </c>
      <c r="J3143" s="6">
        <v>0</v>
      </c>
      <c r="K3143" s="6">
        <v>0</v>
      </c>
      <c r="L3143" s="6">
        <v>0.3</v>
      </c>
      <c r="M3143" s="6">
        <v>0</v>
      </c>
      <c r="N3143" s="6">
        <v>0</v>
      </c>
      <c r="O3143" s="6">
        <v>0</v>
      </c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  <c r="AM3143" s="3"/>
      <c r="AN3143" s="3"/>
      <c r="AO3143" s="3"/>
      <c r="AP3143" s="3"/>
      <c r="AQ3143" s="3"/>
      <c r="AR3143" s="3"/>
      <c r="AS3143" s="3"/>
      <c r="AT3143" s="3"/>
      <c r="AU3143" s="3"/>
      <c r="AV3143" s="3"/>
      <c r="AW3143" s="3"/>
      <c r="AX3143" s="3"/>
      <c r="AY3143" s="3"/>
      <c r="AZ3143" s="3"/>
      <c r="BA3143" s="3"/>
      <c r="BB3143" s="3"/>
      <c r="BC3143" s="3"/>
      <c r="BD3143" s="3"/>
      <c r="BE3143" s="3"/>
    </row>
    <row r="3144" spans="1:57" s="22" customFormat="1" hidden="1" x14ac:dyDescent="0.25">
      <c r="A3144" s="9">
        <v>2019</v>
      </c>
      <c r="B3144" s="9">
        <v>4</v>
      </c>
      <c r="C3144" s="9" t="s">
        <v>79</v>
      </c>
      <c r="D3144" s="9" t="s">
        <v>137</v>
      </c>
      <c r="E3144" s="9" t="s">
        <v>138</v>
      </c>
      <c r="F3144" s="9" t="s">
        <v>175</v>
      </c>
      <c r="G3144" s="5" t="s">
        <v>171</v>
      </c>
      <c r="H3144" s="6">
        <v>4.54</v>
      </c>
      <c r="I3144" s="6">
        <v>0</v>
      </c>
      <c r="J3144" s="6">
        <v>0</v>
      </c>
      <c r="K3144" s="6">
        <v>0</v>
      </c>
      <c r="L3144" s="6">
        <v>4.54</v>
      </c>
      <c r="M3144" s="6">
        <v>0</v>
      </c>
      <c r="N3144" s="6">
        <v>0</v>
      </c>
      <c r="O3144" s="6">
        <v>0</v>
      </c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  <c r="AM3144" s="3"/>
      <c r="AN3144" s="3"/>
      <c r="AO3144" s="3"/>
      <c r="AP3144" s="3"/>
      <c r="AQ3144" s="3"/>
      <c r="AR3144" s="3"/>
      <c r="AS3144" s="3"/>
      <c r="AT3144" s="3"/>
      <c r="AU3144" s="3"/>
      <c r="AV3144" s="3"/>
      <c r="AW3144" s="3"/>
      <c r="AX3144" s="3"/>
      <c r="AY3144" s="3"/>
      <c r="AZ3144" s="3"/>
      <c r="BA3144" s="3"/>
      <c r="BB3144" s="3"/>
      <c r="BC3144" s="3"/>
      <c r="BD3144" s="3"/>
      <c r="BE3144" s="3"/>
    </row>
    <row r="3145" spans="1:57" s="22" customFormat="1" hidden="1" x14ac:dyDescent="0.25">
      <c r="A3145" s="9">
        <v>2019</v>
      </c>
      <c r="B3145" s="9">
        <v>4</v>
      </c>
      <c r="C3145" s="9" t="s">
        <v>27</v>
      </c>
      <c r="D3145" s="9" t="s">
        <v>158</v>
      </c>
      <c r="E3145" s="9" t="s">
        <v>176</v>
      </c>
      <c r="F3145" s="9" t="s">
        <v>179</v>
      </c>
      <c r="G3145" s="5" t="s">
        <v>178</v>
      </c>
      <c r="H3145" s="6">
        <v>3.04</v>
      </c>
      <c r="I3145" s="6">
        <v>0</v>
      </c>
      <c r="J3145" s="6">
        <v>0</v>
      </c>
      <c r="K3145" s="6">
        <v>0</v>
      </c>
      <c r="L3145" s="6">
        <v>0</v>
      </c>
      <c r="M3145" s="6">
        <v>3.04</v>
      </c>
      <c r="N3145" s="6">
        <v>1.74</v>
      </c>
      <c r="O3145" s="6">
        <v>0</v>
      </c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  <c r="AM3145" s="3"/>
      <c r="AN3145" s="3"/>
      <c r="AO3145" s="3"/>
      <c r="AP3145" s="3"/>
      <c r="AQ3145" s="3"/>
      <c r="AR3145" s="3"/>
      <c r="AS3145" s="3"/>
      <c r="AT3145" s="3"/>
      <c r="AU3145" s="3"/>
      <c r="AV3145" s="3"/>
      <c r="AW3145" s="3"/>
      <c r="AX3145" s="3"/>
      <c r="AY3145" s="3"/>
      <c r="AZ3145" s="3"/>
      <c r="BA3145" s="3"/>
      <c r="BB3145" s="3"/>
      <c r="BC3145" s="3"/>
      <c r="BD3145" s="3"/>
      <c r="BE3145" s="3"/>
    </row>
    <row r="3146" spans="1:57" s="22" customFormat="1" hidden="1" x14ac:dyDescent="0.25">
      <c r="A3146" s="9">
        <v>2019</v>
      </c>
      <c r="B3146" s="9">
        <v>4</v>
      </c>
      <c r="C3146" s="9" t="s">
        <v>209</v>
      </c>
      <c r="D3146" s="9" t="s">
        <v>210</v>
      </c>
      <c r="E3146" s="9" t="s">
        <v>17</v>
      </c>
      <c r="F3146" s="9" t="s">
        <v>211</v>
      </c>
      <c r="G3146" s="7" t="s">
        <v>212</v>
      </c>
      <c r="H3146" s="6">
        <v>0.14000000000000001</v>
      </c>
      <c r="I3146" s="6">
        <v>0</v>
      </c>
      <c r="J3146" s="6">
        <v>0</v>
      </c>
      <c r="K3146" s="6">
        <v>0</v>
      </c>
      <c r="L3146" s="6">
        <v>0.03</v>
      </c>
      <c r="M3146" s="6">
        <v>0</v>
      </c>
      <c r="N3146" s="6">
        <v>0</v>
      </c>
      <c r="O3146" s="6">
        <v>0.11</v>
      </c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  <c r="AM3146" s="3"/>
      <c r="AN3146" s="3"/>
      <c r="AO3146" s="3"/>
      <c r="AP3146" s="3"/>
      <c r="AQ3146" s="3"/>
      <c r="AR3146" s="3"/>
      <c r="AS3146" s="3"/>
      <c r="AT3146" s="3"/>
      <c r="AU3146" s="3"/>
      <c r="AV3146" s="3"/>
      <c r="AW3146" s="3"/>
      <c r="AX3146" s="3"/>
      <c r="AY3146" s="3"/>
      <c r="AZ3146" s="3"/>
      <c r="BA3146" s="3"/>
      <c r="BB3146" s="3"/>
      <c r="BC3146" s="3"/>
      <c r="BD3146" s="3"/>
      <c r="BE3146" s="3"/>
    </row>
    <row r="3147" spans="1:57" s="22" customFormat="1" hidden="1" x14ac:dyDescent="0.25">
      <c r="A3147" s="9">
        <v>2019</v>
      </c>
      <c r="B3147" s="9">
        <v>4</v>
      </c>
      <c r="C3147" s="9" t="s">
        <v>222</v>
      </c>
      <c r="D3147" s="9" t="s">
        <v>223</v>
      </c>
      <c r="E3147" s="9" t="s">
        <v>224</v>
      </c>
      <c r="F3147" s="9" t="s">
        <v>225</v>
      </c>
      <c r="G3147" s="5" t="s">
        <v>226</v>
      </c>
      <c r="H3147" s="6">
        <v>6.91</v>
      </c>
      <c r="I3147" s="6">
        <v>0</v>
      </c>
      <c r="J3147" s="6">
        <v>0</v>
      </c>
      <c r="K3147" s="6">
        <v>0</v>
      </c>
      <c r="L3147" s="6">
        <v>0.03</v>
      </c>
      <c r="M3147" s="6">
        <v>0</v>
      </c>
      <c r="N3147" s="6">
        <v>0</v>
      </c>
      <c r="O3147" s="6">
        <v>6.87</v>
      </c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  <c r="AM3147" s="3"/>
      <c r="AN3147" s="3"/>
      <c r="AO3147" s="3"/>
      <c r="AP3147" s="3"/>
      <c r="AQ3147" s="3"/>
      <c r="AR3147" s="3"/>
      <c r="AS3147" s="3"/>
      <c r="AT3147" s="3"/>
      <c r="AU3147" s="3"/>
      <c r="AV3147" s="3"/>
      <c r="AW3147" s="3"/>
      <c r="AX3147" s="3"/>
      <c r="AY3147" s="3"/>
      <c r="AZ3147" s="3"/>
      <c r="BA3147" s="3"/>
      <c r="BB3147" s="3"/>
      <c r="BC3147" s="3"/>
      <c r="BD3147" s="3"/>
      <c r="BE3147" s="3"/>
    </row>
    <row r="3148" spans="1:57" s="22" customFormat="1" hidden="1" x14ac:dyDescent="0.25">
      <c r="A3148" s="9">
        <v>2019</v>
      </c>
      <c r="B3148" s="9">
        <v>4</v>
      </c>
      <c r="C3148" s="9" t="s">
        <v>222</v>
      </c>
      <c r="D3148" s="9" t="s">
        <v>223</v>
      </c>
      <c r="E3148" s="9" t="s">
        <v>224</v>
      </c>
      <c r="F3148" s="9" t="s">
        <v>228</v>
      </c>
      <c r="G3148" s="5" t="s">
        <v>226</v>
      </c>
      <c r="H3148" s="6">
        <v>0.32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0.32</v>
      </c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  <c r="AM3148" s="3"/>
      <c r="AN3148" s="3"/>
      <c r="AO3148" s="3"/>
      <c r="AP3148" s="3"/>
      <c r="AQ3148" s="3"/>
      <c r="AR3148" s="3"/>
      <c r="AS3148" s="3"/>
      <c r="AT3148" s="3"/>
      <c r="AU3148" s="3"/>
      <c r="AV3148" s="3"/>
      <c r="AW3148" s="3"/>
      <c r="AX3148" s="3"/>
      <c r="AY3148" s="3"/>
      <c r="AZ3148" s="3"/>
      <c r="BA3148" s="3"/>
      <c r="BB3148" s="3"/>
      <c r="BC3148" s="3"/>
      <c r="BD3148" s="3"/>
      <c r="BE3148" s="3"/>
    </row>
    <row r="3149" spans="1:57" s="22" customFormat="1" hidden="1" x14ac:dyDescent="0.25">
      <c r="A3149" s="9">
        <v>2019</v>
      </c>
      <c r="B3149" s="9">
        <v>4</v>
      </c>
      <c r="C3149" s="9" t="s">
        <v>133</v>
      </c>
      <c r="D3149" s="9" t="s">
        <v>238</v>
      </c>
      <c r="E3149" s="9" t="s">
        <v>67</v>
      </c>
      <c r="F3149" s="9" t="s">
        <v>239</v>
      </c>
      <c r="G3149" s="5" t="s">
        <v>240</v>
      </c>
      <c r="H3149" s="6">
        <v>0.02</v>
      </c>
      <c r="I3149" s="6">
        <v>0</v>
      </c>
      <c r="J3149" s="6">
        <v>0</v>
      </c>
      <c r="K3149" s="6">
        <v>0</v>
      </c>
      <c r="L3149" s="6">
        <v>0.02</v>
      </c>
      <c r="M3149" s="6">
        <v>0</v>
      </c>
      <c r="N3149" s="6">
        <v>0</v>
      </c>
      <c r="O3149" s="6">
        <v>0</v>
      </c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  <c r="AM3149" s="3"/>
      <c r="AN3149" s="3"/>
      <c r="AO3149" s="3"/>
      <c r="AP3149" s="3"/>
      <c r="AQ3149" s="3"/>
      <c r="AR3149" s="3"/>
      <c r="AS3149" s="3"/>
      <c r="AT3149" s="3"/>
      <c r="AU3149" s="3"/>
      <c r="AV3149" s="3"/>
      <c r="AW3149" s="3"/>
      <c r="AX3149" s="3"/>
      <c r="AY3149" s="3"/>
      <c r="AZ3149" s="3"/>
      <c r="BA3149" s="3"/>
      <c r="BB3149" s="3"/>
      <c r="BC3149" s="3"/>
      <c r="BD3149" s="3"/>
      <c r="BE3149" s="3"/>
    </row>
    <row r="3150" spans="1:57" s="22" customFormat="1" hidden="1" x14ac:dyDescent="0.25">
      <c r="A3150" s="9">
        <v>2019</v>
      </c>
      <c r="B3150" s="9">
        <v>4</v>
      </c>
      <c r="C3150" s="9" t="s">
        <v>19</v>
      </c>
      <c r="D3150" s="9" t="s">
        <v>166</v>
      </c>
      <c r="E3150" s="9" t="s">
        <v>242</v>
      </c>
      <c r="F3150" s="9" t="s">
        <v>517</v>
      </c>
      <c r="G3150" s="5" t="s">
        <v>247</v>
      </c>
      <c r="H3150" s="6">
        <v>0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  <c r="AM3150" s="3"/>
      <c r="AN3150" s="3"/>
      <c r="AO3150" s="3"/>
      <c r="AP3150" s="3"/>
      <c r="AQ3150" s="3"/>
      <c r="AR3150" s="3"/>
      <c r="AS3150" s="3"/>
      <c r="AT3150" s="3"/>
      <c r="AU3150" s="3"/>
      <c r="AV3150" s="3"/>
      <c r="AW3150" s="3"/>
      <c r="AX3150" s="3"/>
      <c r="AY3150" s="3"/>
      <c r="AZ3150" s="3"/>
      <c r="BA3150" s="3"/>
      <c r="BB3150" s="3"/>
      <c r="BC3150" s="3"/>
      <c r="BD3150" s="3"/>
      <c r="BE3150" s="3"/>
    </row>
    <row r="3151" spans="1:57" s="22" customFormat="1" hidden="1" x14ac:dyDescent="0.25">
      <c r="A3151" s="9">
        <v>2019</v>
      </c>
      <c r="B3151" s="9">
        <v>4</v>
      </c>
      <c r="C3151" s="9" t="s">
        <v>231</v>
      </c>
      <c r="D3151" s="9" t="s">
        <v>521</v>
      </c>
      <c r="E3151" s="9" t="s">
        <v>17</v>
      </c>
      <c r="F3151" s="9" t="s">
        <v>278</v>
      </c>
      <c r="G3151" s="5" t="s">
        <v>278</v>
      </c>
      <c r="H3151" s="6">
        <v>0.03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0.02</v>
      </c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  <c r="AM3151" s="3"/>
      <c r="AN3151" s="3"/>
      <c r="AO3151" s="3"/>
      <c r="AP3151" s="3"/>
      <c r="AQ3151" s="3"/>
      <c r="AR3151" s="3"/>
      <c r="AS3151" s="3"/>
      <c r="AT3151" s="3"/>
      <c r="AU3151" s="3"/>
      <c r="AV3151" s="3"/>
      <c r="AW3151" s="3"/>
      <c r="AX3151" s="3"/>
      <c r="AY3151" s="3"/>
      <c r="AZ3151" s="3"/>
      <c r="BA3151" s="3"/>
      <c r="BB3151" s="3"/>
      <c r="BC3151" s="3"/>
      <c r="BD3151" s="3"/>
      <c r="BE3151" s="3"/>
    </row>
    <row r="3152" spans="1:57" s="22" customFormat="1" hidden="1" x14ac:dyDescent="0.25">
      <c r="A3152" s="9">
        <v>2019</v>
      </c>
      <c r="B3152" s="9">
        <v>4</v>
      </c>
      <c r="C3152" s="9" t="s">
        <v>19</v>
      </c>
      <c r="D3152" s="9" t="s">
        <v>66</v>
      </c>
      <c r="E3152" s="9" t="s">
        <v>43</v>
      </c>
      <c r="F3152" s="9" t="s">
        <v>117</v>
      </c>
      <c r="G3152" s="5" t="s">
        <v>117</v>
      </c>
      <c r="H3152" s="6">
        <v>1.29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1.29</v>
      </c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  <c r="AM3152" s="3"/>
      <c r="AN3152" s="3"/>
      <c r="AO3152" s="3"/>
      <c r="AP3152" s="3"/>
      <c r="AQ3152" s="3"/>
      <c r="AR3152" s="3"/>
      <c r="AS3152" s="3"/>
      <c r="AT3152" s="3"/>
      <c r="AU3152" s="3"/>
      <c r="AV3152" s="3"/>
      <c r="AW3152" s="3"/>
      <c r="AX3152" s="3"/>
      <c r="AY3152" s="3"/>
      <c r="AZ3152" s="3"/>
      <c r="BA3152" s="3"/>
      <c r="BB3152" s="3"/>
      <c r="BC3152" s="3"/>
      <c r="BD3152" s="3"/>
      <c r="BE3152" s="3"/>
    </row>
    <row r="3153" spans="1:57" s="22" customFormat="1" x14ac:dyDescent="0.25">
      <c r="A3153" s="9">
        <v>2019</v>
      </c>
      <c r="B3153" s="9">
        <v>4</v>
      </c>
      <c r="C3153" s="9" t="s">
        <v>133</v>
      </c>
      <c r="D3153" s="9" t="s">
        <v>292</v>
      </c>
      <c r="E3153" s="9" t="s">
        <v>29</v>
      </c>
      <c r="F3153" s="9" t="s">
        <v>293</v>
      </c>
      <c r="G3153" s="5" t="s">
        <v>294</v>
      </c>
      <c r="H3153" s="6">
        <v>0.04</v>
      </c>
      <c r="I3153" s="6">
        <v>0</v>
      </c>
      <c r="J3153" s="6">
        <v>0</v>
      </c>
      <c r="K3153" s="6">
        <v>0</v>
      </c>
      <c r="L3153" s="6">
        <v>0.04</v>
      </c>
      <c r="M3153" s="6">
        <v>0</v>
      </c>
      <c r="N3153" s="6">
        <v>0</v>
      </c>
      <c r="O3153" s="6">
        <v>0</v>
      </c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  <c r="AM3153" s="3"/>
      <c r="AN3153" s="3"/>
      <c r="AO3153" s="3"/>
      <c r="AP3153" s="3"/>
      <c r="AQ3153" s="3"/>
      <c r="AR3153" s="3"/>
      <c r="AS3153" s="3"/>
      <c r="AT3153" s="3"/>
      <c r="AU3153" s="3"/>
      <c r="AV3153" s="3"/>
      <c r="AW3153" s="3"/>
      <c r="AX3153" s="3"/>
      <c r="AY3153" s="3"/>
      <c r="AZ3153" s="3"/>
      <c r="BA3153" s="3"/>
      <c r="BB3153" s="3"/>
      <c r="BC3153" s="3"/>
      <c r="BD3153" s="3"/>
      <c r="BE3153" s="3"/>
    </row>
    <row r="3154" spans="1:57" s="22" customFormat="1" hidden="1" x14ac:dyDescent="0.25">
      <c r="A3154" s="9">
        <v>2019</v>
      </c>
      <c r="B3154" s="9">
        <v>4</v>
      </c>
      <c r="C3154" s="9" t="s">
        <v>19</v>
      </c>
      <c r="D3154" s="9" t="s">
        <v>20</v>
      </c>
      <c r="E3154" s="9" t="s">
        <v>304</v>
      </c>
      <c r="F3154" s="9" t="s">
        <v>307</v>
      </c>
      <c r="G3154" s="5" t="s">
        <v>306</v>
      </c>
      <c r="H3154" s="6">
        <v>1.6400000000000001</v>
      </c>
      <c r="I3154" s="6">
        <v>0</v>
      </c>
      <c r="J3154" s="6">
        <v>0</v>
      </c>
      <c r="K3154" s="6">
        <v>0</v>
      </c>
      <c r="L3154" s="6">
        <v>1.6400000000000001</v>
      </c>
      <c r="M3154" s="6">
        <v>0</v>
      </c>
      <c r="N3154" s="6">
        <v>0</v>
      </c>
      <c r="O3154" s="6">
        <v>0</v>
      </c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  <c r="AM3154" s="3"/>
      <c r="AN3154" s="3"/>
      <c r="AO3154" s="3"/>
      <c r="AP3154" s="3"/>
      <c r="AQ3154" s="3"/>
      <c r="AR3154" s="3"/>
      <c r="AS3154" s="3"/>
      <c r="AT3154" s="3"/>
      <c r="AU3154" s="3"/>
      <c r="AV3154" s="3"/>
      <c r="AW3154" s="3"/>
      <c r="AX3154" s="3"/>
      <c r="AY3154" s="3"/>
      <c r="AZ3154" s="3"/>
      <c r="BA3154" s="3"/>
      <c r="BB3154" s="3"/>
      <c r="BC3154" s="3"/>
      <c r="BD3154" s="3"/>
      <c r="BE3154" s="3"/>
    </row>
    <row r="3155" spans="1:57" s="22" customFormat="1" hidden="1" x14ac:dyDescent="0.25">
      <c r="A3155" s="9">
        <v>2019</v>
      </c>
      <c r="B3155" s="9">
        <v>4</v>
      </c>
      <c r="C3155" s="9" t="s">
        <v>19</v>
      </c>
      <c r="D3155" s="9" t="s">
        <v>103</v>
      </c>
      <c r="E3155" s="9" t="s">
        <v>304</v>
      </c>
      <c r="F3155" s="9" t="s">
        <v>308</v>
      </c>
      <c r="G3155" s="5" t="s">
        <v>306</v>
      </c>
      <c r="H3155" s="6">
        <v>0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  <c r="AM3155" s="3"/>
      <c r="AN3155" s="3"/>
      <c r="AO3155" s="3"/>
      <c r="AP3155" s="3"/>
      <c r="AQ3155" s="3"/>
      <c r="AR3155" s="3"/>
      <c r="AS3155" s="3"/>
      <c r="AT3155" s="3"/>
      <c r="AU3155" s="3"/>
      <c r="AV3155" s="3"/>
      <c r="AW3155" s="3"/>
      <c r="AX3155" s="3"/>
      <c r="AY3155" s="3"/>
      <c r="AZ3155" s="3"/>
      <c r="BA3155" s="3"/>
      <c r="BB3155" s="3"/>
      <c r="BC3155" s="3"/>
      <c r="BD3155" s="3"/>
      <c r="BE3155" s="3"/>
    </row>
    <row r="3156" spans="1:57" s="22" customFormat="1" hidden="1" x14ac:dyDescent="0.25">
      <c r="A3156" s="9">
        <v>2019</v>
      </c>
      <c r="B3156" s="9">
        <v>4</v>
      </c>
      <c r="C3156" s="9" t="s">
        <v>19</v>
      </c>
      <c r="D3156" s="9" t="s">
        <v>20</v>
      </c>
      <c r="E3156" s="9" t="s">
        <v>104</v>
      </c>
      <c r="F3156" s="9" t="s">
        <v>391</v>
      </c>
      <c r="G3156" s="5" t="s">
        <v>392</v>
      </c>
      <c r="H3156" s="6">
        <v>1.02</v>
      </c>
      <c r="I3156" s="6">
        <v>0</v>
      </c>
      <c r="J3156" s="6">
        <v>0</v>
      </c>
      <c r="K3156" s="6">
        <v>0</v>
      </c>
      <c r="L3156" s="6">
        <v>1.02</v>
      </c>
      <c r="M3156" s="6">
        <v>0</v>
      </c>
      <c r="N3156" s="6">
        <v>0</v>
      </c>
      <c r="O3156" s="6">
        <v>0</v>
      </c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  <c r="AM3156" s="3"/>
      <c r="AN3156" s="3"/>
      <c r="AO3156" s="3"/>
      <c r="AP3156" s="3"/>
      <c r="AQ3156" s="3"/>
      <c r="AR3156" s="3"/>
      <c r="AS3156" s="3"/>
      <c r="AT3156" s="3"/>
      <c r="AU3156" s="3"/>
      <c r="AV3156" s="3"/>
      <c r="AW3156" s="3"/>
      <c r="AX3156" s="3"/>
      <c r="AY3156" s="3"/>
      <c r="AZ3156" s="3"/>
      <c r="BA3156" s="3"/>
      <c r="BB3156" s="3"/>
      <c r="BC3156" s="3"/>
      <c r="BD3156" s="3"/>
      <c r="BE3156" s="3"/>
    </row>
    <row r="3157" spans="1:57" s="22" customFormat="1" hidden="1" x14ac:dyDescent="0.25">
      <c r="A3157" s="9">
        <v>2019</v>
      </c>
      <c r="B3157" s="9">
        <v>4</v>
      </c>
      <c r="C3157" s="9" t="s">
        <v>98</v>
      </c>
      <c r="D3157" s="9" t="s">
        <v>120</v>
      </c>
      <c r="E3157" s="9" t="s">
        <v>459</v>
      </c>
      <c r="F3157" s="9" t="s">
        <v>460</v>
      </c>
      <c r="G3157" s="5" t="s">
        <v>460</v>
      </c>
      <c r="H3157" s="6">
        <v>6.74</v>
      </c>
      <c r="I3157" s="6">
        <v>0</v>
      </c>
      <c r="J3157" s="6">
        <v>0</v>
      </c>
      <c r="K3157" s="6">
        <v>0</v>
      </c>
      <c r="L3157" s="6">
        <v>6.74</v>
      </c>
      <c r="M3157" s="6">
        <v>0</v>
      </c>
      <c r="N3157" s="6">
        <v>0</v>
      </c>
      <c r="O3157" s="6">
        <v>0</v>
      </c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  <c r="AM3157" s="3"/>
      <c r="AN3157" s="3"/>
      <c r="AO3157" s="3"/>
      <c r="AP3157" s="3"/>
      <c r="AQ3157" s="3"/>
      <c r="AR3157" s="3"/>
      <c r="AS3157" s="3"/>
      <c r="AT3157" s="3"/>
      <c r="AU3157" s="3"/>
      <c r="AV3157" s="3"/>
      <c r="AW3157" s="3"/>
      <c r="AX3157" s="3"/>
      <c r="AY3157" s="3"/>
      <c r="AZ3157" s="3"/>
      <c r="BA3157" s="3"/>
      <c r="BB3157" s="3"/>
      <c r="BC3157" s="3"/>
      <c r="BD3157" s="3"/>
      <c r="BE3157" s="3"/>
    </row>
    <row r="3158" spans="1:57" s="22" customFormat="1" x14ac:dyDescent="0.25">
      <c r="A3158" s="9">
        <v>2019</v>
      </c>
      <c r="B3158" s="9">
        <v>4</v>
      </c>
      <c r="C3158" s="9" t="s">
        <v>98</v>
      </c>
      <c r="D3158" s="9" t="s">
        <v>471</v>
      </c>
      <c r="E3158" s="9" t="s">
        <v>29</v>
      </c>
      <c r="F3158" s="9" t="s">
        <v>472</v>
      </c>
      <c r="G3158" s="5" t="s">
        <v>473</v>
      </c>
      <c r="H3158" s="6">
        <v>1270.8800000000001</v>
      </c>
      <c r="I3158" s="6">
        <v>0</v>
      </c>
      <c r="J3158" s="6">
        <v>0</v>
      </c>
      <c r="K3158" s="6">
        <v>0</v>
      </c>
      <c r="L3158" s="6">
        <v>0</v>
      </c>
      <c r="M3158" s="6">
        <v>1270.8800000000001</v>
      </c>
      <c r="N3158" s="6">
        <v>130.03</v>
      </c>
      <c r="O3158" s="6">
        <v>0</v>
      </c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  <c r="AM3158" s="3"/>
      <c r="AN3158" s="3"/>
      <c r="AO3158" s="3"/>
      <c r="AP3158" s="3"/>
      <c r="AQ3158" s="3"/>
      <c r="AR3158" s="3"/>
      <c r="AS3158" s="3"/>
      <c r="AT3158" s="3"/>
      <c r="AU3158" s="3"/>
      <c r="AV3158" s="3"/>
      <c r="AW3158" s="3"/>
      <c r="AX3158" s="3"/>
      <c r="AY3158" s="3"/>
      <c r="AZ3158" s="3"/>
      <c r="BA3158" s="3"/>
      <c r="BB3158" s="3"/>
      <c r="BC3158" s="3"/>
      <c r="BD3158" s="3"/>
      <c r="BE3158" s="3"/>
    </row>
    <row r="3159" spans="1:57" s="22" customFormat="1" x14ac:dyDescent="0.25">
      <c r="A3159" s="9">
        <v>2019</v>
      </c>
      <c r="B3159" s="9">
        <v>4</v>
      </c>
      <c r="C3159" s="9" t="s">
        <v>98</v>
      </c>
      <c r="D3159" s="9" t="s">
        <v>483</v>
      </c>
      <c r="E3159" s="9" t="s">
        <v>29</v>
      </c>
      <c r="F3159" s="9" t="s">
        <v>99</v>
      </c>
      <c r="G3159" s="5" t="s">
        <v>483</v>
      </c>
      <c r="H3159" s="6">
        <v>4.58</v>
      </c>
      <c r="I3159" s="6">
        <v>0</v>
      </c>
      <c r="J3159" s="6">
        <v>0</v>
      </c>
      <c r="K3159" s="6">
        <v>0</v>
      </c>
      <c r="L3159" s="6">
        <v>1.35</v>
      </c>
      <c r="M3159" s="6">
        <v>3.23</v>
      </c>
      <c r="N3159" s="6">
        <v>0</v>
      </c>
      <c r="O3159" s="6">
        <v>0</v>
      </c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  <c r="AM3159" s="3"/>
      <c r="AN3159" s="3"/>
      <c r="AO3159" s="3"/>
      <c r="AP3159" s="3"/>
      <c r="AQ3159" s="3"/>
      <c r="AR3159" s="3"/>
      <c r="AS3159" s="3"/>
      <c r="AT3159" s="3"/>
      <c r="AU3159" s="3"/>
      <c r="AV3159" s="3"/>
      <c r="AW3159" s="3"/>
      <c r="AX3159" s="3"/>
      <c r="AY3159" s="3"/>
      <c r="AZ3159" s="3"/>
      <c r="BA3159" s="3"/>
      <c r="BB3159" s="3"/>
      <c r="BC3159" s="3"/>
      <c r="BD3159" s="3"/>
      <c r="BE3159" s="3"/>
    </row>
    <row r="3160" spans="1:57" s="22" customFormat="1" x14ac:dyDescent="0.25">
      <c r="A3160" s="9">
        <v>2019</v>
      </c>
      <c r="B3160" s="9">
        <v>4</v>
      </c>
      <c r="C3160" s="9" t="s">
        <v>98</v>
      </c>
      <c r="D3160" s="9" t="s">
        <v>483</v>
      </c>
      <c r="E3160" s="9" t="s">
        <v>29</v>
      </c>
      <c r="F3160" s="9" t="s">
        <v>484</v>
      </c>
      <c r="G3160" s="5" t="s">
        <v>483</v>
      </c>
      <c r="H3160" s="6">
        <v>25.01</v>
      </c>
      <c r="I3160" s="6">
        <v>0</v>
      </c>
      <c r="J3160" s="6">
        <v>0</v>
      </c>
      <c r="K3160" s="6">
        <v>0</v>
      </c>
      <c r="L3160" s="6">
        <v>9.58</v>
      </c>
      <c r="M3160" s="6">
        <v>15.43</v>
      </c>
      <c r="N3160" s="6">
        <v>0</v>
      </c>
      <c r="O3160" s="6">
        <v>0</v>
      </c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  <c r="AM3160" s="3"/>
      <c r="AN3160" s="3"/>
      <c r="AO3160" s="3"/>
      <c r="AP3160" s="3"/>
      <c r="AQ3160" s="3"/>
      <c r="AR3160" s="3"/>
      <c r="AS3160" s="3"/>
      <c r="AT3160" s="3"/>
      <c r="AU3160" s="3"/>
      <c r="AV3160" s="3"/>
      <c r="AW3160" s="3"/>
      <c r="AX3160" s="3"/>
      <c r="AY3160" s="3"/>
      <c r="AZ3160" s="3"/>
      <c r="BA3160" s="3"/>
      <c r="BB3160" s="3"/>
      <c r="BC3160" s="3"/>
      <c r="BD3160" s="3"/>
      <c r="BE3160" s="3"/>
    </row>
    <row r="3161" spans="1:57" s="22" customFormat="1" hidden="1" x14ac:dyDescent="0.25">
      <c r="A3161" s="9">
        <v>2019</v>
      </c>
      <c r="B3161" s="9">
        <v>4</v>
      </c>
      <c r="C3161" s="9" t="s">
        <v>133</v>
      </c>
      <c r="D3161" s="9" t="s">
        <v>238</v>
      </c>
      <c r="E3161" s="9" t="s">
        <v>126</v>
      </c>
      <c r="F3161" s="9" t="s">
        <v>485</v>
      </c>
      <c r="G3161" s="5" t="s">
        <v>486</v>
      </c>
      <c r="H3161" s="6">
        <v>2.57</v>
      </c>
      <c r="I3161" s="6">
        <v>0</v>
      </c>
      <c r="J3161" s="6">
        <v>0</v>
      </c>
      <c r="K3161" s="6">
        <v>0</v>
      </c>
      <c r="L3161" s="6">
        <v>2.57</v>
      </c>
      <c r="M3161" s="6">
        <v>0</v>
      </c>
      <c r="N3161" s="6">
        <v>0</v>
      </c>
      <c r="O3161" s="6">
        <v>0</v>
      </c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  <c r="AM3161" s="3"/>
      <c r="AN3161" s="3"/>
      <c r="AO3161" s="3"/>
      <c r="AP3161" s="3"/>
      <c r="AQ3161" s="3"/>
      <c r="AR3161" s="3"/>
      <c r="AS3161" s="3"/>
      <c r="AT3161" s="3"/>
      <c r="AU3161" s="3"/>
      <c r="AV3161" s="3"/>
      <c r="AW3161" s="3"/>
      <c r="AX3161" s="3"/>
      <c r="AY3161" s="3"/>
      <c r="AZ3161" s="3"/>
      <c r="BA3161" s="3"/>
      <c r="BB3161" s="3"/>
      <c r="BC3161" s="3"/>
      <c r="BD3161" s="3"/>
      <c r="BE3161" s="3"/>
    </row>
    <row r="3162" spans="1:57" s="22" customFormat="1" hidden="1" x14ac:dyDescent="0.25">
      <c r="A3162" s="9">
        <v>2019</v>
      </c>
      <c r="B3162" s="9">
        <v>4</v>
      </c>
      <c r="C3162" s="9" t="s">
        <v>133</v>
      </c>
      <c r="D3162" s="9" t="s">
        <v>487</v>
      </c>
      <c r="E3162" s="9" t="s">
        <v>126</v>
      </c>
      <c r="F3162" s="9" t="s">
        <v>488</v>
      </c>
      <c r="G3162" s="5" t="s">
        <v>489</v>
      </c>
      <c r="H3162" s="6">
        <v>0.28000000000000003</v>
      </c>
      <c r="I3162" s="6">
        <v>0</v>
      </c>
      <c r="J3162" s="6">
        <v>0</v>
      </c>
      <c r="K3162" s="6">
        <v>0</v>
      </c>
      <c r="L3162" s="6">
        <v>0.28000000000000003</v>
      </c>
      <c r="M3162" s="6">
        <v>0</v>
      </c>
      <c r="N3162" s="6">
        <v>0</v>
      </c>
      <c r="O3162" s="6">
        <v>0</v>
      </c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  <c r="AM3162" s="3"/>
      <c r="AN3162" s="3"/>
      <c r="AO3162" s="3"/>
      <c r="AP3162" s="3"/>
      <c r="AQ3162" s="3"/>
      <c r="AR3162" s="3"/>
      <c r="AS3162" s="3"/>
      <c r="AT3162" s="3"/>
      <c r="AU3162" s="3"/>
      <c r="AV3162" s="3"/>
      <c r="AW3162" s="3"/>
      <c r="AX3162" s="3"/>
      <c r="AY3162" s="3"/>
      <c r="AZ3162" s="3"/>
      <c r="BA3162" s="3"/>
      <c r="BB3162" s="3"/>
      <c r="BC3162" s="3"/>
      <c r="BD3162" s="3"/>
      <c r="BE3162" s="3"/>
    </row>
    <row r="3163" spans="1:57" s="22" customFormat="1" x14ac:dyDescent="0.25">
      <c r="A3163" s="9">
        <v>2019</v>
      </c>
      <c r="B3163" s="9">
        <v>4</v>
      </c>
      <c r="C3163" s="9" t="s">
        <v>98</v>
      </c>
      <c r="D3163" s="9" t="s">
        <v>120</v>
      </c>
      <c r="E3163" s="9" t="s">
        <v>29</v>
      </c>
      <c r="F3163" s="9" t="s">
        <v>496</v>
      </c>
      <c r="G3163" s="5" t="s">
        <v>497</v>
      </c>
      <c r="H3163" s="6">
        <v>84.91</v>
      </c>
      <c r="I3163" s="6">
        <v>0</v>
      </c>
      <c r="J3163" s="6">
        <v>0</v>
      </c>
      <c r="K3163" s="6">
        <v>0</v>
      </c>
      <c r="L3163" s="6">
        <v>0</v>
      </c>
      <c r="M3163" s="6">
        <v>84.91</v>
      </c>
      <c r="N3163" s="6">
        <v>0</v>
      </c>
      <c r="O3163" s="6">
        <v>0</v>
      </c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  <c r="AM3163" s="3"/>
      <c r="AN3163" s="3"/>
      <c r="AO3163" s="3"/>
      <c r="AP3163" s="3"/>
      <c r="AQ3163" s="3"/>
      <c r="AR3163" s="3"/>
      <c r="AS3163" s="3"/>
      <c r="AT3163" s="3"/>
      <c r="AU3163" s="3"/>
      <c r="AV3163" s="3"/>
      <c r="AW3163" s="3"/>
      <c r="AX3163" s="3"/>
      <c r="AY3163" s="3"/>
      <c r="AZ3163" s="3"/>
      <c r="BA3163" s="3"/>
      <c r="BB3163" s="3"/>
      <c r="BC3163" s="3"/>
      <c r="BD3163" s="3"/>
      <c r="BE3163" s="3"/>
    </row>
    <row r="3164" spans="1:57" s="22" customFormat="1" hidden="1" x14ac:dyDescent="0.25">
      <c r="A3164" s="9">
        <v>2019</v>
      </c>
      <c r="B3164" s="9">
        <v>4</v>
      </c>
      <c r="C3164" s="9" t="s">
        <v>133</v>
      </c>
      <c r="D3164" s="9" t="s">
        <v>292</v>
      </c>
      <c r="E3164" s="9" t="s">
        <v>242</v>
      </c>
      <c r="F3164" s="9" t="s">
        <v>504</v>
      </c>
      <c r="G3164" s="5" t="s">
        <v>505</v>
      </c>
      <c r="H3164" s="6">
        <v>69.97</v>
      </c>
      <c r="I3164" s="6">
        <v>0</v>
      </c>
      <c r="J3164" s="6">
        <v>0</v>
      </c>
      <c r="K3164" s="6">
        <v>0</v>
      </c>
      <c r="L3164" s="6">
        <v>1.69</v>
      </c>
      <c r="M3164" s="6">
        <v>0</v>
      </c>
      <c r="N3164" s="6">
        <v>0</v>
      </c>
      <c r="O3164" s="6">
        <v>68.28</v>
      </c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  <c r="AM3164" s="3"/>
      <c r="AN3164" s="3"/>
      <c r="AO3164" s="3"/>
      <c r="AP3164" s="3"/>
      <c r="AQ3164" s="3"/>
      <c r="AR3164" s="3"/>
      <c r="AS3164" s="3"/>
      <c r="AT3164" s="3"/>
      <c r="AU3164" s="3"/>
      <c r="AV3164" s="3"/>
      <c r="AW3164" s="3"/>
      <c r="AX3164" s="3"/>
      <c r="AY3164" s="3"/>
      <c r="AZ3164" s="3"/>
      <c r="BA3164" s="3"/>
      <c r="BB3164" s="3"/>
      <c r="BC3164" s="3"/>
      <c r="BD3164" s="3"/>
      <c r="BE3164" s="3"/>
    </row>
    <row r="3165" spans="1:57" s="22" customFormat="1" hidden="1" x14ac:dyDescent="0.25">
      <c r="A3165" s="9">
        <v>2019</v>
      </c>
      <c r="B3165" s="9">
        <v>4</v>
      </c>
      <c r="C3165" s="9" t="s">
        <v>133</v>
      </c>
      <c r="D3165" s="9" t="s">
        <v>506</v>
      </c>
      <c r="E3165" s="9" t="s">
        <v>242</v>
      </c>
      <c r="F3165" s="9" t="s">
        <v>507</v>
      </c>
      <c r="G3165" s="5" t="s">
        <v>505</v>
      </c>
      <c r="H3165" s="6">
        <v>38.31</v>
      </c>
      <c r="I3165" s="6">
        <v>0</v>
      </c>
      <c r="J3165" s="6">
        <v>0</v>
      </c>
      <c r="K3165" s="6">
        <v>0</v>
      </c>
      <c r="L3165" s="6">
        <v>0.72</v>
      </c>
      <c r="M3165" s="6">
        <v>0</v>
      </c>
      <c r="N3165" s="6">
        <v>0</v>
      </c>
      <c r="O3165" s="6">
        <v>37.58</v>
      </c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  <c r="AM3165" s="3"/>
      <c r="AN3165" s="3"/>
      <c r="AO3165" s="3"/>
      <c r="AP3165" s="3"/>
      <c r="AQ3165" s="3"/>
      <c r="AR3165" s="3"/>
      <c r="AS3165" s="3"/>
      <c r="AT3165" s="3"/>
      <c r="AU3165" s="3"/>
      <c r="AV3165" s="3"/>
      <c r="AW3165" s="3"/>
      <c r="AX3165" s="3"/>
      <c r="AY3165" s="3"/>
      <c r="AZ3165" s="3"/>
      <c r="BA3165" s="3"/>
      <c r="BB3165" s="3"/>
      <c r="BC3165" s="3"/>
      <c r="BD3165" s="3"/>
      <c r="BE3165" s="3"/>
    </row>
    <row r="3166" spans="1:57" s="22" customFormat="1" hidden="1" x14ac:dyDescent="0.25">
      <c r="A3166" s="9">
        <v>2019</v>
      </c>
      <c r="B3166" s="9">
        <v>4</v>
      </c>
      <c r="C3166" s="9" t="s">
        <v>133</v>
      </c>
      <c r="D3166" s="9" t="s">
        <v>292</v>
      </c>
      <c r="E3166" s="9" t="s">
        <v>242</v>
      </c>
      <c r="F3166" s="9" t="s">
        <v>508</v>
      </c>
      <c r="G3166" s="5" t="s">
        <v>505</v>
      </c>
      <c r="H3166" s="6">
        <v>95.01</v>
      </c>
      <c r="I3166" s="6">
        <v>0</v>
      </c>
      <c r="J3166" s="6">
        <v>0</v>
      </c>
      <c r="K3166" s="6">
        <v>0</v>
      </c>
      <c r="L3166" s="6">
        <v>2.2999999999999998</v>
      </c>
      <c r="M3166" s="6">
        <v>0</v>
      </c>
      <c r="N3166" s="6">
        <v>0</v>
      </c>
      <c r="O3166" s="6">
        <v>92.71</v>
      </c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  <c r="AM3166" s="3"/>
      <c r="AN3166" s="3"/>
      <c r="AO3166" s="3"/>
      <c r="AP3166" s="3"/>
      <c r="AQ3166" s="3"/>
      <c r="AR3166" s="3"/>
      <c r="AS3166" s="3"/>
      <c r="AT3166" s="3"/>
      <c r="AU3166" s="3"/>
      <c r="AV3166" s="3"/>
      <c r="AW3166" s="3"/>
      <c r="AX3166" s="3"/>
      <c r="AY3166" s="3"/>
      <c r="AZ3166" s="3"/>
      <c r="BA3166" s="3"/>
      <c r="BB3166" s="3"/>
      <c r="BC3166" s="3"/>
      <c r="BD3166" s="3"/>
      <c r="BE3166" s="3"/>
    </row>
    <row r="3167" spans="1:57" s="22" customFormat="1" hidden="1" x14ac:dyDescent="0.25">
      <c r="A3167" s="9">
        <v>2019</v>
      </c>
      <c r="B3167" s="9">
        <v>5</v>
      </c>
      <c r="C3167" s="9" t="s">
        <v>15</v>
      </c>
      <c r="D3167" s="9" t="s">
        <v>16</v>
      </c>
      <c r="E3167" s="9" t="s">
        <v>17</v>
      </c>
      <c r="F3167" s="9" t="s">
        <v>18</v>
      </c>
      <c r="G3167" s="5" t="s">
        <v>18</v>
      </c>
      <c r="H3167" s="6">
        <v>1.5</v>
      </c>
      <c r="I3167" s="6">
        <v>0</v>
      </c>
      <c r="J3167" s="6">
        <v>0</v>
      </c>
      <c r="K3167" s="6">
        <v>0</v>
      </c>
      <c r="L3167" s="6">
        <v>1.5</v>
      </c>
      <c r="M3167" s="6">
        <v>0</v>
      </c>
      <c r="N3167" s="6">
        <v>0</v>
      </c>
      <c r="O3167" s="6">
        <v>0</v>
      </c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  <c r="AM3167" s="3"/>
      <c r="AN3167" s="3"/>
      <c r="AO3167" s="3"/>
      <c r="AP3167" s="3"/>
      <c r="AQ3167" s="3"/>
      <c r="AR3167" s="3"/>
      <c r="AS3167" s="3"/>
      <c r="AT3167" s="3"/>
      <c r="AU3167" s="3"/>
      <c r="AV3167" s="3"/>
      <c r="AW3167" s="3"/>
      <c r="AX3167" s="3"/>
      <c r="AY3167" s="3"/>
      <c r="AZ3167" s="3"/>
      <c r="BA3167" s="3"/>
      <c r="BB3167" s="3"/>
      <c r="BC3167" s="3"/>
      <c r="BD3167" s="3"/>
      <c r="BE3167" s="3"/>
    </row>
    <row r="3168" spans="1:57" s="22" customFormat="1" x14ac:dyDescent="0.25">
      <c r="A3168" s="9">
        <v>2019</v>
      </c>
      <c r="B3168" s="9">
        <v>5</v>
      </c>
      <c r="C3168" s="9" t="s">
        <v>27</v>
      </c>
      <c r="D3168" s="9" t="s">
        <v>28</v>
      </c>
      <c r="E3168" s="9" t="s">
        <v>29</v>
      </c>
      <c r="F3168" s="9" t="s">
        <v>524</v>
      </c>
      <c r="G3168" s="5" t="s">
        <v>30</v>
      </c>
      <c r="H3168" s="6">
        <v>0.12</v>
      </c>
      <c r="I3168" s="6">
        <v>0</v>
      </c>
      <c r="J3168" s="6">
        <v>0</v>
      </c>
      <c r="K3168" s="6">
        <v>0</v>
      </c>
      <c r="L3168" s="6">
        <v>0</v>
      </c>
      <c r="M3168" s="6">
        <v>0.11</v>
      </c>
      <c r="N3168" s="6">
        <v>0.05</v>
      </c>
      <c r="O3168" s="6">
        <v>0</v>
      </c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  <c r="AM3168" s="3"/>
      <c r="AN3168" s="3"/>
      <c r="AO3168" s="3"/>
      <c r="AP3168" s="3"/>
      <c r="AQ3168" s="3"/>
      <c r="AR3168" s="3"/>
      <c r="AS3168" s="3"/>
      <c r="AT3168" s="3"/>
      <c r="AU3168" s="3"/>
      <c r="AV3168" s="3"/>
      <c r="AW3168" s="3"/>
      <c r="AX3168" s="3"/>
      <c r="AY3168" s="3"/>
      <c r="AZ3168" s="3"/>
      <c r="BA3168" s="3"/>
      <c r="BB3168" s="3"/>
      <c r="BC3168" s="3"/>
      <c r="BD3168" s="3"/>
      <c r="BE3168" s="3"/>
    </row>
    <row r="3169" spans="1:57" s="22" customFormat="1" hidden="1" x14ac:dyDescent="0.25">
      <c r="A3169" s="9">
        <v>2019</v>
      </c>
      <c r="B3169" s="9">
        <v>5</v>
      </c>
      <c r="C3169" s="9" t="s">
        <v>89</v>
      </c>
      <c r="D3169" s="9" t="s">
        <v>90</v>
      </c>
      <c r="E3169" s="9" t="s">
        <v>91</v>
      </c>
      <c r="F3169" s="9" t="s">
        <v>92</v>
      </c>
      <c r="G3169" s="5" t="s">
        <v>93</v>
      </c>
      <c r="H3169" s="6">
        <v>5.62</v>
      </c>
      <c r="I3169" s="6">
        <v>0</v>
      </c>
      <c r="J3169" s="6">
        <v>0</v>
      </c>
      <c r="K3169" s="6">
        <v>0</v>
      </c>
      <c r="L3169" s="6">
        <v>1.62</v>
      </c>
      <c r="M3169" s="6">
        <v>3.99</v>
      </c>
      <c r="N3169" s="6">
        <v>1.38</v>
      </c>
      <c r="O3169" s="6">
        <v>0</v>
      </c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  <c r="AM3169" s="3"/>
      <c r="AN3169" s="3"/>
      <c r="AO3169" s="3"/>
      <c r="AP3169" s="3"/>
      <c r="AQ3169" s="3"/>
      <c r="AR3169" s="3"/>
      <c r="AS3169" s="3"/>
      <c r="AT3169" s="3"/>
      <c r="AU3169" s="3"/>
      <c r="AV3169" s="3"/>
      <c r="AW3169" s="3"/>
      <c r="AX3169" s="3"/>
      <c r="AY3169" s="3"/>
      <c r="AZ3169" s="3"/>
      <c r="BA3169" s="3"/>
      <c r="BB3169" s="3"/>
      <c r="BC3169" s="3"/>
      <c r="BD3169" s="3"/>
      <c r="BE3169" s="3"/>
    </row>
    <row r="3170" spans="1:57" s="22" customFormat="1" hidden="1" x14ac:dyDescent="0.25">
      <c r="A3170" s="9">
        <v>2019</v>
      </c>
      <c r="B3170" s="9">
        <v>5</v>
      </c>
      <c r="C3170" s="9" t="s">
        <v>89</v>
      </c>
      <c r="D3170" s="9" t="s">
        <v>90</v>
      </c>
      <c r="E3170" s="9" t="s">
        <v>91</v>
      </c>
      <c r="F3170" s="9" t="s">
        <v>96</v>
      </c>
      <c r="G3170" s="5" t="s">
        <v>93</v>
      </c>
      <c r="H3170" s="6">
        <v>0.04</v>
      </c>
      <c r="I3170" s="6">
        <v>0</v>
      </c>
      <c r="J3170" s="6">
        <v>0</v>
      </c>
      <c r="K3170" s="6">
        <v>0</v>
      </c>
      <c r="L3170" s="6">
        <v>0</v>
      </c>
      <c r="M3170" s="6">
        <v>0.04</v>
      </c>
      <c r="N3170" s="6">
        <v>0.01</v>
      </c>
      <c r="O3170" s="6">
        <v>0</v>
      </c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  <c r="AM3170" s="3"/>
      <c r="AN3170" s="3"/>
      <c r="AO3170" s="3"/>
      <c r="AP3170" s="3"/>
      <c r="AQ3170" s="3"/>
      <c r="AR3170" s="3"/>
      <c r="AS3170" s="3"/>
      <c r="AT3170" s="3"/>
      <c r="AU3170" s="3"/>
      <c r="AV3170" s="3"/>
      <c r="AW3170" s="3"/>
      <c r="AX3170" s="3"/>
      <c r="AY3170" s="3"/>
      <c r="AZ3170" s="3"/>
      <c r="BA3170" s="3"/>
      <c r="BB3170" s="3"/>
      <c r="BC3170" s="3"/>
      <c r="BD3170" s="3"/>
      <c r="BE3170" s="3"/>
    </row>
    <row r="3171" spans="1:57" s="22" customFormat="1" hidden="1" x14ac:dyDescent="0.25">
      <c r="A3171" s="9">
        <v>2019</v>
      </c>
      <c r="B3171" s="9">
        <v>5</v>
      </c>
      <c r="C3171" s="9" t="s">
        <v>98</v>
      </c>
      <c r="D3171" s="9" t="s">
        <v>99</v>
      </c>
      <c r="E3171" s="9" t="s">
        <v>100</v>
      </c>
      <c r="F3171" s="9" t="s">
        <v>101</v>
      </c>
      <c r="G3171" s="5" t="s">
        <v>102</v>
      </c>
      <c r="H3171" s="6">
        <v>18.68</v>
      </c>
      <c r="I3171" s="6">
        <v>0</v>
      </c>
      <c r="J3171" s="6">
        <v>0</v>
      </c>
      <c r="K3171" s="6">
        <v>0</v>
      </c>
      <c r="L3171" s="6">
        <v>0.95</v>
      </c>
      <c r="M3171" s="6">
        <v>0</v>
      </c>
      <c r="N3171" s="6">
        <v>0</v>
      </c>
      <c r="O3171" s="6">
        <v>17.72</v>
      </c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  <c r="AM3171" s="3"/>
      <c r="AN3171" s="3"/>
      <c r="AO3171" s="3"/>
      <c r="AP3171" s="3"/>
      <c r="AQ3171" s="3"/>
      <c r="AR3171" s="3"/>
      <c r="AS3171" s="3"/>
      <c r="AT3171" s="3"/>
      <c r="AU3171" s="3"/>
      <c r="AV3171" s="3"/>
      <c r="AW3171" s="3"/>
      <c r="AX3171" s="3"/>
      <c r="AY3171" s="3"/>
      <c r="AZ3171" s="3"/>
      <c r="BA3171" s="3"/>
      <c r="BB3171" s="3"/>
      <c r="BC3171" s="3"/>
      <c r="BD3171" s="3"/>
      <c r="BE3171" s="3"/>
    </row>
    <row r="3172" spans="1:57" s="22" customFormat="1" hidden="1" x14ac:dyDescent="0.25">
      <c r="A3172" s="9">
        <v>2019</v>
      </c>
      <c r="B3172" s="9">
        <v>5</v>
      </c>
      <c r="C3172" s="9" t="s">
        <v>19</v>
      </c>
      <c r="D3172" s="9" t="s">
        <v>103</v>
      </c>
      <c r="E3172" s="9" t="s">
        <v>104</v>
      </c>
      <c r="F3172" s="9" t="s">
        <v>105</v>
      </c>
      <c r="G3172" s="5" t="s">
        <v>19</v>
      </c>
      <c r="H3172" s="6">
        <v>1.3</v>
      </c>
      <c r="I3172" s="6">
        <v>0</v>
      </c>
      <c r="J3172" s="6">
        <v>0</v>
      </c>
      <c r="K3172" s="6">
        <v>0</v>
      </c>
      <c r="L3172" s="6">
        <v>1.3</v>
      </c>
      <c r="M3172" s="6">
        <v>0</v>
      </c>
      <c r="N3172" s="6">
        <v>0</v>
      </c>
      <c r="O3172" s="6">
        <v>0</v>
      </c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  <c r="AM3172" s="3"/>
      <c r="AN3172" s="3"/>
      <c r="AO3172" s="3"/>
      <c r="AP3172" s="3"/>
      <c r="AQ3172" s="3"/>
      <c r="AR3172" s="3"/>
      <c r="AS3172" s="3"/>
      <c r="AT3172" s="3"/>
      <c r="AU3172" s="3"/>
      <c r="AV3172" s="3"/>
      <c r="AW3172" s="3"/>
      <c r="AX3172" s="3"/>
      <c r="AY3172" s="3"/>
      <c r="AZ3172" s="3"/>
      <c r="BA3172" s="3"/>
      <c r="BB3172" s="3"/>
      <c r="BC3172" s="3"/>
      <c r="BD3172" s="3"/>
      <c r="BE3172" s="3"/>
    </row>
    <row r="3173" spans="1:57" s="22" customFormat="1" hidden="1" x14ac:dyDescent="0.25">
      <c r="A3173" s="9">
        <v>2019</v>
      </c>
      <c r="B3173" s="9">
        <v>5</v>
      </c>
      <c r="C3173" s="9" t="s">
        <v>19</v>
      </c>
      <c r="D3173" s="9" t="s">
        <v>110</v>
      </c>
      <c r="E3173" s="9" t="s">
        <v>104</v>
      </c>
      <c r="F3173" s="9" t="s">
        <v>111</v>
      </c>
      <c r="G3173" s="5" t="s">
        <v>19</v>
      </c>
      <c r="H3173" s="6">
        <v>1.98</v>
      </c>
      <c r="I3173" s="6">
        <v>0</v>
      </c>
      <c r="J3173" s="6">
        <v>0</v>
      </c>
      <c r="K3173" s="6">
        <v>0</v>
      </c>
      <c r="L3173" s="6">
        <v>0</v>
      </c>
      <c r="M3173" s="6">
        <v>1.98</v>
      </c>
      <c r="N3173" s="6">
        <v>0</v>
      </c>
      <c r="O3173" s="6">
        <v>0</v>
      </c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  <c r="AM3173" s="3"/>
      <c r="AN3173" s="3"/>
      <c r="AO3173" s="3"/>
      <c r="AP3173" s="3"/>
      <c r="AQ3173" s="3"/>
      <c r="AR3173" s="3"/>
      <c r="AS3173" s="3"/>
      <c r="AT3173" s="3"/>
      <c r="AU3173" s="3"/>
      <c r="AV3173" s="3"/>
      <c r="AW3173" s="3"/>
      <c r="AX3173" s="3"/>
      <c r="AY3173" s="3"/>
      <c r="AZ3173" s="3"/>
      <c r="BA3173" s="3"/>
      <c r="BB3173" s="3"/>
      <c r="BC3173" s="3"/>
      <c r="BD3173" s="3"/>
      <c r="BE3173" s="3"/>
    </row>
    <row r="3174" spans="1:57" s="22" customFormat="1" hidden="1" x14ac:dyDescent="0.25">
      <c r="A3174" s="9">
        <v>2019</v>
      </c>
      <c r="B3174" s="9">
        <v>5</v>
      </c>
      <c r="C3174" s="9" t="s">
        <v>19</v>
      </c>
      <c r="D3174" s="9" t="s">
        <v>20</v>
      </c>
      <c r="E3174" s="9" t="s">
        <v>115</v>
      </c>
      <c r="F3174" s="9" t="s">
        <v>116</v>
      </c>
      <c r="G3174" s="5" t="s">
        <v>117</v>
      </c>
      <c r="H3174" s="6">
        <v>1.4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1.4</v>
      </c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  <c r="AM3174" s="3"/>
      <c r="AN3174" s="3"/>
      <c r="AO3174" s="3"/>
      <c r="AP3174" s="3"/>
      <c r="AQ3174" s="3"/>
      <c r="AR3174" s="3"/>
      <c r="AS3174" s="3"/>
      <c r="AT3174" s="3"/>
      <c r="AU3174" s="3"/>
      <c r="AV3174" s="3"/>
      <c r="AW3174" s="3"/>
      <c r="AX3174" s="3"/>
      <c r="AY3174" s="3"/>
      <c r="AZ3174" s="3"/>
      <c r="BA3174" s="3"/>
      <c r="BB3174" s="3"/>
      <c r="BC3174" s="3"/>
      <c r="BD3174" s="3"/>
      <c r="BE3174" s="3"/>
    </row>
    <row r="3175" spans="1:57" s="22" customFormat="1" hidden="1" x14ac:dyDescent="0.25">
      <c r="A3175" s="9">
        <v>2019</v>
      </c>
      <c r="B3175" s="9">
        <v>5</v>
      </c>
      <c r="C3175" s="9" t="s">
        <v>98</v>
      </c>
      <c r="D3175" s="9" t="s">
        <v>120</v>
      </c>
      <c r="E3175" s="9" t="s">
        <v>121</v>
      </c>
      <c r="F3175" s="9" t="s">
        <v>122</v>
      </c>
      <c r="G3175" s="5" t="s">
        <v>122</v>
      </c>
      <c r="H3175" s="6">
        <v>10.58</v>
      </c>
      <c r="I3175" s="6">
        <v>0</v>
      </c>
      <c r="J3175" s="6">
        <v>0</v>
      </c>
      <c r="K3175" s="6">
        <v>0</v>
      </c>
      <c r="L3175" s="6">
        <v>0.99</v>
      </c>
      <c r="M3175" s="6">
        <v>0</v>
      </c>
      <c r="N3175" s="6">
        <v>0</v>
      </c>
      <c r="O3175" s="6">
        <v>9.59</v>
      </c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  <c r="AM3175" s="3"/>
      <c r="AN3175" s="3"/>
      <c r="AO3175" s="3"/>
      <c r="AP3175" s="3"/>
      <c r="AQ3175" s="3"/>
      <c r="AR3175" s="3"/>
      <c r="AS3175" s="3"/>
      <c r="AT3175" s="3"/>
      <c r="AU3175" s="3"/>
      <c r="AV3175" s="3"/>
      <c r="AW3175" s="3"/>
      <c r="AX3175" s="3"/>
      <c r="AY3175" s="3"/>
      <c r="AZ3175" s="3"/>
      <c r="BA3175" s="3"/>
      <c r="BB3175" s="3"/>
      <c r="BC3175" s="3"/>
      <c r="BD3175" s="3"/>
      <c r="BE3175" s="3"/>
    </row>
    <row r="3176" spans="1:57" s="22" customFormat="1" hidden="1" x14ac:dyDescent="0.25">
      <c r="A3176" s="9">
        <v>2019</v>
      </c>
      <c r="B3176" s="9">
        <v>5</v>
      </c>
      <c r="C3176" s="9" t="s">
        <v>98</v>
      </c>
      <c r="D3176" s="9" t="s">
        <v>120</v>
      </c>
      <c r="E3176" s="9" t="s">
        <v>121</v>
      </c>
      <c r="F3176" s="9" t="s">
        <v>123</v>
      </c>
      <c r="G3176" s="5" t="s">
        <v>122</v>
      </c>
      <c r="H3176" s="6">
        <v>0.19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0.19</v>
      </c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  <c r="AM3176" s="3"/>
      <c r="AN3176" s="3"/>
      <c r="AO3176" s="3"/>
      <c r="AP3176" s="3"/>
      <c r="AQ3176" s="3"/>
      <c r="AR3176" s="3"/>
      <c r="AS3176" s="3"/>
      <c r="AT3176" s="3"/>
      <c r="AU3176" s="3"/>
      <c r="AV3176" s="3"/>
      <c r="AW3176" s="3"/>
      <c r="AX3176" s="3"/>
      <c r="AY3176" s="3"/>
      <c r="AZ3176" s="3"/>
      <c r="BA3176" s="3"/>
      <c r="BB3176" s="3"/>
      <c r="BC3176" s="3"/>
      <c r="BD3176" s="3"/>
      <c r="BE3176" s="3"/>
    </row>
    <row r="3177" spans="1:57" s="22" customFormat="1" hidden="1" x14ac:dyDescent="0.25">
      <c r="A3177" s="9">
        <v>2019</v>
      </c>
      <c r="B3177" s="9">
        <v>5</v>
      </c>
      <c r="C3177" s="9" t="s">
        <v>124</v>
      </c>
      <c r="D3177" s="9" t="s">
        <v>125</v>
      </c>
      <c r="E3177" s="9" t="s">
        <v>126</v>
      </c>
      <c r="F3177" s="9" t="s">
        <v>127</v>
      </c>
      <c r="G3177" s="5" t="s">
        <v>128</v>
      </c>
      <c r="H3177" s="6">
        <v>53.31</v>
      </c>
      <c r="I3177" s="6">
        <v>0</v>
      </c>
      <c r="J3177" s="6">
        <v>0</v>
      </c>
      <c r="K3177" s="6">
        <v>0</v>
      </c>
      <c r="L3177" s="6">
        <v>21.69</v>
      </c>
      <c r="M3177" s="6">
        <v>31.62</v>
      </c>
      <c r="N3177" s="6">
        <v>5.16</v>
      </c>
      <c r="O3177" s="6">
        <v>0</v>
      </c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  <c r="AM3177" s="3"/>
      <c r="AN3177" s="3"/>
      <c r="AO3177" s="3"/>
      <c r="AP3177" s="3"/>
      <c r="AQ3177" s="3"/>
      <c r="AR3177" s="3"/>
      <c r="AS3177" s="3"/>
      <c r="AT3177" s="3"/>
      <c r="AU3177" s="3"/>
      <c r="AV3177" s="3"/>
      <c r="AW3177" s="3"/>
      <c r="AX3177" s="3"/>
      <c r="AY3177" s="3"/>
      <c r="AZ3177" s="3"/>
      <c r="BA3177" s="3"/>
      <c r="BB3177" s="3"/>
      <c r="BC3177" s="3"/>
      <c r="BD3177" s="3"/>
      <c r="BE3177" s="3"/>
    </row>
    <row r="3178" spans="1:57" s="22" customFormat="1" hidden="1" x14ac:dyDescent="0.25">
      <c r="A3178" s="9">
        <v>2019</v>
      </c>
      <c r="B3178" s="9">
        <v>5</v>
      </c>
      <c r="C3178" s="9" t="s">
        <v>133</v>
      </c>
      <c r="D3178" s="9" t="s">
        <v>134</v>
      </c>
      <c r="E3178" s="9" t="s">
        <v>43</v>
      </c>
      <c r="F3178" s="9" t="s">
        <v>135</v>
      </c>
      <c r="G3178" s="5" t="s">
        <v>136</v>
      </c>
      <c r="H3178" s="6">
        <v>90.16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90.16</v>
      </c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  <c r="AM3178" s="3"/>
      <c r="AN3178" s="3"/>
      <c r="AO3178" s="3"/>
      <c r="AP3178" s="3"/>
      <c r="AQ3178" s="3"/>
      <c r="AR3178" s="3"/>
      <c r="AS3178" s="3"/>
      <c r="AT3178" s="3"/>
      <c r="AU3178" s="3"/>
      <c r="AV3178" s="3"/>
      <c r="AW3178" s="3"/>
      <c r="AX3178" s="3"/>
      <c r="AY3178" s="3"/>
      <c r="AZ3178" s="3"/>
      <c r="BA3178" s="3"/>
      <c r="BB3178" s="3"/>
      <c r="BC3178" s="3"/>
      <c r="BD3178" s="3"/>
      <c r="BE3178" s="3"/>
    </row>
    <row r="3179" spans="1:57" s="22" customFormat="1" hidden="1" x14ac:dyDescent="0.25">
      <c r="A3179" s="9">
        <v>2019</v>
      </c>
      <c r="B3179" s="9">
        <v>5</v>
      </c>
      <c r="C3179" s="9" t="s">
        <v>19</v>
      </c>
      <c r="D3179" s="9" t="s">
        <v>166</v>
      </c>
      <c r="E3179" s="9" t="s">
        <v>104</v>
      </c>
      <c r="F3179" s="9" t="s">
        <v>167</v>
      </c>
      <c r="G3179" s="5" t="s">
        <v>168</v>
      </c>
      <c r="H3179" s="6">
        <v>4.62</v>
      </c>
      <c r="I3179" s="6">
        <v>0</v>
      </c>
      <c r="J3179" s="6">
        <v>0</v>
      </c>
      <c r="K3179" s="6">
        <v>0</v>
      </c>
      <c r="L3179" s="6">
        <v>4.62</v>
      </c>
      <c r="M3179" s="6">
        <v>0</v>
      </c>
      <c r="N3179" s="6">
        <v>0</v>
      </c>
      <c r="O3179" s="6">
        <v>0</v>
      </c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  <c r="AM3179" s="3"/>
      <c r="AN3179" s="3"/>
      <c r="AO3179" s="3"/>
      <c r="AP3179" s="3"/>
      <c r="AQ3179" s="3"/>
      <c r="AR3179" s="3"/>
      <c r="AS3179" s="3"/>
      <c r="AT3179" s="3"/>
      <c r="AU3179" s="3"/>
      <c r="AV3179" s="3"/>
      <c r="AW3179" s="3"/>
      <c r="AX3179" s="3"/>
      <c r="AY3179" s="3"/>
      <c r="AZ3179" s="3"/>
      <c r="BA3179" s="3"/>
      <c r="BB3179" s="3"/>
      <c r="BC3179" s="3"/>
      <c r="BD3179" s="3"/>
      <c r="BE3179" s="3"/>
    </row>
    <row r="3180" spans="1:57" s="22" customFormat="1" hidden="1" x14ac:dyDescent="0.25">
      <c r="A3180" s="9">
        <v>2019</v>
      </c>
      <c r="B3180" s="9">
        <v>5</v>
      </c>
      <c r="C3180" s="9" t="s">
        <v>19</v>
      </c>
      <c r="D3180" s="9" t="s">
        <v>166</v>
      </c>
      <c r="E3180" s="9" t="s">
        <v>104</v>
      </c>
      <c r="F3180" s="9" t="s">
        <v>168</v>
      </c>
      <c r="G3180" s="5" t="s">
        <v>168</v>
      </c>
      <c r="H3180" s="6">
        <v>2.89</v>
      </c>
      <c r="I3180" s="6">
        <v>0</v>
      </c>
      <c r="J3180" s="6">
        <v>0</v>
      </c>
      <c r="K3180" s="6">
        <v>0</v>
      </c>
      <c r="L3180" s="6">
        <v>2.89</v>
      </c>
      <c r="M3180" s="6">
        <v>0</v>
      </c>
      <c r="N3180" s="6">
        <v>0</v>
      </c>
      <c r="O3180" s="6">
        <v>0</v>
      </c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  <c r="AM3180" s="3"/>
      <c r="AN3180" s="3"/>
      <c r="AO3180" s="3"/>
      <c r="AP3180" s="3"/>
      <c r="AQ3180" s="3"/>
      <c r="AR3180" s="3"/>
      <c r="AS3180" s="3"/>
      <c r="AT3180" s="3"/>
      <c r="AU3180" s="3"/>
      <c r="AV3180" s="3"/>
      <c r="AW3180" s="3"/>
      <c r="AX3180" s="3"/>
      <c r="AY3180" s="3"/>
      <c r="AZ3180" s="3"/>
      <c r="BA3180" s="3"/>
      <c r="BB3180" s="3"/>
      <c r="BC3180" s="3"/>
      <c r="BD3180" s="3"/>
      <c r="BE3180" s="3"/>
    </row>
    <row r="3181" spans="1:57" s="22" customFormat="1" hidden="1" x14ac:dyDescent="0.25">
      <c r="A3181" s="9">
        <v>2019</v>
      </c>
      <c r="B3181" s="9">
        <v>5</v>
      </c>
      <c r="C3181" s="9" t="s">
        <v>19</v>
      </c>
      <c r="D3181" s="9" t="s">
        <v>103</v>
      </c>
      <c r="E3181" s="9" t="s">
        <v>104</v>
      </c>
      <c r="F3181" s="9" t="s">
        <v>519</v>
      </c>
      <c r="G3181" s="5" t="s">
        <v>168</v>
      </c>
      <c r="H3181" s="6">
        <v>0.99</v>
      </c>
      <c r="I3181" s="6">
        <v>0</v>
      </c>
      <c r="J3181" s="6">
        <v>0</v>
      </c>
      <c r="K3181" s="6">
        <v>0</v>
      </c>
      <c r="L3181" s="6">
        <v>0.99</v>
      </c>
      <c r="M3181" s="6">
        <v>0</v>
      </c>
      <c r="N3181" s="6">
        <v>0</v>
      </c>
      <c r="O3181" s="6">
        <v>0</v>
      </c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  <c r="AM3181" s="3"/>
      <c r="AN3181" s="3"/>
      <c r="AO3181" s="3"/>
      <c r="AP3181" s="3"/>
      <c r="AQ3181" s="3"/>
      <c r="AR3181" s="3"/>
      <c r="AS3181" s="3"/>
      <c r="AT3181" s="3"/>
      <c r="AU3181" s="3"/>
      <c r="AV3181" s="3"/>
      <c r="AW3181" s="3"/>
      <c r="AX3181" s="3"/>
      <c r="AY3181" s="3"/>
      <c r="AZ3181" s="3"/>
      <c r="BA3181" s="3"/>
      <c r="BB3181" s="3"/>
      <c r="BC3181" s="3"/>
      <c r="BD3181" s="3"/>
      <c r="BE3181" s="3"/>
    </row>
    <row r="3182" spans="1:57" s="22" customFormat="1" hidden="1" x14ac:dyDescent="0.25">
      <c r="A3182" s="9">
        <v>2019</v>
      </c>
      <c r="B3182" s="9">
        <v>5</v>
      </c>
      <c r="C3182" s="9" t="s">
        <v>19</v>
      </c>
      <c r="D3182" s="9" t="s">
        <v>103</v>
      </c>
      <c r="E3182" s="9" t="s">
        <v>104</v>
      </c>
      <c r="F3182" s="9" t="s">
        <v>169</v>
      </c>
      <c r="G3182" s="5" t="s">
        <v>168</v>
      </c>
      <c r="H3182" s="6">
        <v>1.5</v>
      </c>
      <c r="I3182" s="6">
        <v>0</v>
      </c>
      <c r="J3182" s="6">
        <v>0</v>
      </c>
      <c r="K3182" s="6">
        <v>0</v>
      </c>
      <c r="L3182" s="6">
        <v>1.5</v>
      </c>
      <c r="M3182" s="6">
        <v>0</v>
      </c>
      <c r="N3182" s="6">
        <v>0</v>
      </c>
      <c r="O3182" s="6">
        <v>0</v>
      </c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  <c r="AM3182" s="3"/>
      <c r="AN3182" s="3"/>
      <c r="AO3182" s="3"/>
      <c r="AP3182" s="3"/>
      <c r="AQ3182" s="3"/>
      <c r="AR3182" s="3"/>
      <c r="AS3182" s="3"/>
      <c r="AT3182" s="3"/>
      <c r="AU3182" s="3"/>
      <c r="AV3182" s="3"/>
      <c r="AW3182" s="3"/>
      <c r="AX3182" s="3"/>
      <c r="AY3182" s="3"/>
      <c r="AZ3182" s="3"/>
      <c r="BA3182" s="3"/>
      <c r="BB3182" s="3"/>
      <c r="BC3182" s="3"/>
      <c r="BD3182" s="3"/>
      <c r="BE3182" s="3"/>
    </row>
    <row r="3183" spans="1:57" s="22" customFormat="1" hidden="1" x14ac:dyDescent="0.25">
      <c r="A3183" s="9">
        <v>2019</v>
      </c>
      <c r="B3183" s="9">
        <v>5</v>
      </c>
      <c r="C3183" s="9" t="s">
        <v>79</v>
      </c>
      <c r="D3183" s="9" t="s">
        <v>137</v>
      </c>
      <c r="E3183" s="9" t="s">
        <v>138</v>
      </c>
      <c r="F3183" s="9" t="s">
        <v>170</v>
      </c>
      <c r="G3183" s="5" t="s">
        <v>171</v>
      </c>
      <c r="H3183" s="6">
        <v>4.38</v>
      </c>
      <c r="I3183" s="6">
        <v>0</v>
      </c>
      <c r="J3183" s="6">
        <v>0</v>
      </c>
      <c r="K3183" s="6">
        <v>0</v>
      </c>
      <c r="L3183" s="6">
        <v>4.38</v>
      </c>
      <c r="M3183" s="6">
        <v>0</v>
      </c>
      <c r="N3183" s="6">
        <v>0</v>
      </c>
      <c r="O3183" s="6">
        <v>0</v>
      </c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  <c r="AM3183" s="3"/>
      <c r="AN3183" s="3"/>
      <c r="AO3183" s="3"/>
      <c r="AP3183" s="3"/>
      <c r="AQ3183" s="3"/>
      <c r="AR3183" s="3"/>
      <c r="AS3183" s="3"/>
      <c r="AT3183" s="3"/>
      <c r="AU3183" s="3"/>
      <c r="AV3183" s="3"/>
      <c r="AW3183" s="3"/>
      <c r="AX3183" s="3"/>
      <c r="AY3183" s="3"/>
      <c r="AZ3183" s="3"/>
      <c r="BA3183" s="3"/>
      <c r="BB3183" s="3"/>
      <c r="BC3183" s="3"/>
      <c r="BD3183" s="3"/>
      <c r="BE3183" s="3"/>
    </row>
    <row r="3184" spans="1:57" s="22" customFormat="1" hidden="1" x14ac:dyDescent="0.25">
      <c r="A3184" s="9">
        <v>2019</v>
      </c>
      <c r="B3184" s="9">
        <v>5</v>
      </c>
      <c r="C3184" s="9" t="s">
        <v>79</v>
      </c>
      <c r="D3184" s="9" t="s">
        <v>137</v>
      </c>
      <c r="E3184" s="9" t="s">
        <v>138</v>
      </c>
      <c r="F3184" s="9" t="s">
        <v>173</v>
      </c>
      <c r="G3184" s="5" t="s">
        <v>171</v>
      </c>
      <c r="H3184" s="6">
        <v>0.54</v>
      </c>
      <c r="I3184" s="6">
        <v>0</v>
      </c>
      <c r="J3184" s="6">
        <v>0</v>
      </c>
      <c r="K3184" s="6">
        <v>0</v>
      </c>
      <c r="L3184" s="6">
        <v>0.54</v>
      </c>
      <c r="M3184" s="6">
        <v>0</v>
      </c>
      <c r="N3184" s="6">
        <v>0</v>
      </c>
      <c r="O3184" s="6">
        <v>0</v>
      </c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  <c r="AM3184" s="3"/>
      <c r="AN3184" s="3"/>
      <c r="AO3184" s="3"/>
      <c r="AP3184" s="3"/>
      <c r="AQ3184" s="3"/>
      <c r="AR3184" s="3"/>
      <c r="AS3184" s="3"/>
      <c r="AT3184" s="3"/>
      <c r="AU3184" s="3"/>
      <c r="AV3184" s="3"/>
      <c r="AW3184" s="3"/>
      <c r="AX3184" s="3"/>
      <c r="AY3184" s="3"/>
      <c r="AZ3184" s="3"/>
      <c r="BA3184" s="3"/>
      <c r="BB3184" s="3"/>
      <c r="BC3184" s="3"/>
      <c r="BD3184" s="3"/>
      <c r="BE3184" s="3"/>
    </row>
    <row r="3185" spans="1:57" s="22" customFormat="1" hidden="1" x14ac:dyDescent="0.25">
      <c r="A3185" s="9">
        <v>2019</v>
      </c>
      <c r="B3185" s="9">
        <v>5</v>
      </c>
      <c r="C3185" s="9" t="s">
        <v>79</v>
      </c>
      <c r="D3185" s="9" t="s">
        <v>137</v>
      </c>
      <c r="E3185" s="9" t="s">
        <v>138</v>
      </c>
      <c r="F3185" s="9" t="s">
        <v>174</v>
      </c>
      <c r="G3185" s="5" t="s">
        <v>171</v>
      </c>
      <c r="H3185" s="6">
        <v>0.64</v>
      </c>
      <c r="I3185" s="6">
        <v>0</v>
      </c>
      <c r="J3185" s="6">
        <v>0</v>
      </c>
      <c r="K3185" s="6">
        <v>0</v>
      </c>
      <c r="L3185" s="6">
        <v>0.64</v>
      </c>
      <c r="M3185" s="6">
        <v>0</v>
      </c>
      <c r="N3185" s="6">
        <v>0</v>
      </c>
      <c r="O3185" s="6">
        <v>0</v>
      </c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  <c r="AM3185" s="3"/>
      <c r="AN3185" s="3"/>
      <c r="AO3185" s="3"/>
      <c r="AP3185" s="3"/>
      <c r="AQ3185" s="3"/>
      <c r="AR3185" s="3"/>
      <c r="AS3185" s="3"/>
      <c r="AT3185" s="3"/>
      <c r="AU3185" s="3"/>
      <c r="AV3185" s="3"/>
      <c r="AW3185" s="3"/>
      <c r="AX3185" s="3"/>
      <c r="AY3185" s="3"/>
      <c r="AZ3185" s="3"/>
      <c r="BA3185" s="3"/>
      <c r="BB3185" s="3"/>
      <c r="BC3185" s="3"/>
      <c r="BD3185" s="3"/>
      <c r="BE3185" s="3"/>
    </row>
    <row r="3186" spans="1:57" s="22" customFormat="1" hidden="1" x14ac:dyDescent="0.25">
      <c r="A3186" s="9">
        <v>2019</v>
      </c>
      <c r="B3186" s="9">
        <v>5</v>
      </c>
      <c r="C3186" s="9" t="s">
        <v>79</v>
      </c>
      <c r="D3186" s="9" t="s">
        <v>137</v>
      </c>
      <c r="E3186" s="9" t="s">
        <v>138</v>
      </c>
      <c r="F3186" s="9" t="s">
        <v>175</v>
      </c>
      <c r="G3186" s="5" t="s">
        <v>171</v>
      </c>
      <c r="H3186" s="6">
        <v>4.8000000000000007</v>
      </c>
      <c r="I3186" s="6">
        <v>0</v>
      </c>
      <c r="J3186" s="6">
        <v>0</v>
      </c>
      <c r="K3186" s="6">
        <v>0</v>
      </c>
      <c r="L3186" s="6">
        <v>4.8000000000000007</v>
      </c>
      <c r="M3186" s="6">
        <v>0</v>
      </c>
      <c r="N3186" s="6">
        <v>0</v>
      </c>
      <c r="O3186" s="6">
        <v>0</v>
      </c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  <c r="AM3186" s="3"/>
      <c r="AN3186" s="3"/>
      <c r="AO3186" s="3"/>
      <c r="AP3186" s="3"/>
      <c r="AQ3186" s="3"/>
      <c r="AR3186" s="3"/>
      <c r="AS3186" s="3"/>
      <c r="AT3186" s="3"/>
      <c r="AU3186" s="3"/>
      <c r="AV3186" s="3"/>
      <c r="AW3186" s="3"/>
      <c r="AX3186" s="3"/>
      <c r="AY3186" s="3"/>
      <c r="AZ3186" s="3"/>
      <c r="BA3186" s="3"/>
      <c r="BB3186" s="3"/>
      <c r="BC3186" s="3"/>
      <c r="BD3186" s="3"/>
      <c r="BE3186" s="3"/>
    </row>
    <row r="3187" spans="1:57" s="22" customFormat="1" hidden="1" x14ac:dyDescent="0.25">
      <c r="A3187" s="9">
        <v>2019</v>
      </c>
      <c r="B3187" s="9">
        <v>5</v>
      </c>
      <c r="C3187" s="9" t="s">
        <v>27</v>
      </c>
      <c r="D3187" s="9" t="s">
        <v>158</v>
      </c>
      <c r="E3187" s="9" t="s">
        <v>176</v>
      </c>
      <c r="F3187" s="9" t="s">
        <v>179</v>
      </c>
      <c r="G3187" s="5" t="s">
        <v>178</v>
      </c>
      <c r="H3187" s="6">
        <v>3.67</v>
      </c>
      <c r="I3187" s="6">
        <v>0</v>
      </c>
      <c r="J3187" s="6">
        <v>0</v>
      </c>
      <c r="K3187" s="6">
        <v>0</v>
      </c>
      <c r="L3187" s="6">
        <v>0</v>
      </c>
      <c r="M3187" s="6">
        <v>3.67</v>
      </c>
      <c r="N3187" s="6">
        <v>2.2000000000000002</v>
      </c>
      <c r="O3187" s="6">
        <v>0</v>
      </c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  <c r="AM3187" s="3"/>
      <c r="AN3187" s="3"/>
      <c r="AO3187" s="3"/>
      <c r="AP3187" s="3"/>
      <c r="AQ3187" s="3"/>
      <c r="AR3187" s="3"/>
      <c r="AS3187" s="3"/>
      <c r="AT3187" s="3"/>
      <c r="AU3187" s="3"/>
      <c r="AV3187" s="3"/>
      <c r="AW3187" s="3"/>
      <c r="AX3187" s="3"/>
      <c r="AY3187" s="3"/>
      <c r="AZ3187" s="3"/>
      <c r="BA3187" s="3"/>
      <c r="BB3187" s="3"/>
      <c r="BC3187" s="3"/>
      <c r="BD3187" s="3"/>
      <c r="BE3187" s="3"/>
    </row>
    <row r="3188" spans="1:57" s="22" customFormat="1" hidden="1" x14ac:dyDescent="0.25">
      <c r="A3188" s="9">
        <v>2019</v>
      </c>
      <c r="B3188" s="9">
        <v>5</v>
      </c>
      <c r="C3188" s="9" t="s">
        <v>209</v>
      </c>
      <c r="D3188" s="9" t="s">
        <v>210</v>
      </c>
      <c r="E3188" s="9" t="s">
        <v>17</v>
      </c>
      <c r="F3188" s="9" t="s">
        <v>211</v>
      </c>
      <c r="G3188" s="7" t="s">
        <v>212</v>
      </c>
      <c r="H3188" s="6">
        <v>0.13</v>
      </c>
      <c r="I3188" s="6">
        <v>0</v>
      </c>
      <c r="J3188" s="6">
        <v>0</v>
      </c>
      <c r="K3188" s="6">
        <v>0</v>
      </c>
      <c r="L3188" s="6">
        <v>0.03</v>
      </c>
      <c r="M3188" s="6">
        <v>0</v>
      </c>
      <c r="N3188" s="6">
        <v>0</v>
      </c>
      <c r="O3188" s="6">
        <v>0.1</v>
      </c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  <c r="AM3188" s="3"/>
      <c r="AN3188" s="3"/>
      <c r="AO3188" s="3"/>
      <c r="AP3188" s="3"/>
      <c r="AQ3188" s="3"/>
      <c r="AR3188" s="3"/>
      <c r="AS3188" s="3"/>
      <c r="AT3188" s="3"/>
      <c r="AU3188" s="3"/>
      <c r="AV3188" s="3"/>
      <c r="AW3188" s="3"/>
      <c r="AX3188" s="3"/>
      <c r="AY3188" s="3"/>
      <c r="AZ3188" s="3"/>
      <c r="BA3188" s="3"/>
      <c r="BB3188" s="3"/>
      <c r="BC3188" s="3"/>
      <c r="BD3188" s="3"/>
      <c r="BE3188" s="3"/>
    </row>
    <row r="3189" spans="1:57" s="22" customFormat="1" hidden="1" x14ac:dyDescent="0.25">
      <c r="A3189" s="9">
        <v>2019</v>
      </c>
      <c r="B3189" s="9">
        <v>5</v>
      </c>
      <c r="C3189" s="9" t="s">
        <v>222</v>
      </c>
      <c r="D3189" s="9" t="s">
        <v>223</v>
      </c>
      <c r="E3189" s="9" t="s">
        <v>224</v>
      </c>
      <c r="F3189" s="9" t="s">
        <v>225</v>
      </c>
      <c r="G3189" s="5" t="s">
        <v>226</v>
      </c>
      <c r="H3189" s="6">
        <v>6.97</v>
      </c>
      <c r="I3189" s="6">
        <v>0</v>
      </c>
      <c r="J3189" s="6">
        <v>0</v>
      </c>
      <c r="K3189" s="6">
        <v>0</v>
      </c>
      <c r="L3189" s="6">
        <v>0.03</v>
      </c>
      <c r="M3189" s="6">
        <v>0</v>
      </c>
      <c r="N3189" s="6">
        <v>0</v>
      </c>
      <c r="O3189" s="6">
        <v>6.93</v>
      </c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  <c r="AM3189" s="3"/>
      <c r="AN3189" s="3"/>
      <c r="AO3189" s="3"/>
      <c r="AP3189" s="3"/>
      <c r="AQ3189" s="3"/>
      <c r="AR3189" s="3"/>
      <c r="AS3189" s="3"/>
      <c r="AT3189" s="3"/>
      <c r="AU3189" s="3"/>
      <c r="AV3189" s="3"/>
      <c r="AW3189" s="3"/>
      <c r="AX3189" s="3"/>
      <c r="AY3189" s="3"/>
      <c r="AZ3189" s="3"/>
      <c r="BA3189" s="3"/>
      <c r="BB3189" s="3"/>
      <c r="BC3189" s="3"/>
      <c r="BD3189" s="3"/>
      <c r="BE3189" s="3"/>
    </row>
    <row r="3190" spans="1:57" s="22" customFormat="1" hidden="1" x14ac:dyDescent="0.25">
      <c r="A3190" s="9">
        <v>2019</v>
      </c>
      <c r="B3190" s="9">
        <v>5</v>
      </c>
      <c r="C3190" s="9" t="s">
        <v>133</v>
      </c>
      <c r="D3190" s="9" t="s">
        <v>238</v>
      </c>
      <c r="E3190" s="9" t="s">
        <v>81</v>
      </c>
      <c r="F3190" s="9" t="s">
        <v>239</v>
      </c>
      <c r="G3190" s="5" t="s">
        <v>240</v>
      </c>
      <c r="H3190" s="6">
        <v>0.03</v>
      </c>
      <c r="I3190" s="6">
        <v>0</v>
      </c>
      <c r="J3190" s="6">
        <v>0</v>
      </c>
      <c r="K3190" s="6">
        <v>0</v>
      </c>
      <c r="L3190" s="6">
        <v>0.03</v>
      </c>
      <c r="M3190" s="6">
        <v>0</v>
      </c>
      <c r="N3190" s="6">
        <v>0</v>
      </c>
      <c r="O3190" s="6">
        <v>0</v>
      </c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  <c r="AM3190" s="3"/>
      <c r="AN3190" s="3"/>
      <c r="AO3190" s="3"/>
      <c r="AP3190" s="3"/>
      <c r="AQ3190" s="3"/>
      <c r="AR3190" s="3"/>
      <c r="AS3190" s="3"/>
      <c r="AT3190" s="3"/>
      <c r="AU3190" s="3"/>
      <c r="AV3190" s="3"/>
      <c r="AW3190" s="3"/>
      <c r="AX3190" s="3"/>
      <c r="AY3190" s="3"/>
      <c r="AZ3190" s="3"/>
      <c r="BA3190" s="3"/>
      <c r="BB3190" s="3"/>
      <c r="BC3190" s="3"/>
      <c r="BD3190" s="3"/>
      <c r="BE3190" s="3"/>
    </row>
    <row r="3191" spans="1:57" s="22" customFormat="1" hidden="1" x14ac:dyDescent="0.25">
      <c r="A3191" s="9">
        <v>2019</v>
      </c>
      <c r="B3191" s="9">
        <v>5</v>
      </c>
      <c r="C3191" s="9" t="s">
        <v>231</v>
      </c>
      <c r="D3191" s="9" t="s">
        <v>277</v>
      </c>
      <c r="E3191" s="9" t="s">
        <v>17</v>
      </c>
      <c r="F3191" s="9" t="s">
        <v>279</v>
      </c>
      <c r="G3191" s="5" t="s">
        <v>278</v>
      </c>
      <c r="H3191" s="6">
        <v>0.89</v>
      </c>
      <c r="I3191" s="6">
        <v>0</v>
      </c>
      <c r="J3191" s="6">
        <v>0</v>
      </c>
      <c r="K3191" s="6">
        <v>0</v>
      </c>
      <c r="L3191" s="6">
        <v>0.03</v>
      </c>
      <c r="M3191" s="6">
        <v>0</v>
      </c>
      <c r="N3191" s="6">
        <v>0</v>
      </c>
      <c r="O3191" s="6">
        <v>0.85</v>
      </c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  <c r="AM3191" s="3"/>
      <c r="AN3191" s="3"/>
      <c r="AO3191" s="3"/>
      <c r="AP3191" s="3"/>
      <c r="AQ3191" s="3"/>
      <c r="AR3191" s="3"/>
      <c r="AS3191" s="3"/>
      <c r="AT3191" s="3"/>
      <c r="AU3191" s="3"/>
      <c r="AV3191" s="3"/>
      <c r="AW3191" s="3"/>
      <c r="AX3191" s="3"/>
      <c r="AY3191" s="3"/>
      <c r="AZ3191" s="3"/>
      <c r="BA3191" s="3"/>
      <c r="BB3191" s="3"/>
      <c r="BC3191" s="3"/>
      <c r="BD3191" s="3"/>
      <c r="BE3191" s="3"/>
    </row>
    <row r="3192" spans="1:57" s="22" customFormat="1" hidden="1" x14ac:dyDescent="0.25">
      <c r="A3192" s="9">
        <v>2019</v>
      </c>
      <c r="B3192" s="9">
        <v>5</v>
      </c>
      <c r="C3192" s="9" t="s">
        <v>19</v>
      </c>
      <c r="D3192" s="9" t="s">
        <v>66</v>
      </c>
      <c r="E3192" s="9" t="s">
        <v>43</v>
      </c>
      <c r="F3192" s="9" t="s">
        <v>117</v>
      </c>
      <c r="G3192" s="5" t="s">
        <v>117</v>
      </c>
      <c r="H3192" s="6">
        <v>1.33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1.33</v>
      </c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  <c r="AM3192" s="3"/>
      <c r="AN3192" s="3"/>
      <c r="AO3192" s="3"/>
      <c r="AP3192" s="3"/>
      <c r="AQ3192" s="3"/>
      <c r="AR3192" s="3"/>
      <c r="AS3192" s="3"/>
      <c r="AT3192" s="3"/>
      <c r="AU3192" s="3"/>
      <c r="AV3192" s="3"/>
      <c r="AW3192" s="3"/>
      <c r="AX3192" s="3"/>
      <c r="AY3192" s="3"/>
      <c r="AZ3192" s="3"/>
      <c r="BA3192" s="3"/>
      <c r="BB3192" s="3"/>
      <c r="BC3192" s="3"/>
      <c r="BD3192" s="3"/>
      <c r="BE3192" s="3"/>
    </row>
    <row r="3193" spans="1:57" s="22" customFormat="1" x14ac:dyDescent="0.25">
      <c r="A3193" s="9">
        <v>2019</v>
      </c>
      <c r="B3193" s="9">
        <v>5</v>
      </c>
      <c r="C3193" s="9" t="s">
        <v>133</v>
      </c>
      <c r="D3193" s="9" t="s">
        <v>292</v>
      </c>
      <c r="E3193" s="9" t="s">
        <v>29</v>
      </c>
      <c r="F3193" s="9" t="s">
        <v>293</v>
      </c>
      <c r="G3193" s="5" t="s">
        <v>294</v>
      </c>
      <c r="H3193" s="6">
        <v>0.01</v>
      </c>
      <c r="I3193" s="6">
        <v>0</v>
      </c>
      <c r="J3193" s="6">
        <v>0</v>
      </c>
      <c r="K3193" s="6">
        <v>0</v>
      </c>
      <c r="L3193" s="6">
        <v>0.01</v>
      </c>
      <c r="M3193" s="6">
        <v>0</v>
      </c>
      <c r="N3193" s="6">
        <v>0</v>
      </c>
      <c r="O3193" s="6">
        <v>0</v>
      </c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  <c r="AM3193" s="3"/>
      <c r="AN3193" s="3"/>
      <c r="AO3193" s="3"/>
      <c r="AP3193" s="3"/>
      <c r="AQ3193" s="3"/>
      <c r="AR3193" s="3"/>
      <c r="AS3193" s="3"/>
      <c r="AT3193" s="3"/>
      <c r="AU3193" s="3"/>
      <c r="AV3193" s="3"/>
      <c r="AW3193" s="3"/>
      <c r="AX3193" s="3"/>
      <c r="AY3193" s="3"/>
      <c r="AZ3193" s="3"/>
      <c r="BA3193" s="3"/>
      <c r="BB3193" s="3"/>
      <c r="BC3193" s="3"/>
      <c r="BD3193" s="3"/>
      <c r="BE3193" s="3"/>
    </row>
    <row r="3194" spans="1:57" s="22" customFormat="1" hidden="1" x14ac:dyDescent="0.25">
      <c r="A3194" s="9">
        <v>2019</v>
      </c>
      <c r="B3194" s="9">
        <v>5</v>
      </c>
      <c r="C3194" s="9" t="s">
        <v>19</v>
      </c>
      <c r="D3194" s="9" t="s">
        <v>20</v>
      </c>
      <c r="E3194" s="9" t="s">
        <v>304</v>
      </c>
      <c r="F3194" s="9" t="s">
        <v>305</v>
      </c>
      <c r="G3194" s="5" t="s">
        <v>306</v>
      </c>
      <c r="H3194" s="6">
        <v>0.15</v>
      </c>
      <c r="I3194" s="6">
        <v>0</v>
      </c>
      <c r="J3194" s="6">
        <v>0</v>
      </c>
      <c r="K3194" s="6">
        <v>0</v>
      </c>
      <c r="L3194" s="6">
        <v>0.15</v>
      </c>
      <c r="M3194" s="6">
        <v>0</v>
      </c>
      <c r="N3194" s="6">
        <v>0</v>
      </c>
      <c r="O3194" s="6">
        <v>0</v>
      </c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  <c r="AM3194" s="3"/>
      <c r="AN3194" s="3"/>
      <c r="AO3194" s="3"/>
      <c r="AP3194" s="3"/>
      <c r="AQ3194" s="3"/>
      <c r="AR3194" s="3"/>
      <c r="AS3194" s="3"/>
      <c r="AT3194" s="3"/>
      <c r="AU3194" s="3"/>
      <c r="AV3194" s="3"/>
      <c r="AW3194" s="3"/>
      <c r="AX3194" s="3"/>
      <c r="AY3194" s="3"/>
      <c r="AZ3194" s="3"/>
      <c r="BA3194" s="3"/>
      <c r="BB3194" s="3"/>
      <c r="BC3194" s="3"/>
      <c r="BD3194" s="3"/>
      <c r="BE3194" s="3"/>
    </row>
    <row r="3195" spans="1:57" s="22" customFormat="1" hidden="1" x14ac:dyDescent="0.25">
      <c r="A3195" s="9">
        <v>2019</v>
      </c>
      <c r="B3195" s="9">
        <v>5</v>
      </c>
      <c r="C3195" s="9" t="s">
        <v>19</v>
      </c>
      <c r="D3195" s="9" t="s">
        <v>20</v>
      </c>
      <c r="E3195" s="9" t="s">
        <v>304</v>
      </c>
      <c r="F3195" s="9" t="s">
        <v>307</v>
      </c>
      <c r="G3195" s="5" t="s">
        <v>306</v>
      </c>
      <c r="H3195" s="6">
        <v>1.72</v>
      </c>
      <c r="I3195" s="6">
        <v>0</v>
      </c>
      <c r="J3195" s="6">
        <v>0</v>
      </c>
      <c r="K3195" s="6">
        <v>0</v>
      </c>
      <c r="L3195" s="6">
        <v>1.72</v>
      </c>
      <c r="M3195" s="6">
        <v>0</v>
      </c>
      <c r="N3195" s="6">
        <v>0</v>
      </c>
      <c r="O3195" s="6">
        <v>0</v>
      </c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  <c r="AM3195" s="3"/>
      <c r="AN3195" s="3"/>
      <c r="AO3195" s="3"/>
      <c r="AP3195" s="3"/>
      <c r="AQ3195" s="3"/>
      <c r="AR3195" s="3"/>
      <c r="AS3195" s="3"/>
      <c r="AT3195" s="3"/>
      <c r="AU3195" s="3"/>
      <c r="AV3195" s="3"/>
      <c r="AW3195" s="3"/>
      <c r="AX3195" s="3"/>
      <c r="AY3195" s="3"/>
      <c r="AZ3195" s="3"/>
      <c r="BA3195" s="3"/>
      <c r="BB3195" s="3"/>
      <c r="BC3195" s="3"/>
      <c r="BD3195" s="3"/>
      <c r="BE3195" s="3"/>
    </row>
    <row r="3196" spans="1:57" s="22" customFormat="1" hidden="1" x14ac:dyDescent="0.25">
      <c r="A3196" s="9">
        <v>2019</v>
      </c>
      <c r="B3196" s="9">
        <v>5</v>
      </c>
      <c r="C3196" s="9" t="s">
        <v>19</v>
      </c>
      <c r="D3196" s="9" t="s">
        <v>103</v>
      </c>
      <c r="E3196" s="9" t="s">
        <v>304</v>
      </c>
      <c r="F3196" s="9" t="s">
        <v>308</v>
      </c>
      <c r="G3196" s="5" t="s">
        <v>306</v>
      </c>
      <c r="H3196" s="6">
        <v>0.01</v>
      </c>
      <c r="I3196" s="6">
        <v>0</v>
      </c>
      <c r="J3196" s="6">
        <v>0</v>
      </c>
      <c r="K3196" s="6">
        <v>0</v>
      </c>
      <c r="L3196" s="6">
        <v>0.01</v>
      </c>
      <c r="M3196" s="6">
        <v>0</v>
      </c>
      <c r="N3196" s="6">
        <v>0</v>
      </c>
      <c r="O3196" s="6">
        <v>0</v>
      </c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  <c r="AM3196" s="3"/>
      <c r="AN3196" s="3"/>
      <c r="AO3196" s="3"/>
      <c r="AP3196" s="3"/>
      <c r="AQ3196" s="3"/>
      <c r="AR3196" s="3"/>
      <c r="AS3196" s="3"/>
      <c r="AT3196" s="3"/>
      <c r="AU3196" s="3"/>
      <c r="AV3196" s="3"/>
      <c r="AW3196" s="3"/>
      <c r="AX3196" s="3"/>
      <c r="AY3196" s="3"/>
      <c r="AZ3196" s="3"/>
      <c r="BA3196" s="3"/>
      <c r="BB3196" s="3"/>
      <c r="BC3196" s="3"/>
      <c r="BD3196" s="3"/>
      <c r="BE3196" s="3"/>
    </row>
    <row r="3197" spans="1:57" s="22" customFormat="1" hidden="1" x14ac:dyDescent="0.25">
      <c r="A3197" s="9">
        <v>2019</v>
      </c>
      <c r="B3197" s="9">
        <v>5</v>
      </c>
      <c r="C3197" s="9" t="s">
        <v>19</v>
      </c>
      <c r="D3197" s="9" t="s">
        <v>20</v>
      </c>
      <c r="E3197" s="9" t="s">
        <v>104</v>
      </c>
      <c r="F3197" s="9" t="s">
        <v>391</v>
      </c>
      <c r="G3197" s="5" t="s">
        <v>392</v>
      </c>
      <c r="H3197" s="6">
        <v>1.0900000000000001</v>
      </c>
      <c r="I3197" s="6">
        <v>0</v>
      </c>
      <c r="J3197" s="6">
        <v>0</v>
      </c>
      <c r="K3197" s="6">
        <v>0</v>
      </c>
      <c r="L3197" s="6">
        <v>1.0900000000000001</v>
      </c>
      <c r="M3197" s="6">
        <v>0</v>
      </c>
      <c r="N3197" s="6">
        <v>0</v>
      </c>
      <c r="O3197" s="6">
        <v>0</v>
      </c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  <c r="AM3197" s="3"/>
      <c r="AN3197" s="3"/>
      <c r="AO3197" s="3"/>
      <c r="AP3197" s="3"/>
      <c r="AQ3197" s="3"/>
      <c r="AR3197" s="3"/>
      <c r="AS3197" s="3"/>
      <c r="AT3197" s="3"/>
      <c r="AU3197" s="3"/>
      <c r="AV3197" s="3"/>
      <c r="AW3197" s="3"/>
      <c r="AX3197" s="3"/>
      <c r="AY3197" s="3"/>
      <c r="AZ3197" s="3"/>
      <c r="BA3197" s="3"/>
      <c r="BB3197" s="3"/>
      <c r="BC3197" s="3"/>
      <c r="BD3197" s="3"/>
      <c r="BE3197" s="3"/>
    </row>
    <row r="3198" spans="1:57" s="22" customFormat="1" hidden="1" x14ac:dyDescent="0.25">
      <c r="A3198" s="9">
        <v>2019</v>
      </c>
      <c r="B3198" s="9">
        <v>5</v>
      </c>
      <c r="C3198" s="9" t="s">
        <v>98</v>
      </c>
      <c r="D3198" s="9" t="s">
        <v>120</v>
      </c>
      <c r="E3198" s="9" t="s">
        <v>459</v>
      </c>
      <c r="F3198" s="9" t="s">
        <v>460</v>
      </c>
      <c r="G3198" s="5" t="s">
        <v>460</v>
      </c>
      <c r="H3198" s="6">
        <v>6.76</v>
      </c>
      <c r="I3198" s="6">
        <v>0</v>
      </c>
      <c r="J3198" s="6">
        <v>0</v>
      </c>
      <c r="K3198" s="6">
        <v>0</v>
      </c>
      <c r="L3198" s="6">
        <v>6.76</v>
      </c>
      <c r="M3198" s="6">
        <v>0</v>
      </c>
      <c r="N3198" s="6">
        <v>0</v>
      </c>
      <c r="O3198" s="6">
        <v>0</v>
      </c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  <c r="AM3198" s="3"/>
      <c r="AN3198" s="3"/>
      <c r="AO3198" s="3"/>
      <c r="AP3198" s="3"/>
      <c r="AQ3198" s="3"/>
      <c r="AR3198" s="3"/>
      <c r="AS3198" s="3"/>
      <c r="AT3198" s="3"/>
      <c r="AU3198" s="3"/>
      <c r="AV3198" s="3"/>
      <c r="AW3198" s="3"/>
      <c r="AX3198" s="3"/>
      <c r="AY3198" s="3"/>
      <c r="AZ3198" s="3"/>
      <c r="BA3198" s="3"/>
      <c r="BB3198" s="3"/>
      <c r="BC3198" s="3"/>
      <c r="BD3198" s="3"/>
      <c r="BE3198" s="3"/>
    </row>
    <row r="3199" spans="1:57" s="22" customFormat="1" x14ac:dyDescent="0.25">
      <c r="A3199" s="9">
        <v>2019</v>
      </c>
      <c r="B3199" s="9">
        <v>5</v>
      </c>
      <c r="C3199" s="9" t="s">
        <v>98</v>
      </c>
      <c r="D3199" s="9" t="s">
        <v>471</v>
      </c>
      <c r="E3199" s="9" t="s">
        <v>29</v>
      </c>
      <c r="F3199" s="9" t="s">
        <v>472</v>
      </c>
      <c r="G3199" s="5" t="s">
        <v>473</v>
      </c>
      <c r="H3199" s="6">
        <v>1316.52</v>
      </c>
      <c r="I3199" s="6">
        <v>0</v>
      </c>
      <c r="J3199" s="6">
        <v>0</v>
      </c>
      <c r="K3199" s="6">
        <v>0</v>
      </c>
      <c r="L3199" s="6">
        <v>0</v>
      </c>
      <c r="M3199" s="6">
        <v>1316.52</v>
      </c>
      <c r="N3199" s="6">
        <v>135.24</v>
      </c>
      <c r="O3199" s="6">
        <v>0</v>
      </c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  <c r="AM3199" s="3"/>
      <c r="AN3199" s="3"/>
      <c r="AO3199" s="3"/>
      <c r="AP3199" s="3"/>
      <c r="AQ3199" s="3"/>
      <c r="AR3199" s="3"/>
      <c r="AS3199" s="3"/>
      <c r="AT3199" s="3"/>
      <c r="AU3199" s="3"/>
      <c r="AV3199" s="3"/>
      <c r="AW3199" s="3"/>
      <c r="AX3199" s="3"/>
      <c r="AY3199" s="3"/>
      <c r="AZ3199" s="3"/>
      <c r="BA3199" s="3"/>
      <c r="BB3199" s="3"/>
      <c r="BC3199" s="3"/>
      <c r="BD3199" s="3"/>
      <c r="BE3199" s="3"/>
    </row>
    <row r="3200" spans="1:57" s="22" customFormat="1" x14ac:dyDescent="0.25">
      <c r="A3200" s="9">
        <v>2019</v>
      </c>
      <c r="B3200" s="9">
        <v>5</v>
      </c>
      <c r="C3200" s="9" t="s">
        <v>98</v>
      </c>
      <c r="D3200" s="9" t="s">
        <v>483</v>
      </c>
      <c r="E3200" s="9" t="s">
        <v>29</v>
      </c>
      <c r="F3200" s="9" t="s">
        <v>99</v>
      </c>
      <c r="G3200" s="5" t="s">
        <v>483</v>
      </c>
      <c r="H3200" s="6">
        <v>3.1</v>
      </c>
      <c r="I3200" s="6">
        <v>0</v>
      </c>
      <c r="J3200" s="6">
        <v>0</v>
      </c>
      <c r="K3200" s="6">
        <v>0</v>
      </c>
      <c r="L3200" s="6">
        <v>0.79</v>
      </c>
      <c r="M3200" s="6">
        <v>2.31</v>
      </c>
      <c r="N3200" s="6">
        <v>0</v>
      </c>
      <c r="O3200" s="6">
        <v>0</v>
      </c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  <c r="AM3200" s="3"/>
      <c r="AN3200" s="3"/>
      <c r="AO3200" s="3"/>
      <c r="AP3200" s="3"/>
      <c r="AQ3200" s="3"/>
      <c r="AR3200" s="3"/>
      <c r="AS3200" s="3"/>
      <c r="AT3200" s="3"/>
      <c r="AU3200" s="3"/>
      <c r="AV3200" s="3"/>
      <c r="AW3200" s="3"/>
      <c r="AX3200" s="3"/>
      <c r="AY3200" s="3"/>
      <c r="AZ3200" s="3"/>
      <c r="BA3200" s="3"/>
      <c r="BB3200" s="3"/>
      <c r="BC3200" s="3"/>
      <c r="BD3200" s="3"/>
      <c r="BE3200" s="3"/>
    </row>
    <row r="3201" spans="1:57" s="22" customFormat="1" x14ac:dyDescent="0.25">
      <c r="A3201" s="9">
        <v>2019</v>
      </c>
      <c r="B3201" s="9">
        <v>5</v>
      </c>
      <c r="C3201" s="9" t="s">
        <v>98</v>
      </c>
      <c r="D3201" s="9" t="s">
        <v>483</v>
      </c>
      <c r="E3201" s="9" t="s">
        <v>29</v>
      </c>
      <c r="F3201" s="9" t="s">
        <v>484</v>
      </c>
      <c r="G3201" s="5" t="s">
        <v>483</v>
      </c>
      <c r="H3201" s="6">
        <v>25.51</v>
      </c>
      <c r="I3201" s="6">
        <v>0</v>
      </c>
      <c r="J3201" s="6">
        <v>0</v>
      </c>
      <c r="K3201" s="6">
        <v>0</v>
      </c>
      <c r="L3201" s="6">
        <v>9.01</v>
      </c>
      <c r="M3201" s="6">
        <v>16.510000000000002</v>
      </c>
      <c r="N3201" s="6">
        <v>0</v>
      </c>
      <c r="O3201" s="6">
        <v>0</v>
      </c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  <c r="AM3201" s="3"/>
      <c r="AN3201" s="3"/>
      <c r="AO3201" s="3"/>
      <c r="AP3201" s="3"/>
      <c r="AQ3201" s="3"/>
      <c r="AR3201" s="3"/>
      <c r="AS3201" s="3"/>
      <c r="AT3201" s="3"/>
      <c r="AU3201" s="3"/>
      <c r="AV3201" s="3"/>
      <c r="AW3201" s="3"/>
      <c r="AX3201" s="3"/>
      <c r="AY3201" s="3"/>
      <c r="AZ3201" s="3"/>
      <c r="BA3201" s="3"/>
      <c r="BB3201" s="3"/>
      <c r="BC3201" s="3"/>
      <c r="BD3201" s="3"/>
      <c r="BE3201" s="3"/>
    </row>
    <row r="3202" spans="1:57" s="22" customFormat="1" hidden="1" x14ac:dyDescent="0.25">
      <c r="A3202" s="9">
        <v>2019</v>
      </c>
      <c r="B3202" s="9">
        <v>5</v>
      </c>
      <c r="C3202" s="9" t="s">
        <v>133</v>
      </c>
      <c r="D3202" s="9" t="s">
        <v>238</v>
      </c>
      <c r="E3202" s="9" t="s">
        <v>126</v>
      </c>
      <c r="F3202" s="9" t="s">
        <v>485</v>
      </c>
      <c r="G3202" s="5" t="s">
        <v>486</v>
      </c>
      <c r="H3202" s="6">
        <v>2.64</v>
      </c>
      <c r="I3202" s="6">
        <v>0</v>
      </c>
      <c r="J3202" s="6">
        <v>0</v>
      </c>
      <c r="K3202" s="6">
        <v>0</v>
      </c>
      <c r="L3202" s="6">
        <v>2.64</v>
      </c>
      <c r="M3202" s="6">
        <v>0</v>
      </c>
      <c r="N3202" s="6">
        <v>0</v>
      </c>
      <c r="O3202" s="6">
        <v>0</v>
      </c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  <c r="AM3202" s="3"/>
      <c r="AN3202" s="3"/>
      <c r="AO3202" s="3"/>
      <c r="AP3202" s="3"/>
      <c r="AQ3202" s="3"/>
      <c r="AR3202" s="3"/>
      <c r="AS3202" s="3"/>
      <c r="AT3202" s="3"/>
      <c r="AU3202" s="3"/>
      <c r="AV3202" s="3"/>
      <c r="AW3202" s="3"/>
      <c r="AX3202" s="3"/>
      <c r="AY3202" s="3"/>
      <c r="AZ3202" s="3"/>
      <c r="BA3202" s="3"/>
      <c r="BB3202" s="3"/>
      <c r="BC3202" s="3"/>
      <c r="BD3202" s="3"/>
      <c r="BE3202" s="3"/>
    </row>
    <row r="3203" spans="1:57" s="22" customFormat="1" hidden="1" x14ac:dyDescent="0.25">
      <c r="A3203" s="9">
        <v>2019</v>
      </c>
      <c r="B3203" s="9">
        <v>5</v>
      </c>
      <c r="C3203" s="9" t="s">
        <v>133</v>
      </c>
      <c r="D3203" s="9" t="s">
        <v>487</v>
      </c>
      <c r="E3203" s="9" t="s">
        <v>126</v>
      </c>
      <c r="F3203" s="9" t="s">
        <v>488</v>
      </c>
      <c r="G3203" s="5" t="s">
        <v>489</v>
      </c>
      <c r="H3203" s="6">
        <v>0.39</v>
      </c>
      <c r="I3203" s="6">
        <v>0</v>
      </c>
      <c r="J3203" s="6">
        <v>0</v>
      </c>
      <c r="K3203" s="6">
        <v>0</v>
      </c>
      <c r="L3203" s="6">
        <v>0.39</v>
      </c>
      <c r="M3203" s="6">
        <v>0</v>
      </c>
      <c r="N3203" s="6">
        <v>0</v>
      </c>
      <c r="O3203" s="6">
        <v>0</v>
      </c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  <c r="AM3203" s="3"/>
      <c r="AN3203" s="3"/>
      <c r="AO3203" s="3"/>
      <c r="AP3203" s="3"/>
      <c r="AQ3203" s="3"/>
      <c r="AR3203" s="3"/>
      <c r="AS3203" s="3"/>
      <c r="AT3203" s="3"/>
      <c r="AU3203" s="3"/>
      <c r="AV3203" s="3"/>
      <c r="AW3203" s="3"/>
      <c r="AX3203" s="3"/>
      <c r="AY3203" s="3"/>
      <c r="AZ3203" s="3"/>
      <c r="BA3203" s="3"/>
      <c r="BB3203" s="3"/>
      <c r="BC3203" s="3"/>
      <c r="BD3203" s="3"/>
      <c r="BE3203" s="3"/>
    </row>
    <row r="3204" spans="1:57" s="22" customFormat="1" x14ac:dyDescent="0.25">
      <c r="A3204" s="9">
        <v>2019</v>
      </c>
      <c r="B3204" s="9">
        <v>5</v>
      </c>
      <c r="C3204" s="9" t="s">
        <v>98</v>
      </c>
      <c r="D3204" s="9" t="s">
        <v>120</v>
      </c>
      <c r="E3204" s="9" t="s">
        <v>29</v>
      </c>
      <c r="F3204" s="9" t="s">
        <v>496</v>
      </c>
      <c r="G3204" s="5" t="s">
        <v>497</v>
      </c>
      <c r="H3204" s="6">
        <v>2.2999999999999998</v>
      </c>
      <c r="I3204" s="6">
        <v>0</v>
      </c>
      <c r="J3204" s="6">
        <v>0</v>
      </c>
      <c r="K3204" s="6">
        <v>0</v>
      </c>
      <c r="L3204" s="6">
        <v>0</v>
      </c>
      <c r="M3204" s="6">
        <v>2.2999999999999998</v>
      </c>
      <c r="N3204" s="6">
        <v>0</v>
      </c>
      <c r="O3204" s="6">
        <v>0</v>
      </c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  <c r="AM3204" s="3"/>
      <c r="AN3204" s="3"/>
      <c r="AO3204" s="3"/>
      <c r="AP3204" s="3"/>
      <c r="AQ3204" s="3"/>
      <c r="AR3204" s="3"/>
      <c r="AS3204" s="3"/>
      <c r="AT3204" s="3"/>
      <c r="AU3204" s="3"/>
      <c r="AV3204" s="3"/>
      <c r="AW3204" s="3"/>
      <c r="AX3204" s="3"/>
      <c r="AY3204" s="3"/>
      <c r="AZ3204" s="3"/>
      <c r="BA3204" s="3"/>
      <c r="BB3204" s="3"/>
      <c r="BC3204" s="3"/>
      <c r="BD3204" s="3"/>
      <c r="BE3204" s="3"/>
    </row>
    <row r="3205" spans="1:57" s="22" customFormat="1" hidden="1" x14ac:dyDescent="0.25">
      <c r="A3205" s="9">
        <v>2019</v>
      </c>
      <c r="B3205" s="9">
        <v>5</v>
      </c>
      <c r="C3205" s="9" t="s">
        <v>133</v>
      </c>
      <c r="D3205" s="9" t="s">
        <v>292</v>
      </c>
      <c r="E3205" s="9" t="s">
        <v>242</v>
      </c>
      <c r="F3205" s="9" t="s">
        <v>504</v>
      </c>
      <c r="G3205" s="5" t="s">
        <v>505</v>
      </c>
      <c r="H3205" s="6">
        <v>58.37</v>
      </c>
      <c r="I3205" s="6">
        <v>0</v>
      </c>
      <c r="J3205" s="6">
        <v>0</v>
      </c>
      <c r="K3205" s="6">
        <v>0</v>
      </c>
      <c r="L3205" s="6">
        <v>1.33</v>
      </c>
      <c r="M3205" s="6">
        <v>0</v>
      </c>
      <c r="N3205" s="6">
        <v>0</v>
      </c>
      <c r="O3205" s="6">
        <v>57.04</v>
      </c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  <c r="AM3205" s="3"/>
      <c r="AN3205" s="3"/>
      <c r="AO3205" s="3"/>
      <c r="AP3205" s="3"/>
      <c r="AQ3205" s="3"/>
      <c r="AR3205" s="3"/>
      <c r="AS3205" s="3"/>
      <c r="AT3205" s="3"/>
      <c r="AU3205" s="3"/>
      <c r="AV3205" s="3"/>
      <c r="AW3205" s="3"/>
      <c r="AX3205" s="3"/>
      <c r="AY3205" s="3"/>
      <c r="AZ3205" s="3"/>
      <c r="BA3205" s="3"/>
      <c r="BB3205" s="3"/>
      <c r="BC3205" s="3"/>
      <c r="BD3205" s="3"/>
      <c r="BE3205" s="3"/>
    </row>
    <row r="3206" spans="1:57" s="22" customFormat="1" hidden="1" x14ac:dyDescent="0.25">
      <c r="A3206" s="9">
        <v>2019</v>
      </c>
      <c r="B3206" s="9">
        <v>5</v>
      </c>
      <c r="C3206" s="9" t="s">
        <v>133</v>
      </c>
      <c r="D3206" s="9" t="s">
        <v>506</v>
      </c>
      <c r="E3206" s="9" t="s">
        <v>242</v>
      </c>
      <c r="F3206" s="9" t="s">
        <v>507</v>
      </c>
      <c r="G3206" s="5" t="s">
        <v>505</v>
      </c>
      <c r="H3206" s="6">
        <v>37.03</v>
      </c>
      <c r="I3206" s="6">
        <v>0</v>
      </c>
      <c r="J3206" s="6">
        <v>0</v>
      </c>
      <c r="K3206" s="6">
        <v>0</v>
      </c>
      <c r="L3206" s="6">
        <v>0.74</v>
      </c>
      <c r="M3206" s="6">
        <v>0</v>
      </c>
      <c r="N3206" s="6">
        <v>0</v>
      </c>
      <c r="O3206" s="6">
        <v>36.29</v>
      </c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  <c r="AM3206" s="3"/>
      <c r="AN3206" s="3"/>
      <c r="AO3206" s="3"/>
      <c r="AP3206" s="3"/>
      <c r="AQ3206" s="3"/>
      <c r="AR3206" s="3"/>
      <c r="AS3206" s="3"/>
      <c r="AT3206" s="3"/>
      <c r="AU3206" s="3"/>
      <c r="AV3206" s="3"/>
      <c r="AW3206" s="3"/>
      <c r="AX3206" s="3"/>
      <c r="AY3206" s="3"/>
      <c r="AZ3206" s="3"/>
      <c r="BA3206" s="3"/>
      <c r="BB3206" s="3"/>
      <c r="BC3206" s="3"/>
      <c r="BD3206" s="3"/>
      <c r="BE3206" s="3"/>
    </row>
    <row r="3207" spans="1:57" s="22" customFormat="1" hidden="1" x14ac:dyDescent="0.25">
      <c r="A3207" s="9">
        <v>2019</v>
      </c>
      <c r="B3207" s="9">
        <v>5</v>
      </c>
      <c r="C3207" s="9" t="s">
        <v>133</v>
      </c>
      <c r="D3207" s="9" t="s">
        <v>292</v>
      </c>
      <c r="E3207" s="9" t="s">
        <v>242</v>
      </c>
      <c r="F3207" s="9" t="s">
        <v>508</v>
      </c>
      <c r="G3207" s="5" t="s">
        <v>505</v>
      </c>
      <c r="H3207" s="6">
        <v>96.82</v>
      </c>
      <c r="I3207" s="6">
        <v>0</v>
      </c>
      <c r="J3207" s="6">
        <v>0</v>
      </c>
      <c r="K3207" s="6">
        <v>0</v>
      </c>
      <c r="L3207" s="6">
        <v>2.21</v>
      </c>
      <c r="M3207" s="6">
        <v>0</v>
      </c>
      <c r="N3207" s="6">
        <v>0</v>
      </c>
      <c r="O3207" s="6">
        <v>94.61</v>
      </c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  <c r="AM3207" s="3"/>
      <c r="AN3207" s="3"/>
      <c r="AO3207" s="3"/>
      <c r="AP3207" s="3"/>
      <c r="AQ3207" s="3"/>
      <c r="AR3207" s="3"/>
      <c r="AS3207" s="3"/>
      <c r="AT3207" s="3"/>
      <c r="AU3207" s="3"/>
      <c r="AV3207" s="3"/>
      <c r="AW3207" s="3"/>
      <c r="AX3207" s="3"/>
      <c r="AY3207" s="3"/>
      <c r="AZ3207" s="3"/>
      <c r="BA3207" s="3"/>
      <c r="BB3207" s="3"/>
      <c r="BC3207" s="3"/>
      <c r="BD3207" s="3"/>
      <c r="BE3207" s="3"/>
    </row>
    <row r="3208" spans="1:57" s="22" customFormat="1" hidden="1" x14ac:dyDescent="0.25">
      <c r="A3208" s="9">
        <v>2019</v>
      </c>
      <c r="B3208" s="9">
        <v>6</v>
      </c>
      <c r="C3208" s="10" t="s">
        <v>15</v>
      </c>
      <c r="D3208" s="10" t="s">
        <v>16</v>
      </c>
      <c r="E3208" s="9" t="s">
        <v>17</v>
      </c>
      <c r="F3208" s="10" t="s">
        <v>18</v>
      </c>
      <c r="G3208" s="12" t="s">
        <v>18</v>
      </c>
      <c r="H3208" s="6">
        <v>1.44</v>
      </c>
      <c r="I3208" s="6">
        <v>0</v>
      </c>
      <c r="J3208" s="6">
        <v>0</v>
      </c>
      <c r="K3208" s="6">
        <v>0</v>
      </c>
      <c r="L3208" s="6">
        <v>1.44</v>
      </c>
      <c r="M3208" s="6">
        <v>0</v>
      </c>
      <c r="N3208" s="6">
        <v>0</v>
      </c>
      <c r="O3208" s="6">
        <v>0</v>
      </c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  <c r="AM3208" s="3"/>
      <c r="AN3208" s="3"/>
      <c r="AO3208" s="3"/>
      <c r="AP3208" s="3"/>
      <c r="AQ3208" s="3"/>
      <c r="AR3208" s="3"/>
      <c r="AS3208" s="3"/>
      <c r="AT3208" s="3"/>
      <c r="AU3208" s="3"/>
      <c r="AV3208" s="3"/>
      <c r="AW3208" s="3"/>
      <c r="AX3208" s="3"/>
      <c r="AY3208" s="3"/>
      <c r="AZ3208" s="3"/>
      <c r="BA3208" s="3"/>
      <c r="BB3208" s="3"/>
      <c r="BC3208" s="3"/>
      <c r="BD3208" s="3"/>
      <c r="BE3208" s="3"/>
    </row>
    <row r="3209" spans="1:57" s="22" customFormat="1" x14ac:dyDescent="0.25">
      <c r="A3209" s="9">
        <v>2019</v>
      </c>
      <c r="B3209" s="9">
        <v>6</v>
      </c>
      <c r="C3209" s="10" t="s">
        <v>27</v>
      </c>
      <c r="D3209" s="10" t="s">
        <v>28</v>
      </c>
      <c r="E3209" s="9" t="s">
        <v>29</v>
      </c>
      <c r="F3209" s="10" t="s">
        <v>37</v>
      </c>
      <c r="G3209" s="12" t="s">
        <v>30</v>
      </c>
      <c r="H3209" s="6">
        <v>0.12</v>
      </c>
      <c r="I3209" s="6">
        <v>0</v>
      </c>
      <c r="J3209" s="6">
        <v>0</v>
      </c>
      <c r="K3209" s="6">
        <v>0</v>
      </c>
      <c r="L3209" s="6">
        <v>0</v>
      </c>
      <c r="M3209" s="6">
        <v>0.12</v>
      </c>
      <c r="N3209" s="6">
        <v>0.05</v>
      </c>
      <c r="O3209" s="6">
        <v>0</v>
      </c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  <c r="AM3209" s="3"/>
      <c r="AN3209" s="3"/>
      <c r="AO3209" s="3"/>
      <c r="AP3209" s="3"/>
      <c r="AQ3209" s="3"/>
      <c r="AR3209" s="3"/>
      <c r="AS3209" s="3"/>
      <c r="AT3209" s="3"/>
      <c r="AU3209" s="3"/>
      <c r="AV3209" s="3"/>
      <c r="AW3209" s="3"/>
      <c r="AX3209" s="3"/>
      <c r="AY3209" s="3"/>
      <c r="AZ3209" s="3"/>
      <c r="BA3209" s="3"/>
      <c r="BB3209" s="3"/>
      <c r="BC3209" s="3"/>
      <c r="BD3209" s="3"/>
      <c r="BE3209" s="3"/>
    </row>
    <row r="3210" spans="1:57" s="22" customFormat="1" hidden="1" x14ac:dyDescent="0.25">
      <c r="A3210" s="9">
        <v>2019</v>
      </c>
      <c r="B3210" s="9">
        <v>6</v>
      </c>
      <c r="C3210" s="10" t="s">
        <v>89</v>
      </c>
      <c r="D3210" s="10" t="s">
        <v>90</v>
      </c>
      <c r="E3210" s="9" t="s">
        <v>91</v>
      </c>
      <c r="F3210" s="10" t="s">
        <v>92</v>
      </c>
      <c r="G3210" s="12" t="s">
        <v>93</v>
      </c>
      <c r="H3210" s="6">
        <v>1.43</v>
      </c>
      <c r="I3210" s="6">
        <v>0</v>
      </c>
      <c r="J3210" s="6">
        <v>0</v>
      </c>
      <c r="K3210" s="6">
        <v>0</v>
      </c>
      <c r="L3210" s="6">
        <v>1.4</v>
      </c>
      <c r="M3210" s="6">
        <v>0.03</v>
      </c>
      <c r="N3210" s="6">
        <v>0.01</v>
      </c>
      <c r="O3210" s="6">
        <v>0</v>
      </c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  <c r="AM3210" s="3"/>
      <c r="AN3210" s="3"/>
      <c r="AO3210" s="3"/>
      <c r="AP3210" s="3"/>
      <c r="AQ3210" s="3"/>
      <c r="AR3210" s="3"/>
      <c r="AS3210" s="3"/>
      <c r="AT3210" s="3"/>
      <c r="AU3210" s="3"/>
      <c r="AV3210" s="3"/>
      <c r="AW3210" s="3"/>
      <c r="AX3210" s="3"/>
      <c r="AY3210" s="3"/>
      <c r="AZ3210" s="3"/>
      <c r="BA3210" s="3"/>
      <c r="BB3210" s="3"/>
      <c r="BC3210" s="3"/>
      <c r="BD3210" s="3"/>
      <c r="BE3210" s="3"/>
    </row>
    <row r="3211" spans="1:57" s="22" customFormat="1" hidden="1" x14ac:dyDescent="0.25">
      <c r="A3211" s="9">
        <v>2019</v>
      </c>
      <c r="B3211" s="9">
        <v>6</v>
      </c>
      <c r="C3211" s="10" t="s">
        <v>89</v>
      </c>
      <c r="D3211" s="10" t="s">
        <v>90</v>
      </c>
      <c r="E3211" s="9" t="s">
        <v>91</v>
      </c>
      <c r="F3211" s="10" t="s">
        <v>96</v>
      </c>
      <c r="G3211" s="12" t="s">
        <v>93</v>
      </c>
      <c r="H3211" s="6">
        <v>0.09</v>
      </c>
      <c r="I3211" s="6">
        <v>0</v>
      </c>
      <c r="J3211" s="6">
        <v>0</v>
      </c>
      <c r="K3211" s="6">
        <v>0</v>
      </c>
      <c r="L3211" s="6">
        <v>0</v>
      </c>
      <c r="M3211" s="6">
        <v>0.09</v>
      </c>
      <c r="N3211" s="6">
        <v>0.03</v>
      </c>
      <c r="O3211" s="6">
        <v>0</v>
      </c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  <c r="AM3211" s="3"/>
      <c r="AN3211" s="3"/>
      <c r="AO3211" s="3"/>
      <c r="AP3211" s="3"/>
      <c r="AQ3211" s="3"/>
      <c r="AR3211" s="3"/>
      <c r="AS3211" s="3"/>
      <c r="AT3211" s="3"/>
      <c r="AU3211" s="3"/>
      <c r="AV3211" s="3"/>
      <c r="AW3211" s="3"/>
      <c r="AX3211" s="3"/>
      <c r="AY3211" s="3"/>
      <c r="AZ3211" s="3"/>
      <c r="BA3211" s="3"/>
      <c r="BB3211" s="3"/>
      <c r="BC3211" s="3"/>
      <c r="BD3211" s="3"/>
      <c r="BE3211" s="3"/>
    </row>
    <row r="3212" spans="1:57" s="22" customFormat="1" hidden="1" x14ac:dyDescent="0.25">
      <c r="A3212" s="9">
        <v>2019</v>
      </c>
      <c r="B3212" s="9">
        <v>6</v>
      </c>
      <c r="C3212" s="10" t="s">
        <v>98</v>
      </c>
      <c r="D3212" s="10" t="s">
        <v>99</v>
      </c>
      <c r="E3212" s="9" t="s">
        <v>100</v>
      </c>
      <c r="F3212" s="10" t="s">
        <v>101</v>
      </c>
      <c r="G3212" s="12" t="s">
        <v>102</v>
      </c>
      <c r="H3212" s="6">
        <v>17.239999999999998</v>
      </c>
      <c r="I3212" s="6">
        <v>0</v>
      </c>
      <c r="J3212" s="6">
        <v>0</v>
      </c>
      <c r="K3212" s="6">
        <v>0</v>
      </c>
      <c r="L3212" s="6">
        <v>0.81</v>
      </c>
      <c r="M3212" s="6">
        <v>0</v>
      </c>
      <c r="N3212" s="6">
        <v>0</v>
      </c>
      <c r="O3212" s="6">
        <v>16.43</v>
      </c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  <c r="AM3212" s="3"/>
      <c r="AN3212" s="3"/>
      <c r="AO3212" s="3"/>
      <c r="AP3212" s="3"/>
      <c r="AQ3212" s="3"/>
      <c r="AR3212" s="3"/>
      <c r="AS3212" s="3"/>
      <c r="AT3212" s="3"/>
      <c r="AU3212" s="3"/>
      <c r="AV3212" s="3"/>
      <c r="AW3212" s="3"/>
      <c r="AX3212" s="3"/>
      <c r="AY3212" s="3"/>
      <c r="AZ3212" s="3"/>
      <c r="BA3212" s="3"/>
      <c r="BB3212" s="3"/>
      <c r="BC3212" s="3"/>
      <c r="BD3212" s="3"/>
      <c r="BE3212" s="3"/>
    </row>
    <row r="3213" spans="1:57" s="22" customFormat="1" hidden="1" x14ac:dyDescent="0.25">
      <c r="A3213" s="9">
        <v>2019</v>
      </c>
      <c r="B3213" s="9">
        <v>6</v>
      </c>
      <c r="C3213" s="10" t="s">
        <v>19</v>
      </c>
      <c r="D3213" s="10" t="s">
        <v>103</v>
      </c>
      <c r="E3213" s="9" t="s">
        <v>104</v>
      </c>
      <c r="F3213" s="10" t="s">
        <v>105</v>
      </c>
      <c r="G3213" s="12" t="s">
        <v>19</v>
      </c>
      <c r="H3213" s="6">
        <v>10.36</v>
      </c>
      <c r="I3213" s="6">
        <v>0</v>
      </c>
      <c r="J3213" s="6">
        <v>0</v>
      </c>
      <c r="K3213" s="6">
        <v>0</v>
      </c>
      <c r="L3213" s="6">
        <v>10.36</v>
      </c>
      <c r="M3213" s="6">
        <v>0</v>
      </c>
      <c r="N3213" s="6">
        <v>0</v>
      </c>
      <c r="O3213" s="6">
        <v>0</v>
      </c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  <c r="AM3213" s="3"/>
      <c r="AN3213" s="3"/>
      <c r="AO3213" s="3"/>
      <c r="AP3213" s="3"/>
      <c r="AQ3213" s="3"/>
      <c r="AR3213" s="3"/>
      <c r="AS3213" s="3"/>
      <c r="AT3213" s="3"/>
      <c r="AU3213" s="3"/>
      <c r="AV3213" s="3"/>
      <c r="AW3213" s="3"/>
      <c r="AX3213" s="3"/>
      <c r="AY3213" s="3"/>
      <c r="AZ3213" s="3"/>
      <c r="BA3213" s="3"/>
      <c r="BB3213" s="3"/>
      <c r="BC3213" s="3"/>
      <c r="BD3213" s="3"/>
      <c r="BE3213" s="3"/>
    </row>
    <row r="3214" spans="1:57" s="22" customFormat="1" hidden="1" x14ac:dyDescent="0.25">
      <c r="A3214" s="9">
        <v>2019</v>
      </c>
      <c r="B3214" s="9">
        <v>6</v>
      </c>
      <c r="C3214" s="10" t="s">
        <v>19</v>
      </c>
      <c r="D3214" s="10" t="s">
        <v>110</v>
      </c>
      <c r="E3214" s="9" t="s">
        <v>104</v>
      </c>
      <c r="F3214" s="10" t="s">
        <v>111</v>
      </c>
      <c r="G3214" s="12" t="s">
        <v>19</v>
      </c>
      <c r="H3214" s="6">
        <v>1.8</v>
      </c>
      <c r="I3214" s="6">
        <v>0</v>
      </c>
      <c r="J3214" s="6">
        <v>0</v>
      </c>
      <c r="K3214" s="6">
        <v>0</v>
      </c>
      <c r="L3214" s="6">
        <v>0</v>
      </c>
      <c r="M3214" s="6">
        <v>1.8</v>
      </c>
      <c r="N3214" s="6">
        <v>0</v>
      </c>
      <c r="O3214" s="6">
        <v>0</v>
      </c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  <c r="AM3214" s="3"/>
      <c r="AN3214" s="3"/>
      <c r="AO3214" s="3"/>
      <c r="AP3214" s="3"/>
      <c r="AQ3214" s="3"/>
      <c r="AR3214" s="3"/>
      <c r="AS3214" s="3"/>
      <c r="AT3214" s="3"/>
      <c r="AU3214" s="3"/>
      <c r="AV3214" s="3"/>
      <c r="AW3214" s="3"/>
      <c r="AX3214" s="3"/>
      <c r="AY3214" s="3"/>
      <c r="AZ3214" s="3"/>
      <c r="BA3214" s="3"/>
      <c r="BB3214" s="3"/>
      <c r="BC3214" s="3"/>
      <c r="BD3214" s="3"/>
      <c r="BE3214" s="3"/>
    </row>
    <row r="3215" spans="1:57" s="22" customFormat="1" hidden="1" x14ac:dyDescent="0.25">
      <c r="A3215" s="9">
        <v>2019</v>
      </c>
      <c r="B3215" s="9">
        <v>6</v>
      </c>
      <c r="C3215" s="10" t="s">
        <v>19</v>
      </c>
      <c r="D3215" s="10" t="s">
        <v>20</v>
      </c>
      <c r="E3215" s="9" t="s">
        <v>115</v>
      </c>
      <c r="F3215" s="10" t="s">
        <v>116</v>
      </c>
      <c r="G3215" s="5" t="s">
        <v>117</v>
      </c>
      <c r="H3215" s="6">
        <v>1.47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1.47</v>
      </c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  <c r="AM3215" s="3"/>
      <c r="AN3215" s="3"/>
      <c r="AO3215" s="3"/>
      <c r="AP3215" s="3"/>
      <c r="AQ3215" s="3"/>
      <c r="AR3215" s="3"/>
      <c r="AS3215" s="3"/>
      <c r="AT3215" s="3"/>
      <c r="AU3215" s="3"/>
      <c r="AV3215" s="3"/>
      <c r="AW3215" s="3"/>
      <c r="AX3215" s="3"/>
      <c r="AY3215" s="3"/>
      <c r="AZ3215" s="3"/>
      <c r="BA3215" s="3"/>
      <c r="BB3215" s="3"/>
      <c r="BC3215" s="3"/>
      <c r="BD3215" s="3"/>
      <c r="BE3215" s="3"/>
    </row>
    <row r="3216" spans="1:57" s="22" customFormat="1" hidden="1" x14ac:dyDescent="0.25">
      <c r="A3216" s="9">
        <v>2019</v>
      </c>
      <c r="B3216" s="9">
        <v>6</v>
      </c>
      <c r="C3216" s="10" t="s">
        <v>19</v>
      </c>
      <c r="D3216" s="10" t="s">
        <v>20</v>
      </c>
      <c r="E3216" s="9" t="s">
        <v>115</v>
      </c>
      <c r="F3216" s="10" t="s">
        <v>118</v>
      </c>
      <c r="G3216" s="5" t="s">
        <v>117</v>
      </c>
      <c r="H3216" s="6">
        <v>1.38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1.38</v>
      </c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  <c r="AM3216" s="3"/>
      <c r="AN3216" s="3"/>
      <c r="AO3216" s="3"/>
      <c r="AP3216" s="3"/>
      <c r="AQ3216" s="3"/>
      <c r="AR3216" s="3"/>
      <c r="AS3216" s="3"/>
      <c r="AT3216" s="3"/>
      <c r="AU3216" s="3"/>
      <c r="AV3216" s="3"/>
      <c r="AW3216" s="3"/>
      <c r="AX3216" s="3"/>
      <c r="AY3216" s="3"/>
      <c r="AZ3216" s="3"/>
      <c r="BA3216" s="3"/>
      <c r="BB3216" s="3"/>
      <c r="BC3216" s="3"/>
      <c r="BD3216" s="3"/>
      <c r="BE3216" s="3"/>
    </row>
    <row r="3217" spans="1:57" s="22" customFormat="1" hidden="1" x14ac:dyDescent="0.25">
      <c r="A3217" s="9">
        <v>2019</v>
      </c>
      <c r="B3217" s="9">
        <v>6</v>
      </c>
      <c r="C3217" s="10" t="s">
        <v>98</v>
      </c>
      <c r="D3217" s="10" t="s">
        <v>120</v>
      </c>
      <c r="E3217" s="9" t="s">
        <v>121</v>
      </c>
      <c r="F3217" s="10" t="s">
        <v>122</v>
      </c>
      <c r="G3217" s="12" t="s">
        <v>122</v>
      </c>
      <c r="H3217" s="6">
        <v>10.31</v>
      </c>
      <c r="I3217" s="6">
        <v>0</v>
      </c>
      <c r="J3217" s="6">
        <v>0</v>
      </c>
      <c r="K3217" s="6">
        <v>0</v>
      </c>
      <c r="L3217" s="6">
        <v>0.96</v>
      </c>
      <c r="M3217" s="6">
        <v>0</v>
      </c>
      <c r="N3217" s="6">
        <v>0</v>
      </c>
      <c r="O3217" s="6">
        <v>9.35</v>
      </c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  <c r="AM3217" s="3"/>
      <c r="AN3217" s="3"/>
      <c r="AO3217" s="3"/>
      <c r="AP3217" s="3"/>
      <c r="AQ3217" s="3"/>
      <c r="AR3217" s="3"/>
      <c r="AS3217" s="3"/>
      <c r="AT3217" s="3"/>
      <c r="AU3217" s="3"/>
      <c r="AV3217" s="3"/>
      <c r="AW3217" s="3"/>
      <c r="AX3217" s="3"/>
      <c r="AY3217" s="3"/>
      <c r="AZ3217" s="3"/>
      <c r="BA3217" s="3"/>
      <c r="BB3217" s="3"/>
      <c r="BC3217" s="3"/>
      <c r="BD3217" s="3"/>
      <c r="BE3217" s="3"/>
    </row>
    <row r="3218" spans="1:57" s="22" customFormat="1" hidden="1" x14ac:dyDescent="0.25">
      <c r="A3218" s="9">
        <v>2019</v>
      </c>
      <c r="B3218" s="9">
        <v>6</v>
      </c>
      <c r="C3218" s="10" t="s">
        <v>98</v>
      </c>
      <c r="D3218" s="10" t="s">
        <v>120</v>
      </c>
      <c r="E3218" s="9" t="s">
        <v>121</v>
      </c>
      <c r="F3218" s="10" t="s">
        <v>123</v>
      </c>
      <c r="G3218" s="12" t="s">
        <v>122</v>
      </c>
      <c r="H3218" s="6">
        <v>0.13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0.13</v>
      </c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  <c r="AM3218" s="3"/>
      <c r="AN3218" s="3"/>
      <c r="AO3218" s="3"/>
      <c r="AP3218" s="3"/>
      <c r="AQ3218" s="3"/>
      <c r="AR3218" s="3"/>
      <c r="AS3218" s="3"/>
      <c r="AT3218" s="3"/>
      <c r="AU3218" s="3"/>
      <c r="AV3218" s="3"/>
      <c r="AW3218" s="3"/>
      <c r="AX3218" s="3"/>
      <c r="AY3218" s="3"/>
      <c r="AZ3218" s="3"/>
      <c r="BA3218" s="3"/>
      <c r="BB3218" s="3"/>
      <c r="BC3218" s="3"/>
      <c r="BD3218" s="3"/>
      <c r="BE3218" s="3"/>
    </row>
    <row r="3219" spans="1:57" s="22" customFormat="1" hidden="1" x14ac:dyDescent="0.25">
      <c r="A3219" s="9">
        <v>2019</v>
      </c>
      <c r="B3219" s="9">
        <v>6</v>
      </c>
      <c r="C3219" s="10" t="s">
        <v>124</v>
      </c>
      <c r="D3219" s="10" t="s">
        <v>125</v>
      </c>
      <c r="E3219" s="9" t="s">
        <v>126</v>
      </c>
      <c r="F3219" s="10" t="s">
        <v>127</v>
      </c>
      <c r="G3219" s="12" t="s">
        <v>128</v>
      </c>
      <c r="H3219" s="6">
        <v>57.27</v>
      </c>
      <c r="I3219" s="6">
        <v>0</v>
      </c>
      <c r="J3219" s="6">
        <v>0</v>
      </c>
      <c r="K3219" s="6">
        <v>0</v>
      </c>
      <c r="L3219" s="6">
        <v>19.41</v>
      </c>
      <c r="M3219" s="6">
        <v>37.86</v>
      </c>
      <c r="N3219" s="6">
        <v>3.56</v>
      </c>
      <c r="O3219" s="6">
        <v>0</v>
      </c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  <c r="AM3219" s="3"/>
      <c r="AN3219" s="3"/>
      <c r="AO3219" s="3"/>
      <c r="AP3219" s="3"/>
      <c r="AQ3219" s="3"/>
      <c r="AR3219" s="3"/>
      <c r="AS3219" s="3"/>
      <c r="AT3219" s="3"/>
      <c r="AU3219" s="3"/>
      <c r="AV3219" s="3"/>
      <c r="AW3219" s="3"/>
      <c r="AX3219" s="3"/>
      <c r="AY3219" s="3"/>
      <c r="AZ3219" s="3"/>
      <c r="BA3219" s="3"/>
      <c r="BB3219" s="3"/>
      <c r="BC3219" s="3"/>
      <c r="BD3219" s="3"/>
      <c r="BE3219" s="3"/>
    </row>
    <row r="3220" spans="1:57" s="22" customFormat="1" hidden="1" x14ac:dyDescent="0.25">
      <c r="A3220" s="9">
        <v>2019</v>
      </c>
      <c r="B3220" s="9">
        <v>6</v>
      </c>
      <c r="C3220" s="10" t="s">
        <v>133</v>
      </c>
      <c r="D3220" s="10" t="s">
        <v>134</v>
      </c>
      <c r="E3220" s="9" t="s">
        <v>43</v>
      </c>
      <c r="F3220" s="10" t="s">
        <v>135</v>
      </c>
      <c r="G3220" s="12" t="s">
        <v>136</v>
      </c>
      <c r="H3220" s="6">
        <v>89.48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89.48</v>
      </c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  <c r="AM3220" s="3"/>
      <c r="AN3220" s="3"/>
      <c r="AO3220" s="3"/>
      <c r="AP3220" s="3"/>
      <c r="AQ3220" s="3"/>
      <c r="AR3220" s="3"/>
      <c r="AS3220" s="3"/>
      <c r="AT3220" s="3"/>
      <c r="AU3220" s="3"/>
      <c r="AV3220" s="3"/>
      <c r="AW3220" s="3"/>
      <c r="AX3220" s="3"/>
      <c r="AY3220" s="3"/>
      <c r="AZ3220" s="3"/>
      <c r="BA3220" s="3"/>
      <c r="BB3220" s="3"/>
      <c r="BC3220" s="3"/>
      <c r="BD3220" s="3"/>
      <c r="BE3220" s="3"/>
    </row>
    <row r="3221" spans="1:57" s="22" customFormat="1" hidden="1" x14ac:dyDescent="0.25">
      <c r="A3221" s="9">
        <v>2019</v>
      </c>
      <c r="B3221" s="9">
        <v>6</v>
      </c>
      <c r="C3221" s="10" t="s">
        <v>19</v>
      </c>
      <c r="D3221" s="10" t="s">
        <v>166</v>
      </c>
      <c r="E3221" s="9" t="s">
        <v>104</v>
      </c>
      <c r="F3221" s="10" t="s">
        <v>167</v>
      </c>
      <c r="G3221" s="12" t="s">
        <v>168</v>
      </c>
      <c r="H3221" s="6">
        <v>4.33</v>
      </c>
      <c r="I3221" s="6">
        <v>0</v>
      </c>
      <c r="J3221" s="6">
        <v>0</v>
      </c>
      <c r="K3221" s="6">
        <v>0</v>
      </c>
      <c r="L3221" s="6">
        <v>4.33</v>
      </c>
      <c r="M3221" s="6">
        <v>0</v>
      </c>
      <c r="N3221" s="6">
        <v>0</v>
      </c>
      <c r="O3221" s="6">
        <v>0</v>
      </c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  <c r="AM3221" s="3"/>
      <c r="AN3221" s="3"/>
      <c r="AO3221" s="3"/>
      <c r="AP3221" s="3"/>
      <c r="AQ3221" s="3"/>
      <c r="AR3221" s="3"/>
      <c r="AS3221" s="3"/>
      <c r="AT3221" s="3"/>
      <c r="AU3221" s="3"/>
      <c r="AV3221" s="3"/>
      <c r="AW3221" s="3"/>
      <c r="AX3221" s="3"/>
      <c r="AY3221" s="3"/>
      <c r="AZ3221" s="3"/>
      <c r="BA3221" s="3"/>
      <c r="BB3221" s="3"/>
      <c r="BC3221" s="3"/>
      <c r="BD3221" s="3"/>
      <c r="BE3221" s="3"/>
    </row>
    <row r="3222" spans="1:57" s="22" customFormat="1" hidden="1" x14ac:dyDescent="0.25">
      <c r="A3222" s="9">
        <v>2019</v>
      </c>
      <c r="B3222" s="9">
        <v>6</v>
      </c>
      <c r="C3222" s="10" t="s">
        <v>19</v>
      </c>
      <c r="D3222" s="10" t="s">
        <v>166</v>
      </c>
      <c r="E3222" s="9" t="s">
        <v>104</v>
      </c>
      <c r="F3222" s="10" t="s">
        <v>168</v>
      </c>
      <c r="G3222" s="12" t="s">
        <v>168</v>
      </c>
      <c r="H3222" s="6">
        <v>2.9</v>
      </c>
      <c r="I3222" s="6">
        <v>0</v>
      </c>
      <c r="J3222" s="6">
        <v>0</v>
      </c>
      <c r="K3222" s="6">
        <v>0</v>
      </c>
      <c r="L3222" s="6">
        <v>2.9</v>
      </c>
      <c r="M3222" s="6">
        <v>0</v>
      </c>
      <c r="N3222" s="6">
        <v>0</v>
      </c>
      <c r="O3222" s="6">
        <v>0</v>
      </c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  <c r="AM3222" s="3"/>
      <c r="AN3222" s="3"/>
      <c r="AO3222" s="3"/>
      <c r="AP3222" s="3"/>
      <c r="AQ3222" s="3"/>
      <c r="AR3222" s="3"/>
      <c r="AS3222" s="3"/>
      <c r="AT3222" s="3"/>
      <c r="AU3222" s="3"/>
      <c r="AV3222" s="3"/>
      <c r="AW3222" s="3"/>
      <c r="AX3222" s="3"/>
      <c r="AY3222" s="3"/>
      <c r="AZ3222" s="3"/>
      <c r="BA3222" s="3"/>
      <c r="BB3222" s="3"/>
      <c r="BC3222" s="3"/>
      <c r="BD3222" s="3"/>
      <c r="BE3222" s="3"/>
    </row>
    <row r="3223" spans="1:57" s="22" customFormat="1" hidden="1" x14ac:dyDescent="0.25">
      <c r="A3223" s="9">
        <v>2019</v>
      </c>
      <c r="B3223" s="9">
        <v>6</v>
      </c>
      <c r="C3223" s="10" t="s">
        <v>19</v>
      </c>
      <c r="D3223" s="10" t="s">
        <v>103</v>
      </c>
      <c r="E3223" s="9" t="s">
        <v>104</v>
      </c>
      <c r="F3223" s="10" t="s">
        <v>519</v>
      </c>
      <c r="G3223" s="12" t="s">
        <v>168</v>
      </c>
      <c r="H3223" s="6">
        <v>0.98</v>
      </c>
      <c r="I3223" s="6">
        <v>0</v>
      </c>
      <c r="J3223" s="6">
        <v>0</v>
      </c>
      <c r="K3223" s="6">
        <v>0</v>
      </c>
      <c r="L3223" s="6">
        <v>0.98</v>
      </c>
      <c r="M3223" s="6">
        <v>0</v>
      </c>
      <c r="N3223" s="6">
        <v>0</v>
      </c>
      <c r="O3223" s="6">
        <v>0</v>
      </c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  <c r="AM3223" s="3"/>
      <c r="AN3223" s="3"/>
      <c r="AO3223" s="3"/>
      <c r="AP3223" s="3"/>
      <c r="AQ3223" s="3"/>
      <c r="AR3223" s="3"/>
      <c r="AS3223" s="3"/>
      <c r="AT3223" s="3"/>
      <c r="AU3223" s="3"/>
      <c r="AV3223" s="3"/>
      <c r="AW3223" s="3"/>
      <c r="AX3223" s="3"/>
      <c r="AY3223" s="3"/>
      <c r="AZ3223" s="3"/>
      <c r="BA3223" s="3"/>
      <c r="BB3223" s="3"/>
      <c r="BC3223" s="3"/>
      <c r="BD3223" s="3"/>
      <c r="BE3223" s="3"/>
    </row>
    <row r="3224" spans="1:57" s="22" customFormat="1" hidden="1" x14ac:dyDescent="0.25">
      <c r="A3224" s="9">
        <v>2019</v>
      </c>
      <c r="B3224" s="9">
        <v>6</v>
      </c>
      <c r="C3224" s="10" t="s">
        <v>19</v>
      </c>
      <c r="D3224" s="10" t="s">
        <v>103</v>
      </c>
      <c r="E3224" s="9" t="s">
        <v>104</v>
      </c>
      <c r="F3224" s="10" t="s">
        <v>169</v>
      </c>
      <c r="G3224" s="12" t="s">
        <v>168</v>
      </c>
      <c r="H3224" s="6">
        <v>2</v>
      </c>
      <c r="I3224" s="6">
        <v>0</v>
      </c>
      <c r="J3224" s="6">
        <v>0</v>
      </c>
      <c r="K3224" s="6">
        <v>0</v>
      </c>
      <c r="L3224" s="6">
        <v>2</v>
      </c>
      <c r="M3224" s="6">
        <v>0</v>
      </c>
      <c r="N3224" s="6">
        <v>0</v>
      </c>
      <c r="O3224" s="6">
        <v>0</v>
      </c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  <c r="AM3224" s="3"/>
      <c r="AN3224" s="3"/>
      <c r="AO3224" s="3"/>
      <c r="AP3224" s="3"/>
      <c r="AQ3224" s="3"/>
      <c r="AR3224" s="3"/>
      <c r="AS3224" s="3"/>
      <c r="AT3224" s="3"/>
      <c r="AU3224" s="3"/>
      <c r="AV3224" s="3"/>
      <c r="AW3224" s="3"/>
      <c r="AX3224" s="3"/>
      <c r="AY3224" s="3"/>
      <c r="AZ3224" s="3"/>
      <c r="BA3224" s="3"/>
      <c r="BB3224" s="3"/>
      <c r="BC3224" s="3"/>
      <c r="BD3224" s="3"/>
      <c r="BE3224" s="3"/>
    </row>
    <row r="3225" spans="1:57" s="22" customFormat="1" hidden="1" x14ac:dyDescent="0.25">
      <c r="A3225" s="9">
        <v>2019</v>
      </c>
      <c r="B3225" s="9">
        <v>6</v>
      </c>
      <c r="C3225" s="10" t="s">
        <v>79</v>
      </c>
      <c r="D3225" s="10" t="s">
        <v>137</v>
      </c>
      <c r="E3225" s="9" t="s">
        <v>138</v>
      </c>
      <c r="F3225" s="10" t="s">
        <v>170</v>
      </c>
      <c r="G3225" s="12" t="s">
        <v>171</v>
      </c>
      <c r="H3225" s="6">
        <v>4.32</v>
      </c>
      <c r="I3225" s="6">
        <v>0</v>
      </c>
      <c r="J3225" s="6">
        <v>0</v>
      </c>
      <c r="K3225" s="6">
        <v>0</v>
      </c>
      <c r="L3225" s="6">
        <v>4.32</v>
      </c>
      <c r="M3225" s="6">
        <v>0</v>
      </c>
      <c r="N3225" s="6">
        <v>0</v>
      </c>
      <c r="O3225" s="6">
        <v>0</v>
      </c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  <c r="AM3225" s="3"/>
      <c r="AN3225" s="3"/>
      <c r="AO3225" s="3"/>
      <c r="AP3225" s="3"/>
      <c r="AQ3225" s="3"/>
      <c r="AR3225" s="3"/>
      <c r="AS3225" s="3"/>
      <c r="AT3225" s="3"/>
      <c r="AU3225" s="3"/>
      <c r="AV3225" s="3"/>
      <c r="AW3225" s="3"/>
      <c r="AX3225" s="3"/>
      <c r="AY3225" s="3"/>
      <c r="AZ3225" s="3"/>
      <c r="BA3225" s="3"/>
      <c r="BB3225" s="3"/>
      <c r="BC3225" s="3"/>
      <c r="BD3225" s="3"/>
      <c r="BE3225" s="3"/>
    </row>
    <row r="3226" spans="1:57" s="22" customFormat="1" hidden="1" x14ac:dyDescent="0.25">
      <c r="A3226" s="9">
        <v>2019</v>
      </c>
      <c r="B3226" s="9">
        <v>6</v>
      </c>
      <c r="C3226" s="10" t="s">
        <v>79</v>
      </c>
      <c r="D3226" s="10" t="s">
        <v>137</v>
      </c>
      <c r="E3226" s="9" t="s">
        <v>138</v>
      </c>
      <c r="F3226" s="10" t="s">
        <v>173</v>
      </c>
      <c r="G3226" s="12" t="s">
        <v>171</v>
      </c>
      <c r="H3226" s="6">
        <v>0.62</v>
      </c>
      <c r="I3226" s="6">
        <v>0</v>
      </c>
      <c r="J3226" s="6">
        <v>0</v>
      </c>
      <c r="K3226" s="6">
        <v>0</v>
      </c>
      <c r="L3226" s="6">
        <v>0.62</v>
      </c>
      <c r="M3226" s="6">
        <v>0</v>
      </c>
      <c r="N3226" s="6">
        <v>0</v>
      </c>
      <c r="O3226" s="6">
        <v>0</v>
      </c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  <c r="AM3226" s="3"/>
      <c r="AN3226" s="3"/>
      <c r="AO3226" s="3"/>
      <c r="AP3226" s="3"/>
      <c r="AQ3226" s="3"/>
      <c r="AR3226" s="3"/>
      <c r="AS3226" s="3"/>
      <c r="AT3226" s="3"/>
      <c r="AU3226" s="3"/>
      <c r="AV3226" s="3"/>
      <c r="AW3226" s="3"/>
      <c r="AX3226" s="3"/>
      <c r="AY3226" s="3"/>
      <c r="AZ3226" s="3"/>
      <c r="BA3226" s="3"/>
      <c r="BB3226" s="3"/>
      <c r="BC3226" s="3"/>
      <c r="BD3226" s="3"/>
      <c r="BE3226" s="3"/>
    </row>
    <row r="3227" spans="1:57" s="22" customFormat="1" hidden="1" x14ac:dyDescent="0.25">
      <c r="A3227" s="9">
        <v>2019</v>
      </c>
      <c r="B3227" s="9">
        <v>6</v>
      </c>
      <c r="C3227" s="10" t="s">
        <v>79</v>
      </c>
      <c r="D3227" s="10" t="s">
        <v>137</v>
      </c>
      <c r="E3227" s="9" t="s">
        <v>138</v>
      </c>
      <c r="F3227" s="10" t="s">
        <v>174</v>
      </c>
      <c r="G3227" s="12" t="s">
        <v>171</v>
      </c>
      <c r="H3227" s="6">
        <v>0.65</v>
      </c>
      <c r="I3227" s="6">
        <v>0</v>
      </c>
      <c r="J3227" s="6">
        <v>0</v>
      </c>
      <c r="K3227" s="6">
        <v>0</v>
      </c>
      <c r="L3227" s="6">
        <v>0.65</v>
      </c>
      <c r="M3227" s="6">
        <v>0</v>
      </c>
      <c r="N3227" s="6">
        <v>0</v>
      </c>
      <c r="O3227" s="6">
        <v>0</v>
      </c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  <c r="AM3227" s="3"/>
      <c r="AN3227" s="3"/>
      <c r="AO3227" s="3"/>
      <c r="AP3227" s="3"/>
      <c r="AQ3227" s="3"/>
      <c r="AR3227" s="3"/>
      <c r="AS3227" s="3"/>
      <c r="AT3227" s="3"/>
      <c r="AU3227" s="3"/>
      <c r="AV3227" s="3"/>
      <c r="AW3227" s="3"/>
      <c r="AX3227" s="3"/>
      <c r="AY3227" s="3"/>
      <c r="AZ3227" s="3"/>
      <c r="BA3227" s="3"/>
      <c r="BB3227" s="3"/>
      <c r="BC3227" s="3"/>
      <c r="BD3227" s="3"/>
      <c r="BE3227" s="3"/>
    </row>
    <row r="3228" spans="1:57" s="22" customFormat="1" hidden="1" x14ac:dyDescent="0.25">
      <c r="A3228" s="9">
        <v>2019</v>
      </c>
      <c r="B3228" s="9">
        <v>6</v>
      </c>
      <c r="C3228" s="10" t="s">
        <v>79</v>
      </c>
      <c r="D3228" s="10" t="s">
        <v>137</v>
      </c>
      <c r="E3228" s="9" t="s">
        <v>138</v>
      </c>
      <c r="F3228" s="10" t="s">
        <v>175</v>
      </c>
      <c r="G3228" s="12" t="s">
        <v>171</v>
      </c>
      <c r="H3228" s="6">
        <v>4.6900000000000004</v>
      </c>
      <c r="I3228" s="6">
        <v>0</v>
      </c>
      <c r="J3228" s="6">
        <v>0</v>
      </c>
      <c r="K3228" s="6">
        <v>0</v>
      </c>
      <c r="L3228" s="6">
        <v>4.6900000000000004</v>
      </c>
      <c r="M3228" s="6">
        <v>0</v>
      </c>
      <c r="N3228" s="6">
        <v>0</v>
      </c>
      <c r="O3228" s="6">
        <v>0</v>
      </c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  <c r="AM3228" s="3"/>
      <c r="AN3228" s="3"/>
      <c r="AO3228" s="3"/>
      <c r="AP3228" s="3"/>
      <c r="AQ3228" s="3"/>
      <c r="AR3228" s="3"/>
      <c r="AS3228" s="3"/>
      <c r="AT3228" s="3"/>
      <c r="AU3228" s="3"/>
      <c r="AV3228" s="3"/>
      <c r="AW3228" s="3"/>
      <c r="AX3228" s="3"/>
      <c r="AY3228" s="3"/>
      <c r="AZ3228" s="3"/>
      <c r="BA3228" s="3"/>
      <c r="BB3228" s="3"/>
      <c r="BC3228" s="3"/>
      <c r="BD3228" s="3"/>
      <c r="BE3228" s="3"/>
    </row>
    <row r="3229" spans="1:57" s="22" customFormat="1" hidden="1" x14ac:dyDescent="0.25">
      <c r="A3229" s="9">
        <v>2019</v>
      </c>
      <c r="B3229" s="9">
        <v>6</v>
      </c>
      <c r="C3229" s="10" t="s">
        <v>27</v>
      </c>
      <c r="D3229" s="10" t="s">
        <v>158</v>
      </c>
      <c r="E3229" s="9" t="s">
        <v>176</v>
      </c>
      <c r="F3229" s="10" t="s">
        <v>179</v>
      </c>
      <c r="G3229" s="12" t="s">
        <v>178</v>
      </c>
      <c r="H3229" s="6">
        <v>3.4699999999999998</v>
      </c>
      <c r="I3229" s="6">
        <v>0</v>
      </c>
      <c r="J3229" s="6">
        <v>0</v>
      </c>
      <c r="K3229" s="6">
        <v>0</v>
      </c>
      <c r="L3229" s="6">
        <v>0</v>
      </c>
      <c r="M3229" s="6">
        <v>3.4699999999999998</v>
      </c>
      <c r="N3229" s="6">
        <v>1.94</v>
      </c>
      <c r="O3229" s="6">
        <v>0</v>
      </c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  <c r="AM3229" s="3"/>
      <c r="AN3229" s="3"/>
      <c r="AO3229" s="3"/>
      <c r="AP3229" s="3"/>
      <c r="AQ3229" s="3"/>
      <c r="AR3229" s="3"/>
      <c r="AS3229" s="3"/>
      <c r="AT3229" s="3"/>
      <c r="AU3229" s="3"/>
      <c r="AV3229" s="3"/>
      <c r="AW3229" s="3"/>
      <c r="AX3229" s="3"/>
      <c r="AY3229" s="3"/>
      <c r="AZ3229" s="3"/>
      <c r="BA3229" s="3"/>
      <c r="BB3229" s="3"/>
      <c r="BC3229" s="3"/>
      <c r="BD3229" s="3"/>
      <c r="BE3229" s="3"/>
    </row>
    <row r="3230" spans="1:57" s="22" customFormat="1" hidden="1" x14ac:dyDescent="0.25">
      <c r="A3230" s="9">
        <v>2019</v>
      </c>
      <c r="B3230" s="9">
        <v>6</v>
      </c>
      <c r="C3230" s="10" t="s">
        <v>209</v>
      </c>
      <c r="D3230" s="10" t="s">
        <v>210</v>
      </c>
      <c r="E3230" s="9" t="s">
        <v>17</v>
      </c>
      <c r="F3230" s="10" t="s">
        <v>211</v>
      </c>
      <c r="G3230" s="7" t="s">
        <v>212</v>
      </c>
      <c r="H3230" s="6">
        <v>0.13</v>
      </c>
      <c r="I3230" s="6">
        <v>0</v>
      </c>
      <c r="J3230" s="6">
        <v>0</v>
      </c>
      <c r="K3230" s="6">
        <v>0</v>
      </c>
      <c r="L3230" s="6">
        <v>0.03</v>
      </c>
      <c r="M3230" s="6">
        <v>0</v>
      </c>
      <c r="N3230" s="6">
        <v>0</v>
      </c>
      <c r="O3230" s="6">
        <v>0.1</v>
      </c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  <c r="AM3230" s="3"/>
      <c r="AN3230" s="3"/>
      <c r="AO3230" s="3"/>
      <c r="AP3230" s="3"/>
      <c r="AQ3230" s="3"/>
      <c r="AR3230" s="3"/>
      <c r="AS3230" s="3"/>
      <c r="AT3230" s="3"/>
      <c r="AU3230" s="3"/>
      <c r="AV3230" s="3"/>
      <c r="AW3230" s="3"/>
      <c r="AX3230" s="3"/>
      <c r="AY3230" s="3"/>
      <c r="AZ3230" s="3"/>
      <c r="BA3230" s="3"/>
      <c r="BB3230" s="3"/>
      <c r="BC3230" s="3"/>
      <c r="BD3230" s="3"/>
      <c r="BE3230" s="3"/>
    </row>
    <row r="3231" spans="1:57" s="22" customFormat="1" hidden="1" x14ac:dyDescent="0.25">
      <c r="A3231" s="9">
        <v>2019</v>
      </c>
      <c r="B3231" s="9">
        <v>6</v>
      </c>
      <c r="C3231" s="10" t="s">
        <v>222</v>
      </c>
      <c r="D3231" s="10" t="s">
        <v>223</v>
      </c>
      <c r="E3231" s="9" t="s">
        <v>224</v>
      </c>
      <c r="F3231" s="10" t="s">
        <v>225</v>
      </c>
      <c r="G3231" s="12" t="s">
        <v>226</v>
      </c>
      <c r="H3231" s="6">
        <v>3.48</v>
      </c>
      <c r="I3231" s="6">
        <v>0</v>
      </c>
      <c r="J3231" s="6">
        <v>0</v>
      </c>
      <c r="K3231" s="6">
        <v>0</v>
      </c>
      <c r="L3231" s="6">
        <v>0.01</v>
      </c>
      <c r="M3231" s="6">
        <v>0</v>
      </c>
      <c r="N3231" s="6">
        <v>0</v>
      </c>
      <c r="O3231" s="6">
        <v>3.4699999999999998</v>
      </c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  <c r="AM3231" s="3"/>
      <c r="AN3231" s="3"/>
      <c r="AO3231" s="3"/>
      <c r="AP3231" s="3"/>
      <c r="AQ3231" s="3"/>
      <c r="AR3231" s="3"/>
      <c r="AS3231" s="3"/>
      <c r="AT3231" s="3"/>
      <c r="AU3231" s="3"/>
      <c r="AV3231" s="3"/>
      <c r="AW3231" s="3"/>
      <c r="AX3231" s="3"/>
      <c r="AY3231" s="3"/>
      <c r="AZ3231" s="3"/>
      <c r="BA3231" s="3"/>
      <c r="BB3231" s="3"/>
      <c r="BC3231" s="3"/>
      <c r="BD3231" s="3"/>
      <c r="BE3231" s="3"/>
    </row>
    <row r="3232" spans="1:57" s="22" customFormat="1" hidden="1" x14ac:dyDescent="0.25">
      <c r="A3232" s="9">
        <v>2019</v>
      </c>
      <c r="B3232" s="9">
        <v>6</v>
      </c>
      <c r="C3232" s="10" t="s">
        <v>133</v>
      </c>
      <c r="D3232" s="10" t="s">
        <v>238</v>
      </c>
      <c r="E3232" s="9" t="s">
        <v>81</v>
      </c>
      <c r="F3232" s="10" t="s">
        <v>239</v>
      </c>
      <c r="G3232" s="12" t="s">
        <v>240</v>
      </c>
      <c r="H3232" s="6">
        <v>0.02</v>
      </c>
      <c r="I3232" s="6">
        <v>0</v>
      </c>
      <c r="J3232" s="6">
        <v>0</v>
      </c>
      <c r="K3232" s="6">
        <v>0</v>
      </c>
      <c r="L3232" s="6">
        <v>0.02</v>
      </c>
      <c r="M3232" s="6">
        <v>0</v>
      </c>
      <c r="N3232" s="6">
        <v>0</v>
      </c>
      <c r="O3232" s="6">
        <v>0</v>
      </c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  <c r="AM3232" s="3"/>
      <c r="AN3232" s="3"/>
      <c r="AO3232" s="3"/>
      <c r="AP3232" s="3"/>
      <c r="AQ3232" s="3"/>
      <c r="AR3232" s="3"/>
      <c r="AS3232" s="3"/>
      <c r="AT3232" s="3"/>
      <c r="AU3232" s="3"/>
      <c r="AV3232" s="3"/>
      <c r="AW3232" s="3"/>
      <c r="AX3232" s="3"/>
      <c r="AY3232" s="3"/>
      <c r="AZ3232" s="3"/>
      <c r="BA3232" s="3"/>
      <c r="BB3232" s="3"/>
      <c r="BC3232" s="3"/>
      <c r="BD3232" s="3"/>
      <c r="BE3232" s="3"/>
    </row>
    <row r="3233" spans="1:57" s="22" customFormat="1" hidden="1" x14ac:dyDescent="0.25">
      <c r="A3233" s="9">
        <v>2019</v>
      </c>
      <c r="B3233" s="9">
        <v>6</v>
      </c>
      <c r="C3233" s="10" t="s">
        <v>231</v>
      </c>
      <c r="D3233" s="10" t="s">
        <v>277</v>
      </c>
      <c r="E3233" s="9" t="s">
        <v>17</v>
      </c>
      <c r="F3233" s="10" t="s">
        <v>279</v>
      </c>
      <c r="G3233" s="12" t="s">
        <v>278</v>
      </c>
      <c r="H3233" s="6">
        <v>0.69</v>
      </c>
      <c r="I3233" s="6">
        <v>0</v>
      </c>
      <c r="J3233" s="6">
        <v>0</v>
      </c>
      <c r="K3233" s="6">
        <v>0</v>
      </c>
      <c r="L3233" s="6">
        <v>0.02</v>
      </c>
      <c r="M3233" s="6">
        <v>0</v>
      </c>
      <c r="N3233" s="6">
        <v>0</v>
      </c>
      <c r="O3233" s="6">
        <v>0.67</v>
      </c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  <c r="AM3233" s="3"/>
      <c r="AN3233" s="3"/>
      <c r="AO3233" s="3"/>
      <c r="AP3233" s="3"/>
      <c r="AQ3233" s="3"/>
      <c r="AR3233" s="3"/>
      <c r="AS3233" s="3"/>
      <c r="AT3233" s="3"/>
      <c r="AU3233" s="3"/>
      <c r="AV3233" s="3"/>
      <c r="AW3233" s="3"/>
      <c r="AX3233" s="3"/>
      <c r="AY3233" s="3"/>
      <c r="AZ3233" s="3"/>
      <c r="BA3233" s="3"/>
      <c r="BB3233" s="3"/>
      <c r="BC3233" s="3"/>
      <c r="BD3233" s="3"/>
      <c r="BE3233" s="3"/>
    </row>
    <row r="3234" spans="1:57" s="22" customFormat="1" hidden="1" x14ac:dyDescent="0.25">
      <c r="A3234" s="9">
        <v>2019</v>
      </c>
      <c r="B3234" s="9">
        <v>6</v>
      </c>
      <c r="C3234" s="10" t="s">
        <v>19</v>
      </c>
      <c r="D3234" s="10" t="s">
        <v>66</v>
      </c>
      <c r="E3234" s="9" t="s">
        <v>43</v>
      </c>
      <c r="F3234" s="10" t="s">
        <v>117</v>
      </c>
      <c r="G3234" s="5" t="s">
        <v>117</v>
      </c>
      <c r="H3234" s="6">
        <v>1.23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1.23</v>
      </c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  <c r="AM3234" s="3"/>
      <c r="AN3234" s="3"/>
      <c r="AO3234" s="3"/>
      <c r="AP3234" s="3"/>
      <c r="AQ3234" s="3"/>
      <c r="AR3234" s="3"/>
      <c r="AS3234" s="3"/>
      <c r="AT3234" s="3"/>
      <c r="AU3234" s="3"/>
      <c r="AV3234" s="3"/>
      <c r="AW3234" s="3"/>
      <c r="AX3234" s="3"/>
      <c r="AY3234" s="3"/>
      <c r="AZ3234" s="3"/>
      <c r="BA3234" s="3"/>
      <c r="BB3234" s="3"/>
      <c r="BC3234" s="3"/>
      <c r="BD3234" s="3"/>
      <c r="BE3234" s="3"/>
    </row>
    <row r="3235" spans="1:57" s="24" customFormat="1" x14ac:dyDescent="0.25">
      <c r="A3235" s="9">
        <v>2019</v>
      </c>
      <c r="B3235" s="9">
        <v>6</v>
      </c>
      <c r="C3235" s="10" t="s">
        <v>133</v>
      </c>
      <c r="D3235" s="10" t="s">
        <v>292</v>
      </c>
      <c r="E3235" s="9" t="s">
        <v>29</v>
      </c>
      <c r="F3235" s="10" t="s">
        <v>293</v>
      </c>
      <c r="G3235" s="12" t="s">
        <v>294</v>
      </c>
      <c r="H3235" s="6">
        <v>0.01</v>
      </c>
      <c r="I3235" s="6">
        <v>0</v>
      </c>
      <c r="J3235" s="6">
        <v>0</v>
      </c>
      <c r="K3235" s="6">
        <v>0</v>
      </c>
      <c r="L3235" s="6">
        <v>0.01</v>
      </c>
      <c r="M3235" s="6">
        <v>0</v>
      </c>
      <c r="N3235" s="6">
        <v>0</v>
      </c>
      <c r="O3235" s="6">
        <v>0</v>
      </c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  <c r="AM3235" s="3"/>
      <c r="AN3235" s="3"/>
      <c r="AO3235" s="3"/>
      <c r="AP3235" s="3"/>
      <c r="AQ3235" s="3"/>
      <c r="AR3235" s="3"/>
      <c r="AS3235" s="3"/>
      <c r="AT3235" s="3"/>
      <c r="AU3235" s="3"/>
      <c r="AV3235" s="3"/>
      <c r="AW3235" s="3"/>
      <c r="AX3235" s="3"/>
      <c r="AY3235" s="3"/>
      <c r="AZ3235" s="3"/>
      <c r="BA3235" s="3"/>
      <c r="BB3235" s="3"/>
      <c r="BC3235" s="3"/>
      <c r="BD3235" s="3"/>
      <c r="BE3235" s="3"/>
    </row>
    <row r="3236" spans="1:57" s="24" customFormat="1" hidden="1" x14ac:dyDescent="0.25">
      <c r="A3236" s="9">
        <v>2019</v>
      </c>
      <c r="B3236" s="9">
        <v>6</v>
      </c>
      <c r="C3236" s="10" t="s">
        <v>19</v>
      </c>
      <c r="D3236" s="10" t="s">
        <v>20</v>
      </c>
      <c r="E3236" s="9" t="s">
        <v>304</v>
      </c>
      <c r="F3236" s="10" t="s">
        <v>307</v>
      </c>
      <c r="G3236" s="12" t="s">
        <v>306</v>
      </c>
      <c r="H3236" s="6">
        <v>1.62</v>
      </c>
      <c r="I3236" s="6">
        <v>0</v>
      </c>
      <c r="J3236" s="6">
        <v>0</v>
      </c>
      <c r="K3236" s="6">
        <v>0</v>
      </c>
      <c r="L3236" s="6">
        <v>1.62</v>
      </c>
      <c r="M3236" s="6">
        <v>0</v>
      </c>
      <c r="N3236" s="6">
        <v>0</v>
      </c>
      <c r="O3236" s="6">
        <v>0</v>
      </c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  <c r="AM3236" s="3"/>
      <c r="AN3236" s="3"/>
      <c r="AO3236" s="3"/>
      <c r="AP3236" s="3"/>
      <c r="AQ3236" s="3"/>
      <c r="AR3236" s="3"/>
      <c r="AS3236" s="3"/>
      <c r="AT3236" s="3"/>
      <c r="AU3236" s="3"/>
      <c r="AV3236" s="3"/>
      <c r="AW3236" s="3"/>
      <c r="AX3236" s="3"/>
      <c r="AY3236" s="3"/>
      <c r="AZ3236" s="3"/>
      <c r="BA3236" s="3"/>
      <c r="BB3236" s="3"/>
      <c r="BC3236" s="3"/>
      <c r="BD3236" s="3"/>
      <c r="BE3236" s="3"/>
    </row>
    <row r="3237" spans="1:57" s="24" customFormat="1" hidden="1" x14ac:dyDescent="0.25">
      <c r="A3237" s="9">
        <v>2019</v>
      </c>
      <c r="B3237" s="9">
        <v>6</v>
      </c>
      <c r="C3237" s="10" t="s">
        <v>19</v>
      </c>
      <c r="D3237" s="10" t="s">
        <v>103</v>
      </c>
      <c r="E3237" s="9" t="s">
        <v>304</v>
      </c>
      <c r="F3237" s="10" t="s">
        <v>308</v>
      </c>
      <c r="G3237" s="12" t="s">
        <v>306</v>
      </c>
      <c r="H3237" s="6">
        <v>0.01</v>
      </c>
      <c r="I3237" s="6">
        <v>0</v>
      </c>
      <c r="J3237" s="6">
        <v>0</v>
      </c>
      <c r="K3237" s="6">
        <v>0</v>
      </c>
      <c r="L3237" s="6">
        <v>0.01</v>
      </c>
      <c r="M3237" s="6">
        <v>0</v>
      </c>
      <c r="N3237" s="6">
        <v>0</v>
      </c>
      <c r="O3237" s="6">
        <v>0</v>
      </c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  <c r="AM3237" s="3"/>
      <c r="AN3237" s="3"/>
      <c r="AO3237" s="3"/>
      <c r="AP3237" s="3"/>
      <c r="AQ3237" s="3"/>
      <c r="AR3237" s="3"/>
      <c r="AS3237" s="3"/>
      <c r="AT3237" s="3"/>
      <c r="AU3237" s="3"/>
      <c r="AV3237" s="3"/>
      <c r="AW3237" s="3"/>
      <c r="AX3237" s="3"/>
      <c r="AY3237" s="3"/>
      <c r="AZ3237" s="3"/>
      <c r="BA3237" s="3"/>
      <c r="BB3237" s="3"/>
      <c r="BC3237" s="3"/>
      <c r="BD3237" s="3"/>
      <c r="BE3237" s="3"/>
    </row>
    <row r="3238" spans="1:57" s="24" customFormat="1" x14ac:dyDescent="0.25">
      <c r="A3238" s="9">
        <v>2019</v>
      </c>
      <c r="B3238" s="9">
        <v>6</v>
      </c>
      <c r="C3238" s="10" t="s">
        <v>89</v>
      </c>
      <c r="D3238" s="10" t="s">
        <v>90</v>
      </c>
      <c r="E3238" s="8" t="s">
        <v>29</v>
      </c>
      <c r="F3238" s="10" t="s">
        <v>535</v>
      </c>
      <c r="G3238" s="12" t="s">
        <v>330</v>
      </c>
      <c r="H3238" s="6">
        <v>0.06</v>
      </c>
      <c r="I3238" s="6">
        <v>0</v>
      </c>
      <c r="J3238" s="6">
        <v>0</v>
      </c>
      <c r="K3238" s="6">
        <v>0</v>
      </c>
      <c r="L3238" s="6">
        <v>0.06</v>
      </c>
      <c r="M3238" s="6">
        <v>0</v>
      </c>
      <c r="N3238" s="6">
        <v>0</v>
      </c>
      <c r="O3238" s="6">
        <v>0</v>
      </c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  <c r="AM3238" s="3"/>
      <c r="AN3238" s="3"/>
      <c r="AO3238" s="3"/>
      <c r="AP3238" s="3"/>
      <c r="AQ3238" s="3"/>
      <c r="AR3238" s="3"/>
      <c r="AS3238" s="3"/>
      <c r="AT3238" s="3"/>
      <c r="AU3238" s="3"/>
      <c r="AV3238" s="3"/>
      <c r="AW3238" s="3"/>
      <c r="AX3238" s="3"/>
      <c r="AY3238" s="3"/>
      <c r="AZ3238" s="3"/>
      <c r="BA3238" s="3"/>
      <c r="BB3238" s="3"/>
      <c r="BC3238" s="3"/>
      <c r="BD3238" s="3"/>
      <c r="BE3238" s="3"/>
    </row>
    <row r="3239" spans="1:57" s="24" customFormat="1" hidden="1" x14ac:dyDescent="0.25">
      <c r="A3239" s="9">
        <v>2019</v>
      </c>
      <c r="B3239" s="9">
        <v>6</v>
      </c>
      <c r="C3239" s="10" t="s">
        <v>19</v>
      </c>
      <c r="D3239" s="10" t="s">
        <v>20</v>
      </c>
      <c r="E3239" s="9" t="s">
        <v>104</v>
      </c>
      <c r="F3239" s="10" t="s">
        <v>391</v>
      </c>
      <c r="G3239" s="12" t="s">
        <v>392</v>
      </c>
      <c r="H3239" s="6">
        <v>1.54</v>
      </c>
      <c r="I3239" s="6">
        <v>0</v>
      </c>
      <c r="J3239" s="6">
        <v>0</v>
      </c>
      <c r="K3239" s="6">
        <v>0</v>
      </c>
      <c r="L3239" s="6">
        <v>1.54</v>
      </c>
      <c r="M3239" s="6">
        <v>0</v>
      </c>
      <c r="N3239" s="6">
        <v>0</v>
      </c>
      <c r="O3239" s="6">
        <v>0</v>
      </c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  <c r="AM3239" s="3"/>
      <c r="AN3239" s="3"/>
      <c r="AO3239" s="3"/>
      <c r="AP3239" s="3"/>
      <c r="AQ3239" s="3"/>
      <c r="AR3239" s="3"/>
      <c r="AS3239" s="3"/>
      <c r="AT3239" s="3"/>
      <c r="AU3239" s="3"/>
      <c r="AV3239" s="3"/>
      <c r="AW3239" s="3"/>
      <c r="AX3239" s="3"/>
      <c r="AY3239" s="3"/>
      <c r="AZ3239" s="3"/>
      <c r="BA3239" s="3"/>
      <c r="BB3239" s="3"/>
      <c r="BC3239" s="3"/>
      <c r="BD3239" s="3"/>
      <c r="BE3239" s="3"/>
    </row>
    <row r="3240" spans="1:57" s="24" customFormat="1" hidden="1" x14ac:dyDescent="0.25">
      <c r="A3240" s="9">
        <v>2019</v>
      </c>
      <c r="B3240" s="9">
        <v>6</v>
      </c>
      <c r="C3240" s="10" t="s">
        <v>15</v>
      </c>
      <c r="D3240" s="10" t="s">
        <v>536</v>
      </c>
      <c r="E3240" s="9" t="s">
        <v>43</v>
      </c>
      <c r="F3240" s="10" t="s">
        <v>394</v>
      </c>
      <c r="G3240" s="12" t="s">
        <v>393</v>
      </c>
      <c r="H3240" s="6">
        <v>0.06</v>
      </c>
      <c r="I3240" s="6">
        <v>0</v>
      </c>
      <c r="J3240" s="6">
        <v>0</v>
      </c>
      <c r="K3240" s="6">
        <v>0</v>
      </c>
      <c r="L3240" s="6">
        <v>0.06</v>
      </c>
      <c r="M3240" s="6">
        <v>0</v>
      </c>
      <c r="N3240" s="6">
        <v>0</v>
      </c>
      <c r="O3240" s="6">
        <v>0</v>
      </c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  <c r="AM3240" s="3"/>
      <c r="AN3240" s="3"/>
      <c r="AO3240" s="3"/>
      <c r="AP3240" s="3"/>
      <c r="AQ3240" s="3"/>
      <c r="AR3240" s="3"/>
      <c r="AS3240" s="3"/>
      <c r="AT3240" s="3"/>
      <c r="AU3240" s="3"/>
      <c r="AV3240" s="3"/>
      <c r="AW3240" s="3"/>
      <c r="AX3240" s="3"/>
      <c r="AY3240" s="3"/>
      <c r="AZ3240" s="3"/>
      <c r="BA3240" s="3"/>
      <c r="BB3240" s="3"/>
      <c r="BC3240" s="3"/>
      <c r="BD3240" s="3"/>
      <c r="BE3240" s="3"/>
    </row>
    <row r="3241" spans="1:57" s="24" customFormat="1" hidden="1" x14ac:dyDescent="0.25">
      <c r="A3241" s="9">
        <v>2019</v>
      </c>
      <c r="B3241" s="9">
        <v>6</v>
      </c>
      <c r="C3241" s="10" t="s">
        <v>19</v>
      </c>
      <c r="D3241" s="10" t="s">
        <v>70</v>
      </c>
      <c r="E3241" s="9" t="s">
        <v>441</v>
      </c>
      <c r="F3241" s="10" t="s">
        <v>442</v>
      </c>
      <c r="G3241" s="5" t="s">
        <v>442</v>
      </c>
      <c r="H3241" s="6">
        <v>0.02</v>
      </c>
      <c r="I3241" s="6">
        <v>0</v>
      </c>
      <c r="J3241" s="6">
        <v>0</v>
      </c>
      <c r="K3241" s="6">
        <v>0</v>
      </c>
      <c r="L3241" s="6">
        <v>0.02</v>
      </c>
      <c r="M3241" s="6">
        <v>0</v>
      </c>
      <c r="N3241" s="6">
        <v>0</v>
      </c>
      <c r="O3241" s="6">
        <v>0</v>
      </c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  <c r="AM3241" s="3"/>
      <c r="AN3241" s="3"/>
      <c r="AO3241" s="3"/>
      <c r="AP3241" s="3"/>
      <c r="AQ3241" s="3"/>
      <c r="AR3241" s="3"/>
      <c r="AS3241" s="3"/>
      <c r="AT3241" s="3"/>
      <c r="AU3241" s="3"/>
      <c r="AV3241" s="3"/>
      <c r="AW3241" s="3"/>
      <c r="AX3241" s="3"/>
      <c r="AY3241" s="3"/>
      <c r="AZ3241" s="3"/>
      <c r="BA3241" s="3"/>
      <c r="BB3241" s="3"/>
      <c r="BC3241" s="3"/>
      <c r="BD3241" s="3"/>
      <c r="BE3241" s="3"/>
    </row>
    <row r="3242" spans="1:57" s="24" customFormat="1" hidden="1" x14ac:dyDescent="0.25">
      <c r="A3242" s="9">
        <v>2019</v>
      </c>
      <c r="B3242" s="9">
        <v>6</v>
      </c>
      <c r="C3242" s="10" t="s">
        <v>98</v>
      </c>
      <c r="D3242" s="10" t="s">
        <v>120</v>
      </c>
      <c r="E3242" s="9" t="s">
        <v>459</v>
      </c>
      <c r="F3242" s="10" t="s">
        <v>460</v>
      </c>
      <c r="G3242" s="12" t="s">
        <v>460</v>
      </c>
      <c r="H3242" s="6">
        <v>5.46</v>
      </c>
      <c r="I3242" s="6">
        <v>0</v>
      </c>
      <c r="J3242" s="6">
        <v>0</v>
      </c>
      <c r="K3242" s="6">
        <v>0</v>
      </c>
      <c r="L3242" s="6">
        <v>5.46</v>
      </c>
      <c r="M3242" s="6">
        <v>0</v>
      </c>
      <c r="N3242" s="6">
        <v>0</v>
      </c>
      <c r="O3242" s="6">
        <v>0</v>
      </c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  <c r="AM3242" s="3"/>
      <c r="AN3242" s="3"/>
      <c r="AO3242" s="3"/>
      <c r="AP3242" s="3"/>
      <c r="AQ3242" s="3"/>
      <c r="AR3242" s="3"/>
      <c r="AS3242" s="3"/>
      <c r="AT3242" s="3"/>
      <c r="AU3242" s="3"/>
      <c r="AV3242" s="3"/>
      <c r="AW3242" s="3"/>
      <c r="AX3242" s="3"/>
      <c r="AY3242" s="3"/>
      <c r="AZ3242" s="3"/>
      <c r="BA3242" s="3"/>
      <c r="BB3242" s="3"/>
      <c r="BC3242" s="3"/>
      <c r="BD3242" s="3"/>
      <c r="BE3242" s="3"/>
    </row>
    <row r="3243" spans="1:57" s="24" customFormat="1" x14ac:dyDescent="0.25">
      <c r="A3243" s="9">
        <v>2019</v>
      </c>
      <c r="B3243" s="9">
        <v>6</v>
      </c>
      <c r="C3243" s="10" t="s">
        <v>98</v>
      </c>
      <c r="D3243" s="10" t="s">
        <v>471</v>
      </c>
      <c r="E3243" s="9" t="s">
        <v>29</v>
      </c>
      <c r="F3243" s="10" t="s">
        <v>472</v>
      </c>
      <c r="G3243" s="12" t="s">
        <v>473</v>
      </c>
      <c r="H3243" s="6">
        <v>846.32</v>
      </c>
      <c r="I3243" s="6">
        <v>0</v>
      </c>
      <c r="J3243" s="6">
        <v>0</v>
      </c>
      <c r="K3243" s="6">
        <v>0</v>
      </c>
      <c r="L3243" s="6">
        <v>0</v>
      </c>
      <c r="M3243" s="6">
        <v>846.32</v>
      </c>
      <c r="N3243" s="6">
        <v>87.06</v>
      </c>
      <c r="O3243" s="6">
        <v>0</v>
      </c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  <c r="AM3243" s="3"/>
      <c r="AN3243" s="3"/>
      <c r="AO3243" s="3"/>
      <c r="AP3243" s="3"/>
      <c r="AQ3243" s="3"/>
      <c r="AR3243" s="3"/>
      <c r="AS3243" s="3"/>
      <c r="AT3243" s="3"/>
      <c r="AU3243" s="3"/>
      <c r="AV3243" s="3"/>
      <c r="AW3243" s="3"/>
      <c r="AX3243" s="3"/>
      <c r="AY3243" s="3"/>
      <c r="AZ3243" s="3"/>
      <c r="BA3243" s="3"/>
      <c r="BB3243" s="3"/>
      <c r="BC3243" s="3"/>
      <c r="BD3243" s="3"/>
      <c r="BE3243" s="3"/>
    </row>
    <row r="3244" spans="1:57" s="24" customFormat="1" x14ac:dyDescent="0.25">
      <c r="A3244" s="9">
        <v>2019</v>
      </c>
      <c r="B3244" s="9">
        <v>6</v>
      </c>
      <c r="C3244" s="10" t="s">
        <v>98</v>
      </c>
      <c r="D3244" s="10" t="s">
        <v>483</v>
      </c>
      <c r="E3244" s="9" t="s">
        <v>29</v>
      </c>
      <c r="F3244" s="10" t="s">
        <v>99</v>
      </c>
      <c r="G3244" s="12" t="s">
        <v>483</v>
      </c>
      <c r="H3244" s="6">
        <v>3.73</v>
      </c>
      <c r="I3244" s="6">
        <v>0</v>
      </c>
      <c r="J3244" s="6">
        <v>0</v>
      </c>
      <c r="K3244" s="6">
        <v>0</v>
      </c>
      <c r="L3244" s="6">
        <v>1.17</v>
      </c>
      <c r="M3244" s="6">
        <v>2.56</v>
      </c>
      <c r="N3244" s="6">
        <v>0</v>
      </c>
      <c r="O3244" s="6">
        <v>0</v>
      </c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  <c r="AM3244" s="3"/>
      <c r="AN3244" s="3"/>
      <c r="AO3244" s="3"/>
      <c r="AP3244" s="3"/>
      <c r="AQ3244" s="3"/>
      <c r="AR3244" s="3"/>
      <c r="AS3244" s="3"/>
      <c r="AT3244" s="3"/>
      <c r="AU3244" s="3"/>
      <c r="AV3244" s="3"/>
      <c r="AW3244" s="3"/>
      <c r="AX3244" s="3"/>
      <c r="AY3244" s="3"/>
      <c r="AZ3244" s="3"/>
      <c r="BA3244" s="3"/>
      <c r="BB3244" s="3"/>
      <c r="BC3244" s="3"/>
      <c r="BD3244" s="3"/>
      <c r="BE3244" s="3"/>
    </row>
    <row r="3245" spans="1:57" s="24" customFormat="1" x14ac:dyDescent="0.25">
      <c r="A3245" s="9">
        <v>2019</v>
      </c>
      <c r="B3245" s="9">
        <v>6</v>
      </c>
      <c r="C3245" s="10" t="s">
        <v>98</v>
      </c>
      <c r="D3245" s="10" t="s">
        <v>483</v>
      </c>
      <c r="E3245" s="9" t="s">
        <v>29</v>
      </c>
      <c r="F3245" s="10" t="s">
        <v>484</v>
      </c>
      <c r="G3245" s="12" t="s">
        <v>483</v>
      </c>
      <c r="H3245" s="6">
        <v>26.5</v>
      </c>
      <c r="I3245" s="6">
        <v>0</v>
      </c>
      <c r="J3245" s="6">
        <v>0</v>
      </c>
      <c r="K3245" s="6">
        <v>0</v>
      </c>
      <c r="L3245" s="6">
        <v>10.06</v>
      </c>
      <c r="M3245" s="6">
        <v>16.45</v>
      </c>
      <c r="N3245" s="6">
        <v>0</v>
      </c>
      <c r="O3245" s="6">
        <v>0</v>
      </c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  <c r="AM3245" s="3"/>
      <c r="AN3245" s="3"/>
      <c r="AO3245" s="3"/>
      <c r="AP3245" s="3"/>
      <c r="AQ3245" s="3"/>
      <c r="AR3245" s="3"/>
      <c r="AS3245" s="3"/>
      <c r="AT3245" s="3"/>
      <c r="AU3245" s="3"/>
      <c r="AV3245" s="3"/>
      <c r="AW3245" s="3"/>
      <c r="AX3245" s="3"/>
      <c r="AY3245" s="3"/>
      <c r="AZ3245" s="3"/>
      <c r="BA3245" s="3"/>
      <c r="BB3245" s="3"/>
      <c r="BC3245" s="3"/>
      <c r="BD3245" s="3"/>
      <c r="BE3245" s="3"/>
    </row>
    <row r="3246" spans="1:57" s="24" customFormat="1" hidden="1" x14ac:dyDescent="0.25">
      <c r="A3246" s="9">
        <v>2019</v>
      </c>
      <c r="B3246" s="9">
        <v>6</v>
      </c>
      <c r="C3246" s="10" t="s">
        <v>133</v>
      </c>
      <c r="D3246" s="10" t="s">
        <v>238</v>
      </c>
      <c r="E3246" s="9" t="s">
        <v>126</v>
      </c>
      <c r="F3246" s="10" t="s">
        <v>485</v>
      </c>
      <c r="G3246" s="12" t="s">
        <v>486</v>
      </c>
      <c r="H3246" s="6">
        <v>2.59</v>
      </c>
      <c r="I3246" s="6">
        <v>0</v>
      </c>
      <c r="J3246" s="6">
        <v>0</v>
      </c>
      <c r="K3246" s="6">
        <v>0</v>
      </c>
      <c r="L3246" s="6">
        <v>2.59</v>
      </c>
      <c r="M3246" s="6">
        <v>0</v>
      </c>
      <c r="N3246" s="6">
        <v>0</v>
      </c>
      <c r="O3246" s="6">
        <v>0</v>
      </c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  <c r="AM3246" s="3"/>
      <c r="AN3246" s="3"/>
      <c r="AO3246" s="3"/>
      <c r="AP3246" s="3"/>
      <c r="AQ3246" s="3"/>
      <c r="AR3246" s="3"/>
      <c r="AS3246" s="3"/>
      <c r="AT3246" s="3"/>
      <c r="AU3246" s="3"/>
      <c r="AV3246" s="3"/>
      <c r="AW3246" s="3"/>
      <c r="AX3246" s="3"/>
      <c r="AY3246" s="3"/>
      <c r="AZ3246" s="3"/>
      <c r="BA3246" s="3"/>
      <c r="BB3246" s="3"/>
      <c r="BC3246" s="3"/>
      <c r="BD3246" s="3"/>
      <c r="BE3246" s="3"/>
    </row>
    <row r="3247" spans="1:57" s="24" customFormat="1" x14ac:dyDescent="0.25">
      <c r="A3247" s="9">
        <v>2019</v>
      </c>
      <c r="B3247" s="9">
        <v>6</v>
      </c>
      <c r="C3247" s="10" t="s">
        <v>98</v>
      </c>
      <c r="D3247" s="10" t="s">
        <v>120</v>
      </c>
      <c r="E3247" s="9" t="s">
        <v>29</v>
      </c>
      <c r="F3247" s="10" t="s">
        <v>496</v>
      </c>
      <c r="G3247" s="12" t="s">
        <v>497</v>
      </c>
      <c r="H3247" s="6">
        <v>38.61</v>
      </c>
      <c r="I3247" s="6">
        <v>0</v>
      </c>
      <c r="J3247" s="6">
        <v>0</v>
      </c>
      <c r="K3247" s="6">
        <v>0</v>
      </c>
      <c r="L3247" s="6">
        <v>0</v>
      </c>
      <c r="M3247" s="6">
        <v>38.61</v>
      </c>
      <c r="N3247" s="6">
        <v>0</v>
      </c>
      <c r="O3247" s="6">
        <v>0</v>
      </c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  <c r="AM3247" s="3"/>
      <c r="AN3247" s="3"/>
      <c r="AO3247" s="3"/>
      <c r="AP3247" s="3"/>
      <c r="AQ3247" s="3"/>
      <c r="AR3247" s="3"/>
      <c r="AS3247" s="3"/>
      <c r="AT3247" s="3"/>
      <c r="AU3247" s="3"/>
      <c r="AV3247" s="3"/>
      <c r="AW3247" s="3"/>
      <c r="AX3247" s="3"/>
      <c r="AY3247" s="3"/>
      <c r="AZ3247" s="3"/>
      <c r="BA3247" s="3"/>
      <c r="BB3247" s="3"/>
      <c r="BC3247" s="3"/>
      <c r="BD3247" s="3"/>
      <c r="BE3247" s="3"/>
    </row>
    <row r="3248" spans="1:57" s="24" customFormat="1" hidden="1" x14ac:dyDescent="0.25">
      <c r="A3248" s="9">
        <v>2019</v>
      </c>
      <c r="B3248" s="9">
        <v>6</v>
      </c>
      <c r="C3248" s="10" t="s">
        <v>133</v>
      </c>
      <c r="D3248" s="10" t="s">
        <v>292</v>
      </c>
      <c r="E3248" s="9" t="s">
        <v>242</v>
      </c>
      <c r="F3248" s="10" t="s">
        <v>504</v>
      </c>
      <c r="G3248" s="12" t="s">
        <v>505</v>
      </c>
      <c r="H3248" s="6">
        <v>58.63</v>
      </c>
      <c r="I3248" s="6">
        <v>0</v>
      </c>
      <c r="J3248" s="6">
        <v>0</v>
      </c>
      <c r="K3248" s="6">
        <v>0</v>
      </c>
      <c r="L3248" s="6">
        <v>1.31</v>
      </c>
      <c r="M3248" s="6">
        <v>0</v>
      </c>
      <c r="N3248" s="6">
        <v>0</v>
      </c>
      <c r="O3248" s="6">
        <v>57.32</v>
      </c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  <c r="AM3248" s="3"/>
      <c r="AN3248" s="3"/>
      <c r="AO3248" s="3"/>
      <c r="AP3248" s="3"/>
      <c r="AQ3248" s="3"/>
      <c r="AR3248" s="3"/>
      <c r="AS3248" s="3"/>
      <c r="AT3248" s="3"/>
      <c r="AU3248" s="3"/>
      <c r="AV3248" s="3"/>
      <c r="AW3248" s="3"/>
      <c r="AX3248" s="3"/>
      <c r="AY3248" s="3"/>
      <c r="AZ3248" s="3"/>
      <c r="BA3248" s="3"/>
      <c r="BB3248" s="3"/>
      <c r="BC3248" s="3"/>
      <c r="BD3248" s="3"/>
      <c r="BE3248" s="3"/>
    </row>
    <row r="3249" spans="1:57" s="24" customFormat="1" hidden="1" x14ac:dyDescent="0.25">
      <c r="A3249" s="9">
        <v>2019</v>
      </c>
      <c r="B3249" s="9">
        <v>6</v>
      </c>
      <c r="C3249" s="10" t="s">
        <v>133</v>
      </c>
      <c r="D3249" s="10" t="s">
        <v>506</v>
      </c>
      <c r="E3249" s="9" t="s">
        <v>242</v>
      </c>
      <c r="F3249" s="10" t="s">
        <v>507</v>
      </c>
      <c r="G3249" s="12" t="s">
        <v>505</v>
      </c>
      <c r="H3249" s="6">
        <v>29.13</v>
      </c>
      <c r="I3249" s="6">
        <v>0</v>
      </c>
      <c r="J3249" s="6">
        <v>0</v>
      </c>
      <c r="K3249" s="6">
        <v>0</v>
      </c>
      <c r="L3249" s="6">
        <v>0.59</v>
      </c>
      <c r="M3249" s="6">
        <v>0</v>
      </c>
      <c r="N3249" s="6">
        <v>0</v>
      </c>
      <c r="O3249" s="6">
        <v>28.54</v>
      </c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  <c r="AM3249" s="3"/>
      <c r="AN3249" s="3"/>
      <c r="AO3249" s="3"/>
      <c r="AP3249" s="3"/>
      <c r="AQ3249" s="3"/>
      <c r="AR3249" s="3"/>
      <c r="AS3249" s="3"/>
      <c r="AT3249" s="3"/>
      <c r="AU3249" s="3"/>
      <c r="AV3249" s="3"/>
      <c r="AW3249" s="3"/>
      <c r="AX3249" s="3"/>
      <c r="AY3249" s="3"/>
      <c r="AZ3249" s="3"/>
      <c r="BA3249" s="3"/>
      <c r="BB3249" s="3"/>
      <c r="BC3249" s="3"/>
      <c r="BD3249" s="3"/>
      <c r="BE3249" s="3"/>
    </row>
    <row r="3250" spans="1:57" s="24" customFormat="1" hidden="1" x14ac:dyDescent="0.25">
      <c r="A3250" s="9">
        <v>2019</v>
      </c>
      <c r="B3250" s="9">
        <v>6</v>
      </c>
      <c r="C3250" s="10" t="s">
        <v>133</v>
      </c>
      <c r="D3250" s="10" t="s">
        <v>292</v>
      </c>
      <c r="E3250" s="9" t="s">
        <v>242</v>
      </c>
      <c r="F3250" s="10" t="s">
        <v>508</v>
      </c>
      <c r="G3250" s="12" t="s">
        <v>505</v>
      </c>
      <c r="H3250" s="6">
        <v>98.33</v>
      </c>
      <c r="I3250" s="6">
        <v>0</v>
      </c>
      <c r="J3250" s="6">
        <v>0</v>
      </c>
      <c r="K3250" s="6">
        <v>0</v>
      </c>
      <c r="L3250" s="6">
        <v>2.2000000000000002</v>
      </c>
      <c r="M3250" s="6">
        <v>0</v>
      </c>
      <c r="N3250" s="6">
        <v>0</v>
      </c>
      <c r="O3250" s="6">
        <v>96.13</v>
      </c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  <c r="AM3250" s="3"/>
      <c r="AN3250" s="3"/>
      <c r="AO3250" s="3"/>
      <c r="AP3250" s="3"/>
      <c r="AQ3250" s="3"/>
      <c r="AR3250" s="3"/>
      <c r="AS3250" s="3"/>
      <c r="AT3250" s="3"/>
      <c r="AU3250" s="3"/>
      <c r="AV3250" s="3"/>
      <c r="AW3250" s="3"/>
      <c r="AX3250" s="3"/>
      <c r="AY3250" s="3"/>
      <c r="AZ3250" s="3"/>
      <c r="BA3250" s="3"/>
      <c r="BB3250" s="3"/>
      <c r="BC3250" s="3"/>
      <c r="BD3250" s="3"/>
      <c r="BE3250" s="3"/>
    </row>
    <row r="3251" spans="1:57" s="24" customFormat="1" hidden="1" x14ac:dyDescent="0.25">
      <c r="A3251" s="5">
        <v>2019</v>
      </c>
      <c r="B3251" s="5">
        <v>7</v>
      </c>
      <c r="C3251" s="12" t="s">
        <v>15</v>
      </c>
      <c r="D3251" s="12" t="s">
        <v>16</v>
      </c>
      <c r="E3251" s="5" t="s">
        <v>17</v>
      </c>
      <c r="F3251" s="12" t="s">
        <v>18</v>
      </c>
      <c r="G3251" s="10" t="s">
        <v>18</v>
      </c>
      <c r="H3251" s="6">
        <v>1.49</v>
      </c>
      <c r="I3251" s="6">
        <v>0</v>
      </c>
      <c r="J3251" s="6">
        <v>0</v>
      </c>
      <c r="K3251" s="6">
        <v>0</v>
      </c>
      <c r="L3251" s="6">
        <v>1.49</v>
      </c>
      <c r="M3251" s="6">
        <v>0</v>
      </c>
      <c r="N3251" s="6">
        <v>0</v>
      </c>
      <c r="O3251" s="6">
        <v>0</v>
      </c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  <c r="AM3251" s="3"/>
      <c r="AN3251" s="3"/>
      <c r="AO3251" s="3"/>
      <c r="AP3251" s="3"/>
      <c r="AQ3251" s="3"/>
      <c r="AR3251" s="3"/>
      <c r="AS3251" s="3"/>
      <c r="AT3251" s="3"/>
      <c r="AU3251" s="3"/>
      <c r="AV3251" s="3"/>
      <c r="AW3251" s="3"/>
      <c r="AX3251" s="3"/>
      <c r="AY3251" s="3"/>
      <c r="AZ3251" s="3"/>
      <c r="BA3251" s="3"/>
      <c r="BB3251" s="3"/>
      <c r="BC3251" s="3"/>
      <c r="BD3251" s="3"/>
      <c r="BE3251" s="3"/>
    </row>
    <row r="3252" spans="1:57" s="24" customFormat="1" hidden="1" x14ac:dyDescent="0.25">
      <c r="A3252" s="5">
        <v>2019</v>
      </c>
      <c r="B3252" s="5">
        <v>7</v>
      </c>
      <c r="C3252" s="12" t="s">
        <v>89</v>
      </c>
      <c r="D3252" s="12" t="s">
        <v>90</v>
      </c>
      <c r="E3252" s="5" t="s">
        <v>91</v>
      </c>
      <c r="F3252" s="12" t="s">
        <v>92</v>
      </c>
      <c r="G3252" s="10" t="s">
        <v>93</v>
      </c>
      <c r="H3252" s="6">
        <v>1.0900000000000001</v>
      </c>
      <c r="I3252" s="6">
        <v>0</v>
      </c>
      <c r="J3252" s="6">
        <v>0</v>
      </c>
      <c r="K3252" s="6">
        <v>0</v>
      </c>
      <c r="L3252" s="6">
        <v>0.53</v>
      </c>
      <c r="M3252" s="6">
        <v>0.56000000000000005</v>
      </c>
      <c r="N3252" s="6">
        <v>0.2</v>
      </c>
      <c r="O3252" s="6">
        <v>0</v>
      </c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  <c r="AM3252" s="3"/>
      <c r="AN3252" s="3"/>
      <c r="AO3252" s="3"/>
      <c r="AP3252" s="3"/>
      <c r="AQ3252" s="3"/>
      <c r="AR3252" s="3"/>
      <c r="AS3252" s="3"/>
      <c r="AT3252" s="3"/>
      <c r="AU3252" s="3"/>
      <c r="AV3252" s="3"/>
      <c r="AW3252" s="3"/>
      <c r="AX3252" s="3"/>
      <c r="AY3252" s="3"/>
      <c r="AZ3252" s="3"/>
      <c r="BA3252" s="3"/>
      <c r="BB3252" s="3"/>
      <c r="BC3252" s="3"/>
      <c r="BD3252" s="3"/>
      <c r="BE3252" s="3"/>
    </row>
    <row r="3253" spans="1:57" s="24" customFormat="1" hidden="1" x14ac:dyDescent="0.25">
      <c r="A3253" s="5">
        <v>2019</v>
      </c>
      <c r="B3253" s="5">
        <v>7</v>
      </c>
      <c r="C3253" s="12" t="s">
        <v>89</v>
      </c>
      <c r="D3253" s="12" t="s">
        <v>90</v>
      </c>
      <c r="E3253" s="5" t="s">
        <v>91</v>
      </c>
      <c r="F3253" s="12" t="s">
        <v>96</v>
      </c>
      <c r="G3253" s="10" t="s">
        <v>93</v>
      </c>
      <c r="H3253" s="6">
        <v>0.05</v>
      </c>
      <c r="I3253" s="6">
        <v>0</v>
      </c>
      <c r="J3253" s="6">
        <v>0</v>
      </c>
      <c r="K3253" s="6">
        <v>0</v>
      </c>
      <c r="L3253" s="6">
        <v>0</v>
      </c>
      <c r="M3253" s="6">
        <v>0.05</v>
      </c>
      <c r="N3253" s="6">
        <v>0.02</v>
      </c>
      <c r="O3253" s="6">
        <v>0</v>
      </c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  <c r="AM3253" s="3"/>
      <c r="AN3253" s="3"/>
      <c r="AO3253" s="3"/>
      <c r="AP3253" s="3"/>
      <c r="AQ3253" s="3"/>
      <c r="AR3253" s="3"/>
      <c r="AS3253" s="3"/>
      <c r="AT3253" s="3"/>
      <c r="AU3253" s="3"/>
      <c r="AV3253" s="3"/>
      <c r="AW3253" s="3"/>
      <c r="AX3253" s="3"/>
      <c r="AY3253" s="3"/>
      <c r="AZ3253" s="3"/>
      <c r="BA3253" s="3"/>
      <c r="BB3253" s="3"/>
      <c r="BC3253" s="3"/>
      <c r="BD3253" s="3"/>
      <c r="BE3253" s="3"/>
    </row>
    <row r="3254" spans="1:57" s="24" customFormat="1" hidden="1" x14ac:dyDescent="0.25">
      <c r="A3254" s="5">
        <v>2019</v>
      </c>
      <c r="B3254" s="5">
        <v>7</v>
      </c>
      <c r="C3254" s="12" t="s">
        <v>98</v>
      </c>
      <c r="D3254" s="12" t="s">
        <v>99</v>
      </c>
      <c r="E3254" s="5" t="s">
        <v>100</v>
      </c>
      <c r="F3254" s="12" t="s">
        <v>101</v>
      </c>
      <c r="G3254" s="10" t="s">
        <v>102</v>
      </c>
      <c r="H3254" s="6">
        <v>18.29</v>
      </c>
      <c r="I3254" s="6">
        <v>0</v>
      </c>
      <c r="J3254" s="6">
        <v>0</v>
      </c>
      <c r="K3254" s="6">
        <v>0</v>
      </c>
      <c r="L3254" s="6">
        <v>0.98</v>
      </c>
      <c r="M3254" s="6">
        <v>0</v>
      </c>
      <c r="N3254" s="6">
        <v>0</v>
      </c>
      <c r="O3254" s="6">
        <v>17.309999999999999</v>
      </c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  <c r="AM3254" s="3"/>
      <c r="AN3254" s="3"/>
      <c r="AO3254" s="3"/>
      <c r="AP3254" s="3"/>
      <c r="AQ3254" s="3"/>
      <c r="AR3254" s="3"/>
      <c r="AS3254" s="3"/>
      <c r="AT3254" s="3"/>
      <c r="AU3254" s="3"/>
      <c r="AV3254" s="3"/>
      <c r="AW3254" s="3"/>
      <c r="AX3254" s="3"/>
      <c r="AY3254" s="3"/>
      <c r="AZ3254" s="3"/>
      <c r="BA3254" s="3"/>
      <c r="BB3254" s="3"/>
      <c r="BC3254" s="3"/>
      <c r="BD3254" s="3"/>
      <c r="BE3254" s="3"/>
    </row>
    <row r="3255" spans="1:57" s="24" customFormat="1" hidden="1" x14ac:dyDescent="0.25">
      <c r="A3255" s="5">
        <v>2019</v>
      </c>
      <c r="B3255" s="5">
        <v>7</v>
      </c>
      <c r="C3255" s="12" t="s">
        <v>19</v>
      </c>
      <c r="D3255" s="12" t="s">
        <v>103</v>
      </c>
      <c r="E3255" s="5" t="s">
        <v>104</v>
      </c>
      <c r="F3255" s="12" t="s">
        <v>105</v>
      </c>
      <c r="G3255" s="10" t="s">
        <v>19</v>
      </c>
      <c r="H3255" s="6">
        <v>11.35</v>
      </c>
      <c r="I3255" s="6">
        <v>0</v>
      </c>
      <c r="J3255" s="6">
        <v>0</v>
      </c>
      <c r="K3255" s="6">
        <v>0</v>
      </c>
      <c r="L3255" s="6">
        <v>11.35</v>
      </c>
      <c r="M3255" s="6">
        <v>0</v>
      </c>
      <c r="N3255" s="6">
        <v>0</v>
      </c>
      <c r="O3255" s="6">
        <v>0</v>
      </c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  <c r="AM3255" s="3"/>
      <c r="AN3255" s="3"/>
      <c r="AO3255" s="3"/>
      <c r="AP3255" s="3"/>
      <c r="AQ3255" s="3"/>
      <c r="AR3255" s="3"/>
      <c r="AS3255" s="3"/>
      <c r="AT3255" s="3"/>
      <c r="AU3255" s="3"/>
      <c r="AV3255" s="3"/>
      <c r="AW3255" s="3"/>
      <c r="AX3255" s="3"/>
      <c r="AY3255" s="3"/>
      <c r="AZ3255" s="3"/>
      <c r="BA3255" s="3"/>
      <c r="BB3255" s="3"/>
      <c r="BC3255" s="3"/>
      <c r="BD3255" s="3"/>
      <c r="BE3255" s="3"/>
    </row>
    <row r="3256" spans="1:57" s="24" customFormat="1" hidden="1" x14ac:dyDescent="0.25">
      <c r="A3256" s="5">
        <v>2019</v>
      </c>
      <c r="B3256" s="5">
        <v>7</v>
      </c>
      <c r="C3256" s="12" t="s">
        <v>19</v>
      </c>
      <c r="D3256" s="12" t="s">
        <v>110</v>
      </c>
      <c r="E3256" s="5" t="s">
        <v>104</v>
      </c>
      <c r="F3256" s="12" t="s">
        <v>111</v>
      </c>
      <c r="G3256" s="10" t="s">
        <v>19</v>
      </c>
      <c r="H3256" s="6">
        <v>1.8599999999999999</v>
      </c>
      <c r="I3256" s="6">
        <v>0</v>
      </c>
      <c r="J3256" s="6">
        <v>0</v>
      </c>
      <c r="K3256" s="6">
        <v>0</v>
      </c>
      <c r="L3256" s="6">
        <v>0</v>
      </c>
      <c r="M3256" s="6">
        <v>1.8599999999999999</v>
      </c>
      <c r="N3256" s="6">
        <v>0</v>
      </c>
      <c r="O3256" s="6">
        <v>0</v>
      </c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  <c r="AM3256" s="3"/>
      <c r="AN3256" s="3"/>
      <c r="AO3256" s="3"/>
      <c r="AP3256" s="3"/>
      <c r="AQ3256" s="3"/>
      <c r="AR3256" s="3"/>
      <c r="AS3256" s="3"/>
      <c r="AT3256" s="3"/>
      <c r="AU3256" s="3"/>
      <c r="AV3256" s="3"/>
      <c r="AW3256" s="3"/>
      <c r="AX3256" s="3"/>
      <c r="AY3256" s="3"/>
      <c r="AZ3256" s="3"/>
      <c r="BA3256" s="3"/>
      <c r="BB3256" s="3"/>
      <c r="BC3256" s="3"/>
      <c r="BD3256" s="3"/>
      <c r="BE3256" s="3"/>
    </row>
    <row r="3257" spans="1:57" s="24" customFormat="1" hidden="1" x14ac:dyDescent="0.25">
      <c r="A3257" s="5">
        <v>2019</v>
      </c>
      <c r="B3257" s="5">
        <v>7</v>
      </c>
      <c r="C3257" s="12" t="s">
        <v>19</v>
      </c>
      <c r="D3257" s="12" t="s">
        <v>20</v>
      </c>
      <c r="E3257" s="5" t="s">
        <v>115</v>
      </c>
      <c r="F3257" s="12" t="s">
        <v>116</v>
      </c>
      <c r="G3257" s="9" t="s">
        <v>117</v>
      </c>
      <c r="H3257" s="6">
        <v>1.55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1.55</v>
      </c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  <c r="AM3257" s="3"/>
      <c r="AN3257" s="3"/>
      <c r="AO3257" s="3"/>
      <c r="AP3257" s="3"/>
      <c r="AQ3257" s="3"/>
      <c r="AR3257" s="3"/>
      <c r="AS3257" s="3"/>
      <c r="AT3257" s="3"/>
      <c r="AU3257" s="3"/>
      <c r="AV3257" s="3"/>
      <c r="AW3257" s="3"/>
      <c r="AX3257" s="3"/>
      <c r="AY3257" s="3"/>
      <c r="AZ3257" s="3"/>
      <c r="BA3257" s="3"/>
      <c r="BB3257" s="3"/>
      <c r="BC3257" s="3"/>
      <c r="BD3257" s="3"/>
      <c r="BE3257" s="3"/>
    </row>
    <row r="3258" spans="1:57" s="24" customFormat="1" hidden="1" x14ac:dyDescent="0.25">
      <c r="A3258" s="5">
        <v>2019</v>
      </c>
      <c r="B3258" s="5">
        <v>7</v>
      </c>
      <c r="C3258" s="12" t="s">
        <v>98</v>
      </c>
      <c r="D3258" s="12" t="s">
        <v>120</v>
      </c>
      <c r="E3258" s="5" t="s">
        <v>121</v>
      </c>
      <c r="F3258" s="12" t="s">
        <v>122</v>
      </c>
      <c r="G3258" s="10" t="s">
        <v>122</v>
      </c>
      <c r="H3258" s="6">
        <v>10.46</v>
      </c>
      <c r="I3258" s="6">
        <v>0</v>
      </c>
      <c r="J3258" s="6">
        <v>0</v>
      </c>
      <c r="K3258" s="6">
        <v>0</v>
      </c>
      <c r="L3258" s="6">
        <v>0.98</v>
      </c>
      <c r="M3258" s="6">
        <v>0</v>
      </c>
      <c r="N3258" s="6">
        <v>0</v>
      </c>
      <c r="O3258" s="6">
        <v>9.4700000000000006</v>
      </c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  <c r="AM3258" s="3"/>
      <c r="AN3258" s="3"/>
      <c r="AO3258" s="3"/>
      <c r="AP3258" s="3"/>
      <c r="AQ3258" s="3"/>
      <c r="AR3258" s="3"/>
      <c r="AS3258" s="3"/>
      <c r="AT3258" s="3"/>
      <c r="AU3258" s="3"/>
      <c r="AV3258" s="3"/>
      <c r="AW3258" s="3"/>
      <c r="AX3258" s="3"/>
      <c r="AY3258" s="3"/>
      <c r="AZ3258" s="3"/>
      <c r="BA3258" s="3"/>
      <c r="BB3258" s="3"/>
      <c r="BC3258" s="3"/>
      <c r="BD3258" s="3"/>
      <c r="BE3258" s="3"/>
    </row>
    <row r="3259" spans="1:57" s="24" customFormat="1" hidden="1" x14ac:dyDescent="0.25">
      <c r="A3259" s="5">
        <v>2019</v>
      </c>
      <c r="B3259" s="5">
        <v>7</v>
      </c>
      <c r="C3259" s="12" t="s">
        <v>98</v>
      </c>
      <c r="D3259" s="12" t="s">
        <v>120</v>
      </c>
      <c r="E3259" s="5" t="s">
        <v>121</v>
      </c>
      <c r="F3259" s="12" t="s">
        <v>123</v>
      </c>
      <c r="G3259" s="10" t="s">
        <v>122</v>
      </c>
      <c r="H3259" s="6">
        <v>0.12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0.12</v>
      </c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  <c r="AM3259" s="3"/>
      <c r="AN3259" s="3"/>
      <c r="AO3259" s="3"/>
      <c r="AP3259" s="3"/>
      <c r="AQ3259" s="3"/>
      <c r="AR3259" s="3"/>
      <c r="AS3259" s="3"/>
      <c r="AT3259" s="3"/>
      <c r="AU3259" s="3"/>
      <c r="AV3259" s="3"/>
      <c r="AW3259" s="3"/>
      <c r="AX3259" s="3"/>
      <c r="AY3259" s="3"/>
      <c r="AZ3259" s="3"/>
      <c r="BA3259" s="3"/>
      <c r="BB3259" s="3"/>
      <c r="BC3259" s="3"/>
      <c r="BD3259" s="3"/>
      <c r="BE3259" s="3"/>
    </row>
    <row r="3260" spans="1:57" s="24" customFormat="1" hidden="1" x14ac:dyDescent="0.25">
      <c r="A3260" s="5">
        <v>2019</v>
      </c>
      <c r="B3260" s="5">
        <v>7</v>
      </c>
      <c r="C3260" s="12" t="s">
        <v>124</v>
      </c>
      <c r="D3260" s="12" t="s">
        <v>125</v>
      </c>
      <c r="E3260" s="5" t="s">
        <v>126</v>
      </c>
      <c r="F3260" s="12" t="s">
        <v>127</v>
      </c>
      <c r="G3260" s="10" t="s">
        <v>128</v>
      </c>
      <c r="H3260" s="6">
        <v>64.900000000000006</v>
      </c>
      <c r="I3260" s="6">
        <v>0</v>
      </c>
      <c r="J3260" s="6">
        <v>0</v>
      </c>
      <c r="K3260" s="6">
        <v>0</v>
      </c>
      <c r="L3260" s="6">
        <v>19.239999999999998</v>
      </c>
      <c r="M3260" s="6">
        <v>45.66</v>
      </c>
      <c r="N3260" s="6">
        <v>3.07</v>
      </c>
      <c r="O3260" s="6">
        <v>0</v>
      </c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  <c r="AM3260" s="3"/>
      <c r="AN3260" s="3"/>
      <c r="AO3260" s="3"/>
      <c r="AP3260" s="3"/>
      <c r="AQ3260" s="3"/>
      <c r="AR3260" s="3"/>
      <c r="AS3260" s="3"/>
      <c r="AT3260" s="3"/>
      <c r="AU3260" s="3"/>
      <c r="AV3260" s="3"/>
      <c r="AW3260" s="3"/>
      <c r="AX3260" s="3"/>
      <c r="AY3260" s="3"/>
      <c r="AZ3260" s="3"/>
      <c r="BA3260" s="3"/>
      <c r="BB3260" s="3"/>
      <c r="BC3260" s="3"/>
      <c r="BD3260" s="3"/>
      <c r="BE3260" s="3"/>
    </row>
    <row r="3261" spans="1:57" s="24" customFormat="1" hidden="1" x14ac:dyDescent="0.25">
      <c r="A3261" s="5">
        <v>2019</v>
      </c>
      <c r="B3261" s="5">
        <v>7</v>
      </c>
      <c r="C3261" s="12" t="s">
        <v>133</v>
      </c>
      <c r="D3261" s="12" t="s">
        <v>134</v>
      </c>
      <c r="E3261" s="5" t="s">
        <v>43</v>
      </c>
      <c r="F3261" s="12" t="s">
        <v>135</v>
      </c>
      <c r="G3261" s="10" t="s">
        <v>136</v>
      </c>
      <c r="H3261" s="6">
        <v>94.32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94.32</v>
      </c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  <c r="AM3261" s="3"/>
      <c r="AN3261" s="3"/>
      <c r="AO3261" s="3"/>
      <c r="AP3261" s="3"/>
      <c r="AQ3261" s="3"/>
      <c r="AR3261" s="3"/>
      <c r="AS3261" s="3"/>
      <c r="AT3261" s="3"/>
      <c r="AU3261" s="3"/>
      <c r="AV3261" s="3"/>
      <c r="AW3261" s="3"/>
      <c r="AX3261" s="3"/>
      <c r="AY3261" s="3"/>
      <c r="AZ3261" s="3"/>
      <c r="BA3261" s="3"/>
      <c r="BB3261" s="3"/>
      <c r="BC3261" s="3"/>
      <c r="BD3261" s="3"/>
      <c r="BE3261" s="3"/>
    </row>
    <row r="3262" spans="1:57" s="24" customFormat="1" hidden="1" x14ac:dyDescent="0.25">
      <c r="A3262" s="5">
        <v>2019</v>
      </c>
      <c r="B3262" s="5">
        <v>7</v>
      </c>
      <c r="C3262" s="12" t="s">
        <v>27</v>
      </c>
      <c r="D3262" s="12" t="s">
        <v>158</v>
      </c>
      <c r="E3262" s="5" t="s">
        <v>17</v>
      </c>
      <c r="F3262" s="12" t="s">
        <v>163</v>
      </c>
      <c r="G3262" s="10" t="s">
        <v>157</v>
      </c>
      <c r="H3262" s="6">
        <v>0.83</v>
      </c>
      <c r="I3262" s="6">
        <v>0</v>
      </c>
      <c r="J3262" s="6">
        <v>0</v>
      </c>
      <c r="K3262" s="6">
        <v>0</v>
      </c>
      <c r="L3262" s="6">
        <v>0</v>
      </c>
      <c r="M3262" s="6">
        <v>0.83</v>
      </c>
      <c r="N3262" s="6">
        <v>0.55000000000000004</v>
      </c>
      <c r="O3262" s="6">
        <v>0</v>
      </c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  <c r="AM3262" s="3"/>
      <c r="AN3262" s="3"/>
      <c r="AO3262" s="3"/>
      <c r="AP3262" s="3"/>
      <c r="AQ3262" s="3"/>
      <c r="AR3262" s="3"/>
      <c r="AS3262" s="3"/>
      <c r="AT3262" s="3"/>
      <c r="AU3262" s="3"/>
      <c r="AV3262" s="3"/>
      <c r="AW3262" s="3"/>
      <c r="AX3262" s="3"/>
      <c r="AY3262" s="3"/>
      <c r="AZ3262" s="3"/>
      <c r="BA3262" s="3"/>
      <c r="BB3262" s="3"/>
      <c r="BC3262" s="3"/>
      <c r="BD3262" s="3"/>
      <c r="BE3262" s="3"/>
    </row>
    <row r="3263" spans="1:57" s="24" customFormat="1" hidden="1" x14ac:dyDescent="0.25">
      <c r="A3263" s="5">
        <v>2019</v>
      </c>
      <c r="B3263" s="5">
        <v>7</v>
      </c>
      <c r="C3263" s="12" t="s">
        <v>19</v>
      </c>
      <c r="D3263" s="12" t="s">
        <v>166</v>
      </c>
      <c r="E3263" s="5" t="s">
        <v>104</v>
      </c>
      <c r="F3263" s="12" t="s">
        <v>167</v>
      </c>
      <c r="G3263" s="10" t="s">
        <v>168</v>
      </c>
      <c r="H3263" s="6">
        <v>4.26</v>
      </c>
      <c r="I3263" s="6">
        <v>0</v>
      </c>
      <c r="J3263" s="6">
        <v>0</v>
      </c>
      <c r="K3263" s="6">
        <v>0</v>
      </c>
      <c r="L3263" s="6">
        <v>4.26</v>
      </c>
      <c r="M3263" s="6">
        <v>0</v>
      </c>
      <c r="N3263" s="6">
        <v>0</v>
      </c>
      <c r="O3263" s="6">
        <v>0</v>
      </c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  <c r="AM3263" s="3"/>
      <c r="AN3263" s="3"/>
      <c r="AO3263" s="3"/>
      <c r="AP3263" s="3"/>
      <c r="AQ3263" s="3"/>
      <c r="AR3263" s="3"/>
      <c r="AS3263" s="3"/>
      <c r="AT3263" s="3"/>
      <c r="AU3263" s="3"/>
      <c r="AV3263" s="3"/>
      <c r="AW3263" s="3"/>
      <c r="AX3263" s="3"/>
      <c r="AY3263" s="3"/>
      <c r="AZ3263" s="3"/>
      <c r="BA3263" s="3"/>
      <c r="BB3263" s="3"/>
      <c r="BC3263" s="3"/>
      <c r="BD3263" s="3"/>
      <c r="BE3263" s="3"/>
    </row>
    <row r="3264" spans="1:57" s="24" customFormat="1" hidden="1" x14ac:dyDescent="0.25">
      <c r="A3264" s="5">
        <v>2019</v>
      </c>
      <c r="B3264" s="5">
        <v>7</v>
      </c>
      <c r="C3264" s="12" t="s">
        <v>19</v>
      </c>
      <c r="D3264" s="12" t="s">
        <v>166</v>
      </c>
      <c r="E3264" s="5" t="s">
        <v>104</v>
      </c>
      <c r="F3264" s="12" t="s">
        <v>168</v>
      </c>
      <c r="G3264" s="10" t="s">
        <v>168</v>
      </c>
      <c r="H3264" s="6">
        <v>3.03</v>
      </c>
      <c r="I3264" s="6">
        <v>0</v>
      </c>
      <c r="J3264" s="6">
        <v>0</v>
      </c>
      <c r="K3264" s="6">
        <v>0</v>
      </c>
      <c r="L3264" s="6">
        <v>3.03</v>
      </c>
      <c r="M3264" s="6">
        <v>0</v>
      </c>
      <c r="N3264" s="6">
        <v>0</v>
      </c>
      <c r="O3264" s="6">
        <v>0</v>
      </c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  <c r="AM3264" s="3"/>
      <c r="AN3264" s="3"/>
      <c r="AO3264" s="3"/>
      <c r="AP3264" s="3"/>
      <c r="AQ3264" s="3"/>
      <c r="AR3264" s="3"/>
      <c r="AS3264" s="3"/>
      <c r="AT3264" s="3"/>
      <c r="AU3264" s="3"/>
      <c r="AV3264" s="3"/>
      <c r="AW3264" s="3"/>
      <c r="AX3264" s="3"/>
      <c r="AY3264" s="3"/>
      <c r="AZ3264" s="3"/>
      <c r="BA3264" s="3"/>
      <c r="BB3264" s="3"/>
      <c r="BC3264" s="3"/>
      <c r="BD3264" s="3"/>
      <c r="BE3264" s="3"/>
    </row>
    <row r="3265" spans="1:57" s="24" customFormat="1" hidden="1" x14ac:dyDescent="0.25">
      <c r="A3265" s="5">
        <v>2019</v>
      </c>
      <c r="B3265" s="5">
        <v>7</v>
      </c>
      <c r="C3265" s="12" t="s">
        <v>19</v>
      </c>
      <c r="D3265" s="12" t="s">
        <v>103</v>
      </c>
      <c r="E3265" s="5" t="s">
        <v>104</v>
      </c>
      <c r="F3265" s="12" t="s">
        <v>519</v>
      </c>
      <c r="G3265" s="10" t="s">
        <v>168</v>
      </c>
      <c r="H3265" s="6">
        <v>0.83</v>
      </c>
      <c r="I3265" s="6">
        <v>0</v>
      </c>
      <c r="J3265" s="6">
        <v>0</v>
      </c>
      <c r="K3265" s="6">
        <v>0</v>
      </c>
      <c r="L3265" s="6">
        <v>0.83</v>
      </c>
      <c r="M3265" s="6">
        <v>0</v>
      </c>
      <c r="N3265" s="6">
        <v>0</v>
      </c>
      <c r="O3265" s="6">
        <v>0</v>
      </c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  <c r="AM3265" s="3"/>
      <c r="AN3265" s="3"/>
      <c r="AO3265" s="3"/>
      <c r="AP3265" s="3"/>
      <c r="AQ3265" s="3"/>
      <c r="AR3265" s="3"/>
      <c r="AS3265" s="3"/>
      <c r="AT3265" s="3"/>
      <c r="AU3265" s="3"/>
      <c r="AV3265" s="3"/>
      <c r="AW3265" s="3"/>
      <c r="AX3265" s="3"/>
      <c r="AY3265" s="3"/>
      <c r="AZ3265" s="3"/>
      <c r="BA3265" s="3"/>
      <c r="BB3265" s="3"/>
      <c r="BC3265" s="3"/>
      <c r="BD3265" s="3"/>
      <c r="BE3265" s="3"/>
    </row>
    <row r="3266" spans="1:57" s="24" customFormat="1" hidden="1" x14ac:dyDescent="0.25">
      <c r="A3266" s="5">
        <v>2019</v>
      </c>
      <c r="B3266" s="5">
        <v>7</v>
      </c>
      <c r="C3266" s="12" t="s">
        <v>19</v>
      </c>
      <c r="D3266" s="12" t="s">
        <v>103</v>
      </c>
      <c r="E3266" s="5" t="s">
        <v>104</v>
      </c>
      <c r="F3266" s="12" t="s">
        <v>169</v>
      </c>
      <c r="G3266" s="10" t="s">
        <v>168</v>
      </c>
      <c r="H3266" s="6">
        <v>1.98</v>
      </c>
      <c r="I3266" s="6">
        <v>0</v>
      </c>
      <c r="J3266" s="6">
        <v>0</v>
      </c>
      <c r="K3266" s="6">
        <v>0</v>
      </c>
      <c r="L3266" s="6">
        <v>1.98</v>
      </c>
      <c r="M3266" s="6">
        <v>0</v>
      </c>
      <c r="N3266" s="6">
        <v>0</v>
      </c>
      <c r="O3266" s="6">
        <v>0</v>
      </c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  <c r="AM3266" s="3"/>
      <c r="AN3266" s="3"/>
      <c r="AO3266" s="3"/>
      <c r="AP3266" s="3"/>
      <c r="AQ3266" s="3"/>
      <c r="AR3266" s="3"/>
      <c r="AS3266" s="3"/>
      <c r="AT3266" s="3"/>
      <c r="AU3266" s="3"/>
      <c r="AV3266" s="3"/>
      <c r="AW3266" s="3"/>
      <c r="AX3266" s="3"/>
      <c r="AY3266" s="3"/>
      <c r="AZ3266" s="3"/>
      <c r="BA3266" s="3"/>
      <c r="BB3266" s="3"/>
      <c r="BC3266" s="3"/>
      <c r="BD3266" s="3"/>
      <c r="BE3266" s="3"/>
    </row>
    <row r="3267" spans="1:57" s="24" customFormat="1" hidden="1" x14ac:dyDescent="0.25">
      <c r="A3267" s="5">
        <v>2019</v>
      </c>
      <c r="B3267" s="5">
        <v>7</v>
      </c>
      <c r="C3267" s="12" t="s">
        <v>79</v>
      </c>
      <c r="D3267" s="12" t="s">
        <v>137</v>
      </c>
      <c r="E3267" s="5" t="s">
        <v>138</v>
      </c>
      <c r="F3267" s="12" t="s">
        <v>170</v>
      </c>
      <c r="G3267" s="10" t="s">
        <v>171</v>
      </c>
      <c r="H3267" s="6">
        <v>2.71</v>
      </c>
      <c r="I3267" s="6">
        <v>0</v>
      </c>
      <c r="J3267" s="6">
        <v>0</v>
      </c>
      <c r="K3267" s="6">
        <v>0</v>
      </c>
      <c r="L3267" s="6">
        <v>2.71</v>
      </c>
      <c r="M3267" s="6">
        <v>0</v>
      </c>
      <c r="N3267" s="6">
        <v>0</v>
      </c>
      <c r="O3267" s="6">
        <v>0</v>
      </c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  <c r="AM3267" s="3"/>
      <c r="AN3267" s="3"/>
      <c r="AO3267" s="3"/>
      <c r="AP3267" s="3"/>
      <c r="AQ3267" s="3"/>
      <c r="AR3267" s="3"/>
      <c r="AS3267" s="3"/>
      <c r="AT3267" s="3"/>
      <c r="AU3267" s="3"/>
      <c r="AV3267" s="3"/>
      <c r="AW3267" s="3"/>
      <c r="AX3267" s="3"/>
      <c r="AY3267" s="3"/>
      <c r="AZ3267" s="3"/>
      <c r="BA3267" s="3"/>
      <c r="BB3267" s="3"/>
      <c r="BC3267" s="3"/>
      <c r="BD3267" s="3"/>
      <c r="BE3267" s="3"/>
    </row>
    <row r="3268" spans="1:57" s="24" customFormat="1" hidden="1" x14ac:dyDescent="0.25">
      <c r="A3268" s="5">
        <v>2019</v>
      </c>
      <c r="B3268" s="5">
        <v>7</v>
      </c>
      <c r="C3268" s="12" t="s">
        <v>79</v>
      </c>
      <c r="D3268" s="12" t="s">
        <v>137</v>
      </c>
      <c r="E3268" s="5" t="s">
        <v>138</v>
      </c>
      <c r="F3268" s="12" t="s">
        <v>173</v>
      </c>
      <c r="G3268" s="10" t="s">
        <v>171</v>
      </c>
      <c r="H3268" s="6">
        <v>0.06</v>
      </c>
      <c r="I3268" s="6">
        <v>0</v>
      </c>
      <c r="J3268" s="6">
        <v>0</v>
      </c>
      <c r="K3268" s="6">
        <v>0</v>
      </c>
      <c r="L3268" s="6">
        <v>0.06</v>
      </c>
      <c r="M3268" s="6">
        <v>0</v>
      </c>
      <c r="N3268" s="6">
        <v>0</v>
      </c>
      <c r="O3268" s="6">
        <v>0</v>
      </c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  <c r="AM3268" s="3"/>
      <c r="AN3268" s="3"/>
      <c r="AO3268" s="3"/>
      <c r="AP3268" s="3"/>
      <c r="AQ3268" s="3"/>
      <c r="AR3268" s="3"/>
      <c r="AS3268" s="3"/>
      <c r="AT3268" s="3"/>
      <c r="AU3268" s="3"/>
      <c r="AV3268" s="3"/>
      <c r="AW3268" s="3"/>
      <c r="AX3268" s="3"/>
      <c r="AY3268" s="3"/>
      <c r="AZ3268" s="3"/>
      <c r="BA3268" s="3"/>
      <c r="BB3268" s="3"/>
      <c r="BC3268" s="3"/>
      <c r="BD3268" s="3"/>
      <c r="BE3268" s="3"/>
    </row>
    <row r="3269" spans="1:57" s="24" customFormat="1" hidden="1" x14ac:dyDescent="0.25">
      <c r="A3269" s="5">
        <v>2019</v>
      </c>
      <c r="B3269" s="5">
        <v>7</v>
      </c>
      <c r="C3269" s="12" t="s">
        <v>79</v>
      </c>
      <c r="D3269" s="12" t="s">
        <v>137</v>
      </c>
      <c r="E3269" s="5" t="s">
        <v>138</v>
      </c>
      <c r="F3269" s="12" t="s">
        <v>174</v>
      </c>
      <c r="G3269" s="10" t="s">
        <v>171</v>
      </c>
      <c r="H3269" s="6">
        <v>0.83</v>
      </c>
      <c r="I3269" s="6">
        <v>0</v>
      </c>
      <c r="J3269" s="6">
        <v>0</v>
      </c>
      <c r="K3269" s="6">
        <v>0</v>
      </c>
      <c r="L3269" s="6">
        <v>0.83</v>
      </c>
      <c r="M3269" s="6">
        <v>0</v>
      </c>
      <c r="N3269" s="6">
        <v>0</v>
      </c>
      <c r="O3269" s="6">
        <v>0</v>
      </c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  <c r="AM3269" s="3"/>
      <c r="AN3269" s="3"/>
      <c r="AO3269" s="3"/>
      <c r="AP3269" s="3"/>
      <c r="AQ3269" s="3"/>
      <c r="AR3269" s="3"/>
      <c r="AS3269" s="3"/>
      <c r="AT3269" s="3"/>
      <c r="AU3269" s="3"/>
      <c r="AV3269" s="3"/>
      <c r="AW3269" s="3"/>
      <c r="AX3269" s="3"/>
      <c r="AY3269" s="3"/>
      <c r="AZ3269" s="3"/>
      <c r="BA3269" s="3"/>
      <c r="BB3269" s="3"/>
      <c r="BC3269" s="3"/>
      <c r="BD3269" s="3"/>
      <c r="BE3269" s="3"/>
    </row>
    <row r="3270" spans="1:57" s="24" customFormat="1" hidden="1" x14ac:dyDescent="0.25">
      <c r="A3270" s="5">
        <v>2019</v>
      </c>
      <c r="B3270" s="5">
        <v>7</v>
      </c>
      <c r="C3270" s="12" t="s">
        <v>79</v>
      </c>
      <c r="D3270" s="12" t="s">
        <v>137</v>
      </c>
      <c r="E3270" s="5" t="s">
        <v>138</v>
      </c>
      <c r="F3270" s="12" t="s">
        <v>175</v>
      </c>
      <c r="G3270" s="10" t="s">
        <v>171</v>
      </c>
      <c r="H3270" s="6">
        <v>2.75</v>
      </c>
      <c r="I3270" s="6">
        <v>0</v>
      </c>
      <c r="J3270" s="6">
        <v>0</v>
      </c>
      <c r="K3270" s="6">
        <v>0</v>
      </c>
      <c r="L3270" s="6">
        <v>2.75</v>
      </c>
      <c r="M3270" s="6">
        <v>0</v>
      </c>
      <c r="N3270" s="6">
        <v>0</v>
      </c>
      <c r="O3270" s="6">
        <v>0</v>
      </c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  <c r="AM3270" s="3"/>
      <c r="AN3270" s="3"/>
      <c r="AO3270" s="3"/>
      <c r="AP3270" s="3"/>
      <c r="AQ3270" s="3"/>
      <c r="AR3270" s="3"/>
      <c r="AS3270" s="3"/>
      <c r="AT3270" s="3"/>
      <c r="AU3270" s="3"/>
      <c r="AV3270" s="3"/>
      <c r="AW3270" s="3"/>
      <c r="AX3270" s="3"/>
      <c r="AY3270" s="3"/>
      <c r="AZ3270" s="3"/>
      <c r="BA3270" s="3"/>
      <c r="BB3270" s="3"/>
      <c r="BC3270" s="3"/>
      <c r="BD3270" s="3"/>
      <c r="BE3270" s="3"/>
    </row>
    <row r="3271" spans="1:57" s="24" customFormat="1" hidden="1" x14ac:dyDescent="0.25">
      <c r="A3271" s="5">
        <v>2019</v>
      </c>
      <c r="B3271" s="5">
        <v>7</v>
      </c>
      <c r="C3271" s="12" t="s">
        <v>27</v>
      </c>
      <c r="D3271" s="12" t="s">
        <v>158</v>
      </c>
      <c r="E3271" s="5" t="s">
        <v>176</v>
      </c>
      <c r="F3271" s="12" t="s">
        <v>179</v>
      </c>
      <c r="G3271" s="10" t="s">
        <v>178</v>
      </c>
      <c r="H3271" s="6">
        <v>3.56</v>
      </c>
      <c r="I3271" s="6">
        <v>0</v>
      </c>
      <c r="J3271" s="6">
        <v>0</v>
      </c>
      <c r="K3271" s="6">
        <v>0</v>
      </c>
      <c r="L3271" s="6">
        <v>0</v>
      </c>
      <c r="M3271" s="6">
        <v>3.56</v>
      </c>
      <c r="N3271" s="6">
        <v>2.0099999999999998</v>
      </c>
      <c r="O3271" s="6">
        <v>0</v>
      </c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  <c r="AM3271" s="3"/>
      <c r="AN3271" s="3"/>
      <c r="AO3271" s="3"/>
      <c r="AP3271" s="3"/>
      <c r="AQ3271" s="3"/>
      <c r="AR3271" s="3"/>
      <c r="AS3271" s="3"/>
      <c r="AT3271" s="3"/>
      <c r="AU3271" s="3"/>
      <c r="AV3271" s="3"/>
      <c r="AW3271" s="3"/>
      <c r="AX3271" s="3"/>
      <c r="AY3271" s="3"/>
      <c r="AZ3271" s="3"/>
      <c r="BA3271" s="3"/>
      <c r="BB3271" s="3"/>
      <c r="BC3271" s="3"/>
      <c r="BD3271" s="3"/>
      <c r="BE3271" s="3"/>
    </row>
    <row r="3272" spans="1:57" s="24" customFormat="1" hidden="1" x14ac:dyDescent="0.25">
      <c r="A3272" s="5">
        <v>2019</v>
      </c>
      <c r="B3272" s="5">
        <v>7</v>
      </c>
      <c r="C3272" s="12" t="s">
        <v>209</v>
      </c>
      <c r="D3272" s="12" t="s">
        <v>210</v>
      </c>
      <c r="E3272" s="5" t="s">
        <v>17</v>
      </c>
      <c r="F3272" s="12" t="s">
        <v>211</v>
      </c>
      <c r="G3272" s="13" t="s">
        <v>212</v>
      </c>
      <c r="H3272" s="6">
        <v>0.13</v>
      </c>
      <c r="I3272" s="6">
        <v>0</v>
      </c>
      <c r="J3272" s="6">
        <v>0</v>
      </c>
      <c r="K3272" s="6">
        <v>0</v>
      </c>
      <c r="L3272" s="6">
        <v>0.03</v>
      </c>
      <c r="M3272" s="6">
        <v>0</v>
      </c>
      <c r="N3272" s="6">
        <v>0</v>
      </c>
      <c r="O3272" s="6">
        <v>0.11</v>
      </c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  <c r="AM3272" s="3"/>
      <c r="AN3272" s="3"/>
      <c r="AO3272" s="3"/>
      <c r="AP3272" s="3"/>
      <c r="AQ3272" s="3"/>
      <c r="AR3272" s="3"/>
      <c r="AS3272" s="3"/>
      <c r="AT3272" s="3"/>
      <c r="AU3272" s="3"/>
      <c r="AV3272" s="3"/>
      <c r="AW3272" s="3"/>
      <c r="AX3272" s="3"/>
      <c r="AY3272" s="3"/>
      <c r="AZ3272" s="3"/>
      <c r="BA3272" s="3"/>
      <c r="BB3272" s="3"/>
      <c r="BC3272" s="3"/>
      <c r="BD3272" s="3"/>
      <c r="BE3272" s="3"/>
    </row>
    <row r="3273" spans="1:57" s="24" customFormat="1" hidden="1" x14ac:dyDescent="0.25">
      <c r="A3273" s="5">
        <v>2019</v>
      </c>
      <c r="B3273" s="5">
        <v>7</v>
      </c>
      <c r="C3273" s="12" t="s">
        <v>222</v>
      </c>
      <c r="D3273" s="12" t="s">
        <v>223</v>
      </c>
      <c r="E3273" s="5" t="s">
        <v>224</v>
      </c>
      <c r="F3273" s="12" t="s">
        <v>225</v>
      </c>
      <c r="G3273" s="10" t="s">
        <v>226</v>
      </c>
      <c r="H3273" s="6">
        <v>0.56999999999999995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0.56999999999999995</v>
      </c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  <c r="AM3273" s="3"/>
      <c r="AN3273" s="3"/>
      <c r="AO3273" s="3"/>
      <c r="AP3273" s="3"/>
      <c r="AQ3273" s="3"/>
      <c r="AR3273" s="3"/>
      <c r="AS3273" s="3"/>
      <c r="AT3273" s="3"/>
      <c r="AU3273" s="3"/>
      <c r="AV3273" s="3"/>
      <c r="AW3273" s="3"/>
      <c r="AX3273" s="3"/>
      <c r="AY3273" s="3"/>
      <c r="AZ3273" s="3"/>
      <c r="BA3273" s="3"/>
      <c r="BB3273" s="3"/>
      <c r="BC3273" s="3"/>
      <c r="BD3273" s="3"/>
      <c r="BE3273" s="3"/>
    </row>
    <row r="3274" spans="1:57" s="24" customFormat="1" hidden="1" x14ac:dyDescent="0.25">
      <c r="A3274" s="5">
        <v>2019</v>
      </c>
      <c r="B3274" s="5">
        <v>7</v>
      </c>
      <c r="C3274" s="12" t="s">
        <v>133</v>
      </c>
      <c r="D3274" s="12" t="s">
        <v>238</v>
      </c>
      <c r="E3274" s="5" t="s">
        <v>81</v>
      </c>
      <c r="F3274" s="12" t="s">
        <v>239</v>
      </c>
      <c r="G3274" s="10" t="s">
        <v>240</v>
      </c>
      <c r="H3274" s="6">
        <v>0.03</v>
      </c>
      <c r="I3274" s="6">
        <v>0</v>
      </c>
      <c r="J3274" s="6">
        <v>0</v>
      </c>
      <c r="K3274" s="6">
        <v>0</v>
      </c>
      <c r="L3274" s="6">
        <v>0.03</v>
      </c>
      <c r="M3274" s="6">
        <v>0</v>
      </c>
      <c r="N3274" s="6">
        <v>0</v>
      </c>
      <c r="O3274" s="6">
        <v>0</v>
      </c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  <c r="AM3274" s="3"/>
      <c r="AN3274" s="3"/>
      <c r="AO3274" s="3"/>
      <c r="AP3274" s="3"/>
      <c r="AQ3274" s="3"/>
      <c r="AR3274" s="3"/>
      <c r="AS3274" s="3"/>
      <c r="AT3274" s="3"/>
      <c r="AU3274" s="3"/>
      <c r="AV3274" s="3"/>
      <c r="AW3274" s="3"/>
      <c r="AX3274" s="3"/>
      <c r="AY3274" s="3"/>
      <c r="AZ3274" s="3"/>
      <c r="BA3274" s="3"/>
      <c r="BB3274" s="3"/>
      <c r="BC3274" s="3"/>
      <c r="BD3274" s="3"/>
      <c r="BE3274" s="3"/>
    </row>
    <row r="3275" spans="1:57" s="24" customFormat="1" hidden="1" x14ac:dyDescent="0.25">
      <c r="A3275" s="5">
        <v>2019</v>
      </c>
      <c r="B3275" s="5">
        <v>7</v>
      </c>
      <c r="C3275" s="12" t="s">
        <v>231</v>
      </c>
      <c r="D3275" s="12" t="s">
        <v>277</v>
      </c>
      <c r="E3275" s="5" t="s">
        <v>17</v>
      </c>
      <c r="F3275" s="12" t="s">
        <v>279</v>
      </c>
      <c r="G3275" s="10" t="s">
        <v>278</v>
      </c>
      <c r="H3275" s="6">
        <v>0.76</v>
      </c>
      <c r="I3275" s="6">
        <v>0</v>
      </c>
      <c r="J3275" s="6">
        <v>0</v>
      </c>
      <c r="K3275" s="6">
        <v>0</v>
      </c>
      <c r="L3275" s="6">
        <v>0.03</v>
      </c>
      <c r="M3275" s="6">
        <v>0</v>
      </c>
      <c r="N3275" s="6">
        <v>0</v>
      </c>
      <c r="O3275" s="6">
        <v>0.73</v>
      </c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  <c r="AM3275" s="3"/>
      <c r="AN3275" s="3"/>
      <c r="AO3275" s="3"/>
      <c r="AP3275" s="3"/>
      <c r="AQ3275" s="3"/>
      <c r="AR3275" s="3"/>
      <c r="AS3275" s="3"/>
      <c r="AT3275" s="3"/>
      <c r="AU3275" s="3"/>
      <c r="AV3275" s="3"/>
      <c r="AW3275" s="3"/>
      <c r="AX3275" s="3"/>
      <c r="AY3275" s="3"/>
      <c r="AZ3275" s="3"/>
      <c r="BA3275" s="3"/>
      <c r="BB3275" s="3"/>
      <c r="BC3275" s="3"/>
      <c r="BD3275" s="3"/>
      <c r="BE3275" s="3"/>
    </row>
    <row r="3276" spans="1:57" s="24" customFormat="1" hidden="1" x14ac:dyDescent="0.25">
      <c r="A3276" s="5">
        <v>2019</v>
      </c>
      <c r="B3276" s="5">
        <v>7</v>
      </c>
      <c r="C3276" s="12" t="s">
        <v>19</v>
      </c>
      <c r="D3276" s="12" t="s">
        <v>46</v>
      </c>
      <c r="E3276" s="5" t="s">
        <v>280</v>
      </c>
      <c r="F3276" s="12" t="s">
        <v>518</v>
      </c>
      <c r="G3276" s="10" t="s">
        <v>282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  <c r="AM3276" s="3"/>
      <c r="AN3276" s="3"/>
      <c r="AO3276" s="3"/>
      <c r="AP3276" s="3"/>
      <c r="AQ3276" s="3"/>
      <c r="AR3276" s="3"/>
      <c r="AS3276" s="3"/>
      <c r="AT3276" s="3"/>
      <c r="AU3276" s="3"/>
      <c r="AV3276" s="3"/>
      <c r="AW3276" s="3"/>
      <c r="AX3276" s="3"/>
      <c r="AY3276" s="3"/>
      <c r="AZ3276" s="3"/>
      <c r="BA3276" s="3"/>
      <c r="BB3276" s="3"/>
      <c r="BC3276" s="3"/>
      <c r="BD3276" s="3"/>
      <c r="BE3276" s="3"/>
    </row>
    <row r="3277" spans="1:57" s="24" customFormat="1" hidden="1" x14ac:dyDescent="0.25">
      <c r="A3277" s="5">
        <v>2019</v>
      </c>
      <c r="B3277" s="5">
        <v>7</v>
      </c>
      <c r="C3277" s="12" t="s">
        <v>19</v>
      </c>
      <c r="D3277" s="12" t="s">
        <v>66</v>
      </c>
      <c r="E3277" s="5" t="s">
        <v>43</v>
      </c>
      <c r="F3277" s="12" t="s">
        <v>117</v>
      </c>
      <c r="G3277" s="9" t="s">
        <v>117</v>
      </c>
      <c r="H3277" s="6">
        <v>1.25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1.25</v>
      </c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  <c r="AM3277" s="3"/>
      <c r="AN3277" s="3"/>
      <c r="AO3277" s="3"/>
      <c r="AP3277" s="3"/>
      <c r="AQ3277" s="3"/>
      <c r="AR3277" s="3"/>
      <c r="AS3277" s="3"/>
      <c r="AT3277" s="3"/>
      <c r="AU3277" s="3"/>
      <c r="AV3277" s="3"/>
      <c r="AW3277" s="3"/>
      <c r="AX3277" s="3"/>
      <c r="AY3277" s="3"/>
      <c r="AZ3277" s="3"/>
      <c r="BA3277" s="3"/>
      <c r="BB3277" s="3"/>
      <c r="BC3277" s="3"/>
      <c r="BD3277" s="3"/>
      <c r="BE3277" s="3"/>
    </row>
    <row r="3278" spans="1:57" s="24" customFormat="1" x14ac:dyDescent="0.25">
      <c r="A3278" s="5">
        <v>2019</v>
      </c>
      <c r="B3278" s="5">
        <v>7</v>
      </c>
      <c r="C3278" s="12" t="s">
        <v>133</v>
      </c>
      <c r="D3278" s="12" t="s">
        <v>292</v>
      </c>
      <c r="E3278" s="5" t="s">
        <v>29</v>
      </c>
      <c r="F3278" s="12" t="s">
        <v>293</v>
      </c>
      <c r="G3278" s="10" t="s">
        <v>294</v>
      </c>
      <c r="H3278" s="6">
        <v>0.03</v>
      </c>
      <c r="I3278" s="6">
        <v>0</v>
      </c>
      <c r="J3278" s="6">
        <v>0</v>
      </c>
      <c r="K3278" s="6">
        <v>0</v>
      </c>
      <c r="L3278" s="6">
        <v>0.03</v>
      </c>
      <c r="M3278" s="6">
        <v>0</v>
      </c>
      <c r="N3278" s="6">
        <v>0</v>
      </c>
      <c r="O3278" s="6">
        <v>0</v>
      </c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  <c r="AM3278" s="3"/>
      <c r="AN3278" s="3"/>
      <c r="AO3278" s="3"/>
      <c r="AP3278" s="3"/>
      <c r="AQ3278" s="3"/>
      <c r="AR3278" s="3"/>
      <c r="AS3278" s="3"/>
      <c r="AT3278" s="3"/>
      <c r="AU3278" s="3"/>
      <c r="AV3278" s="3"/>
      <c r="AW3278" s="3"/>
      <c r="AX3278" s="3"/>
      <c r="AY3278" s="3"/>
      <c r="AZ3278" s="3"/>
      <c r="BA3278" s="3"/>
      <c r="BB3278" s="3"/>
      <c r="BC3278" s="3"/>
      <c r="BD3278" s="3"/>
      <c r="BE3278" s="3"/>
    </row>
    <row r="3279" spans="1:57" s="24" customFormat="1" hidden="1" x14ac:dyDescent="0.25">
      <c r="A3279" s="5">
        <v>2019</v>
      </c>
      <c r="B3279" s="5">
        <v>7</v>
      </c>
      <c r="C3279" s="12" t="s">
        <v>19</v>
      </c>
      <c r="D3279" s="12" t="s">
        <v>46</v>
      </c>
      <c r="E3279" s="5" t="s">
        <v>206</v>
      </c>
      <c r="F3279" s="12" t="s">
        <v>298</v>
      </c>
      <c r="G3279" s="10" t="s">
        <v>296</v>
      </c>
      <c r="H3279" s="6">
        <v>0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  <c r="AM3279" s="3"/>
      <c r="AN3279" s="3"/>
      <c r="AO3279" s="3"/>
      <c r="AP3279" s="3"/>
      <c r="AQ3279" s="3"/>
      <c r="AR3279" s="3"/>
      <c r="AS3279" s="3"/>
      <c r="AT3279" s="3"/>
      <c r="AU3279" s="3"/>
      <c r="AV3279" s="3"/>
      <c r="AW3279" s="3"/>
      <c r="AX3279" s="3"/>
      <c r="AY3279" s="3"/>
      <c r="AZ3279" s="3"/>
      <c r="BA3279" s="3"/>
      <c r="BB3279" s="3"/>
      <c r="BC3279" s="3"/>
      <c r="BD3279" s="3"/>
      <c r="BE3279" s="3"/>
    </row>
    <row r="3280" spans="1:57" s="24" customFormat="1" hidden="1" x14ac:dyDescent="0.25">
      <c r="A3280" s="5">
        <v>2019</v>
      </c>
      <c r="B3280" s="5">
        <v>7</v>
      </c>
      <c r="C3280" s="12" t="s">
        <v>19</v>
      </c>
      <c r="D3280" s="12" t="s">
        <v>20</v>
      </c>
      <c r="E3280" s="5" t="s">
        <v>304</v>
      </c>
      <c r="F3280" s="12" t="s">
        <v>307</v>
      </c>
      <c r="G3280" s="10" t="s">
        <v>306</v>
      </c>
      <c r="H3280" s="6">
        <v>1.5899999999999999</v>
      </c>
      <c r="I3280" s="6">
        <v>0</v>
      </c>
      <c r="J3280" s="6">
        <v>0</v>
      </c>
      <c r="K3280" s="6">
        <v>0</v>
      </c>
      <c r="L3280" s="6">
        <v>1.5899999999999999</v>
      </c>
      <c r="M3280" s="6">
        <v>0</v>
      </c>
      <c r="N3280" s="6">
        <v>0</v>
      </c>
      <c r="O3280" s="6">
        <v>0</v>
      </c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  <c r="AM3280" s="3"/>
      <c r="AN3280" s="3"/>
      <c r="AO3280" s="3"/>
      <c r="AP3280" s="3"/>
      <c r="AQ3280" s="3"/>
      <c r="AR3280" s="3"/>
      <c r="AS3280" s="3"/>
      <c r="AT3280" s="3"/>
      <c r="AU3280" s="3"/>
      <c r="AV3280" s="3"/>
      <c r="AW3280" s="3"/>
      <c r="AX3280" s="3"/>
      <c r="AY3280" s="3"/>
      <c r="AZ3280" s="3"/>
      <c r="BA3280" s="3"/>
      <c r="BB3280" s="3"/>
      <c r="BC3280" s="3"/>
      <c r="BD3280" s="3"/>
      <c r="BE3280" s="3"/>
    </row>
    <row r="3281" spans="1:57" s="24" customFormat="1" hidden="1" x14ac:dyDescent="0.25">
      <c r="A3281" s="5">
        <v>2019</v>
      </c>
      <c r="B3281" s="5">
        <v>7</v>
      </c>
      <c r="C3281" s="12" t="s">
        <v>19</v>
      </c>
      <c r="D3281" s="12" t="s">
        <v>103</v>
      </c>
      <c r="E3281" s="5" t="s">
        <v>304</v>
      </c>
      <c r="F3281" s="12" t="s">
        <v>308</v>
      </c>
      <c r="G3281" s="10" t="s">
        <v>306</v>
      </c>
      <c r="H3281" s="6">
        <v>0.01</v>
      </c>
      <c r="I3281" s="6">
        <v>0</v>
      </c>
      <c r="J3281" s="6">
        <v>0</v>
      </c>
      <c r="K3281" s="6">
        <v>0</v>
      </c>
      <c r="L3281" s="6">
        <v>0.01</v>
      </c>
      <c r="M3281" s="6">
        <v>0</v>
      </c>
      <c r="N3281" s="6">
        <v>0</v>
      </c>
      <c r="O3281" s="6">
        <v>0</v>
      </c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  <c r="AM3281" s="3"/>
      <c r="AN3281" s="3"/>
      <c r="AO3281" s="3"/>
      <c r="AP3281" s="3"/>
      <c r="AQ3281" s="3"/>
      <c r="AR3281" s="3"/>
      <c r="AS3281" s="3"/>
      <c r="AT3281" s="3"/>
      <c r="AU3281" s="3"/>
      <c r="AV3281" s="3"/>
      <c r="AW3281" s="3"/>
      <c r="AX3281" s="3"/>
      <c r="AY3281" s="3"/>
      <c r="AZ3281" s="3"/>
      <c r="BA3281" s="3"/>
      <c r="BB3281" s="3"/>
      <c r="BC3281" s="3"/>
      <c r="BD3281" s="3"/>
      <c r="BE3281" s="3"/>
    </row>
    <row r="3282" spans="1:57" s="24" customFormat="1" x14ac:dyDescent="0.25">
      <c r="A3282" s="5">
        <v>2019</v>
      </c>
      <c r="B3282" s="5">
        <v>7</v>
      </c>
      <c r="C3282" s="12" t="s">
        <v>89</v>
      </c>
      <c r="D3282" s="12" t="s">
        <v>90</v>
      </c>
      <c r="E3282" s="5" t="s">
        <v>29</v>
      </c>
      <c r="F3282" s="12" t="s">
        <v>535</v>
      </c>
      <c r="G3282" s="10" t="s">
        <v>330</v>
      </c>
      <c r="H3282" s="6">
        <v>2.09</v>
      </c>
      <c r="I3282" s="6">
        <v>0</v>
      </c>
      <c r="J3282" s="6">
        <v>0</v>
      </c>
      <c r="K3282" s="6">
        <v>0</v>
      </c>
      <c r="L3282" s="6">
        <v>2.09</v>
      </c>
      <c r="M3282" s="6">
        <v>0</v>
      </c>
      <c r="N3282" s="6">
        <v>0</v>
      </c>
      <c r="O3282" s="6">
        <v>0</v>
      </c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  <c r="AM3282" s="3"/>
      <c r="AN3282" s="3"/>
      <c r="AO3282" s="3"/>
      <c r="AP3282" s="3"/>
      <c r="AQ3282" s="3"/>
      <c r="AR3282" s="3"/>
      <c r="AS3282" s="3"/>
      <c r="AT3282" s="3"/>
      <c r="AU3282" s="3"/>
      <c r="AV3282" s="3"/>
      <c r="AW3282" s="3"/>
      <c r="AX3282" s="3"/>
      <c r="AY3282" s="3"/>
      <c r="AZ3282" s="3"/>
      <c r="BA3282" s="3"/>
      <c r="BB3282" s="3"/>
      <c r="BC3282" s="3"/>
      <c r="BD3282" s="3"/>
      <c r="BE3282" s="3"/>
    </row>
    <row r="3283" spans="1:57" s="24" customFormat="1" hidden="1" x14ac:dyDescent="0.25">
      <c r="A3283" s="5">
        <v>2019</v>
      </c>
      <c r="B3283" s="5">
        <v>7</v>
      </c>
      <c r="C3283" s="12" t="s">
        <v>15</v>
      </c>
      <c r="D3283" s="12" t="s">
        <v>536</v>
      </c>
      <c r="E3283" s="5" t="s">
        <v>43</v>
      </c>
      <c r="F3283" s="12" t="s">
        <v>394</v>
      </c>
      <c r="G3283" s="10" t="s">
        <v>393</v>
      </c>
      <c r="H3283" s="6">
        <v>0.13</v>
      </c>
      <c r="I3283" s="6">
        <v>0</v>
      </c>
      <c r="J3283" s="6">
        <v>0</v>
      </c>
      <c r="K3283" s="6">
        <v>0</v>
      </c>
      <c r="L3283" s="6">
        <v>0.13</v>
      </c>
      <c r="M3283" s="6">
        <v>0</v>
      </c>
      <c r="N3283" s="6">
        <v>0</v>
      </c>
      <c r="O3283" s="6">
        <v>0</v>
      </c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  <c r="AM3283" s="3"/>
      <c r="AN3283" s="3"/>
      <c r="AO3283" s="3"/>
      <c r="AP3283" s="3"/>
      <c r="AQ3283" s="3"/>
      <c r="AR3283" s="3"/>
      <c r="AS3283" s="3"/>
      <c r="AT3283" s="3"/>
      <c r="AU3283" s="3"/>
      <c r="AV3283" s="3"/>
      <c r="AW3283" s="3"/>
      <c r="AX3283" s="3"/>
      <c r="AY3283" s="3"/>
      <c r="AZ3283" s="3"/>
      <c r="BA3283" s="3"/>
      <c r="BB3283" s="3"/>
      <c r="BC3283" s="3"/>
      <c r="BD3283" s="3"/>
      <c r="BE3283" s="3"/>
    </row>
    <row r="3284" spans="1:57" s="24" customFormat="1" hidden="1" x14ac:dyDescent="0.25">
      <c r="A3284" s="5">
        <v>2019</v>
      </c>
      <c r="B3284" s="5">
        <v>7</v>
      </c>
      <c r="C3284" s="12" t="s">
        <v>19</v>
      </c>
      <c r="D3284" s="12" t="s">
        <v>70</v>
      </c>
      <c r="E3284" s="5" t="s">
        <v>441</v>
      </c>
      <c r="F3284" s="12" t="s">
        <v>442</v>
      </c>
      <c r="G3284" s="9" t="s">
        <v>442</v>
      </c>
      <c r="H3284" s="6">
        <v>0.02</v>
      </c>
      <c r="I3284" s="6">
        <v>0</v>
      </c>
      <c r="J3284" s="6">
        <v>0</v>
      </c>
      <c r="K3284" s="6">
        <v>0</v>
      </c>
      <c r="L3284" s="6">
        <v>0.02</v>
      </c>
      <c r="M3284" s="6">
        <v>0</v>
      </c>
      <c r="N3284" s="6">
        <v>0</v>
      </c>
      <c r="O3284" s="6">
        <v>0</v>
      </c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  <c r="AM3284" s="3"/>
      <c r="AN3284" s="3"/>
      <c r="AO3284" s="3"/>
      <c r="AP3284" s="3"/>
      <c r="AQ3284" s="3"/>
      <c r="AR3284" s="3"/>
      <c r="AS3284" s="3"/>
      <c r="AT3284" s="3"/>
      <c r="AU3284" s="3"/>
      <c r="AV3284" s="3"/>
      <c r="AW3284" s="3"/>
      <c r="AX3284" s="3"/>
      <c r="AY3284" s="3"/>
      <c r="AZ3284" s="3"/>
      <c r="BA3284" s="3"/>
      <c r="BB3284" s="3"/>
      <c r="BC3284" s="3"/>
      <c r="BD3284" s="3"/>
      <c r="BE3284" s="3"/>
    </row>
    <row r="3285" spans="1:57" s="24" customFormat="1" hidden="1" x14ac:dyDescent="0.25">
      <c r="A3285" s="5">
        <v>2019</v>
      </c>
      <c r="B3285" s="5">
        <v>7</v>
      </c>
      <c r="C3285" s="12" t="s">
        <v>98</v>
      </c>
      <c r="D3285" s="12" t="s">
        <v>120</v>
      </c>
      <c r="E3285" s="5" t="s">
        <v>459</v>
      </c>
      <c r="F3285" s="12" t="s">
        <v>460</v>
      </c>
      <c r="G3285" s="10" t="s">
        <v>460</v>
      </c>
      <c r="H3285" s="6">
        <v>5.75</v>
      </c>
      <c r="I3285" s="6">
        <v>0</v>
      </c>
      <c r="J3285" s="6">
        <v>0</v>
      </c>
      <c r="K3285" s="6">
        <v>0</v>
      </c>
      <c r="L3285" s="6">
        <v>5.75</v>
      </c>
      <c r="M3285" s="6">
        <v>0</v>
      </c>
      <c r="N3285" s="6">
        <v>0</v>
      </c>
      <c r="O3285" s="6">
        <v>0</v>
      </c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  <c r="AM3285" s="3"/>
      <c r="AN3285" s="3"/>
      <c r="AO3285" s="3"/>
      <c r="AP3285" s="3"/>
      <c r="AQ3285" s="3"/>
      <c r="AR3285" s="3"/>
      <c r="AS3285" s="3"/>
      <c r="AT3285" s="3"/>
      <c r="AU3285" s="3"/>
      <c r="AV3285" s="3"/>
      <c r="AW3285" s="3"/>
      <c r="AX3285" s="3"/>
      <c r="AY3285" s="3"/>
      <c r="AZ3285" s="3"/>
      <c r="BA3285" s="3"/>
      <c r="BB3285" s="3"/>
      <c r="BC3285" s="3"/>
      <c r="BD3285" s="3"/>
      <c r="BE3285" s="3"/>
    </row>
    <row r="3286" spans="1:57" s="24" customFormat="1" x14ac:dyDescent="0.25">
      <c r="A3286" s="5">
        <v>2019</v>
      </c>
      <c r="B3286" s="5">
        <v>7</v>
      </c>
      <c r="C3286" s="12" t="s">
        <v>98</v>
      </c>
      <c r="D3286" s="12" t="s">
        <v>471</v>
      </c>
      <c r="E3286" s="5" t="s">
        <v>29</v>
      </c>
      <c r="F3286" s="12" t="s">
        <v>472</v>
      </c>
      <c r="G3286" s="10" t="s">
        <v>473</v>
      </c>
      <c r="H3286" s="6">
        <v>657</v>
      </c>
      <c r="I3286" s="6">
        <v>0</v>
      </c>
      <c r="J3286" s="6">
        <v>0</v>
      </c>
      <c r="K3286" s="6">
        <v>0</v>
      </c>
      <c r="L3286" s="6">
        <v>0</v>
      </c>
      <c r="M3286" s="6">
        <v>657</v>
      </c>
      <c r="N3286" s="6">
        <v>69.099999999999994</v>
      </c>
      <c r="O3286" s="6">
        <v>0</v>
      </c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  <c r="AM3286" s="3"/>
      <c r="AN3286" s="3"/>
      <c r="AO3286" s="3"/>
      <c r="AP3286" s="3"/>
      <c r="AQ3286" s="3"/>
      <c r="AR3286" s="3"/>
      <c r="AS3286" s="3"/>
      <c r="AT3286" s="3"/>
      <c r="AU3286" s="3"/>
      <c r="AV3286" s="3"/>
      <c r="AW3286" s="3"/>
      <c r="AX3286" s="3"/>
      <c r="AY3286" s="3"/>
      <c r="AZ3286" s="3"/>
      <c r="BA3286" s="3"/>
      <c r="BB3286" s="3"/>
      <c r="BC3286" s="3"/>
      <c r="BD3286" s="3"/>
      <c r="BE3286" s="3"/>
    </row>
    <row r="3287" spans="1:57" s="24" customFormat="1" x14ac:dyDescent="0.25">
      <c r="A3287" s="5">
        <v>2019</v>
      </c>
      <c r="B3287" s="5">
        <v>7</v>
      </c>
      <c r="C3287" s="12" t="s">
        <v>98</v>
      </c>
      <c r="D3287" s="12" t="s">
        <v>483</v>
      </c>
      <c r="E3287" s="5" t="s">
        <v>29</v>
      </c>
      <c r="F3287" s="12" t="s">
        <v>99</v>
      </c>
      <c r="G3287" s="10" t="s">
        <v>483</v>
      </c>
      <c r="H3287" s="6">
        <v>4.2699999999999996</v>
      </c>
      <c r="I3287" s="6">
        <v>0</v>
      </c>
      <c r="J3287" s="6">
        <v>0</v>
      </c>
      <c r="K3287" s="6">
        <v>0</v>
      </c>
      <c r="L3287" s="6">
        <v>2.13</v>
      </c>
      <c r="M3287" s="6">
        <v>2.15</v>
      </c>
      <c r="N3287" s="6">
        <v>0</v>
      </c>
      <c r="O3287" s="6">
        <v>0</v>
      </c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  <c r="AM3287" s="3"/>
      <c r="AN3287" s="3"/>
      <c r="AO3287" s="3"/>
      <c r="AP3287" s="3"/>
      <c r="AQ3287" s="3"/>
      <c r="AR3287" s="3"/>
      <c r="AS3287" s="3"/>
      <c r="AT3287" s="3"/>
      <c r="AU3287" s="3"/>
      <c r="AV3287" s="3"/>
      <c r="AW3287" s="3"/>
      <c r="AX3287" s="3"/>
      <c r="AY3287" s="3"/>
      <c r="AZ3287" s="3"/>
      <c r="BA3287" s="3"/>
      <c r="BB3287" s="3"/>
      <c r="BC3287" s="3"/>
      <c r="BD3287" s="3"/>
      <c r="BE3287" s="3"/>
    </row>
    <row r="3288" spans="1:57" s="24" customFormat="1" x14ac:dyDescent="0.25">
      <c r="A3288" s="5">
        <v>2019</v>
      </c>
      <c r="B3288" s="5">
        <v>7</v>
      </c>
      <c r="C3288" s="12" t="s">
        <v>98</v>
      </c>
      <c r="D3288" s="12" t="s">
        <v>483</v>
      </c>
      <c r="E3288" s="5" t="s">
        <v>29</v>
      </c>
      <c r="F3288" s="12" t="s">
        <v>484</v>
      </c>
      <c r="G3288" s="10" t="s">
        <v>483</v>
      </c>
      <c r="H3288" s="6">
        <v>20.96</v>
      </c>
      <c r="I3288" s="6">
        <v>0</v>
      </c>
      <c r="J3288" s="6">
        <v>0</v>
      </c>
      <c r="K3288" s="6">
        <v>0</v>
      </c>
      <c r="L3288" s="6">
        <v>8.61</v>
      </c>
      <c r="M3288" s="6">
        <v>12.36</v>
      </c>
      <c r="N3288" s="6">
        <v>0</v>
      </c>
      <c r="O3288" s="6">
        <v>0</v>
      </c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  <c r="AM3288" s="3"/>
      <c r="AN3288" s="3"/>
      <c r="AO3288" s="3"/>
      <c r="AP3288" s="3"/>
      <c r="AQ3288" s="3"/>
      <c r="AR3288" s="3"/>
      <c r="AS3288" s="3"/>
      <c r="AT3288" s="3"/>
      <c r="AU3288" s="3"/>
      <c r="AV3288" s="3"/>
      <c r="AW3288" s="3"/>
      <c r="AX3288" s="3"/>
      <c r="AY3288" s="3"/>
      <c r="AZ3288" s="3"/>
      <c r="BA3288" s="3"/>
      <c r="BB3288" s="3"/>
      <c r="BC3288" s="3"/>
      <c r="BD3288" s="3"/>
      <c r="BE3288" s="3"/>
    </row>
    <row r="3289" spans="1:57" s="24" customFormat="1" hidden="1" x14ac:dyDescent="0.25">
      <c r="A3289" s="5">
        <v>2019</v>
      </c>
      <c r="B3289" s="5">
        <v>7</v>
      </c>
      <c r="C3289" s="12" t="s">
        <v>133</v>
      </c>
      <c r="D3289" s="12" t="s">
        <v>238</v>
      </c>
      <c r="E3289" s="5" t="s">
        <v>126</v>
      </c>
      <c r="F3289" s="12" t="s">
        <v>485</v>
      </c>
      <c r="G3289" s="10" t="s">
        <v>486</v>
      </c>
      <c r="H3289" s="6">
        <v>2.63</v>
      </c>
      <c r="I3289" s="6">
        <v>0</v>
      </c>
      <c r="J3289" s="6">
        <v>0</v>
      </c>
      <c r="K3289" s="6">
        <v>0</v>
      </c>
      <c r="L3289" s="6">
        <v>2.63</v>
      </c>
      <c r="M3289" s="6">
        <v>0</v>
      </c>
      <c r="N3289" s="6">
        <v>0</v>
      </c>
      <c r="O3289" s="6">
        <v>0</v>
      </c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  <c r="AM3289" s="3"/>
      <c r="AN3289" s="3"/>
      <c r="AO3289" s="3"/>
      <c r="AP3289" s="3"/>
      <c r="AQ3289" s="3"/>
      <c r="AR3289" s="3"/>
      <c r="AS3289" s="3"/>
      <c r="AT3289" s="3"/>
      <c r="AU3289" s="3"/>
      <c r="AV3289" s="3"/>
      <c r="AW3289" s="3"/>
      <c r="AX3289" s="3"/>
      <c r="AY3289" s="3"/>
      <c r="AZ3289" s="3"/>
      <c r="BA3289" s="3"/>
      <c r="BB3289" s="3"/>
      <c r="BC3289" s="3"/>
      <c r="BD3289" s="3"/>
      <c r="BE3289" s="3"/>
    </row>
    <row r="3290" spans="1:57" s="24" customFormat="1" hidden="1" x14ac:dyDescent="0.25">
      <c r="A3290" s="5">
        <v>2019</v>
      </c>
      <c r="B3290" s="5">
        <v>7</v>
      </c>
      <c r="C3290" s="12" t="s">
        <v>133</v>
      </c>
      <c r="D3290" s="12" t="s">
        <v>487</v>
      </c>
      <c r="E3290" s="5" t="s">
        <v>126</v>
      </c>
      <c r="F3290" s="12" t="s">
        <v>488</v>
      </c>
      <c r="G3290" s="10" t="s">
        <v>489</v>
      </c>
      <c r="H3290" s="6">
        <v>1.31</v>
      </c>
      <c r="I3290" s="6">
        <v>0</v>
      </c>
      <c r="J3290" s="6">
        <v>0</v>
      </c>
      <c r="K3290" s="6">
        <v>0</v>
      </c>
      <c r="L3290" s="6">
        <v>1.31</v>
      </c>
      <c r="M3290" s="6">
        <v>0</v>
      </c>
      <c r="N3290" s="6">
        <v>0</v>
      </c>
      <c r="O3290" s="6">
        <v>0</v>
      </c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  <c r="AM3290" s="3"/>
      <c r="AN3290" s="3"/>
      <c r="AO3290" s="3"/>
      <c r="AP3290" s="3"/>
      <c r="AQ3290" s="3"/>
      <c r="AR3290" s="3"/>
      <c r="AS3290" s="3"/>
      <c r="AT3290" s="3"/>
      <c r="AU3290" s="3"/>
      <c r="AV3290" s="3"/>
      <c r="AW3290" s="3"/>
      <c r="AX3290" s="3"/>
      <c r="AY3290" s="3"/>
      <c r="AZ3290" s="3"/>
      <c r="BA3290" s="3"/>
      <c r="BB3290" s="3"/>
      <c r="BC3290" s="3"/>
      <c r="BD3290" s="3"/>
      <c r="BE3290" s="3"/>
    </row>
    <row r="3291" spans="1:57" s="24" customFormat="1" x14ac:dyDescent="0.25">
      <c r="A3291" s="5">
        <v>2019</v>
      </c>
      <c r="B3291" s="5">
        <v>7</v>
      </c>
      <c r="C3291" s="12" t="s">
        <v>98</v>
      </c>
      <c r="D3291" s="12" t="s">
        <v>120</v>
      </c>
      <c r="E3291" s="5" t="s">
        <v>29</v>
      </c>
      <c r="F3291" s="12" t="s">
        <v>496</v>
      </c>
      <c r="G3291" s="10" t="s">
        <v>497</v>
      </c>
      <c r="H3291" s="6">
        <v>96.05</v>
      </c>
      <c r="I3291" s="6">
        <v>0</v>
      </c>
      <c r="J3291" s="6">
        <v>0</v>
      </c>
      <c r="K3291" s="6">
        <v>0</v>
      </c>
      <c r="L3291" s="6">
        <v>0</v>
      </c>
      <c r="M3291" s="6">
        <v>96.05</v>
      </c>
      <c r="N3291" s="6">
        <v>0</v>
      </c>
      <c r="O3291" s="6">
        <v>0</v>
      </c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  <c r="AM3291" s="3"/>
      <c r="AN3291" s="3"/>
      <c r="AO3291" s="3"/>
      <c r="AP3291" s="3"/>
      <c r="AQ3291" s="3"/>
      <c r="AR3291" s="3"/>
      <c r="AS3291" s="3"/>
      <c r="AT3291" s="3"/>
      <c r="AU3291" s="3"/>
      <c r="AV3291" s="3"/>
      <c r="AW3291" s="3"/>
      <c r="AX3291" s="3"/>
      <c r="AY3291" s="3"/>
      <c r="AZ3291" s="3"/>
      <c r="BA3291" s="3"/>
      <c r="BB3291" s="3"/>
      <c r="BC3291" s="3"/>
      <c r="BD3291" s="3"/>
      <c r="BE3291" s="3"/>
    </row>
    <row r="3292" spans="1:57" s="24" customFormat="1" hidden="1" x14ac:dyDescent="0.25">
      <c r="A3292" s="5">
        <v>2019</v>
      </c>
      <c r="B3292" s="5">
        <v>7</v>
      </c>
      <c r="C3292" s="12" t="s">
        <v>222</v>
      </c>
      <c r="D3292" s="12" t="s">
        <v>223</v>
      </c>
      <c r="E3292" s="12" t="s">
        <v>500</v>
      </c>
      <c r="F3292" s="12" t="s">
        <v>529</v>
      </c>
      <c r="G3292" s="10" t="s">
        <v>502</v>
      </c>
      <c r="H3292" s="6">
        <v>1.21</v>
      </c>
      <c r="I3292" s="6">
        <v>0</v>
      </c>
      <c r="J3292" s="6">
        <v>0</v>
      </c>
      <c r="K3292" s="6">
        <v>0</v>
      </c>
      <c r="L3292" s="6">
        <v>0.01</v>
      </c>
      <c r="M3292" s="6">
        <v>0</v>
      </c>
      <c r="N3292" s="6">
        <v>0</v>
      </c>
      <c r="O3292" s="6">
        <v>1.2</v>
      </c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3"/>
      <c r="BE3292" s="3"/>
    </row>
    <row r="3293" spans="1:57" s="24" customFormat="1" hidden="1" x14ac:dyDescent="0.25">
      <c r="A3293" s="5">
        <v>2019</v>
      </c>
      <c r="B3293" s="5">
        <v>7</v>
      </c>
      <c r="C3293" s="12" t="s">
        <v>133</v>
      </c>
      <c r="D3293" s="12" t="s">
        <v>292</v>
      </c>
      <c r="E3293" s="5" t="s">
        <v>242</v>
      </c>
      <c r="F3293" s="12" t="s">
        <v>504</v>
      </c>
      <c r="G3293" s="10" t="s">
        <v>505</v>
      </c>
      <c r="H3293" s="6">
        <v>50.37</v>
      </c>
      <c r="I3293" s="6">
        <v>0</v>
      </c>
      <c r="J3293" s="6">
        <v>0</v>
      </c>
      <c r="K3293" s="6">
        <v>0</v>
      </c>
      <c r="L3293" s="6">
        <v>1.0900000000000001</v>
      </c>
      <c r="M3293" s="6">
        <v>0</v>
      </c>
      <c r="N3293" s="6">
        <v>0</v>
      </c>
      <c r="O3293" s="6">
        <v>49.29</v>
      </c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  <c r="AU3293" s="3"/>
      <c r="AV3293" s="3"/>
      <c r="AW3293" s="3"/>
      <c r="AX3293" s="3"/>
      <c r="AY3293" s="3"/>
      <c r="AZ3293" s="3"/>
      <c r="BA3293" s="3"/>
      <c r="BB3293" s="3"/>
      <c r="BC3293" s="3"/>
      <c r="BD3293" s="3"/>
      <c r="BE3293" s="3"/>
    </row>
    <row r="3294" spans="1:57" s="24" customFormat="1" hidden="1" x14ac:dyDescent="0.25">
      <c r="A3294" s="5">
        <v>2019</v>
      </c>
      <c r="B3294" s="5">
        <v>7</v>
      </c>
      <c r="C3294" s="12" t="s">
        <v>133</v>
      </c>
      <c r="D3294" s="12" t="s">
        <v>506</v>
      </c>
      <c r="E3294" s="5" t="s">
        <v>242</v>
      </c>
      <c r="F3294" s="12" t="s">
        <v>507</v>
      </c>
      <c r="G3294" s="10" t="s">
        <v>505</v>
      </c>
      <c r="H3294" s="6">
        <v>32.5</v>
      </c>
      <c r="I3294" s="6">
        <v>0</v>
      </c>
      <c r="J3294" s="6">
        <v>0</v>
      </c>
      <c r="K3294" s="6">
        <v>0</v>
      </c>
      <c r="L3294" s="6">
        <v>0.71</v>
      </c>
      <c r="M3294" s="6">
        <v>0</v>
      </c>
      <c r="N3294" s="6">
        <v>0</v>
      </c>
      <c r="O3294" s="6">
        <v>31.8</v>
      </c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  <c r="AU3294" s="3"/>
      <c r="AV3294" s="3"/>
      <c r="AW3294" s="3"/>
      <c r="AX3294" s="3"/>
      <c r="AY3294" s="3"/>
      <c r="AZ3294" s="3"/>
      <c r="BA3294" s="3"/>
      <c r="BB3294" s="3"/>
      <c r="BC3294" s="3"/>
      <c r="BD3294" s="3"/>
      <c r="BE3294" s="3"/>
    </row>
    <row r="3295" spans="1:57" s="24" customFormat="1" hidden="1" x14ac:dyDescent="0.25">
      <c r="A3295" s="5">
        <v>2019</v>
      </c>
      <c r="B3295" s="5">
        <v>7</v>
      </c>
      <c r="C3295" s="12" t="s">
        <v>133</v>
      </c>
      <c r="D3295" s="12" t="s">
        <v>292</v>
      </c>
      <c r="E3295" s="5" t="s">
        <v>242</v>
      </c>
      <c r="F3295" s="12" t="s">
        <v>508</v>
      </c>
      <c r="G3295" s="10" t="s">
        <v>505</v>
      </c>
      <c r="H3295" s="6">
        <v>108.91</v>
      </c>
      <c r="I3295" s="6">
        <v>0</v>
      </c>
      <c r="J3295" s="6">
        <v>0</v>
      </c>
      <c r="K3295" s="6">
        <v>0</v>
      </c>
      <c r="L3295" s="6">
        <v>2.36</v>
      </c>
      <c r="M3295" s="6">
        <v>0</v>
      </c>
      <c r="N3295" s="6">
        <v>0</v>
      </c>
      <c r="O3295" s="6">
        <v>106.55</v>
      </c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  <c r="AU3295" s="3"/>
      <c r="AV3295" s="3"/>
      <c r="AW3295" s="3"/>
      <c r="AX3295" s="3"/>
      <c r="AY3295" s="3"/>
      <c r="AZ3295" s="3"/>
      <c r="BA3295" s="3"/>
      <c r="BB3295" s="3"/>
      <c r="BC3295" s="3"/>
      <c r="BD3295" s="3"/>
      <c r="BE3295" s="3"/>
    </row>
    <row r="3296" spans="1:57" s="24" customFormat="1" hidden="1" x14ac:dyDescent="0.25">
      <c r="A3296" s="15">
        <v>2019</v>
      </c>
      <c r="B3296" s="15">
        <v>8</v>
      </c>
      <c r="C3296" s="15" t="s">
        <v>15</v>
      </c>
      <c r="D3296" s="15" t="s">
        <v>16</v>
      </c>
      <c r="E3296" s="5" t="s">
        <v>17</v>
      </c>
      <c r="F3296" s="15" t="s">
        <v>18</v>
      </c>
      <c r="G3296" s="16" t="s">
        <v>18</v>
      </c>
      <c r="H3296" s="15">
        <v>1.5</v>
      </c>
      <c r="I3296" s="15">
        <v>0</v>
      </c>
      <c r="J3296" s="15">
        <v>0</v>
      </c>
      <c r="K3296" s="15">
        <v>0</v>
      </c>
      <c r="L3296" s="15">
        <v>1.5</v>
      </c>
      <c r="M3296" s="15">
        <v>0</v>
      </c>
      <c r="N3296" s="15">
        <v>0</v>
      </c>
      <c r="O3296" s="15">
        <v>0</v>
      </c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  <c r="AA3296" s="17"/>
      <c r="AB3296" s="17"/>
      <c r="AC3296" s="17"/>
      <c r="AD3296" s="17"/>
      <c r="AE3296" s="17"/>
      <c r="AF3296" s="17"/>
      <c r="AG3296" s="17"/>
      <c r="AH3296" s="17"/>
      <c r="AI3296" s="17"/>
      <c r="AJ3296" s="17"/>
      <c r="AK3296" s="17"/>
      <c r="AL3296" s="17"/>
      <c r="AM3296" s="17"/>
      <c r="AN3296" s="17"/>
      <c r="AO3296" s="17"/>
      <c r="AP3296" s="17"/>
      <c r="AQ3296" s="17"/>
      <c r="AR3296" s="17"/>
      <c r="AS3296" s="17"/>
      <c r="AT3296" s="17"/>
      <c r="AU3296" s="17"/>
      <c r="AV3296" s="17"/>
      <c r="AW3296" s="17"/>
      <c r="AX3296" s="17"/>
      <c r="AY3296" s="17"/>
      <c r="AZ3296" s="17"/>
      <c r="BA3296" s="17"/>
      <c r="BB3296" s="17"/>
      <c r="BC3296" s="17"/>
      <c r="BD3296" s="17"/>
      <c r="BE3296" s="17"/>
    </row>
    <row r="3297" spans="1:57" s="24" customFormat="1" hidden="1" x14ac:dyDescent="0.25">
      <c r="A3297" s="15">
        <v>2019</v>
      </c>
      <c r="B3297" s="15">
        <v>8</v>
      </c>
      <c r="C3297" s="15" t="s">
        <v>79</v>
      </c>
      <c r="D3297" s="15" t="s">
        <v>80</v>
      </c>
      <c r="E3297" s="15" t="s">
        <v>81</v>
      </c>
      <c r="F3297" s="15" t="s">
        <v>83</v>
      </c>
      <c r="G3297" s="16" t="s">
        <v>83</v>
      </c>
      <c r="H3297" s="15">
        <v>73.58</v>
      </c>
      <c r="I3297" s="15">
        <v>0</v>
      </c>
      <c r="J3297" s="15">
        <v>0</v>
      </c>
      <c r="K3297" s="15">
        <v>0</v>
      </c>
      <c r="L3297" s="15">
        <v>0</v>
      </c>
      <c r="M3297" s="15">
        <v>73.58</v>
      </c>
      <c r="N3297" s="15">
        <v>23.56</v>
      </c>
      <c r="O3297" s="15">
        <v>0</v>
      </c>
      <c r="P3297" s="17"/>
      <c r="Q3297" s="17"/>
      <c r="R3297" s="17"/>
      <c r="S3297" s="17"/>
      <c r="T3297" s="17"/>
      <c r="U3297" s="17"/>
      <c r="V3297" s="17"/>
      <c r="W3297" s="17"/>
      <c r="X3297" s="17"/>
      <c r="Y3297" s="17"/>
      <c r="Z3297" s="17"/>
      <c r="AA3297" s="17"/>
      <c r="AB3297" s="17"/>
      <c r="AC3297" s="17"/>
      <c r="AD3297" s="17"/>
      <c r="AE3297" s="17"/>
      <c r="AF3297" s="17"/>
      <c r="AG3297" s="17"/>
      <c r="AH3297" s="17"/>
      <c r="AI3297" s="17"/>
      <c r="AJ3297" s="17"/>
      <c r="AK3297" s="17"/>
      <c r="AL3297" s="17"/>
      <c r="AM3297" s="17"/>
      <c r="AN3297" s="17"/>
      <c r="AO3297" s="17"/>
      <c r="AP3297" s="17"/>
      <c r="AQ3297" s="17"/>
      <c r="AR3297" s="17"/>
      <c r="AS3297" s="17"/>
      <c r="AT3297" s="17"/>
      <c r="AU3297" s="17"/>
      <c r="AV3297" s="17"/>
      <c r="AW3297" s="17"/>
      <c r="AX3297" s="17"/>
      <c r="AY3297" s="17"/>
      <c r="AZ3297" s="17"/>
      <c r="BA3297" s="17"/>
      <c r="BB3297" s="17"/>
      <c r="BC3297" s="17"/>
      <c r="BD3297" s="17"/>
      <c r="BE3297" s="17"/>
    </row>
    <row r="3298" spans="1:57" s="24" customFormat="1" hidden="1" x14ac:dyDescent="0.25">
      <c r="A3298" s="15">
        <v>2019</v>
      </c>
      <c r="B3298" s="15">
        <v>8</v>
      </c>
      <c r="C3298" s="15" t="s">
        <v>89</v>
      </c>
      <c r="D3298" s="15" t="s">
        <v>90</v>
      </c>
      <c r="E3298" s="15" t="s">
        <v>91</v>
      </c>
      <c r="F3298" s="15" t="s">
        <v>92</v>
      </c>
      <c r="G3298" s="16" t="s">
        <v>93</v>
      </c>
      <c r="H3298" s="15">
        <v>0.91</v>
      </c>
      <c r="I3298" s="15">
        <v>0</v>
      </c>
      <c r="J3298" s="15">
        <v>0</v>
      </c>
      <c r="K3298" s="15">
        <v>0</v>
      </c>
      <c r="L3298" s="15">
        <v>0.4</v>
      </c>
      <c r="M3298" s="15">
        <v>0.51</v>
      </c>
      <c r="N3298" s="15">
        <v>0.18</v>
      </c>
      <c r="O3298" s="15">
        <v>0</v>
      </c>
      <c r="P3298" s="17"/>
      <c r="Q3298" s="17"/>
      <c r="R3298" s="17"/>
      <c r="S3298" s="17"/>
      <c r="T3298" s="17"/>
      <c r="U3298" s="17"/>
      <c r="V3298" s="17"/>
      <c r="W3298" s="17"/>
      <c r="X3298" s="17"/>
      <c r="Y3298" s="17"/>
      <c r="Z3298" s="17"/>
      <c r="AA3298" s="17"/>
      <c r="AB3298" s="17"/>
      <c r="AC3298" s="17"/>
      <c r="AD3298" s="17"/>
      <c r="AE3298" s="17"/>
      <c r="AF3298" s="17"/>
      <c r="AG3298" s="17"/>
      <c r="AH3298" s="17"/>
      <c r="AI3298" s="17"/>
      <c r="AJ3298" s="17"/>
      <c r="AK3298" s="17"/>
      <c r="AL3298" s="17"/>
      <c r="AM3298" s="17"/>
      <c r="AN3298" s="17"/>
      <c r="AO3298" s="17"/>
      <c r="AP3298" s="17"/>
      <c r="AQ3298" s="17"/>
      <c r="AR3298" s="17"/>
      <c r="AS3298" s="17"/>
      <c r="AT3298" s="17"/>
      <c r="AU3298" s="17"/>
      <c r="AV3298" s="17"/>
      <c r="AW3298" s="17"/>
      <c r="AX3298" s="17"/>
      <c r="AY3298" s="17"/>
      <c r="AZ3298" s="17"/>
      <c r="BA3298" s="17"/>
      <c r="BB3298" s="17"/>
      <c r="BC3298" s="17"/>
      <c r="BD3298" s="17"/>
      <c r="BE3298" s="17"/>
    </row>
    <row r="3299" spans="1:57" s="24" customFormat="1" hidden="1" x14ac:dyDescent="0.25">
      <c r="A3299" s="15">
        <v>2019</v>
      </c>
      <c r="B3299" s="15">
        <v>8</v>
      </c>
      <c r="C3299" s="15" t="s">
        <v>89</v>
      </c>
      <c r="D3299" s="15" t="s">
        <v>90</v>
      </c>
      <c r="E3299" s="15" t="s">
        <v>91</v>
      </c>
      <c r="F3299" s="15" t="s">
        <v>94</v>
      </c>
      <c r="G3299" s="16" t="s">
        <v>93</v>
      </c>
      <c r="H3299" s="15">
        <v>18.350000000000001</v>
      </c>
      <c r="I3299" s="15">
        <v>0</v>
      </c>
      <c r="J3299" s="15">
        <v>0</v>
      </c>
      <c r="K3299" s="15">
        <v>0</v>
      </c>
      <c r="L3299" s="15">
        <v>5.92</v>
      </c>
      <c r="M3299" s="15">
        <v>12.42</v>
      </c>
      <c r="N3299" s="15">
        <v>4.38</v>
      </c>
      <c r="O3299" s="15">
        <v>0</v>
      </c>
      <c r="P3299" s="17"/>
      <c r="Q3299" s="17"/>
      <c r="R3299" s="17"/>
      <c r="S3299" s="17"/>
      <c r="T3299" s="17"/>
      <c r="U3299" s="17"/>
      <c r="V3299" s="17"/>
      <c r="W3299" s="17"/>
      <c r="X3299" s="17"/>
      <c r="Y3299" s="17"/>
      <c r="Z3299" s="17"/>
      <c r="AA3299" s="17"/>
      <c r="AB3299" s="17"/>
      <c r="AC3299" s="17"/>
      <c r="AD3299" s="17"/>
      <c r="AE3299" s="17"/>
      <c r="AF3299" s="17"/>
      <c r="AG3299" s="17"/>
      <c r="AH3299" s="17"/>
      <c r="AI3299" s="17"/>
      <c r="AJ3299" s="17"/>
      <c r="AK3299" s="17"/>
      <c r="AL3299" s="17"/>
      <c r="AM3299" s="17"/>
      <c r="AN3299" s="17"/>
      <c r="AO3299" s="17"/>
      <c r="AP3299" s="17"/>
      <c r="AQ3299" s="17"/>
      <c r="AR3299" s="17"/>
      <c r="AS3299" s="17"/>
      <c r="AT3299" s="17"/>
      <c r="AU3299" s="17"/>
      <c r="AV3299" s="17"/>
      <c r="AW3299" s="17"/>
      <c r="AX3299" s="17"/>
      <c r="AY3299" s="17"/>
      <c r="AZ3299" s="17"/>
      <c r="BA3299" s="17"/>
      <c r="BB3299" s="17"/>
      <c r="BC3299" s="17"/>
      <c r="BD3299" s="17"/>
      <c r="BE3299" s="17"/>
    </row>
    <row r="3300" spans="1:57" s="24" customFormat="1" hidden="1" x14ac:dyDescent="0.25">
      <c r="A3300" s="15">
        <v>2019</v>
      </c>
      <c r="B3300" s="15">
        <v>8</v>
      </c>
      <c r="C3300" s="15" t="s">
        <v>89</v>
      </c>
      <c r="D3300" s="15" t="s">
        <v>90</v>
      </c>
      <c r="E3300" s="15" t="s">
        <v>91</v>
      </c>
      <c r="F3300" s="15" t="s">
        <v>96</v>
      </c>
      <c r="G3300" s="16" t="s">
        <v>93</v>
      </c>
      <c r="H3300" s="15">
        <v>0.06</v>
      </c>
      <c r="I3300" s="15">
        <v>0</v>
      </c>
      <c r="J3300" s="15">
        <v>0</v>
      </c>
      <c r="K3300" s="15">
        <v>0</v>
      </c>
      <c r="L3300" s="15">
        <v>0</v>
      </c>
      <c r="M3300" s="15">
        <v>0.06</v>
      </c>
      <c r="N3300" s="15">
        <v>0.02</v>
      </c>
      <c r="O3300" s="15">
        <v>0</v>
      </c>
      <c r="P3300" s="17"/>
      <c r="Q3300" s="17"/>
      <c r="R3300" s="17"/>
      <c r="S3300" s="17"/>
      <c r="T3300" s="17"/>
      <c r="U3300" s="17"/>
      <c r="V3300" s="17"/>
      <c r="W3300" s="17"/>
      <c r="X3300" s="17"/>
      <c r="Y3300" s="17"/>
      <c r="Z3300" s="17"/>
      <c r="AA3300" s="17"/>
      <c r="AB3300" s="17"/>
      <c r="AC3300" s="17"/>
      <c r="AD3300" s="17"/>
      <c r="AE3300" s="17"/>
      <c r="AF3300" s="17"/>
      <c r="AG3300" s="17"/>
      <c r="AH3300" s="17"/>
      <c r="AI3300" s="17"/>
      <c r="AJ3300" s="17"/>
      <c r="AK3300" s="17"/>
      <c r="AL3300" s="17"/>
      <c r="AM3300" s="17"/>
      <c r="AN3300" s="17"/>
      <c r="AO3300" s="17"/>
      <c r="AP3300" s="17"/>
      <c r="AQ3300" s="17"/>
      <c r="AR3300" s="17"/>
      <c r="AS3300" s="17"/>
      <c r="AT3300" s="17"/>
      <c r="AU3300" s="17"/>
      <c r="AV3300" s="17"/>
      <c r="AW3300" s="17"/>
      <c r="AX3300" s="17"/>
      <c r="AY3300" s="17"/>
      <c r="AZ3300" s="17"/>
      <c r="BA3300" s="17"/>
      <c r="BB3300" s="17"/>
      <c r="BC3300" s="17"/>
      <c r="BD3300" s="17"/>
      <c r="BE3300" s="17"/>
    </row>
    <row r="3301" spans="1:57" s="24" customFormat="1" hidden="1" x14ac:dyDescent="0.25">
      <c r="A3301" s="15">
        <v>2019</v>
      </c>
      <c r="B3301" s="15">
        <v>8</v>
      </c>
      <c r="C3301" s="15" t="s">
        <v>98</v>
      </c>
      <c r="D3301" s="15" t="s">
        <v>99</v>
      </c>
      <c r="E3301" s="15" t="s">
        <v>100</v>
      </c>
      <c r="F3301" s="15" t="s">
        <v>101</v>
      </c>
      <c r="G3301" s="16" t="s">
        <v>102</v>
      </c>
      <c r="H3301" s="15">
        <v>17.489999999999998</v>
      </c>
      <c r="I3301" s="15">
        <v>0</v>
      </c>
      <c r="J3301" s="15">
        <v>0</v>
      </c>
      <c r="K3301" s="15">
        <v>0</v>
      </c>
      <c r="L3301" s="15">
        <v>0.91</v>
      </c>
      <c r="M3301" s="15">
        <v>0</v>
      </c>
      <c r="N3301" s="15">
        <v>0</v>
      </c>
      <c r="O3301" s="15">
        <v>16.59</v>
      </c>
      <c r="P3301" s="17"/>
      <c r="Q3301" s="17"/>
      <c r="R3301" s="17"/>
      <c r="S3301" s="17"/>
      <c r="T3301" s="17"/>
      <c r="U3301" s="17"/>
      <c r="V3301" s="17"/>
      <c r="W3301" s="17"/>
      <c r="X3301" s="17"/>
      <c r="Y3301" s="17"/>
      <c r="Z3301" s="17"/>
      <c r="AA3301" s="17"/>
      <c r="AB3301" s="17"/>
      <c r="AC3301" s="17"/>
      <c r="AD3301" s="17"/>
      <c r="AE3301" s="17"/>
      <c r="AF3301" s="17"/>
      <c r="AG3301" s="17"/>
      <c r="AH3301" s="17"/>
      <c r="AI3301" s="17"/>
      <c r="AJ3301" s="17"/>
      <c r="AK3301" s="17"/>
      <c r="AL3301" s="17"/>
      <c r="AM3301" s="17"/>
      <c r="AN3301" s="17"/>
      <c r="AO3301" s="17"/>
      <c r="AP3301" s="17"/>
      <c r="AQ3301" s="17"/>
      <c r="AR3301" s="17"/>
      <c r="AS3301" s="17"/>
      <c r="AT3301" s="17"/>
      <c r="AU3301" s="17"/>
      <c r="AV3301" s="17"/>
      <c r="AW3301" s="17"/>
      <c r="AX3301" s="17"/>
      <c r="AY3301" s="17"/>
      <c r="AZ3301" s="17"/>
      <c r="BA3301" s="17"/>
      <c r="BB3301" s="17"/>
      <c r="BC3301" s="17"/>
      <c r="BD3301" s="17"/>
      <c r="BE3301" s="17"/>
    </row>
    <row r="3302" spans="1:57" s="24" customFormat="1" hidden="1" x14ac:dyDescent="0.25">
      <c r="A3302" s="15">
        <v>2019</v>
      </c>
      <c r="B3302" s="15">
        <v>8</v>
      </c>
      <c r="C3302" s="15" t="s">
        <v>19</v>
      </c>
      <c r="D3302" s="15" t="s">
        <v>103</v>
      </c>
      <c r="E3302" s="15" t="s">
        <v>104</v>
      </c>
      <c r="F3302" s="15" t="s">
        <v>105</v>
      </c>
      <c r="G3302" s="16" t="s">
        <v>19</v>
      </c>
      <c r="H3302" s="15">
        <v>11.219999999999999</v>
      </c>
      <c r="I3302" s="15">
        <v>0</v>
      </c>
      <c r="J3302" s="15">
        <v>0</v>
      </c>
      <c r="K3302" s="15">
        <v>0</v>
      </c>
      <c r="L3302" s="15">
        <v>11.219999999999999</v>
      </c>
      <c r="M3302" s="15">
        <v>0</v>
      </c>
      <c r="N3302" s="15">
        <v>0</v>
      </c>
      <c r="O3302" s="15">
        <v>0</v>
      </c>
      <c r="P3302" s="17"/>
      <c r="Q3302" s="17"/>
      <c r="R3302" s="17"/>
      <c r="S3302" s="17"/>
      <c r="T3302" s="17"/>
      <c r="U3302" s="17"/>
      <c r="V3302" s="17"/>
      <c r="W3302" s="17"/>
      <c r="X3302" s="17"/>
      <c r="Y3302" s="17"/>
      <c r="Z3302" s="17"/>
      <c r="AA3302" s="17"/>
      <c r="AB3302" s="17"/>
      <c r="AC3302" s="17"/>
      <c r="AD3302" s="17"/>
      <c r="AE3302" s="17"/>
      <c r="AF3302" s="17"/>
      <c r="AG3302" s="17"/>
      <c r="AH3302" s="17"/>
      <c r="AI3302" s="17"/>
      <c r="AJ3302" s="17"/>
      <c r="AK3302" s="17"/>
      <c r="AL3302" s="17"/>
      <c r="AM3302" s="17"/>
      <c r="AN3302" s="17"/>
      <c r="AO3302" s="17"/>
      <c r="AP3302" s="17"/>
      <c r="AQ3302" s="17"/>
      <c r="AR3302" s="17"/>
      <c r="AS3302" s="17"/>
      <c r="AT3302" s="17"/>
      <c r="AU3302" s="17"/>
      <c r="AV3302" s="17"/>
      <c r="AW3302" s="17"/>
      <c r="AX3302" s="17"/>
      <c r="AY3302" s="17"/>
      <c r="AZ3302" s="17"/>
      <c r="BA3302" s="17"/>
      <c r="BB3302" s="17"/>
      <c r="BC3302" s="17"/>
      <c r="BD3302" s="17"/>
      <c r="BE3302" s="17"/>
    </row>
    <row r="3303" spans="1:57" s="24" customFormat="1" hidden="1" x14ac:dyDescent="0.25">
      <c r="A3303" s="15">
        <v>2019</v>
      </c>
      <c r="B3303" s="15">
        <v>8</v>
      </c>
      <c r="C3303" s="15" t="s">
        <v>19</v>
      </c>
      <c r="D3303" s="15" t="s">
        <v>110</v>
      </c>
      <c r="E3303" s="15" t="s">
        <v>104</v>
      </c>
      <c r="F3303" s="15" t="s">
        <v>111</v>
      </c>
      <c r="G3303" s="16" t="s">
        <v>19</v>
      </c>
      <c r="H3303" s="15">
        <v>0.95</v>
      </c>
      <c r="I3303" s="15">
        <v>0</v>
      </c>
      <c r="J3303" s="15">
        <v>0</v>
      </c>
      <c r="K3303" s="15">
        <v>0</v>
      </c>
      <c r="L3303" s="15">
        <v>0</v>
      </c>
      <c r="M3303" s="15">
        <v>0.95</v>
      </c>
      <c r="N3303" s="15">
        <v>0</v>
      </c>
      <c r="O3303" s="15">
        <v>0</v>
      </c>
      <c r="P3303" s="17"/>
      <c r="Q3303" s="17"/>
      <c r="R3303" s="17"/>
      <c r="S3303" s="17"/>
      <c r="T3303" s="17"/>
      <c r="U3303" s="17"/>
      <c r="V3303" s="17"/>
      <c r="W3303" s="17"/>
      <c r="X3303" s="17"/>
      <c r="Y3303" s="17"/>
      <c r="Z3303" s="17"/>
      <c r="AA3303" s="17"/>
      <c r="AB3303" s="17"/>
      <c r="AC3303" s="17"/>
      <c r="AD3303" s="17"/>
      <c r="AE3303" s="17"/>
      <c r="AF3303" s="17"/>
      <c r="AG3303" s="17"/>
      <c r="AH3303" s="17"/>
      <c r="AI3303" s="17"/>
      <c r="AJ3303" s="17"/>
      <c r="AK3303" s="17"/>
      <c r="AL3303" s="17"/>
      <c r="AM3303" s="17"/>
      <c r="AN3303" s="17"/>
      <c r="AO3303" s="17"/>
      <c r="AP3303" s="17"/>
      <c r="AQ3303" s="17"/>
      <c r="AR3303" s="17"/>
      <c r="AS3303" s="17"/>
      <c r="AT3303" s="17"/>
      <c r="AU3303" s="17"/>
      <c r="AV3303" s="17"/>
      <c r="AW3303" s="17"/>
      <c r="AX3303" s="17"/>
      <c r="AY3303" s="17"/>
      <c r="AZ3303" s="17"/>
      <c r="BA3303" s="17"/>
      <c r="BB3303" s="17"/>
      <c r="BC3303" s="17"/>
      <c r="BD3303" s="17"/>
      <c r="BE3303" s="17"/>
    </row>
    <row r="3304" spans="1:57" s="24" customFormat="1" hidden="1" x14ac:dyDescent="0.25">
      <c r="A3304" s="15">
        <v>2019</v>
      </c>
      <c r="B3304" s="15">
        <v>8</v>
      </c>
      <c r="C3304" s="15" t="s">
        <v>98</v>
      </c>
      <c r="D3304" s="15" t="s">
        <v>120</v>
      </c>
      <c r="E3304" s="15" t="s">
        <v>121</v>
      </c>
      <c r="F3304" s="15" t="s">
        <v>122</v>
      </c>
      <c r="G3304" s="16" t="s">
        <v>122</v>
      </c>
      <c r="H3304" s="15">
        <v>10.36</v>
      </c>
      <c r="I3304" s="15">
        <v>0</v>
      </c>
      <c r="J3304" s="15">
        <v>0</v>
      </c>
      <c r="K3304" s="15">
        <v>0</v>
      </c>
      <c r="L3304" s="15">
        <v>0.99</v>
      </c>
      <c r="M3304" s="15">
        <v>0</v>
      </c>
      <c r="N3304" s="15">
        <v>0</v>
      </c>
      <c r="O3304" s="15">
        <v>9.3699999999999992</v>
      </c>
      <c r="P3304" s="17"/>
      <c r="Q3304" s="17"/>
      <c r="R3304" s="17"/>
      <c r="S3304" s="17"/>
      <c r="T3304" s="17"/>
      <c r="U3304" s="17"/>
      <c r="V3304" s="17"/>
      <c r="W3304" s="17"/>
      <c r="X3304" s="17"/>
      <c r="Y3304" s="17"/>
      <c r="Z3304" s="17"/>
      <c r="AA3304" s="17"/>
      <c r="AB3304" s="17"/>
      <c r="AC3304" s="17"/>
      <c r="AD3304" s="17"/>
      <c r="AE3304" s="17"/>
      <c r="AF3304" s="17"/>
      <c r="AG3304" s="17"/>
      <c r="AH3304" s="17"/>
      <c r="AI3304" s="17"/>
      <c r="AJ3304" s="17"/>
      <c r="AK3304" s="17"/>
      <c r="AL3304" s="17"/>
      <c r="AM3304" s="17"/>
      <c r="AN3304" s="17"/>
      <c r="AO3304" s="17"/>
      <c r="AP3304" s="17"/>
      <c r="AQ3304" s="17"/>
      <c r="AR3304" s="17"/>
      <c r="AS3304" s="17"/>
      <c r="AT3304" s="17"/>
      <c r="AU3304" s="17"/>
      <c r="AV3304" s="17"/>
      <c r="AW3304" s="17"/>
      <c r="AX3304" s="17"/>
      <c r="AY3304" s="17"/>
      <c r="AZ3304" s="17"/>
      <c r="BA3304" s="17"/>
      <c r="BB3304" s="17"/>
      <c r="BC3304" s="17"/>
      <c r="BD3304" s="17"/>
      <c r="BE3304" s="17"/>
    </row>
    <row r="3305" spans="1:57" s="24" customFormat="1" hidden="1" x14ac:dyDescent="0.25">
      <c r="A3305" s="15">
        <v>2019</v>
      </c>
      <c r="B3305" s="15">
        <v>8</v>
      </c>
      <c r="C3305" s="15" t="s">
        <v>98</v>
      </c>
      <c r="D3305" s="15" t="s">
        <v>120</v>
      </c>
      <c r="E3305" s="15" t="s">
        <v>121</v>
      </c>
      <c r="F3305" s="15" t="s">
        <v>123</v>
      </c>
      <c r="G3305" s="16" t="s">
        <v>122</v>
      </c>
      <c r="H3305" s="15">
        <v>0.11</v>
      </c>
      <c r="I3305" s="15">
        <v>0</v>
      </c>
      <c r="J3305" s="15">
        <v>0</v>
      </c>
      <c r="K3305" s="15">
        <v>0</v>
      </c>
      <c r="L3305" s="15">
        <v>0</v>
      </c>
      <c r="M3305" s="15">
        <v>0</v>
      </c>
      <c r="N3305" s="15">
        <v>0</v>
      </c>
      <c r="O3305" s="15">
        <v>0.11</v>
      </c>
      <c r="P3305" s="17"/>
      <c r="Q3305" s="17"/>
      <c r="R3305" s="17"/>
      <c r="S3305" s="17"/>
      <c r="T3305" s="17"/>
      <c r="U3305" s="17"/>
      <c r="V3305" s="17"/>
      <c r="W3305" s="17"/>
      <c r="X3305" s="17"/>
      <c r="Y3305" s="17"/>
      <c r="Z3305" s="17"/>
      <c r="AA3305" s="17"/>
      <c r="AB3305" s="17"/>
      <c r="AC3305" s="17"/>
      <c r="AD3305" s="17"/>
      <c r="AE3305" s="17"/>
      <c r="AF3305" s="17"/>
      <c r="AG3305" s="17"/>
      <c r="AH3305" s="17"/>
      <c r="AI3305" s="17"/>
      <c r="AJ3305" s="17"/>
      <c r="AK3305" s="17"/>
      <c r="AL3305" s="17"/>
      <c r="AM3305" s="17"/>
      <c r="AN3305" s="17"/>
      <c r="AO3305" s="17"/>
      <c r="AP3305" s="17"/>
      <c r="AQ3305" s="17"/>
      <c r="AR3305" s="17"/>
      <c r="AS3305" s="17"/>
      <c r="AT3305" s="17"/>
      <c r="AU3305" s="17"/>
      <c r="AV3305" s="17"/>
      <c r="AW3305" s="17"/>
      <c r="AX3305" s="17"/>
      <c r="AY3305" s="17"/>
      <c r="AZ3305" s="17"/>
      <c r="BA3305" s="17"/>
      <c r="BB3305" s="17"/>
      <c r="BC3305" s="17"/>
      <c r="BD3305" s="17"/>
      <c r="BE3305" s="17"/>
    </row>
    <row r="3306" spans="1:57" s="24" customFormat="1" hidden="1" x14ac:dyDescent="0.25">
      <c r="A3306" s="15">
        <v>2019</v>
      </c>
      <c r="B3306" s="15">
        <v>8</v>
      </c>
      <c r="C3306" s="15" t="s">
        <v>124</v>
      </c>
      <c r="D3306" s="15" t="s">
        <v>125</v>
      </c>
      <c r="E3306" s="15" t="s">
        <v>543</v>
      </c>
      <c r="F3306" s="15" t="s">
        <v>127</v>
      </c>
      <c r="G3306" s="16" t="s">
        <v>128</v>
      </c>
      <c r="H3306" s="15">
        <v>55.49</v>
      </c>
      <c r="I3306" s="15">
        <v>0</v>
      </c>
      <c r="J3306" s="15">
        <v>0</v>
      </c>
      <c r="K3306" s="15">
        <v>0</v>
      </c>
      <c r="L3306" s="15">
        <v>21.58</v>
      </c>
      <c r="M3306" s="15">
        <v>33.909999999999997</v>
      </c>
      <c r="N3306" s="15">
        <v>3.63</v>
      </c>
      <c r="O3306" s="15">
        <v>0</v>
      </c>
      <c r="P3306" s="17"/>
      <c r="Q3306" s="17"/>
      <c r="R3306" s="17"/>
      <c r="S3306" s="17"/>
      <c r="T3306" s="17"/>
      <c r="U3306" s="17"/>
      <c r="V3306" s="17"/>
      <c r="W3306" s="17"/>
      <c r="X3306" s="17"/>
      <c r="Y3306" s="17"/>
      <c r="Z3306" s="17"/>
      <c r="AA3306" s="17"/>
      <c r="AB3306" s="17"/>
      <c r="AC3306" s="17"/>
      <c r="AD3306" s="17"/>
      <c r="AE3306" s="17"/>
      <c r="AF3306" s="17"/>
      <c r="AG3306" s="17"/>
      <c r="AH3306" s="17"/>
      <c r="AI3306" s="17"/>
      <c r="AJ3306" s="17"/>
      <c r="AK3306" s="17"/>
      <c r="AL3306" s="17"/>
      <c r="AM3306" s="17"/>
      <c r="AN3306" s="17"/>
      <c r="AO3306" s="17"/>
      <c r="AP3306" s="17"/>
      <c r="AQ3306" s="17"/>
      <c r="AR3306" s="17"/>
      <c r="AS3306" s="17"/>
      <c r="AT3306" s="17"/>
      <c r="AU3306" s="17"/>
      <c r="AV3306" s="17"/>
      <c r="AW3306" s="17"/>
      <c r="AX3306" s="17"/>
      <c r="AY3306" s="17"/>
      <c r="AZ3306" s="17"/>
      <c r="BA3306" s="17"/>
      <c r="BB3306" s="17"/>
      <c r="BC3306" s="17"/>
      <c r="BD3306" s="17"/>
      <c r="BE3306" s="17"/>
    </row>
    <row r="3307" spans="1:57" s="24" customFormat="1" hidden="1" x14ac:dyDescent="0.25">
      <c r="A3307" s="15">
        <v>2019</v>
      </c>
      <c r="B3307" s="15">
        <v>8</v>
      </c>
      <c r="C3307" s="15" t="s">
        <v>133</v>
      </c>
      <c r="D3307" s="15" t="s">
        <v>134</v>
      </c>
      <c r="E3307" s="15" t="s">
        <v>43</v>
      </c>
      <c r="F3307" s="15" t="s">
        <v>135</v>
      </c>
      <c r="G3307" s="16" t="s">
        <v>136</v>
      </c>
      <c r="H3307" s="15">
        <v>92.11</v>
      </c>
      <c r="I3307" s="15">
        <v>0</v>
      </c>
      <c r="J3307" s="15">
        <v>0</v>
      </c>
      <c r="K3307" s="15">
        <v>0</v>
      </c>
      <c r="L3307" s="15">
        <v>0</v>
      </c>
      <c r="M3307" s="15">
        <v>0</v>
      </c>
      <c r="N3307" s="15">
        <v>0</v>
      </c>
      <c r="O3307" s="15">
        <v>92.11</v>
      </c>
      <c r="P3307" s="17"/>
      <c r="Q3307" s="17"/>
      <c r="R3307" s="17"/>
      <c r="S3307" s="17"/>
      <c r="T3307" s="17"/>
      <c r="U3307" s="17"/>
      <c r="V3307" s="17"/>
      <c r="W3307" s="17"/>
      <c r="X3307" s="17"/>
      <c r="Y3307" s="17"/>
      <c r="Z3307" s="17"/>
      <c r="AA3307" s="17"/>
      <c r="AB3307" s="17"/>
      <c r="AC3307" s="17"/>
      <c r="AD3307" s="17"/>
      <c r="AE3307" s="17"/>
      <c r="AF3307" s="17"/>
      <c r="AG3307" s="17"/>
      <c r="AH3307" s="17"/>
      <c r="AI3307" s="17"/>
      <c r="AJ3307" s="17"/>
      <c r="AK3307" s="17"/>
      <c r="AL3307" s="17"/>
      <c r="AM3307" s="17"/>
      <c r="AN3307" s="17"/>
      <c r="AO3307" s="17"/>
      <c r="AP3307" s="17"/>
      <c r="AQ3307" s="17"/>
      <c r="AR3307" s="17"/>
      <c r="AS3307" s="17"/>
      <c r="AT3307" s="17"/>
      <c r="AU3307" s="17"/>
      <c r="AV3307" s="17"/>
      <c r="AW3307" s="17"/>
      <c r="AX3307" s="17"/>
      <c r="AY3307" s="17"/>
      <c r="AZ3307" s="17"/>
      <c r="BA3307" s="17"/>
      <c r="BB3307" s="17"/>
      <c r="BC3307" s="17"/>
      <c r="BD3307" s="17"/>
      <c r="BE3307" s="17"/>
    </row>
    <row r="3308" spans="1:57" s="24" customFormat="1" hidden="1" x14ac:dyDescent="0.25">
      <c r="A3308" s="15">
        <v>2019</v>
      </c>
      <c r="B3308" s="15">
        <v>8</v>
      </c>
      <c r="C3308" s="15" t="s">
        <v>27</v>
      </c>
      <c r="D3308" s="15" t="s">
        <v>158</v>
      </c>
      <c r="E3308" s="5" t="s">
        <v>17</v>
      </c>
      <c r="F3308" s="15" t="s">
        <v>163</v>
      </c>
      <c r="G3308" s="16" t="s">
        <v>157</v>
      </c>
      <c r="H3308" s="15">
        <v>0.14000000000000001</v>
      </c>
      <c r="I3308" s="15">
        <v>0</v>
      </c>
      <c r="J3308" s="15">
        <v>0</v>
      </c>
      <c r="K3308" s="15">
        <v>0</v>
      </c>
      <c r="L3308" s="15">
        <v>0</v>
      </c>
      <c r="M3308" s="15">
        <v>0.14000000000000001</v>
      </c>
      <c r="N3308" s="15">
        <v>0.09</v>
      </c>
      <c r="O3308" s="15">
        <v>0</v>
      </c>
      <c r="P3308" s="17"/>
      <c r="Q3308" s="17"/>
      <c r="R3308" s="17"/>
      <c r="S3308" s="17"/>
      <c r="T3308" s="17"/>
      <c r="U3308" s="17"/>
      <c r="V3308" s="17"/>
      <c r="W3308" s="17"/>
      <c r="X3308" s="17"/>
      <c r="Y3308" s="17"/>
      <c r="Z3308" s="17"/>
      <c r="AA3308" s="17"/>
      <c r="AB3308" s="17"/>
      <c r="AC3308" s="17"/>
      <c r="AD3308" s="17"/>
      <c r="AE3308" s="17"/>
      <c r="AF3308" s="17"/>
      <c r="AG3308" s="17"/>
      <c r="AH3308" s="17"/>
      <c r="AI3308" s="17"/>
      <c r="AJ3308" s="17"/>
      <c r="AK3308" s="17"/>
      <c r="AL3308" s="17"/>
      <c r="AM3308" s="17"/>
      <c r="AN3308" s="17"/>
      <c r="AO3308" s="17"/>
      <c r="AP3308" s="17"/>
      <c r="AQ3308" s="17"/>
      <c r="AR3308" s="17"/>
      <c r="AS3308" s="17"/>
      <c r="AT3308" s="17"/>
      <c r="AU3308" s="17"/>
      <c r="AV3308" s="17"/>
      <c r="AW3308" s="17"/>
      <c r="AX3308" s="17"/>
      <c r="AY3308" s="17"/>
      <c r="AZ3308" s="17"/>
      <c r="BA3308" s="17"/>
      <c r="BB3308" s="17"/>
      <c r="BC3308" s="17"/>
      <c r="BD3308" s="17"/>
      <c r="BE3308" s="17"/>
    </row>
    <row r="3309" spans="1:57" s="24" customFormat="1" hidden="1" x14ac:dyDescent="0.25">
      <c r="A3309" s="15">
        <v>2019</v>
      </c>
      <c r="B3309" s="15">
        <v>8</v>
      </c>
      <c r="C3309" s="15" t="s">
        <v>19</v>
      </c>
      <c r="D3309" s="15" t="s">
        <v>166</v>
      </c>
      <c r="E3309" s="15" t="s">
        <v>104</v>
      </c>
      <c r="F3309" s="15" t="s">
        <v>167</v>
      </c>
      <c r="G3309" s="16" t="s">
        <v>168</v>
      </c>
      <c r="H3309" s="15">
        <v>3.21</v>
      </c>
      <c r="I3309" s="15">
        <v>0</v>
      </c>
      <c r="J3309" s="15">
        <v>0</v>
      </c>
      <c r="K3309" s="15">
        <v>0</v>
      </c>
      <c r="L3309" s="15">
        <v>3.21</v>
      </c>
      <c r="M3309" s="15">
        <v>0</v>
      </c>
      <c r="N3309" s="15">
        <v>0</v>
      </c>
      <c r="O3309" s="15">
        <v>0</v>
      </c>
      <c r="P3309" s="17"/>
      <c r="Q3309" s="17"/>
      <c r="R3309" s="17"/>
      <c r="S3309" s="17"/>
      <c r="T3309" s="17"/>
      <c r="U3309" s="17"/>
      <c r="V3309" s="17"/>
      <c r="W3309" s="17"/>
      <c r="X3309" s="17"/>
      <c r="Y3309" s="17"/>
      <c r="Z3309" s="17"/>
      <c r="AA3309" s="17"/>
      <c r="AB3309" s="17"/>
      <c r="AC3309" s="17"/>
      <c r="AD3309" s="17"/>
      <c r="AE3309" s="17"/>
      <c r="AF3309" s="17"/>
      <c r="AG3309" s="17"/>
      <c r="AH3309" s="17"/>
      <c r="AI3309" s="17"/>
      <c r="AJ3309" s="17"/>
      <c r="AK3309" s="17"/>
      <c r="AL3309" s="17"/>
      <c r="AM3309" s="17"/>
      <c r="AN3309" s="17"/>
      <c r="AO3309" s="17"/>
      <c r="AP3309" s="17"/>
      <c r="AQ3309" s="17"/>
      <c r="AR3309" s="17"/>
      <c r="AS3309" s="17"/>
      <c r="AT3309" s="17"/>
      <c r="AU3309" s="17"/>
      <c r="AV3309" s="17"/>
      <c r="AW3309" s="17"/>
      <c r="AX3309" s="17"/>
      <c r="AY3309" s="17"/>
      <c r="AZ3309" s="17"/>
      <c r="BA3309" s="17"/>
      <c r="BB3309" s="17"/>
      <c r="BC3309" s="17"/>
      <c r="BD3309" s="17"/>
      <c r="BE3309" s="17"/>
    </row>
    <row r="3310" spans="1:57" s="24" customFormat="1" hidden="1" x14ac:dyDescent="0.25">
      <c r="A3310" s="15">
        <v>2019</v>
      </c>
      <c r="B3310" s="15">
        <v>8</v>
      </c>
      <c r="C3310" s="15" t="s">
        <v>19</v>
      </c>
      <c r="D3310" s="15" t="s">
        <v>166</v>
      </c>
      <c r="E3310" s="15" t="s">
        <v>104</v>
      </c>
      <c r="F3310" s="15" t="s">
        <v>168</v>
      </c>
      <c r="G3310" s="16" t="s">
        <v>168</v>
      </c>
      <c r="H3310" s="15">
        <v>3.15</v>
      </c>
      <c r="I3310" s="15">
        <v>0</v>
      </c>
      <c r="J3310" s="15">
        <v>0</v>
      </c>
      <c r="K3310" s="15">
        <v>0</v>
      </c>
      <c r="L3310" s="15">
        <v>3.15</v>
      </c>
      <c r="M3310" s="15">
        <v>0</v>
      </c>
      <c r="N3310" s="15">
        <v>0</v>
      </c>
      <c r="O3310" s="15">
        <v>0</v>
      </c>
      <c r="P3310" s="17"/>
      <c r="Q3310" s="17"/>
      <c r="R3310" s="17"/>
      <c r="S3310" s="17"/>
      <c r="T3310" s="17"/>
      <c r="U3310" s="17"/>
      <c r="V3310" s="17"/>
      <c r="W3310" s="17"/>
      <c r="X3310" s="17"/>
      <c r="Y3310" s="17"/>
      <c r="Z3310" s="17"/>
      <c r="AA3310" s="17"/>
      <c r="AB3310" s="17"/>
      <c r="AC3310" s="17"/>
      <c r="AD3310" s="17"/>
      <c r="AE3310" s="17"/>
      <c r="AF3310" s="17"/>
      <c r="AG3310" s="17"/>
      <c r="AH3310" s="17"/>
      <c r="AI3310" s="17"/>
      <c r="AJ3310" s="17"/>
      <c r="AK3310" s="17"/>
      <c r="AL3310" s="17"/>
      <c r="AM3310" s="17"/>
      <c r="AN3310" s="17"/>
      <c r="AO3310" s="17"/>
      <c r="AP3310" s="17"/>
      <c r="AQ3310" s="17"/>
      <c r="AR3310" s="17"/>
      <c r="AS3310" s="17"/>
      <c r="AT3310" s="17"/>
      <c r="AU3310" s="17"/>
      <c r="AV3310" s="17"/>
      <c r="AW3310" s="17"/>
      <c r="AX3310" s="17"/>
      <c r="AY3310" s="17"/>
      <c r="AZ3310" s="17"/>
      <c r="BA3310" s="17"/>
      <c r="BB3310" s="17"/>
      <c r="BC3310" s="17"/>
      <c r="BD3310" s="17"/>
      <c r="BE3310" s="17"/>
    </row>
    <row r="3311" spans="1:57" s="24" customFormat="1" hidden="1" x14ac:dyDescent="0.25">
      <c r="A3311" s="15">
        <v>2019</v>
      </c>
      <c r="B3311" s="15">
        <v>8</v>
      </c>
      <c r="C3311" s="15" t="s">
        <v>19</v>
      </c>
      <c r="D3311" s="15" t="s">
        <v>103</v>
      </c>
      <c r="E3311" s="15" t="s">
        <v>104</v>
      </c>
      <c r="F3311" s="15" t="s">
        <v>519</v>
      </c>
      <c r="G3311" s="16" t="s">
        <v>168</v>
      </c>
      <c r="H3311" s="15">
        <v>0.95</v>
      </c>
      <c r="I3311" s="15">
        <v>0</v>
      </c>
      <c r="J3311" s="15">
        <v>0</v>
      </c>
      <c r="K3311" s="15">
        <v>0</v>
      </c>
      <c r="L3311" s="15">
        <v>0.95</v>
      </c>
      <c r="M3311" s="15">
        <v>0</v>
      </c>
      <c r="N3311" s="15">
        <v>0</v>
      </c>
      <c r="O3311" s="15">
        <v>0</v>
      </c>
      <c r="P3311" s="17"/>
      <c r="Q3311" s="17"/>
      <c r="R3311" s="17"/>
      <c r="S3311" s="17"/>
      <c r="T3311" s="17"/>
      <c r="U3311" s="17"/>
      <c r="V3311" s="17"/>
      <c r="W3311" s="17"/>
      <c r="X3311" s="17"/>
      <c r="Y3311" s="17"/>
      <c r="Z3311" s="17"/>
      <c r="AA3311" s="17"/>
      <c r="AB3311" s="17"/>
      <c r="AC3311" s="17"/>
      <c r="AD3311" s="17"/>
      <c r="AE3311" s="17"/>
      <c r="AF3311" s="17"/>
      <c r="AG3311" s="17"/>
      <c r="AH3311" s="17"/>
      <c r="AI3311" s="17"/>
      <c r="AJ3311" s="17"/>
      <c r="AK3311" s="17"/>
      <c r="AL3311" s="17"/>
      <c r="AM3311" s="17"/>
      <c r="AN3311" s="17"/>
      <c r="AO3311" s="17"/>
      <c r="AP3311" s="17"/>
      <c r="AQ3311" s="17"/>
      <c r="AR3311" s="17"/>
      <c r="AS3311" s="17"/>
      <c r="AT3311" s="17"/>
      <c r="AU3311" s="17"/>
      <c r="AV3311" s="17"/>
      <c r="AW3311" s="17"/>
      <c r="AX3311" s="17"/>
      <c r="AY3311" s="17"/>
      <c r="AZ3311" s="17"/>
      <c r="BA3311" s="17"/>
      <c r="BB3311" s="17"/>
      <c r="BC3311" s="17"/>
      <c r="BD3311" s="17"/>
      <c r="BE3311" s="17"/>
    </row>
    <row r="3312" spans="1:57" s="24" customFormat="1" hidden="1" x14ac:dyDescent="0.25">
      <c r="A3312" s="15">
        <v>2019</v>
      </c>
      <c r="B3312" s="15">
        <v>8</v>
      </c>
      <c r="C3312" s="15" t="s">
        <v>19</v>
      </c>
      <c r="D3312" s="15" t="s">
        <v>103</v>
      </c>
      <c r="E3312" s="15" t="s">
        <v>104</v>
      </c>
      <c r="F3312" s="15" t="s">
        <v>169</v>
      </c>
      <c r="G3312" s="16" t="s">
        <v>168</v>
      </c>
      <c r="H3312" s="15">
        <v>2.17</v>
      </c>
      <c r="I3312" s="15">
        <v>0</v>
      </c>
      <c r="J3312" s="15">
        <v>0</v>
      </c>
      <c r="K3312" s="15">
        <v>0</v>
      </c>
      <c r="L3312" s="15">
        <v>2.17</v>
      </c>
      <c r="M3312" s="15">
        <v>0</v>
      </c>
      <c r="N3312" s="15">
        <v>0</v>
      </c>
      <c r="O3312" s="15">
        <v>0</v>
      </c>
      <c r="P3312" s="17"/>
      <c r="Q3312" s="17"/>
      <c r="R3312" s="17"/>
      <c r="S3312" s="17"/>
      <c r="T3312" s="17"/>
      <c r="U3312" s="17"/>
      <c r="V3312" s="17"/>
      <c r="W3312" s="17"/>
      <c r="X3312" s="17"/>
      <c r="Y3312" s="17"/>
      <c r="Z3312" s="17"/>
      <c r="AA3312" s="17"/>
      <c r="AB3312" s="17"/>
      <c r="AC3312" s="17"/>
      <c r="AD3312" s="17"/>
      <c r="AE3312" s="17"/>
      <c r="AF3312" s="17"/>
      <c r="AG3312" s="17"/>
      <c r="AH3312" s="17"/>
      <c r="AI3312" s="17"/>
      <c r="AJ3312" s="17"/>
      <c r="AK3312" s="17"/>
      <c r="AL3312" s="17"/>
      <c r="AM3312" s="17"/>
      <c r="AN3312" s="17"/>
      <c r="AO3312" s="17"/>
      <c r="AP3312" s="17"/>
      <c r="AQ3312" s="17"/>
      <c r="AR3312" s="17"/>
      <c r="AS3312" s="17"/>
      <c r="AT3312" s="17"/>
      <c r="AU3312" s="17"/>
      <c r="AV3312" s="17"/>
      <c r="AW3312" s="17"/>
      <c r="AX3312" s="17"/>
      <c r="AY3312" s="17"/>
      <c r="AZ3312" s="17"/>
      <c r="BA3312" s="17"/>
      <c r="BB3312" s="17"/>
      <c r="BC3312" s="17"/>
      <c r="BD3312" s="17"/>
      <c r="BE3312" s="17"/>
    </row>
    <row r="3313" spans="1:57" s="24" customFormat="1" hidden="1" x14ac:dyDescent="0.25">
      <c r="A3313" s="15">
        <v>2019</v>
      </c>
      <c r="B3313" s="15">
        <v>8</v>
      </c>
      <c r="C3313" s="15" t="s">
        <v>79</v>
      </c>
      <c r="D3313" s="15" t="s">
        <v>137</v>
      </c>
      <c r="E3313" s="15" t="s">
        <v>138</v>
      </c>
      <c r="F3313" s="15" t="s">
        <v>170</v>
      </c>
      <c r="G3313" s="16" t="s">
        <v>171</v>
      </c>
      <c r="H3313" s="15">
        <v>3.56</v>
      </c>
      <c r="I3313" s="15">
        <v>0</v>
      </c>
      <c r="J3313" s="15">
        <v>0</v>
      </c>
      <c r="K3313" s="15">
        <v>0</v>
      </c>
      <c r="L3313" s="15">
        <v>3.56</v>
      </c>
      <c r="M3313" s="15">
        <v>0</v>
      </c>
      <c r="N3313" s="15">
        <v>0</v>
      </c>
      <c r="O3313" s="15">
        <v>0</v>
      </c>
      <c r="P3313" s="17"/>
      <c r="Q3313" s="17"/>
      <c r="R3313" s="17"/>
      <c r="S3313" s="17"/>
      <c r="T3313" s="17"/>
      <c r="U3313" s="17"/>
      <c r="V3313" s="17"/>
      <c r="W3313" s="17"/>
      <c r="X3313" s="17"/>
      <c r="Y3313" s="17"/>
      <c r="Z3313" s="17"/>
      <c r="AA3313" s="17"/>
      <c r="AB3313" s="17"/>
      <c r="AC3313" s="17"/>
      <c r="AD3313" s="17"/>
      <c r="AE3313" s="17"/>
      <c r="AF3313" s="17"/>
      <c r="AG3313" s="17"/>
      <c r="AH3313" s="17"/>
      <c r="AI3313" s="17"/>
      <c r="AJ3313" s="17"/>
      <c r="AK3313" s="17"/>
      <c r="AL3313" s="17"/>
      <c r="AM3313" s="17"/>
      <c r="AN3313" s="17"/>
      <c r="AO3313" s="17"/>
      <c r="AP3313" s="17"/>
      <c r="AQ3313" s="17"/>
      <c r="AR3313" s="17"/>
      <c r="AS3313" s="17"/>
      <c r="AT3313" s="17"/>
      <c r="AU3313" s="17"/>
      <c r="AV3313" s="17"/>
      <c r="AW3313" s="17"/>
      <c r="AX3313" s="17"/>
      <c r="AY3313" s="17"/>
      <c r="AZ3313" s="17"/>
      <c r="BA3313" s="17"/>
      <c r="BB3313" s="17"/>
      <c r="BC3313" s="17"/>
      <c r="BD3313" s="17"/>
      <c r="BE3313" s="17"/>
    </row>
    <row r="3314" spans="1:57" s="24" customFormat="1" hidden="1" x14ac:dyDescent="0.25">
      <c r="A3314" s="15">
        <v>2019</v>
      </c>
      <c r="B3314" s="15">
        <v>8</v>
      </c>
      <c r="C3314" s="15" t="s">
        <v>79</v>
      </c>
      <c r="D3314" s="15" t="s">
        <v>137</v>
      </c>
      <c r="E3314" s="15" t="s">
        <v>138</v>
      </c>
      <c r="F3314" s="15" t="s">
        <v>174</v>
      </c>
      <c r="G3314" s="16" t="s">
        <v>171</v>
      </c>
      <c r="H3314" s="15">
        <v>0.63</v>
      </c>
      <c r="I3314" s="15">
        <v>0</v>
      </c>
      <c r="J3314" s="15">
        <v>0</v>
      </c>
      <c r="K3314" s="15">
        <v>0</v>
      </c>
      <c r="L3314" s="15">
        <v>0.63</v>
      </c>
      <c r="M3314" s="15">
        <v>0</v>
      </c>
      <c r="N3314" s="15">
        <v>0</v>
      </c>
      <c r="O3314" s="15">
        <v>0</v>
      </c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  <c r="AA3314" s="17"/>
      <c r="AB3314" s="17"/>
      <c r="AC3314" s="17"/>
      <c r="AD3314" s="17"/>
      <c r="AE3314" s="17"/>
      <c r="AF3314" s="17"/>
      <c r="AG3314" s="17"/>
      <c r="AH3314" s="17"/>
      <c r="AI3314" s="17"/>
      <c r="AJ3314" s="17"/>
      <c r="AK3314" s="17"/>
      <c r="AL3314" s="17"/>
      <c r="AM3314" s="17"/>
      <c r="AN3314" s="17"/>
      <c r="AO3314" s="17"/>
      <c r="AP3314" s="17"/>
      <c r="AQ3314" s="17"/>
      <c r="AR3314" s="17"/>
      <c r="AS3314" s="17"/>
      <c r="AT3314" s="17"/>
      <c r="AU3314" s="17"/>
      <c r="AV3314" s="17"/>
      <c r="AW3314" s="17"/>
      <c r="AX3314" s="17"/>
      <c r="AY3314" s="17"/>
      <c r="AZ3314" s="17"/>
      <c r="BA3314" s="17"/>
      <c r="BB3314" s="17"/>
      <c r="BC3314" s="17"/>
      <c r="BD3314" s="17"/>
      <c r="BE3314" s="17"/>
    </row>
    <row r="3315" spans="1:57" s="24" customFormat="1" hidden="1" x14ac:dyDescent="0.25">
      <c r="A3315" s="15">
        <v>2019</v>
      </c>
      <c r="B3315" s="15">
        <v>8</v>
      </c>
      <c r="C3315" s="15" t="s">
        <v>79</v>
      </c>
      <c r="D3315" s="15" t="s">
        <v>137</v>
      </c>
      <c r="E3315" s="15" t="s">
        <v>138</v>
      </c>
      <c r="F3315" s="15" t="s">
        <v>175</v>
      </c>
      <c r="G3315" s="16" t="s">
        <v>171</v>
      </c>
      <c r="H3315" s="15">
        <v>3.8200000000000003</v>
      </c>
      <c r="I3315" s="15">
        <v>0</v>
      </c>
      <c r="J3315" s="15">
        <v>0</v>
      </c>
      <c r="K3315" s="15">
        <v>0</v>
      </c>
      <c r="L3315" s="15">
        <v>3.8200000000000003</v>
      </c>
      <c r="M3315" s="15">
        <v>0</v>
      </c>
      <c r="N3315" s="15">
        <v>0</v>
      </c>
      <c r="O3315" s="15">
        <v>0</v>
      </c>
      <c r="P3315" s="17"/>
      <c r="Q3315" s="17"/>
      <c r="R3315" s="17"/>
      <c r="S3315" s="17"/>
      <c r="T3315" s="17"/>
      <c r="U3315" s="17"/>
      <c r="V3315" s="17"/>
      <c r="W3315" s="17"/>
      <c r="X3315" s="17"/>
      <c r="Y3315" s="17"/>
      <c r="Z3315" s="17"/>
      <c r="AA3315" s="17"/>
      <c r="AB3315" s="17"/>
      <c r="AC3315" s="17"/>
      <c r="AD3315" s="17"/>
      <c r="AE3315" s="17"/>
      <c r="AF3315" s="17"/>
      <c r="AG3315" s="17"/>
      <c r="AH3315" s="17"/>
      <c r="AI3315" s="17"/>
      <c r="AJ3315" s="17"/>
      <c r="AK3315" s="17"/>
      <c r="AL3315" s="17"/>
      <c r="AM3315" s="17"/>
      <c r="AN3315" s="17"/>
      <c r="AO3315" s="17"/>
      <c r="AP3315" s="17"/>
      <c r="AQ3315" s="17"/>
      <c r="AR3315" s="17"/>
      <c r="AS3315" s="17"/>
      <c r="AT3315" s="17"/>
      <c r="AU3315" s="17"/>
      <c r="AV3315" s="17"/>
      <c r="AW3315" s="17"/>
      <c r="AX3315" s="17"/>
      <c r="AY3315" s="17"/>
      <c r="AZ3315" s="17"/>
      <c r="BA3315" s="17"/>
      <c r="BB3315" s="17"/>
      <c r="BC3315" s="17"/>
      <c r="BD3315" s="17"/>
      <c r="BE3315" s="17"/>
    </row>
    <row r="3316" spans="1:57" s="24" customFormat="1" hidden="1" x14ac:dyDescent="0.25">
      <c r="A3316" s="15">
        <v>2019</v>
      </c>
      <c r="B3316" s="15">
        <v>8</v>
      </c>
      <c r="C3316" s="15" t="s">
        <v>27</v>
      </c>
      <c r="D3316" s="15" t="s">
        <v>158</v>
      </c>
      <c r="E3316" s="15" t="s">
        <v>176</v>
      </c>
      <c r="F3316" s="15" t="s">
        <v>179</v>
      </c>
      <c r="G3316" s="16" t="s">
        <v>178</v>
      </c>
      <c r="H3316" s="15">
        <v>3.54</v>
      </c>
      <c r="I3316" s="15">
        <v>0</v>
      </c>
      <c r="J3316" s="15">
        <v>0</v>
      </c>
      <c r="K3316" s="15">
        <v>0</v>
      </c>
      <c r="L3316" s="15">
        <v>0</v>
      </c>
      <c r="M3316" s="15">
        <v>3.54</v>
      </c>
      <c r="N3316" s="15">
        <v>2.04</v>
      </c>
      <c r="O3316" s="15">
        <v>0</v>
      </c>
      <c r="P3316" s="17"/>
      <c r="Q3316" s="17"/>
      <c r="R3316" s="17"/>
      <c r="S3316" s="17"/>
      <c r="T3316" s="17"/>
      <c r="U3316" s="17"/>
      <c r="V3316" s="17"/>
      <c r="W3316" s="17"/>
      <c r="X3316" s="17"/>
      <c r="Y3316" s="17"/>
      <c r="Z3316" s="17"/>
      <c r="AA3316" s="17"/>
      <c r="AB3316" s="17"/>
      <c r="AC3316" s="17"/>
      <c r="AD3316" s="17"/>
      <c r="AE3316" s="17"/>
      <c r="AF3316" s="17"/>
      <c r="AG3316" s="17"/>
      <c r="AH3316" s="17"/>
      <c r="AI3316" s="17"/>
      <c r="AJ3316" s="17"/>
      <c r="AK3316" s="17"/>
      <c r="AL3316" s="17"/>
      <c r="AM3316" s="17"/>
      <c r="AN3316" s="17"/>
      <c r="AO3316" s="17"/>
      <c r="AP3316" s="17"/>
      <c r="AQ3316" s="17"/>
      <c r="AR3316" s="17"/>
      <c r="AS3316" s="17"/>
      <c r="AT3316" s="17"/>
      <c r="AU3316" s="17"/>
      <c r="AV3316" s="17"/>
      <c r="AW3316" s="17"/>
      <c r="AX3316" s="17"/>
      <c r="AY3316" s="17"/>
      <c r="AZ3316" s="17"/>
      <c r="BA3316" s="17"/>
      <c r="BB3316" s="17"/>
      <c r="BC3316" s="17"/>
      <c r="BD3316" s="17"/>
      <c r="BE3316" s="17"/>
    </row>
    <row r="3317" spans="1:57" s="24" customFormat="1" hidden="1" x14ac:dyDescent="0.25">
      <c r="A3317" s="15">
        <v>2019</v>
      </c>
      <c r="B3317" s="15">
        <v>8</v>
      </c>
      <c r="C3317" s="15" t="s">
        <v>209</v>
      </c>
      <c r="D3317" s="15" t="s">
        <v>210</v>
      </c>
      <c r="E3317" s="15" t="s">
        <v>17</v>
      </c>
      <c r="F3317" s="15" t="s">
        <v>211</v>
      </c>
      <c r="G3317" s="7" t="s">
        <v>212</v>
      </c>
      <c r="H3317" s="15">
        <v>0.14000000000000001</v>
      </c>
      <c r="I3317" s="15">
        <v>0</v>
      </c>
      <c r="J3317" s="15">
        <v>0</v>
      </c>
      <c r="K3317" s="15">
        <v>0</v>
      </c>
      <c r="L3317" s="15">
        <v>0.04</v>
      </c>
      <c r="M3317" s="15">
        <v>0</v>
      </c>
      <c r="N3317" s="15">
        <v>0</v>
      </c>
      <c r="O3317" s="15">
        <v>0.1</v>
      </c>
      <c r="P3317" s="17"/>
      <c r="Q3317" s="17"/>
      <c r="R3317" s="17"/>
      <c r="S3317" s="17"/>
      <c r="T3317" s="17"/>
      <c r="U3317" s="17"/>
      <c r="V3317" s="17"/>
      <c r="W3317" s="17"/>
      <c r="X3317" s="17"/>
      <c r="Y3317" s="17"/>
      <c r="Z3317" s="17"/>
      <c r="AA3317" s="17"/>
      <c r="AB3317" s="17"/>
      <c r="AC3317" s="17"/>
      <c r="AD3317" s="17"/>
      <c r="AE3317" s="17"/>
      <c r="AF3317" s="17"/>
      <c r="AG3317" s="17"/>
      <c r="AH3317" s="17"/>
      <c r="AI3317" s="17"/>
      <c r="AJ3317" s="17"/>
      <c r="AK3317" s="17"/>
      <c r="AL3317" s="17"/>
      <c r="AM3317" s="17"/>
      <c r="AN3317" s="17"/>
      <c r="AO3317" s="17"/>
      <c r="AP3317" s="17"/>
      <c r="AQ3317" s="17"/>
      <c r="AR3317" s="17"/>
      <c r="AS3317" s="17"/>
      <c r="AT3317" s="17"/>
      <c r="AU3317" s="17"/>
      <c r="AV3317" s="17"/>
      <c r="AW3317" s="17"/>
      <c r="AX3317" s="17"/>
      <c r="AY3317" s="17"/>
      <c r="AZ3317" s="17"/>
      <c r="BA3317" s="17"/>
      <c r="BB3317" s="17"/>
      <c r="BC3317" s="17"/>
      <c r="BD3317" s="17"/>
      <c r="BE3317" s="17"/>
    </row>
    <row r="3318" spans="1:57" s="24" customFormat="1" hidden="1" x14ac:dyDescent="0.25">
      <c r="A3318" s="15">
        <v>2019</v>
      </c>
      <c r="B3318" s="15">
        <v>8</v>
      </c>
      <c r="C3318" s="15" t="s">
        <v>222</v>
      </c>
      <c r="D3318" s="15" t="s">
        <v>223</v>
      </c>
      <c r="E3318" s="15" t="s">
        <v>224</v>
      </c>
      <c r="F3318" s="15" t="s">
        <v>225</v>
      </c>
      <c r="G3318" s="16" t="s">
        <v>226</v>
      </c>
      <c r="H3318" s="15">
        <v>0.27</v>
      </c>
      <c r="I3318" s="15">
        <v>0</v>
      </c>
      <c r="J3318" s="15">
        <v>0</v>
      </c>
      <c r="K3318" s="15">
        <v>0</v>
      </c>
      <c r="L3318" s="15">
        <v>0</v>
      </c>
      <c r="M3318" s="15">
        <v>0</v>
      </c>
      <c r="N3318" s="15">
        <v>0</v>
      </c>
      <c r="O3318" s="15">
        <v>0.27</v>
      </c>
      <c r="P3318" s="17"/>
      <c r="Q3318" s="17"/>
      <c r="R3318" s="17"/>
      <c r="S3318" s="17"/>
      <c r="T3318" s="17"/>
      <c r="U3318" s="17"/>
      <c r="V3318" s="17"/>
      <c r="W3318" s="17"/>
      <c r="X3318" s="17"/>
      <c r="Y3318" s="17"/>
      <c r="Z3318" s="17"/>
      <c r="AA3318" s="17"/>
      <c r="AB3318" s="17"/>
      <c r="AC3318" s="17"/>
      <c r="AD3318" s="17"/>
      <c r="AE3318" s="17"/>
      <c r="AF3318" s="17"/>
      <c r="AG3318" s="17"/>
      <c r="AH3318" s="17"/>
      <c r="AI3318" s="17"/>
      <c r="AJ3318" s="17"/>
      <c r="AK3318" s="17"/>
      <c r="AL3318" s="17"/>
      <c r="AM3318" s="17"/>
      <c r="AN3318" s="17"/>
      <c r="AO3318" s="17"/>
      <c r="AP3318" s="17"/>
      <c r="AQ3318" s="17"/>
      <c r="AR3318" s="17"/>
      <c r="AS3318" s="17"/>
      <c r="AT3318" s="17"/>
      <c r="AU3318" s="17"/>
      <c r="AV3318" s="17"/>
      <c r="AW3318" s="17"/>
      <c r="AX3318" s="17"/>
      <c r="AY3318" s="17"/>
      <c r="AZ3318" s="17"/>
      <c r="BA3318" s="17"/>
      <c r="BB3318" s="17"/>
      <c r="BC3318" s="17"/>
      <c r="BD3318" s="17"/>
      <c r="BE3318" s="17"/>
    </row>
    <row r="3319" spans="1:57" s="24" customFormat="1" hidden="1" x14ac:dyDescent="0.25">
      <c r="A3319" s="15">
        <v>2019</v>
      </c>
      <c r="B3319" s="15">
        <v>8</v>
      </c>
      <c r="C3319" s="15" t="s">
        <v>133</v>
      </c>
      <c r="D3319" s="15" t="s">
        <v>238</v>
      </c>
      <c r="E3319" s="15" t="s">
        <v>81</v>
      </c>
      <c r="F3319" s="15" t="s">
        <v>239</v>
      </c>
      <c r="G3319" s="16" t="s">
        <v>240</v>
      </c>
      <c r="H3319" s="15">
        <v>0.02</v>
      </c>
      <c r="I3319" s="15">
        <v>0</v>
      </c>
      <c r="J3319" s="15">
        <v>0</v>
      </c>
      <c r="K3319" s="15">
        <v>0</v>
      </c>
      <c r="L3319" s="15">
        <v>0.02</v>
      </c>
      <c r="M3319" s="15">
        <v>0</v>
      </c>
      <c r="N3319" s="15">
        <v>0</v>
      </c>
      <c r="O3319" s="15">
        <v>0</v>
      </c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  <c r="AA3319" s="17"/>
      <c r="AB3319" s="17"/>
      <c r="AC3319" s="17"/>
      <c r="AD3319" s="17"/>
      <c r="AE3319" s="17"/>
      <c r="AF3319" s="17"/>
      <c r="AG3319" s="17"/>
      <c r="AH3319" s="17"/>
      <c r="AI3319" s="17"/>
      <c r="AJ3319" s="17"/>
      <c r="AK3319" s="17"/>
      <c r="AL3319" s="17"/>
      <c r="AM3319" s="17"/>
      <c r="AN3319" s="17"/>
      <c r="AO3319" s="17"/>
      <c r="AP3319" s="17"/>
      <c r="AQ3319" s="17"/>
      <c r="AR3319" s="17"/>
      <c r="AS3319" s="17"/>
      <c r="AT3319" s="17"/>
      <c r="AU3319" s="17"/>
      <c r="AV3319" s="17"/>
      <c r="AW3319" s="17"/>
      <c r="AX3319" s="17"/>
      <c r="AY3319" s="17"/>
      <c r="AZ3319" s="17"/>
      <c r="BA3319" s="17"/>
      <c r="BB3319" s="17"/>
      <c r="BC3319" s="17"/>
      <c r="BD3319" s="17"/>
      <c r="BE3319" s="17"/>
    </row>
    <row r="3320" spans="1:57" s="24" customFormat="1" hidden="1" x14ac:dyDescent="0.25">
      <c r="A3320" s="15">
        <v>2019</v>
      </c>
      <c r="B3320" s="15">
        <v>8</v>
      </c>
      <c r="C3320" s="15" t="s">
        <v>231</v>
      </c>
      <c r="D3320" s="15" t="s">
        <v>277</v>
      </c>
      <c r="E3320" s="15" t="s">
        <v>17</v>
      </c>
      <c r="F3320" s="15" t="s">
        <v>279</v>
      </c>
      <c r="G3320" s="16" t="s">
        <v>278</v>
      </c>
      <c r="H3320" s="15">
        <v>1.03</v>
      </c>
      <c r="I3320" s="15">
        <v>0</v>
      </c>
      <c r="J3320" s="15">
        <v>0</v>
      </c>
      <c r="K3320" s="15">
        <v>0</v>
      </c>
      <c r="L3320" s="15">
        <v>0.04</v>
      </c>
      <c r="M3320" s="15">
        <v>0</v>
      </c>
      <c r="N3320" s="15">
        <v>0</v>
      </c>
      <c r="O3320" s="15">
        <v>0.99</v>
      </c>
      <c r="P3320" s="17"/>
      <c r="Q3320" s="17"/>
      <c r="R3320" s="17"/>
      <c r="S3320" s="17"/>
      <c r="T3320" s="17"/>
      <c r="U3320" s="17"/>
      <c r="V3320" s="17"/>
      <c r="W3320" s="17"/>
      <c r="X3320" s="17"/>
      <c r="Y3320" s="17"/>
      <c r="Z3320" s="17"/>
      <c r="AA3320" s="17"/>
      <c r="AB3320" s="17"/>
      <c r="AC3320" s="17"/>
      <c r="AD3320" s="17"/>
      <c r="AE3320" s="17"/>
      <c r="AF3320" s="17"/>
      <c r="AG3320" s="17"/>
      <c r="AH3320" s="17"/>
      <c r="AI3320" s="17"/>
      <c r="AJ3320" s="17"/>
      <c r="AK3320" s="17"/>
      <c r="AL3320" s="17"/>
      <c r="AM3320" s="17"/>
      <c r="AN3320" s="17"/>
      <c r="AO3320" s="17"/>
      <c r="AP3320" s="17"/>
      <c r="AQ3320" s="17"/>
      <c r="AR3320" s="17"/>
      <c r="AS3320" s="17"/>
      <c r="AT3320" s="17"/>
      <c r="AU3320" s="17"/>
      <c r="AV3320" s="17"/>
      <c r="AW3320" s="17"/>
      <c r="AX3320" s="17"/>
      <c r="AY3320" s="17"/>
      <c r="AZ3320" s="17"/>
      <c r="BA3320" s="17"/>
      <c r="BB3320" s="17"/>
      <c r="BC3320" s="17"/>
      <c r="BD3320" s="17"/>
      <c r="BE3320" s="17"/>
    </row>
    <row r="3321" spans="1:57" s="24" customFormat="1" hidden="1" x14ac:dyDescent="0.25">
      <c r="A3321" s="15">
        <v>2019</v>
      </c>
      <c r="B3321" s="15">
        <v>8</v>
      </c>
      <c r="C3321" s="15" t="s">
        <v>19</v>
      </c>
      <c r="D3321" s="15" t="s">
        <v>66</v>
      </c>
      <c r="E3321" s="15" t="s">
        <v>43</v>
      </c>
      <c r="F3321" s="15" t="s">
        <v>117</v>
      </c>
      <c r="G3321" s="5" t="s">
        <v>117</v>
      </c>
      <c r="H3321" s="15">
        <v>1.28</v>
      </c>
      <c r="I3321" s="15">
        <v>0</v>
      </c>
      <c r="J3321" s="15">
        <v>0</v>
      </c>
      <c r="K3321" s="15">
        <v>0</v>
      </c>
      <c r="L3321" s="15">
        <v>0</v>
      </c>
      <c r="M3321" s="15">
        <v>0</v>
      </c>
      <c r="N3321" s="15">
        <v>0</v>
      </c>
      <c r="O3321" s="15">
        <v>1.28</v>
      </c>
      <c r="P3321" s="17"/>
      <c r="Q3321" s="17"/>
      <c r="R3321" s="17"/>
      <c r="S3321" s="17"/>
      <c r="T3321" s="17"/>
      <c r="U3321" s="17"/>
      <c r="V3321" s="17"/>
      <c r="W3321" s="17"/>
      <c r="X3321" s="17"/>
      <c r="Y3321" s="17"/>
      <c r="Z3321" s="17"/>
      <c r="AA3321" s="17"/>
      <c r="AB3321" s="17"/>
      <c r="AC3321" s="17"/>
      <c r="AD3321" s="17"/>
      <c r="AE3321" s="17"/>
      <c r="AF3321" s="17"/>
      <c r="AG3321" s="17"/>
      <c r="AH3321" s="17"/>
      <c r="AI3321" s="17"/>
      <c r="AJ3321" s="17"/>
      <c r="AK3321" s="17"/>
      <c r="AL3321" s="17"/>
      <c r="AM3321" s="17"/>
      <c r="AN3321" s="17"/>
      <c r="AO3321" s="17"/>
      <c r="AP3321" s="17"/>
      <c r="AQ3321" s="17"/>
      <c r="AR3321" s="17"/>
      <c r="AS3321" s="17"/>
      <c r="AT3321" s="17"/>
      <c r="AU3321" s="17"/>
      <c r="AV3321" s="17"/>
      <c r="AW3321" s="17"/>
      <c r="AX3321" s="17"/>
      <c r="AY3321" s="17"/>
      <c r="AZ3321" s="17"/>
      <c r="BA3321" s="17"/>
      <c r="BB3321" s="17"/>
      <c r="BC3321" s="17"/>
      <c r="BD3321" s="17"/>
      <c r="BE3321" s="17"/>
    </row>
    <row r="3322" spans="1:57" s="24" customFormat="1" x14ac:dyDescent="0.25">
      <c r="A3322" s="15">
        <v>2019</v>
      </c>
      <c r="B3322" s="15">
        <v>8</v>
      </c>
      <c r="C3322" s="15" t="s">
        <v>133</v>
      </c>
      <c r="D3322" s="15" t="s">
        <v>292</v>
      </c>
      <c r="E3322" s="15" t="s">
        <v>29</v>
      </c>
      <c r="F3322" s="15" t="s">
        <v>293</v>
      </c>
      <c r="G3322" s="16" t="s">
        <v>294</v>
      </c>
      <c r="H3322" s="15">
        <v>0.04</v>
      </c>
      <c r="I3322" s="15">
        <v>0</v>
      </c>
      <c r="J3322" s="15">
        <v>0</v>
      </c>
      <c r="K3322" s="15">
        <v>0</v>
      </c>
      <c r="L3322" s="15">
        <v>0.04</v>
      </c>
      <c r="M3322" s="15">
        <v>0</v>
      </c>
      <c r="N3322" s="15">
        <v>0</v>
      </c>
      <c r="O3322" s="15">
        <v>0</v>
      </c>
      <c r="P3322" s="17"/>
      <c r="Q3322" s="17"/>
      <c r="R3322" s="17"/>
      <c r="S3322" s="17"/>
      <c r="T3322" s="17"/>
      <c r="U3322" s="17"/>
      <c r="V3322" s="17"/>
      <c r="W3322" s="17"/>
      <c r="X3322" s="17"/>
      <c r="Y3322" s="17"/>
      <c r="Z3322" s="17"/>
      <c r="AA3322" s="17"/>
      <c r="AB3322" s="17"/>
      <c r="AC3322" s="17"/>
      <c r="AD3322" s="17"/>
      <c r="AE3322" s="17"/>
      <c r="AF3322" s="17"/>
      <c r="AG3322" s="17"/>
      <c r="AH3322" s="17"/>
      <c r="AI3322" s="17"/>
      <c r="AJ3322" s="17"/>
      <c r="AK3322" s="17"/>
      <c r="AL3322" s="17"/>
      <c r="AM3322" s="17"/>
      <c r="AN3322" s="17"/>
      <c r="AO3322" s="17"/>
      <c r="AP3322" s="17"/>
      <c r="AQ3322" s="17"/>
      <c r="AR3322" s="17"/>
      <c r="AS3322" s="17"/>
      <c r="AT3322" s="17"/>
      <c r="AU3322" s="17"/>
      <c r="AV3322" s="17"/>
      <c r="AW3322" s="17"/>
      <c r="AX3322" s="17"/>
      <c r="AY3322" s="17"/>
      <c r="AZ3322" s="17"/>
      <c r="BA3322" s="17"/>
      <c r="BB3322" s="17"/>
      <c r="BC3322" s="17"/>
      <c r="BD3322" s="17"/>
      <c r="BE3322" s="17"/>
    </row>
    <row r="3323" spans="1:57" s="24" customFormat="1" hidden="1" x14ac:dyDescent="0.25">
      <c r="A3323" s="15">
        <v>2019</v>
      </c>
      <c r="B3323" s="15">
        <v>8</v>
      </c>
      <c r="C3323" s="15" t="s">
        <v>19</v>
      </c>
      <c r="D3323" s="15" t="s">
        <v>20</v>
      </c>
      <c r="E3323" s="15" t="s">
        <v>304</v>
      </c>
      <c r="F3323" s="15" t="s">
        <v>307</v>
      </c>
      <c r="G3323" s="16" t="s">
        <v>306</v>
      </c>
      <c r="H3323" s="15">
        <v>1.58</v>
      </c>
      <c r="I3323" s="15">
        <v>0</v>
      </c>
      <c r="J3323" s="15">
        <v>0</v>
      </c>
      <c r="K3323" s="15">
        <v>0</v>
      </c>
      <c r="L3323" s="15">
        <v>1.58</v>
      </c>
      <c r="M3323" s="15">
        <v>0</v>
      </c>
      <c r="N3323" s="15">
        <v>0</v>
      </c>
      <c r="O3323" s="15">
        <v>0</v>
      </c>
      <c r="P3323" s="17"/>
      <c r="Q3323" s="17"/>
      <c r="R3323" s="17"/>
      <c r="S3323" s="17"/>
      <c r="T3323" s="17"/>
      <c r="U3323" s="17"/>
      <c r="V3323" s="17"/>
      <c r="W3323" s="17"/>
      <c r="X3323" s="17"/>
      <c r="Y3323" s="17"/>
      <c r="Z3323" s="17"/>
      <c r="AA3323" s="17"/>
      <c r="AB3323" s="17"/>
      <c r="AC3323" s="17"/>
      <c r="AD3323" s="17"/>
      <c r="AE3323" s="17"/>
      <c r="AF3323" s="17"/>
      <c r="AG3323" s="17"/>
      <c r="AH3323" s="17"/>
      <c r="AI3323" s="17"/>
      <c r="AJ3323" s="17"/>
      <c r="AK3323" s="17"/>
      <c r="AL3323" s="17"/>
      <c r="AM3323" s="17"/>
      <c r="AN3323" s="17"/>
      <c r="AO3323" s="17"/>
      <c r="AP3323" s="17"/>
      <c r="AQ3323" s="17"/>
      <c r="AR3323" s="17"/>
      <c r="AS3323" s="17"/>
      <c r="AT3323" s="17"/>
      <c r="AU3323" s="17"/>
      <c r="AV3323" s="17"/>
      <c r="AW3323" s="17"/>
      <c r="AX3323" s="17"/>
      <c r="AY3323" s="17"/>
      <c r="AZ3323" s="17"/>
      <c r="BA3323" s="17"/>
      <c r="BB3323" s="17"/>
      <c r="BC3323" s="17"/>
      <c r="BD3323" s="17"/>
      <c r="BE3323" s="17"/>
    </row>
    <row r="3324" spans="1:57" s="24" customFormat="1" hidden="1" x14ac:dyDescent="0.25">
      <c r="A3324" s="15">
        <v>2019</v>
      </c>
      <c r="B3324" s="15">
        <v>8</v>
      </c>
      <c r="C3324" s="15" t="s">
        <v>19</v>
      </c>
      <c r="D3324" s="15" t="s">
        <v>103</v>
      </c>
      <c r="E3324" s="15" t="s">
        <v>304</v>
      </c>
      <c r="F3324" s="15" t="s">
        <v>308</v>
      </c>
      <c r="G3324" s="16" t="s">
        <v>306</v>
      </c>
      <c r="H3324" s="15">
        <v>0.01</v>
      </c>
      <c r="I3324" s="15">
        <v>0</v>
      </c>
      <c r="J3324" s="15">
        <v>0</v>
      </c>
      <c r="K3324" s="15">
        <v>0</v>
      </c>
      <c r="L3324" s="15">
        <v>0.01</v>
      </c>
      <c r="M3324" s="15">
        <v>0</v>
      </c>
      <c r="N3324" s="15">
        <v>0</v>
      </c>
      <c r="O3324" s="15">
        <v>0</v>
      </c>
      <c r="P3324" s="17"/>
      <c r="Q3324" s="17"/>
      <c r="R3324" s="17"/>
      <c r="S3324" s="17"/>
      <c r="T3324" s="17"/>
      <c r="U3324" s="17"/>
      <c r="V3324" s="17"/>
      <c r="W3324" s="17"/>
      <c r="X3324" s="17"/>
      <c r="Y3324" s="17"/>
      <c r="Z3324" s="17"/>
      <c r="AA3324" s="17"/>
      <c r="AB3324" s="17"/>
      <c r="AC3324" s="17"/>
      <c r="AD3324" s="17"/>
      <c r="AE3324" s="17"/>
      <c r="AF3324" s="17"/>
      <c r="AG3324" s="17"/>
      <c r="AH3324" s="17"/>
      <c r="AI3324" s="17"/>
      <c r="AJ3324" s="17"/>
      <c r="AK3324" s="17"/>
      <c r="AL3324" s="17"/>
      <c r="AM3324" s="17"/>
      <c r="AN3324" s="17"/>
      <c r="AO3324" s="17"/>
      <c r="AP3324" s="17"/>
      <c r="AQ3324" s="17"/>
      <c r="AR3324" s="17"/>
      <c r="AS3324" s="17"/>
      <c r="AT3324" s="17"/>
      <c r="AU3324" s="17"/>
      <c r="AV3324" s="17"/>
      <c r="AW3324" s="17"/>
      <c r="AX3324" s="17"/>
      <c r="AY3324" s="17"/>
      <c r="AZ3324" s="17"/>
      <c r="BA3324" s="17"/>
      <c r="BB3324" s="17"/>
      <c r="BC3324" s="17"/>
      <c r="BD3324" s="17"/>
      <c r="BE3324" s="17"/>
    </row>
    <row r="3325" spans="1:57" s="24" customFormat="1" x14ac:dyDescent="0.25">
      <c r="A3325" s="15">
        <v>2019</v>
      </c>
      <c r="B3325" s="15">
        <v>8</v>
      </c>
      <c r="C3325" s="15" t="s">
        <v>89</v>
      </c>
      <c r="D3325" s="15" t="s">
        <v>90</v>
      </c>
      <c r="E3325" s="15" t="s">
        <v>29</v>
      </c>
      <c r="F3325" s="15" t="s">
        <v>535</v>
      </c>
      <c r="G3325" s="16" t="s">
        <v>330</v>
      </c>
      <c r="H3325" s="15">
        <v>3.68</v>
      </c>
      <c r="I3325" s="15">
        <v>0</v>
      </c>
      <c r="J3325" s="15">
        <v>0</v>
      </c>
      <c r="K3325" s="15">
        <v>0</v>
      </c>
      <c r="L3325" s="15">
        <v>3.68</v>
      </c>
      <c r="M3325" s="15">
        <v>0</v>
      </c>
      <c r="N3325" s="15">
        <v>0</v>
      </c>
      <c r="O3325" s="15">
        <v>0</v>
      </c>
      <c r="P3325" s="17"/>
      <c r="Q3325" s="17"/>
      <c r="R3325" s="17"/>
      <c r="S3325" s="17"/>
      <c r="T3325" s="17"/>
      <c r="U3325" s="17"/>
      <c r="V3325" s="17"/>
      <c r="W3325" s="17"/>
      <c r="X3325" s="17"/>
      <c r="Y3325" s="17"/>
      <c r="Z3325" s="17"/>
      <c r="AA3325" s="17"/>
      <c r="AB3325" s="17"/>
      <c r="AC3325" s="17"/>
      <c r="AD3325" s="17"/>
      <c r="AE3325" s="17"/>
      <c r="AF3325" s="17"/>
      <c r="AG3325" s="17"/>
      <c r="AH3325" s="17"/>
      <c r="AI3325" s="17"/>
      <c r="AJ3325" s="17"/>
      <c r="AK3325" s="17"/>
      <c r="AL3325" s="17"/>
      <c r="AM3325" s="17"/>
      <c r="AN3325" s="17"/>
      <c r="AO3325" s="17"/>
      <c r="AP3325" s="17"/>
      <c r="AQ3325" s="17"/>
      <c r="AR3325" s="17"/>
      <c r="AS3325" s="17"/>
      <c r="AT3325" s="17"/>
      <c r="AU3325" s="17"/>
      <c r="AV3325" s="17"/>
      <c r="AW3325" s="17"/>
      <c r="AX3325" s="17"/>
      <c r="AY3325" s="17"/>
      <c r="AZ3325" s="17"/>
      <c r="BA3325" s="17"/>
      <c r="BB3325" s="17"/>
      <c r="BC3325" s="17"/>
      <c r="BD3325" s="17"/>
      <c r="BE3325" s="17"/>
    </row>
    <row r="3326" spans="1:57" s="24" customFormat="1" hidden="1" x14ac:dyDescent="0.25">
      <c r="A3326" s="15">
        <v>2019</v>
      </c>
      <c r="B3326" s="15">
        <v>8</v>
      </c>
      <c r="C3326" s="15" t="s">
        <v>19</v>
      </c>
      <c r="D3326" s="15" t="s">
        <v>20</v>
      </c>
      <c r="E3326" s="15" t="s">
        <v>104</v>
      </c>
      <c r="F3326" s="15" t="s">
        <v>391</v>
      </c>
      <c r="G3326" s="16" t="s">
        <v>392</v>
      </c>
      <c r="H3326" s="15">
        <v>1.63</v>
      </c>
      <c r="I3326" s="15">
        <v>0</v>
      </c>
      <c r="J3326" s="15">
        <v>0</v>
      </c>
      <c r="K3326" s="15">
        <v>0</v>
      </c>
      <c r="L3326" s="15">
        <v>1.63</v>
      </c>
      <c r="M3326" s="15">
        <v>0</v>
      </c>
      <c r="N3326" s="15">
        <v>0</v>
      </c>
      <c r="O3326" s="15">
        <v>0</v>
      </c>
      <c r="P3326" s="17"/>
      <c r="Q3326" s="17"/>
      <c r="R3326" s="17"/>
      <c r="S3326" s="17"/>
      <c r="T3326" s="17"/>
      <c r="U3326" s="17"/>
      <c r="V3326" s="17"/>
      <c r="W3326" s="17"/>
      <c r="X3326" s="17"/>
      <c r="Y3326" s="17"/>
      <c r="Z3326" s="17"/>
      <c r="AA3326" s="17"/>
      <c r="AB3326" s="17"/>
      <c r="AC3326" s="17"/>
      <c r="AD3326" s="17"/>
      <c r="AE3326" s="17"/>
      <c r="AF3326" s="17"/>
      <c r="AG3326" s="17"/>
      <c r="AH3326" s="17"/>
      <c r="AI3326" s="17"/>
      <c r="AJ3326" s="17"/>
      <c r="AK3326" s="17"/>
      <c r="AL3326" s="17"/>
      <c r="AM3326" s="17"/>
      <c r="AN3326" s="17"/>
      <c r="AO3326" s="17"/>
      <c r="AP3326" s="17"/>
      <c r="AQ3326" s="17"/>
      <c r="AR3326" s="17"/>
      <c r="AS3326" s="17"/>
      <c r="AT3326" s="17"/>
      <c r="AU3326" s="17"/>
      <c r="AV3326" s="17"/>
      <c r="AW3326" s="17"/>
      <c r="AX3326" s="17"/>
      <c r="AY3326" s="17"/>
      <c r="AZ3326" s="17"/>
      <c r="BA3326" s="17"/>
      <c r="BB3326" s="17"/>
      <c r="BC3326" s="17"/>
      <c r="BD3326" s="17"/>
      <c r="BE3326" s="17"/>
    </row>
    <row r="3327" spans="1:57" s="24" customFormat="1" hidden="1" x14ac:dyDescent="0.25">
      <c r="A3327" s="15">
        <v>2019</v>
      </c>
      <c r="B3327" s="15">
        <v>8</v>
      </c>
      <c r="C3327" s="15" t="s">
        <v>15</v>
      </c>
      <c r="D3327" s="15" t="s">
        <v>536</v>
      </c>
      <c r="E3327" s="15" t="s">
        <v>43</v>
      </c>
      <c r="F3327" s="15" t="s">
        <v>394</v>
      </c>
      <c r="G3327" s="16" t="s">
        <v>393</v>
      </c>
      <c r="H3327" s="15">
        <v>0.08</v>
      </c>
      <c r="I3327" s="15">
        <v>0</v>
      </c>
      <c r="J3327" s="15">
        <v>0</v>
      </c>
      <c r="K3327" s="15">
        <v>0</v>
      </c>
      <c r="L3327" s="15">
        <v>0.08</v>
      </c>
      <c r="M3327" s="15">
        <v>0</v>
      </c>
      <c r="N3327" s="15">
        <v>0</v>
      </c>
      <c r="O3327" s="15">
        <v>0</v>
      </c>
      <c r="P3327" s="17"/>
      <c r="Q3327" s="17"/>
      <c r="R3327" s="17"/>
      <c r="S3327" s="17"/>
      <c r="T3327" s="17"/>
      <c r="U3327" s="17"/>
      <c r="V3327" s="17"/>
      <c r="W3327" s="17"/>
      <c r="X3327" s="17"/>
      <c r="Y3327" s="17"/>
      <c r="Z3327" s="17"/>
      <c r="AA3327" s="17"/>
      <c r="AB3327" s="17"/>
      <c r="AC3327" s="17"/>
      <c r="AD3327" s="17"/>
      <c r="AE3327" s="17"/>
      <c r="AF3327" s="17"/>
      <c r="AG3327" s="17"/>
      <c r="AH3327" s="17"/>
      <c r="AI3327" s="17"/>
      <c r="AJ3327" s="17"/>
      <c r="AK3327" s="17"/>
      <c r="AL3327" s="17"/>
      <c r="AM3327" s="17"/>
      <c r="AN3327" s="17"/>
      <c r="AO3327" s="17"/>
      <c r="AP3327" s="17"/>
      <c r="AQ3327" s="17"/>
      <c r="AR3327" s="17"/>
      <c r="AS3327" s="17"/>
      <c r="AT3327" s="17"/>
      <c r="AU3327" s="17"/>
      <c r="AV3327" s="17"/>
      <c r="AW3327" s="17"/>
      <c r="AX3327" s="17"/>
      <c r="AY3327" s="17"/>
      <c r="AZ3327" s="17"/>
      <c r="BA3327" s="17"/>
      <c r="BB3327" s="17"/>
      <c r="BC3327" s="17"/>
      <c r="BD3327" s="17"/>
      <c r="BE3327" s="17"/>
    </row>
    <row r="3328" spans="1:57" s="24" customFormat="1" hidden="1" x14ac:dyDescent="0.25">
      <c r="A3328" s="15">
        <v>2019</v>
      </c>
      <c r="B3328" s="15">
        <v>8</v>
      </c>
      <c r="C3328" s="15" t="s">
        <v>98</v>
      </c>
      <c r="D3328" s="15" t="s">
        <v>120</v>
      </c>
      <c r="E3328" s="15" t="s">
        <v>459</v>
      </c>
      <c r="F3328" s="15" t="s">
        <v>460</v>
      </c>
      <c r="G3328" s="16" t="s">
        <v>460</v>
      </c>
      <c r="H3328" s="15">
        <v>5.63</v>
      </c>
      <c r="I3328" s="15">
        <v>0</v>
      </c>
      <c r="J3328" s="15">
        <v>0</v>
      </c>
      <c r="K3328" s="15">
        <v>0</v>
      </c>
      <c r="L3328" s="15">
        <v>5.63</v>
      </c>
      <c r="M3328" s="15">
        <v>0</v>
      </c>
      <c r="N3328" s="15">
        <v>0</v>
      </c>
      <c r="O3328" s="15">
        <v>0</v>
      </c>
      <c r="P3328" s="17"/>
      <c r="Q3328" s="17"/>
      <c r="R3328" s="17"/>
      <c r="S3328" s="17"/>
      <c r="T3328" s="17"/>
      <c r="U3328" s="17"/>
      <c r="V3328" s="17"/>
      <c r="W3328" s="17"/>
      <c r="X3328" s="17"/>
      <c r="Y3328" s="17"/>
      <c r="Z3328" s="17"/>
      <c r="AA3328" s="17"/>
      <c r="AB3328" s="17"/>
      <c r="AC3328" s="17"/>
      <c r="AD3328" s="17"/>
      <c r="AE3328" s="17"/>
      <c r="AF3328" s="17"/>
      <c r="AG3328" s="17"/>
      <c r="AH3328" s="17"/>
      <c r="AI3328" s="17"/>
      <c r="AJ3328" s="17"/>
      <c r="AK3328" s="17"/>
      <c r="AL3328" s="17"/>
      <c r="AM3328" s="17"/>
      <c r="AN3328" s="17"/>
      <c r="AO3328" s="17"/>
      <c r="AP3328" s="17"/>
      <c r="AQ3328" s="17"/>
      <c r="AR3328" s="17"/>
      <c r="AS3328" s="17"/>
      <c r="AT3328" s="17"/>
      <c r="AU3328" s="17"/>
      <c r="AV3328" s="17"/>
      <c r="AW3328" s="17"/>
      <c r="AX3328" s="17"/>
      <c r="AY3328" s="17"/>
      <c r="AZ3328" s="17"/>
      <c r="BA3328" s="17"/>
      <c r="BB3328" s="17"/>
      <c r="BC3328" s="17"/>
      <c r="BD3328" s="17"/>
      <c r="BE3328" s="17"/>
    </row>
    <row r="3329" spans="1:57" s="24" customFormat="1" x14ac:dyDescent="0.25">
      <c r="A3329" s="15">
        <v>2019</v>
      </c>
      <c r="B3329" s="15">
        <v>8</v>
      </c>
      <c r="C3329" s="15" t="s">
        <v>98</v>
      </c>
      <c r="D3329" s="15" t="s">
        <v>471</v>
      </c>
      <c r="E3329" s="15" t="s">
        <v>29</v>
      </c>
      <c r="F3329" s="15" t="s">
        <v>472</v>
      </c>
      <c r="G3329" s="16" t="s">
        <v>473</v>
      </c>
      <c r="H3329" s="15">
        <v>1238.6099999999999</v>
      </c>
      <c r="I3329" s="15">
        <v>0</v>
      </c>
      <c r="J3329" s="15">
        <v>0</v>
      </c>
      <c r="K3329" s="15">
        <v>0</v>
      </c>
      <c r="L3329" s="15">
        <v>0</v>
      </c>
      <c r="M3329" s="15">
        <v>1238.6099999999999</v>
      </c>
      <c r="N3329" s="15">
        <v>129.9</v>
      </c>
      <c r="O3329" s="15">
        <v>0</v>
      </c>
      <c r="P3329" s="17"/>
      <c r="Q3329" s="17"/>
      <c r="R3329" s="17"/>
      <c r="S3329" s="17"/>
      <c r="T3329" s="17"/>
      <c r="U3329" s="17"/>
      <c r="V3329" s="17"/>
      <c r="W3329" s="17"/>
      <c r="X3329" s="17"/>
      <c r="Y3329" s="17"/>
      <c r="Z3329" s="17"/>
      <c r="AA3329" s="17"/>
      <c r="AB3329" s="17"/>
      <c r="AC3329" s="17"/>
      <c r="AD3329" s="17"/>
      <c r="AE3329" s="17"/>
      <c r="AF3329" s="17"/>
      <c r="AG3329" s="17"/>
      <c r="AH3329" s="17"/>
      <c r="AI3329" s="17"/>
      <c r="AJ3329" s="17"/>
      <c r="AK3329" s="17"/>
      <c r="AL3329" s="17"/>
      <c r="AM3329" s="17"/>
      <c r="AN3329" s="17"/>
      <c r="AO3329" s="17"/>
      <c r="AP3329" s="17"/>
      <c r="AQ3329" s="17"/>
      <c r="AR3329" s="17"/>
      <c r="AS3329" s="17"/>
      <c r="AT3329" s="17"/>
      <c r="AU3329" s="17"/>
      <c r="AV3329" s="17"/>
      <c r="AW3329" s="17"/>
      <c r="AX3329" s="17"/>
      <c r="AY3329" s="17"/>
      <c r="AZ3329" s="17"/>
      <c r="BA3329" s="17"/>
      <c r="BB3329" s="17"/>
      <c r="BC3329" s="17"/>
      <c r="BD3329" s="17"/>
      <c r="BE3329" s="17"/>
    </row>
    <row r="3330" spans="1:57" s="24" customFormat="1" x14ac:dyDescent="0.25">
      <c r="A3330" s="15">
        <v>2019</v>
      </c>
      <c r="B3330" s="15">
        <v>8</v>
      </c>
      <c r="C3330" s="15" t="s">
        <v>98</v>
      </c>
      <c r="D3330" s="15" t="s">
        <v>483</v>
      </c>
      <c r="E3330" s="15" t="s">
        <v>29</v>
      </c>
      <c r="F3330" s="15" t="s">
        <v>99</v>
      </c>
      <c r="G3330" s="16" t="s">
        <v>483</v>
      </c>
      <c r="H3330" s="15">
        <v>5.5600000000000005</v>
      </c>
      <c r="I3330" s="15">
        <v>0</v>
      </c>
      <c r="J3330" s="15">
        <v>0</v>
      </c>
      <c r="K3330" s="15">
        <v>0</v>
      </c>
      <c r="L3330" s="15">
        <v>5.5600000000000005</v>
      </c>
      <c r="M3330" s="15">
        <v>0</v>
      </c>
      <c r="N3330" s="15">
        <v>0</v>
      </c>
      <c r="O3330" s="15">
        <v>0</v>
      </c>
      <c r="P3330" s="17"/>
      <c r="Q3330" s="17"/>
      <c r="R3330" s="17"/>
      <c r="S3330" s="17"/>
      <c r="T3330" s="17"/>
      <c r="U3330" s="17"/>
      <c r="V3330" s="17"/>
      <c r="W3330" s="17"/>
      <c r="X3330" s="17"/>
      <c r="Y3330" s="17"/>
      <c r="Z3330" s="17"/>
      <c r="AA3330" s="17"/>
      <c r="AB3330" s="17"/>
      <c r="AC3330" s="17"/>
      <c r="AD3330" s="17"/>
      <c r="AE3330" s="17"/>
      <c r="AF3330" s="17"/>
      <c r="AG3330" s="17"/>
      <c r="AH3330" s="17"/>
      <c r="AI3330" s="17"/>
      <c r="AJ3330" s="17"/>
      <c r="AK3330" s="17"/>
      <c r="AL3330" s="17"/>
      <c r="AM3330" s="17"/>
      <c r="AN3330" s="17"/>
      <c r="AO3330" s="17"/>
      <c r="AP3330" s="17"/>
      <c r="AQ3330" s="17"/>
      <c r="AR3330" s="17"/>
      <c r="AS3330" s="17"/>
      <c r="AT3330" s="17"/>
      <c r="AU3330" s="17"/>
      <c r="AV3330" s="17"/>
      <c r="AW3330" s="17"/>
      <c r="AX3330" s="17"/>
      <c r="AY3330" s="17"/>
      <c r="AZ3330" s="17"/>
      <c r="BA3330" s="17"/>
      <c r="BB3330" s="17"/>
      <c r="BC3330" s="17"/>
      <c r="BD3330" s="17"/>
      <c r="BE3330" s="17"/>
    </row>
    <row r="3331" spans="1:57" s="24" customFormat="1" hidden="1" x14ac:dyDescent="0.25">
      <c r="A3331" s="15">
        <v>2019</v>
      </c>
      <c r="B3331" s="15">
        <v>8</v>
      </c>
      <c r="C3331" s="15" t="s">
        <v>133</v>
      </c>
      <c r="D3331" s="15" t="s">
        <v>238</v>
      </c>
      <c r="E3331" s="15" t="s">
        <v>543</v>
      </c>
      <c r="F3331" s="15" t="s">
        <v>485</v>
      </c>
      <c r="G3331" s="16" t="s">
        <v>486</v>
      </c>
      <c r="H3331" s="15">
        <v>2.62</v>
      </c>
      <c r="I3331" s="15">
        <v>0</v>
      </c>
      <c r="J3331" s="15">
        <v>0</v>
      </c>
      <c r="K3331" s="15">
        <v>0</v>
      </c>
      <c r="L3331" s="15">
        <v>2.62</v>
      </c>
      <c r="M3331" s="15">
        <v>0</v>
      </c>
      <c r="N3331" s="15">
        <v>0</v>
      </c>
      <c r="O3331" s="15">
        <v>0</v>
      </c>
      <c r="P3331" s="17"/>
      <c r="Q3331" s="17"/>
      <c r="R3331" s="17"/>
      <c r="S3331" s="17"/>
      <c r="T3331" s="17"/>
      <c r="U3331" s="17"/>
      <c r="V3331" s="17"/>
      <c r="W3331" s="17"/>
      <c r="X3331" s="17"/>
      <c r="Y3331" s="17"/>
      <c r="Z3331" s="17"/>
      <c r="AA3331" s="17"/>
      <c r="AB3331" s="17"/>
      <c r="AC3331" s="17"/>
      <c r="AD3331" s="17"/>
      <c r="AE3331" s="17"/>
      <c r="AF3331" s="17"/>
      <c r="AG3331" s="17"/>
      <c r="AH3331" s="17"/>
      <c r="AI3331" s="17"/>
      <c r="AJ3331" s="17"/>
      <c r="AK3331" s="17"/>
      <c r="AL3331" s="17"/>
      <c r="AM3331" s="17"/>
      <c r="AN3331" s="17"/>
      <c r="AO3331" s="17"/>
      <c r="AP3331" s="17"/>
      <c r="AQ3331" s="17"/>
      <c r="AR3331" s="17"/>
      <c r="AS3331" s="17"/>
      <c r="AT3331" s="17"/>
      <c r="AU3331" s="17"/>
      <c r="AV3331" s="17"/>
      <c r="AW3331" s="17"/>
      <c r="AX3331" s="17"/>
      <c r="AY3331" s="17"/>
      <c r="AZ3331" s="17"/>
      <c r="BA3331" s="17"/>
      <c r="BB3331" s="17"/>
      <c r="BC3331" s="17"/>
      <c r="BD3331" s="17"/>
      <c r="BE3331" s="17"/>
    </row>
    <row r="3332" spans="1:57" s="24" customFormat="1" hidden="1" x14ac:dyDescent="0.25">
      <c r="A3332" s="15">
        <v>2019</v>
      </c>
      <c r="B3332" s="15">
        <v>8</v>
      </c>
      <c r="C3332" s="15" t="s">
        <v>133</v>
      </c>
      <c r="D3332" s="15" t="s">
        <v>487</v>
      </c>
      <c r="E3332" s="15" t="s">
        <v>546</v>
      </c>
      <c r="F3332" s="15" t="s">
        <v>488</v>
      </c>
      <c r="G3332" s="16" t="s">
        <v>489</v>
      </c>
      <c r="H3332" s="15">
        <v>0.77</v>
      </c>
      <c r="I3332" s="15">
        <v>0</v>
      </c>
      <c r="J3332" s="15">
        <v>0</v>
      </c>
      <c r="K3332" s="15">
        <v>0</v>
      </c>
      <c r="L3332" s="15">
        <v>0.77</v>
      </c>
      <c r="M3332" s="15">
        <v>0</v>
      </c>
      <c r="N3332" s="15">
        <v>0</v>
      </c>
      <c r="O3332" s="15">
        <v>0</v>
      </c>
      <c r="P3332" s="17"/>
      <c r="Q3332" s="17"/>
      <c r="R3332" s="17"/>
      <c r="S3332" s="17"/>
      <c r="T3332" s="17"/>
      <c r="U3332" s="17"/>
      <c r="V3332" s="17"/>
      <c r="W3332" s="17"/>
      <c r="X3332" s="17"/>
      <c r="Y3332" s="17"/>
      <c r="Z3332" s="17"/>
      <c r="AA3332" s="17"/>
      <c r="AB3332" s="17"/>
      <c r="AC3332" s="17"/>
      <c r="AD3332" s="17"/>
      <c r="AE3332" s="17"/>
      <c r="AF3332" s="17"/>
      <c r="AG3332" s="17"/>
      <c r="AH3332" s="17"/>
      <c r="AI3332" s="17"/>
      <c r="AJ3332" s="17"/>
      <c r="AK3332" s="17"/>
      <c r="AL3332" s="17"/>
      <c r="AM3332" s="17"/>
      <c r="AN3332" s="17"/>
      <c r="AO3332" s="17"/>
      <c r="AP3332" s="17"/>
      <c r="AQ3332" s="17"/>
      <c r="AR3332" s="17"/>
      <c r="AS3332" s="17"/>
      <c r="AT3332" s="17"/>
      <c r="AU3332" s="17"/>
      <c r="AV3332" s="17"/>
      <c r="AW3332" s="17"/>
      <c r="AX3332" s="17"/>
      <c r="AY3332" s="17"/>
      <c r="AZ3332" s="17"/>
      <c r="BA3332" s="17"/>
      <c r="BB3332" s="17"/>
      <c r="BC3332" s="17"/>
      <c r="BD3332" s="17"/>
      <c r="BE3332" s="17"/>
    </row>
    <row r="3333" spans="1:57" s="24" customFormat="1" x14ac:dyDescent="0.25">
      <c r="A3333" s="15">
        <v>2019</v>
      </c>
      <c r="B3333" s="15">
        <v>8</v>
      </c>
      <c r="C3333" s="15" t="s">
        <v>98</v>
      </c>
      <c r="D3333" s="15" t="s">
        <v>120</v>
      </c>
      <c r="E3333" s="15" t="s">
        <v>29</v>
      </c>
      <c r="F3333" s="15" t="s">
        <v>496</v>
      </c>
      <c r="G3333" s="16" t="s">
        <v>497</v>
      </c>
      <c r="H3333" s="15">
        <v>97.05</v>
      </c>
      <c r="I3333" s="15">
        <v>0</v>
      </c>
      <c r="J3333" s="15">
        <v>0</v>
      </c>
      <c r="K3333" s="15">
        <v>0</v>
      </c>
      <c r="L3333" s="15">
        <v>0</v>
      </c>
      <c r="M3333" s="15">
        <v>97.05</v>
      </c>
      <c r="N3333" s="15">
        <v>0</v>
      </c>
      <c r="O3333" s="15">
        <v>0</v>
      </c>
      <c r="P3333" s="17"/>
      <c r="Q3333" s="17"/>
      <c r="R3333" s="17"/>
      <c r="S3333" s="17"/>
      <c r="T3333" s="17"/>
      <c r="U3333" s="17"/>
      <c r="V3333" s="17"/>
      <c r="W3333" s="17"/>
      <c r="X3333" s="17"/>
      <c r="Y3333" s="17"/>
      <c r="Z3333" s="17"/>
      <c r="AA3333" s="17"/>
      <c r="AB3333" s="17"/>
      <c r="AC3333" s="17"/>
      <c r="AD3333" s="17"/>
      <c r="AE3333" s="17"/>
      <c r="AF3333" s="17"/>
      <c r="AG3333" s="17"/>
      <c r="AH3333" s="17"/>
      <c r="AI3333" s="17"/>
      <c r="AJ3333" s="17"/>
      <c r="AK3333" s="17"/>
      <c r="AL3333" s="17"/>
      <c r="AM3333" s="17"/>
      <c r="AN3333" s="17"/>
      <c r="AO3333" s="17"/>
      <c r="AP3333" s="17"/>
      <c r="AQ3333" s="17"/>
      <c r="AR3333" s="17"/>
      <c r="AS3333" s="17"/>
      <c r="AT3333" s="17"/>
      <c r="AU3333" s="17"/>
      <c r="AV3333" s="17"/>
      <c r="AW3333" s="17"/>
      <c r="AX3333" s="17"/>
      <c r="AY3333" s="17"/>
      <c r="AZ3333" s="17"/>
      <c r="BA3333" s="17"/>
      <c r="BB3333" s="17"/>
      <c r="BC3333" s="17"/>
      <c r="BD3333" s="17"/>
      <c r="BE3333" s="17"/>
    </row>
    <row r="3334" spans="1:57" s="24" customFormat="1" hidden="1" x14ac:dyDescent="0.25">
      <c r="A3334" s="15">
        <v>2019</v>
      </c>
      <c r="B3334" s="15">
        <v>8</v>
      </c>
      <c r="C3334" s="15" t="s">
        <v>133</v>
      </c>
      <c r="D3334" s="15" t="s">
        <v>292</v>
      </c>
      <c r="E3334" s="15" t="s">
        <v>242</v>
      </c>
      <c r="F3334" s="15" t="s">
        <v>504</v>
      </c>
      <c r="G3334" s="16" t="s">
        <v>505</v>
      </c>
      <c r="H3334" s="15">
        <v>43.08</v>
      </c>
      <c r="I3334" s="15">
        <v>0</v>
      </c>
      <c r="J3334" s="15">
        <v>0</v>
      </c>
      <c r="K3334" s="15">
        <v>0</v>
      </c>
      <c r="L3334" s="15">
        <v>0.92</v>
      </c>
      <c r="M3334" s="15">
        <v>0</v>
      </c>
      <c r="N3334" s="15">
        <v>0</v>
      </c>
      <c r="O3334" s="15">
        <v>42.16</v>
      </c>
      <c r="P3334" s="17"/>
      <c r="Q3334" s="17"/>
      <c r="R3334" s="17"/>
      <c r="S3334" s="17"/>
      <c r="T3334" s="17"/>
      <c r="U3334" s="17"/>
      <c r="V3334" s="17"/>
      <c r="W3334" s="17"/>
      <c r="X3334" s="17"/>
      <c r="Y3334" s="17"/>
      <c r="Z3334" s="17"/>
      <c r="AA3334" s="17"/>
      <c r="AB3334" s="17"/>
      <c r="AC3334" s="17"/>
      <c r="AD3334" s="17"/>
      <c r="AE3334" s="17"/>
      <c r="AF3334" s="17"/>
      <c r="AG3334" s="17"/>
      <c r="AH3334" s="17"/>
      <c r="AI3334" s="17"/>
      <c r="AJ3334" s="17"/>
      <c r="AK3334" s="17"/>
      <c r="AL3334" s="17"/>
      <c r="AM3334" s="17"/>
      <c r="AN3334" s="17"/>
      <c r="AO3334" s="17"/>
      <c r="AP3334" s="17"/>
      <c r="AQ3334" s="17"/>
      <c r="AR3334" s="17"/>
      <c r="AS3334" s="17"/>
      <c r="AT3334" s="17"/>
      <c r="AU3334" s="17"/>
      <c r="AV3334" s="17"/>
      <c r="AW3334" s="17"/>
      <c r="AX3334" s="17"/>
      <c r="AY3334" s="17"/>
      <c r="AZ3334" s="17"/>
      <c r="BA3334" s="17"/>
      <c r="BB3334" s="17"/>
      <c r="BC3334" s="17"/>
      <c r="BD3334" s="17"/>
      <c r="BE3334" s="17"/>
    </row>
    <row r="3335" spans="1:57" s="24" customFormat="1" hidden="1" x14ac:dyDescent="0.25">
      <c r="A3335" s="15">
        <v>2019</v>
      </c>
      <c r="B3335" s="15">
        <v>8</v>
      </c>
      <c r="C3335" s="15" t="s">
        <v>133</v>
      </c>
      <c r="D3335" s="15" t="s">
        <v>506</v>
      </c>
      <c r="E3335" s="15" t="s">
        <v>242</v>
      </c>
      <c r="F3335" s="15" t="s">
        <v>507</v>
      </c>
      <c r="G3335" s="16" t="s">
        <v>505</v>
      </c>
      <c r="H3335" s="15">
        <v>48.55</v>
      </c>
      <c r="I3335" s="15">
        <v>0</v>
      </c>
      <c r="J3335" s="15">
        <v>0</v>
      </c>
      <c r="K3335" s="15">
        <v>0</v>
      </c>
      <c r="L3335" s="15">
        <v>1.03</v>
      </c>
      <c r="M3335" s="15">
        <v>0</v>
      </c>
      <c r="N3335" s="15">
        <v>0</v>
      </c>
      <c r="O3335" s="15">
        <v>47.52</v>
      </c>
      <c r="P3335" s="17"/>
      <c r="Q3335" s="17"/>
      <c r="R3335" s="17"/>
      <c r="S3335" s="17"/>
      <c r="T3335" s="17"/>
      <c r="U3335" s="17"/>
      <c r="V3335" s="17"/>
      <c r="W3335" s="17"/>
      <c r="X3335" s="17"/>
      <c r="Y3335" s="17"/>
      <c r="Z3335" s="17"/>
      <c r="AA3335" s="17"/>
      <c r="AB3335" s="17"/>
      <c r="AC3335" s="17"/>
      <c r="AD3335" s="17"/>
      <c r="AE3335" s="17"/>
      <c r="AF3335" s="17"/>
      <c r="AG3335" s="17"/>
      <c r="AH3335" s="17"/>
      <c r="AI3335" s="17"/>
      <c r="AJ3335" s="17"/>
      <c r="AK3335" s="17"/>
      <c r="AL3335" s="17"/>
      <c r="AM3335" s="17"/>
      <c r="AN3335" s="17"/>
      <c r="AO3335" s="17"/>
      <c r="AP3335" s="17"/>
      <c r="AQ3335" s="17"/>
      <c r="AR3335" s="17"/>
      <c r="AS3335" s="17"/>
      <c r="AT3335" s="17"/>
      <c r="AU3335" s="17"/>
      <c r="AV3335" s="17"/>
      <c r="AW3335" s="17"/>
      <c r="AX3335" s="17"/>
      <c r="AY3335" s="17"/>
      <c r="AZ3335" s="17"/>
      <c r="BA3335" s="17"/>
      <c r="BB3335" s="17"/>
      <c r="BC3335" s="17"/>
      <c r="BD3335" s="17"/>
      <c r="BE3335" s="17"/>
    </row>
    <row r="3336" spans="1:57" s="24" customFormat="1" hidden="1" x14ac:dyDescent="0.25">
      <c r="A3336" s="15">
        <v>2019</v>
      </c>
      <c r="B3336" s="15">
        <v>8</v>
      </c>
      <c r="C3336" s="15" t="s">
        <v>133</v>
      </c>
      <c r="D3336" s="15" t="s">
        <v>292</v>
      </c>
      <c r="E3336" s="15" t="s">
        <v>242</v>
      </c>
      <c r="F3336" s="15" t="s">
        <v>508</v>
      </c>
      <c r="G3336" s="16" t="s">
        <v>505</v>
      </c>
      <c r="H3336" s="15">
        <v>99.28</v>
      </c>
      <c r="I3336" s="15">
        <v>0</v>
      </c>
      <c r="J3336" s="15">
        <v>0</v>
      </c>
      <c r="K3336" s="15">
        <v>0</v>
      </c>
      <c r="L3336" s="15">
        <v>2.09</v>
      </c>
      <c r="M3336" s="15">
        <v>0</v>
      </c>
      <c r="N3336" s="15">
        <v>0</v>
      </c>
      <c r="O3336" s="15">
        <v>97.18</v>
      </c>
      <c r="P3336" s="17"/>
      <c r="Q3336" s="17"/>
      <c r="R3336" s="17"/>
      <c r="S3336" s="17"/>
      <c r="T3336" s="17"/>
      <c r="U3336" s="17"/>
      <c r="V3336" s="17"/>
      <c r="W3336" s="17"/>
      <c r="X3336" s="17"/>
      <c r="Y3336" s="17"/>
      <c r="Z3336" s="17"/>
      <c r="AA3336" s="17"/>
      <c r="AB3336" s="17"/>
      <c r="AC3336" s="17"/>
      <c r="AD3336" s="17"/>
      <c r="AE3336" s="17"/>
      <c r="AF3336" s="17"/>
      <c r="AG3336" s="17"/>
      <c r="AH3336" s="17"/>
      <c r="AI3336" s="17"/>
      <c r="AJ3336" s="17"/>
      <c r="AK3336" s="17"/>
      <c r="AL3336" s="17"/>
      <c r="AM3336" s="17"/>
      <c r="AN3336" s="17"/>
      <c r="AO3336" s="17"/>
      <c r="AP3336" s="17"/>
      <c r="AQ3336" s="17"/>
      <c r="AR3336" s="17"/>
      <c r="AS3336" s="17"/>
      <c r="AT3336" s="17"/>
      <c r="AU3336" s="17"/>
      <c r="AV3336" s="17"/>
      <c r="AW3336" s="17"/>
      <c r="AX3336" s="17"/>
      <c r="AY3336" s="17"/>
      <c r="AZ3336" s="17"/>
      <c r="BA3336" s="17"/>
      <c r="BB3336" s="17"/>
      <c r="BC3336" s="17"/>
      <c r="BD3336" s="17"/>
      <c r="BE3336" s="17"/>
    </row>
    <row r="3337" spans="1:57" s="24" customFormat="1" hidden="1" x14ac:dyDescent="0.25">
      <c r="A3337" s="13">
        <v>2019</v>
      </c>
      <c r="B3337" s="13">
        <v>9</v>
      </c>
      <c r="C3337" s="13" t="s">
        <v>15</v>
      </c>
      <c r="D3337" s="13" t="s">
        <v>16</v>
      </c>
      <c r="E3337" s="5" t="s">
        <v>17</v>
      </c>
      <c r="F3337" s="13" t="s">
        <v>18</v>
      </c>
      <c r="G3337" s="7" t="s">
        <v>18</v>
      </c>
      <c r="H3337" s="13">
        <v>1.48</v>
      </c>
      <c r="I3337" s="13">
        <v>0</v>
      </c>
      <c r="J3337" s="13">
        <v>0</v>
      </c>
      <c r="K3337" s="13">
        <v>0</v>
      </c>
      <c r="L3337" s="13">
        <v>1.48</v>
      </c>
      <c r="M3337" s="13">
        <v>0</v>
      </c>
      <c r="N3337" s="13">
        <v>0</v>
      </c>
      <c r="O3337" s="13">
        <v>0</v>
      </c>
      <c r="P3337" s="18"/>
      <c r="Q3337" s="18"/>
      <c r="R3337" s="18"/>
      <c r="S3337" s="18"/>
      <c r="T3337" s="18"/>
      <c r="U3337" s="18"/>
      <c r="V3337" s="18"/>
      <c r="W3337" s="18"/>
      <c r="X3337" s="18"/>
      <c r="Y3337" s="18"/>
      <c r="Z3337" s="18"/>
      <c r="AA3337" s="18"/>
      <c r="AB3337" s="18"/>
      <c r="AC3337" s="18"/>
      <c r="AD3337" s="18"/>
      <c r="AE3337" s="18"/>
      <c r="AF3337" s="18"/>
      <c r="AG3337" s="18"/>
      <c r="AH3337" s="18"/>
      <c r="AI3337" s="18"/>
      <c r="AJ3337" s="18"/>
      <c r="AK3337" s="18"/>
      <c r="AL3337" s="18"/>
      <c r="AM3337" s="18"/>
      <c r="AN3337" s="18"/>
      <c r="AO3337" s="18"/>
      <c r="AP3337" s="18"/>
      <c r="AQ3337" s="18"/>
      <c r="AR3337" s="18"/>
      <c r="AS3337" s="18"/>
      <c r="AT3337" s="18"/>
      <c r="AU3337" s="18"/>
      <c r="AV3337" s="18"/>
      <c r="AW3337" s="18"/>
      <c r="AX3337" s="18"/>
      <c r="AY3337" s="18"/>
      <c r="AZ3337" s="18"/>
      <c r="BA3337" s="18"/>
      <c r="BB3337" s="18"/>
      <c r="BC3337" s="18"/>
      <c r="BD3337" s="18"/>
      <c r="BE3337" s="18"/>
    </row>
    <row r="3338" spans="1:57" s="24" customFormat="1" x14ac:dyDescent="0.25">
      <c r="A3338" s="13">
        <v>2019</v>
      </c>
      <c r="B3338" s="13">
        <v>9</v>
      </c>
      <c r="C3338" s="13" t="s">
        <v>27</v>
      </c>
      <c r="D3338" s="13" t="s">
        <v>28</v>
      </c>
      <c r="E3338" s="13" t="s">
        <v>29</v>
      </c>
      <c r="F3338" s="13" t="s">
        <v>32</v>
      </c>
      <c r="G3338" s="7" t="s">
        <v>30</v>
      </c>
      <c r="H3338" s="13">
        <v>0.11</v>
      </c>
      <c r="I3338" s="13">
        <v>0</v>
      </c>
      <c r="J3338" s="13">
        <v>0</v>
      </c>
      <c r="K3338" s="13">
        <v>0</v>
      </c>
      <c r="L3338" s="13">
        <v>0</v>
      </c>
      <c r="M3338" s="13">
        <v>0.1</v>
      </c>
      <c r="N3338" s="13">
        <v>0.05</v>
      </c>
      <c r="O3338" s="13">
        <v>0</v>
      </c>
      <c r="P3338" s="18"/>
      <c r="Q3338" s="18"/>
      <c r="R3338" s="18"/>
      <c r="S3338" s="18"/>
      <c r="T3338" s="18"/>
      <c r="U3338" s="18"/>
      <c r="V3338" s="18"/>
      <c r="W3338" s="18"/>
      <c r="X3338" s="18"/>
      <c r="Y3338" s="18"/>
      <c r="Z3338" s="18"/>
      <c r="AA3338" s="18"/>
      <c r="AB3338" s="18"/>
      <c r="AC3338" s="18"/>
      <c r="AD3338" s="18"/>
      <c r="AE3338" s="18"/>
      <c r="AF3338" s="18"/>
      <c r="AG3338" s="18"/>
      <c r="AH3338" s="18"/>
      <c r="AI3338" s="18"/>
      <c r="AJ3338" s="18"/>
      <c r="AK3338" s="18"/>
      <c r="AL3338" s="18"/>
      <c r="AM3338" s="18"/>
      <c r="AN3338" s="18"/>
      <c r="AO3338" s="18"/>
      <c r="AP3338" s="18"/>
      <c r="AQ3338" s="18"/>
      <c r="AR3338" s="18"/>
      <c r="AS3338" s="18"/>
      <c r="AT3338" s="18"/>
      <c r="AU3338" s="18"/>
      <c r="AV3338" s="18"/>
      <c r="AW3338" s="18"/>
      <c r="AX3338" s="18"/>
      <c r="AY3338" s="18"/>
      <c r="AZ3338" s="18"/>
      <c r="BA3338" s="18"/>
      <c r="BB3338" s="18"/>
      <c r="BC3338" s="18"/>
      <c r="BD3338" s="18"/>
      <c r="BE3338" s="18"/>
    </row>
    <row r="3339" spans="1:57" s="24" customFormat="1" hidden="1" x14ac:dyDescent="0.25">
      <c r="A3339" s="13">
        <v>2019</v>
      </c>
      <c r="B3339" s="13">
        <v>9</v>
      </c>
      <c r="C3339" s="13" t="s">
        <v>89</v>
      </c>
      <c r="D3339" s="13" t="s">
        <v>90</v>
      </c>
      <c r="E3339" s="13" t="s">
        <v>91</v>
      </c>
      <c r="F3339" s="13" t="s">
        <v>92</v>
      </c>
      <c r="G3339" s="7" t="s">
        <v>93</v>
      </c>
      <c r="H3339" s="13">
        <v>1.0900000000000001</v>
      </c>
      <c r="I3339" s="13">
        <v>0</v>
      </c>
      <c r="J3339" s="13">
        <v>0</v>
      </c>
      <c r="K3339" s="13">
        <v>0</v>
      </c>
      <c r="L3339" s="13">
        <v>0.6</v>
      </c>
      <c r="M3339" s="13">
        <v>0.5</v>
      </c>
      <c r="N3339" s="13">
        <v>0.17</v>
      </c>
      <c r="O3339" s="13">
        <v>0</v>
      </c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18"/>
      <c r="AE3339" s="18"/>
      <c r="AF3339" s="18"/>
      <c r="AG3339" s="18"/>
      <c r="AH3339" s="18"/>
      <c r="AI3339" s="18"/>
      <c r="AJ3339" s="18"/>
      <c r="AK3339" s="18"/>
      <c r="AL3339" s="18"/>
      <c r="AM3339" s="18"/>
      <c r="AN3339" s="18"/>
      <c r="AO3339" s="18"/>
      <c r="AP3339" s="18"/>
      <c r="AQ3339" s="18"/>
      <c r="AR3339" s="18"/>
      <c r="AS3339" s="18"/>
      <c r="AT3339" s="18"/>
      <c r="AU3339" s="18"/>
      <c r="AV3339" s="18"/>
      <c r="AW3339" s="18"/>
      <c r="AX3339" s="18"/>
      <c r="AY3339" s="18"/>
      <c r="AZ3339" s="18"/>
      <c r="BA3339" s="18"/>
      <c r="BB3339" s="18"/>
      <c r="BC3339" s="18"/>
      <c r="BD3339" s="18"/>
      <c r="BE3339" s="18"/>
    </row>
    <row r="3340" spans="1:57" s="24" customFormat="1" hidden="1" x14ac:dyDescent="0.25">
      <c r="A3340" s="13">
        <v>2019</v>
      </c>
      <c r="B3340" s="13">
        <v>9</v>
      </c>
      <c r="C3340" s="13" t="s">
        <v>89</v>
      </c>
      <c r="D3340" s="13" t="s">
        <v>90</v>
      </c>
      <c r="E3340" s="13" t="s">
        <v>91</v>
      </c>
      <c r="F3340" s="13" t="s">
        <v>96</v>
      </c>
      <c r="G3340" s="7" t="s">
        <v>93</v>
      </c>
      <c r="H3340" s="13">
        <v>7.0000000000000007E-2</v>
      </c>
      <c r="I3340" s="13">
        <v>0</v>
      </c>
      <c r="J3340" s="13">
        <v>0</v>
      </c>
      <c r="K3340" s="13">
        <v>0</v>
      </c>
      <c r="L3340" s="13">
        <v>0</v>
      </c>
      <c r="M3340" s="13">
        <v>7.0000000000000007E-2</v>
      </c>
      <c r="N3340" s="13">
        <v>0.02</v>
      </c>
      <c r="O3340" s="13">
        <v>0</v>
      </c>
      <c r="P3340" s="18"/>
      <c r="Q3340" s="18"/>
      <c r="R3340" s="18"/>
      <c r="S3340" s="18"/>
      <c r="T3340" s="18"/>
      <c r="U3340" s="18"/>
      <c r="V3340" s="18"/>
      <c r="W3340" s="18"/>
      <c r="X3340" s="18"/>
      <c r="Y3340" s="18"/>
      <c r="Z3340" s="18"/>
      <c r="AA3340" s="18"/>
      <c r="AB3340" s="18"/>
      <c r="AC3340" s="18"/>
      <c r="AD3340" s="18"/>
      <c r="AE3340" s="18"/>
      <c r="AF3340" s="18"/>
      <c r="AG3340" s="18"/>
      <c r="AH3340" s="18"/>
      <c r="AI3340" s="18"/>
      <c r="AJ3340" s="18"/>
      <c r="AK3340" s="18"/>
      <c r="AL3340" s="18"/>
      <c r="AM3340" s="18"/>
      <c r="AN3340" s="18"/>
      <c r="AO3340" s="18"/>
      <c r="AP3340" s="18"/>
      <c r="AQ3340" s="18"/>
      <c r="AR3340" s="18"/>
      <c r="AS3340" s="18"/>
      <c r="AT3340" s="18"/>
      <c r="AU3340" s="18"/>
      <c r="AV3340" s="18"/>
      <c r="AW3340" s="18"/>
      <c r="AX3340" s="18"/>
      <c r="AY3340" s="18"/>
      <c r="AZ3340" s="18"/>
      <c r="BA3340" s="18"/>
      <c r="BB3340" s="18"/>
      <c r="BC3340" s="18"/>
      <c r="BD3340" s="18"/>
      <c r="BE3340" s="18"/>
    </row>
    <row r="3341" spans="1:57" s="24" customFormat="1" hidden="1" x14ac:dyDescent="0.25">
      <c r="A3341" s="13">
        <v>2019</v>
      </c>
      <c r="B3341" s="13">
        <v>9</v>
      </c>
      <c r="C3341" s="13" t="s">
        <v>98</v>
      </c>
      <c r="D3341" s="13" t="s">
        <v>99</v>
      </c>
      <c r="E3341" s="13" t="s">
        <v>100</v>
      </c>
      <c r="F3341" s="13" t="s">
        <v>101</v>
      </c>
      <c r="G3341" s="7" t="s">
        <v>102</v>
      </c>
      <c r="H3341" s="13">
        <v>16</v>
      </c>
      <c r="I3341" s="13">
        <v>0</v>
      </c>
      <c r="J3341" s="13">
        <v>0</v>
      </c>
      <c r="K3341" s="13">
        <v>0</v>
      </c>
      <c r="L3341" s="13">
        <v>0.91</v>
      </c>
      <c r="M3341" s="13">
        <v>0</v>
      </c>
      <c r="N3341" s="13">
        <v>0</v>
      </c>
      <c r="O3341" s="13">
        <v>15.09</v>
      </c>
      <c r="P3341" s="18"/>
      <c r="Q3341" s="18"/>
      <c r="R3341" s="18"/>
      <c r="S3341" s="18"/>
      <c r="T3341" s="18"/>
      <c r="U3341" s="18"/>
      <c r="V3341" s="18"/>
      <c r="W3341" s="18"/>
      <c r="X3341" s="18"/>
      <c r="Y3341" s="18"/>
      <c r="Z3341" s="18"/>
      <c r="AA3341" s="18"/>
      <c r="AB3341" s="18"/>
      <c r="AC3341" s="18"/>
      <c r="AD3341" s="18"/>
      <c r="AE3341" s="18"/>
      <c r="AF3341" s="18"/>
      <c r="AG3341" s="18"/>
      <c r="AH3341" s="18"/>
      <c r="AI3341" s="18"/>
      <c r="AJ3341" s="18"/>
      <c r="AK3341" s="18"/>
      <c r="AL3341" s="18"/>
      <c r="AM3341" s="18"/>
      <c r="AN3341" s="18"/>
      <c r="AO3341" s="18"/>
      <c r="AP3341" s="18"/>
      <c r="AQ3341" s="18"/>
      <c r="AR3341" s="18"/>
      <c r="AS3341" s="18"/>
      <c r="AT3341" s="18"/>
      <c r="AU3341" s="18"/>
      <c r="AV3341" s="18"/>
      <c r="AW3341" s="18"/>
      <c r="AX3341" s="18"/>
      <c r="AY3341" s="18"/>
      <c r="AZ3341" s="18"/>
      <c r="BA3341" s="18"/>
      <c r="BB3341" s="18"/>
      <c r="BC3341" s="18"/>
      <c r="BD3341" s="18"/>
      <c r="BE3341" s="18"/>
    </row>
    <row r="3342" spans="1:57" s="24" customFormat="1" hidden="1" x14ac:dyDescent="0.25">
      <c r="A3342" s="13">
        <v>2019</v>
      </c>
      <c r="B3342" s="13">
        <v>9</v>
      </c>
      <c r="C3342" s="13" t="s">
        <v>19</v>
      </c>
      <c r="D3342" s="13" t="s">
        <v>103</v>
      </c>
      <c r="E3342" s="13" t="s">
        <v>104</v>
      </c>
      <c r="F3342" s="13" t="s">
        <v>105</v>
      </c>
      <c r="G3342" s="7" t="s">
        <v>19</v>
      </c>
      <c r="H3342" s="13">
        <v>10.75</v>
      </c>
      <c r="I3342" s="13">
        <v>0</v>
      </c>
      <c r="J3342" s="13">
        <v>0</v>
      </c>
      <c r="K3342" s="13">
        <v>0</v>
      </c>
      <c r="L3342" s="13">
        <v>10.75</v>
      </c>
      <c r="M3342" s="13">
        <v>0</v>
      </c>
      <c r="N3342" s="13">
        <v>0</v>
      </c>
      <c r="O3342" s="13">
        <v>0</v>
      </c>
      <c r="P3342" s="18"/>
      <c r="Q3342" s="18"/>
      <c r="R3342" s="18"/>
      <c r="S3342" s="18"/>
      <c r="T3342" s="18"/>
      <c r="U3342" s="18"/>
      <c r="V3342" s="18"/>
      <c r="W3342" s="18"/>
      <c r="X3342" s="18"/>
      <c r="Y3342" s="18"/>
      <c r="Z3342" s="18"/>
      <c r="AA3342" s="18"/>
      <c r="AB3342" s="18"/>
      <c r="AC3342" s="18"/>
      <c r="AD3342" s="18"/>
      <c r="AE3342" s="18"/>
      <c r="AF3342" s="18"/>
      <c r="AG3342" s="18"/>
      <c r="AH3342" s="18"/>
      <c r="AI3342" s="18"/>
      <c r="AJ3342" s="18"/>
      <c r="AK3342" s="18"/>
      <c r="AL3342" s="18"/>
      <c r="AM3342" s="18"/>
      <c r="AN3342" s="18"/>
      <c r="AO3342" s="18"/>
      <c r="AP3342" s="18"/>
      <c r="AQ3342" s="18"/>
      <c r="AR3342" s="18"/>
      <c r="AS3342" s="18"/>
      <c r="AT3342" s="18"/>
      <c r="AU3342" s="18"/>
      <c r="AV3342" s="18"/>
      <c r="AW3342" s="18"/>
      <c r="AX3342" s="18"/>
      <c r="AY3342" s="18"/>
      <c r="AZ3342" s="18"/>
      <c r="BA3342" s="18"/>
      <c r="BB3342" s="18"/>
      <c r="BC3342" s="18"/>
      <c r="BD3342" s="18"/>
      <c r="BE3342" s="18"/>
    </row>
    <row r="3343" spans="1:57" s="24" customFormat="1" hidden="1" x14ac:dyDescent="0.25">
      <c r="A3343" s="13">
        <v>2019</v>
      </c>
      <c r="B3343" s="13">
        <v>9</v>
      </c>
      <c r="C3343" s="13" t="s">
        <v>19</v>
      </c>
      <c r="D3343" s="13" t="s">
        <v>110</v>
      </c>
      <c r="E3343" s="13" t="s">
        <v>104</v>
      </c>
      <c r="F3343" s="13" t="s">
        <v>111</v>
      </c>
      <c r="G3343" s="7" t="s">
        <v>19</v>
      </c>
      <c r="H3343" s="13">
        <v>0.91</v>
      </c>
      <c r="I3343" s="13">
        <v>0</v>
      </c>
      <c r="J3343" s="13">
        <v>0</v>
      </c>
      <c r="K3343" s="13">
        <v>0</v>
      </c>
      <c r="L3343" s="13">
        <v>0</v>
      </c>
      <c r="M3343" s="13">
        <v>0.91</v>
      </c>
      <c r="N3343" s="13">
        <v>0</v>
      </c>
      <c r="O3343" s="13">
        <v>0</v>
      </c>
      <c r="P3343" s="18"/>
      <c r="Q3343" s="18"/>
      <c r="R3343" s="18"/>
      <c r="S3343" s="18"/>
      <c r="T3343" s="18"/>
      <c r="U3343" s="18"/>
      <c r="V3343" s="18"/>
      <c r="W3343" s="18"/>
      <c r="X3343" s="18"/>
      <c r="Y3343" s="18"/>
      <c r="Z3343" s="18"/>
      <c r="AA3343" s="18"/>
      <c r="AB3343" s="18"/>
      <c r="AC3343" s="18"/>
      <c r="AD3343" s="18"/>
      <c r="AE3343" s="18"/>
      <c r="AF3343" s="18"/>
      <c r="AG3343" s="18"/>
      <c r="AH3343" s="18"/>
      <c r="AI3343" s="18"/>
      <c r="AJ3343" s="18"/>
      <c r="AK3343" s="18"/>
      <c r="AL3343" s="18"/>
      <c r="AM3343" s="18"/>
      <c r="AN3343" s="18"/>
      <c r="AO3343" s="18"/>
      <c r="AP3343" s="18"/>
      <c r="AQ3343" s="18"/>
      <c r="AR3343" s="18"/>
      <c r="AS3343" s="18"/>
      <c r="AT3343" s="18"/>
      <c r="AU3343" s="18"/>
      <c r="AV3343" s="18"/>
      <c r="AW3343" s="18"/>
      <c r="AX3343" s="18"/>
      <c r="AY3343" s="18"/>
      <c r="AZ3343" s="18"/>
      <c r="BA3343" s="18"/>
      <c r="BB3343" s="18"/>
      <c r="BC3343" s="18"/>
      <c r="BD3343" s="18"/>
      <c r="BE3343" s="18"/>
    </row>
    <row r="3344" spans="1:57" s="24" customFormat="1" hidden="1" x14ac:dyDescent="0.25">
      <c r="A3344" s="13">
        <v>2019</v>
      </c>
      <c r="B3344" s="13">
        <v>9</v>
      </c>
      <c r="C3344" s="13" t="s">
        <v>98</v>
      </c>
      <c r="D3344" s="13" t="s">
        <v>120</v>
      </c>
      <c r="E3344" s="13" t="s">
        <v>121</v>
      </c>
      <c r="F3344" s="13" t="s">
        <v>122</v>
      </c>
      <c r="G3344" s="7" t="s">
        <v>122</v>
      </c>
      <c r="H3344" s="13">
        <v>9.74</v>
      </c>
      <c r="I3344" s="13">
        <v>0</v>
      </c>
      <c r="J3344" s="13">
        <v>0</v>
      </c>
      <c r="K3344" s="13">
        <v>0</v>
      </c>
      <c r="L3344" s="13">
        <v>0.95</v>
      </c>
      <c r="M3344" s="13">
        <v>0</v>
      </c>
      <c r="N3344" s="13">
        <v>0</v>
      </c>
      <c r="O3344" s="13">
        <v>8.7799999999999994</v>
      </c>
      <c r="P3344" s="18"/>
      <c r="Q3344" s="18"/>
      <c r="R3344" s="18"/>
      <c r="S3344" s="18"/>
      <c r="T3344" s="18"/>
      <c r="U3344" s="18"/>
      <c r="V3344" s="18"/>
      <c r="W3344" s="18"/>
      <c r="X3344" s="18"/>
      <c r="Y3344" s="18"/>
      <c r="Z3344" s="18"/>
      <c r="AA3344" s="18"/>
      <c r="AB3344" s="18"/>
      <c r="AC3344" s="18"/>
      <c r="AD3344" s="18"/>
      <c r="AE3344" s="18"/>
      <c r="AF3344" s="18"/>
      <c r="AG3344" s="18"/>
      <c r="AH3344" s="18"/>
      <c r="AI3344" s="18"/>
      <c r="AJ3344" s="18"/>
      <c r="AK3344" s="18"/>
      <c r="AL3344" s="18"/>
      <c r="AM3344" s="18"/>
      <c r="AN3344" s="18"/>
      <c r="AO3344" s="18"/>
      <c r="AP3344" s="18"/>
      <c r="AQ3344" s="18"/>
      <c r="AR3344" s="18"/>
      <c r="AS3344" s="18"/>
      <c r="AT3344" s="18"/>
      <c r="AU3344" s="18"/>
      <c r="AV3344" s="18"/>
      <c r="AW3344" s="18"/>
      <c r="AX3344" s="18"/>
      <c r="AY3344" s="18"/>
      <c r="AZ3344" s="18"/>
      <c r="BA3344" s="18"/>
      <c r="BB3344" s="18"/>
      <c r="BC3344" s="18"/>
      <c r="BD3344" s="18"/>
      <c r="BE3344" s="18"/>
    </row>
    <row r="3345" spans="1:57" s="24" customFormat="1" hidden="1" x14ac:dyDescent="0.25">
      <c r="A3345" s="13">
        <v>2019</v>
      </c>
      <c r="B3345" s="13">
        <v>9</v>
      </c>
      <c r="C3345" s="13" t="s">
        <v>98</v>
      </c>
      <c r="D3345" s="13" t="s">
        <v>120</v>
      </c>
      <c r="E3345" s="13" t="s">
        <v>121</v>
      </c>
      <c r="F3345" s="13" t="s">
        <v>123</v>
      </c>
      <c r="G3345" s="7" t="s">
        <v>122</v>
      </c>
      <c r="H3345" s="13">
        <v>7.0000000000000007E-2</v>
      </c>
      <c r="I3345" s="13">
        <v>0</v>
      </c>
      <c r="J3345" s="13">
        <v>0</v>
      </c>
      <c r="K3345" s="13">
        <v>0</v>
      </c>
      <c r="L3345" s="13">
        <v>0</v>
      </c>
      <c r="M3345" s="13">
        <v>0</v>
      </c>
      <c r="N3345" s="13">
        <v>0</v>
      </c>
      <c r="O3345" s="13">
        <v>7.0000000000000007E-2</v>
      </c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18"/>
      <c r="AE3345" s="18"/>
      <c r="AF3345" s="18"/>
      <c r="AG3345" s="18"/>
      <c r="AH3345" s="18"/>
      <c r="AI3345" s="18"/>
      <c r="AJ3345" s="18"/>
      <c r="AK3345" s="18"/>
      <c r="AL3345" s="18"/>
      <c r="AM3345" s="18"/>
      <c r="AN3345" s="18"/>
      <c r="AO3345" s="18"/>
      <c r="AP3345" s="18"/>
      <c r="AQ3345" s="18"/>
      <c r="AR3345" s="18"/>
      <c r="AS3345" s="18"/>
      <c r="AT3345" s="18"/>
      <c r="AU3345" s="18"/>
      <c r="AV3345" s="18"/>
      <c r="AW3345" s="18"/>
      <c r="AX3345" s="18"/>
      <c r="AY3345" s="18"/>
      <c r="AZ3345" s="18"/>
      <c r="BA3345" s="18"/>
      <c r="BB3345" s="18"/>
      <c r="BC3345" s="18"/>
      <c r="BD3345" s="18"/>
      <c r="BE3345" s="18"/>
    </row>
    <row r="3346" spans="1:57" s="24" customFormat="1" hidden="1" x14ac:dyDescent="0.25">
      <c r="A3346" s="13">
        <v>2019</v>
      </c>
      <c r="B3346" s="13">
        <v>9</v>
      </c>
      <c r="C3346" s="13" t="s">
        <v>124</v>
      </c>
      <c r="D3346" s="13" t="s">
        <v>125</v>
      </c>
      <c r="E3346" s="13" t="s">
        <v>543</v>
      </c>
      <c r="F3346" s="13" t="s">
        <v>127</v>
      </c>
      <c r="G3346" s="7" t="s">
        <v>128</v>
      </c>
      <c r="H3346" s="13">
        <v>47.11</v>
      </c>
      <c r="I3346" s="13">
        <v>0</v>
      </c>
      <c r="J3346" s="13">
        <v>0</v>
      </c>
      <c r="K3346" s="13">
        <v>0</v>
      </c>
      <c r="L3346" s="13">
        <v>20.59</v>
      </c>
      <c r="M3346" s="13">
        <v>26.52</v>
      </c>
      <c r="N3346" s="13">
        <v>5.83</v>
      </c>
      <c r="O3346" s="13">
        <v>0</v>
      </c>
      <c r="P3346" s="18"/>
      <c r="Q3346" s="18"/>
      <c r="R3346" s="18"/>
      <c r="S3346" s="18"/>
      <c r="T3346" s="18"/>
      <c r="U3346" s="18"/>
      <c r="V3346" s="18"/>
      <c r="W3346" s="18"/>
      <c r="X3346" s="18"/>
      <c r="Y3346" s="18"/>
      <c r="Z3346" s="18"/>
      <c r="AA3346" s="18"/>
      <c r="AB3346" s="18"/>
      <c r="AC3346" s="18"/>
      <c r="AD3346" s="18"/>
      <c r="AE3346" s="18"/>
      <c r="AF3346" s="18"/>
      <c r="AG3346" s="18"/>
      <c r="AH3346" s="18"/>
      <c r="AI3346" s="18"/>
      <c r="AJ3346" s="18"/>
      <c r="AK3346" s="18"/>
      <c r="AL3346" s="18"/>
      <c r="AM3346" s="18"/>
      <c r="AN3346" s="18"/>
      <c r="AO3346" s="18"/>
      <c r="AP3346" s="18"/>
      <c r="AQ3346" s="18"/>
      <c r="AR3346" s="18"/>
      <c r="AS3346" s="18"/>
      <c r="AT3346" s="18"/>
      <c r="AU3346" s="18"/>
      <c r="AV3346" s="18"/>
      <c r="AW3346" s="18"/>
      <c r="AX3346" s="18"/>
      <c r="AY3346" s="18"/>
      <c r="AZ3346" s="18"/>
      <c r="BA3346" s="18"/>
      <c r="BB3346" s="18"/>
      <c r="BC3346" s="18"/>
      <c r="BD3346" s="18"/>
      <c r="BE3346" s="18"/>
    </row>
    <row r="3347" spans="1:57" s="24" customFormat="1" hidden="1" x14ac:dyDescent="0.25">
      <c r="A3347" s="13">
        <v>2019</v>
      </c>
      <c r="B3347" s="13">
        <v>9</v>
      </c>
      <c r="C3347" s="13" t="s">
        <v>133</v>
      </c>
      <c r="D3347" s="13" t="s">
        <v>134</v>
      </c>
      <c r="E3347" s="13" t="s">
        <v>43</v>
      </c>
      <c r="F3347" s="13" t="s">
        <v>135</v>
      </c>
      <c r="G3347" s="7" t="s">
        <v>136</v>
      </c>
      <c r="H3347" s="13">
        <v>86.5</v>
      </c>
      <c r="I3347" s="13">
        <v>0</v>
      </c>
      <c r="J3347" s="13">
        <v>0</v>
      </c>
      <c r="K3347" s="13">
        <v>0</v>
      </c>
      <c r="L3347" s="13">
        <v>0</v>
      </c>
      <c r="M3347" s="13">
        <v>0</v>
      </c>
      <c r="N3347" s="13">
        <v>0</v>
      </c>
      <c r="O3347" s="13">
        <v>86.5</v>
      </c>
      <c r="P3347" s="18"/>
      <c r="Q3347" s="18"/>
      <c r="R3347" s="18"/>
      <c r="S3347" s="18"/>
      <c r="T3347" s="18"/>
      <c r="U3347" s="18"/>
      <c r="V3347" s="18"/>
      <c r="W3347" s="18"/>
      <c r="X3347" s="18"/>
      <c r="Y3347" s="18"/>
      <c r="Z3347" s="18"/>
      <c r="AA3347" s="18"/>
      <c r="AB3347" s="18"/>
      <c r="AC3347" s="18"/>
      <c r="AD3347" s="18"/>
      <c r="AE3347" s="18"/>
      <c r="AF3347" s="18"/>
      <c r="AG3347" s="18"/>
      <c r="AH3347" s="18"/>
      <c r="AI3347" s="18"/>
      <c r="AJ3347" s="18"/>
      <c r="AK3347" s="18"/>
      <c r="AL3347" s="18"/>
      <c r="AM3347" s="18"/>
      <c r="AN3347" s="18"/>
      <c r="AO3347" s="18"/>
      <c r="AP3347" s="18"/>
      <c r="AQ3347" s="18"/>
      <c r="AR3347" s="18"/>
      <c r="AS3347" s="18"/>
      <c r="AT3347" s="18"/>
      <c r="AU3347" s="18"/>
      <c r="AV3347" s="18"/>
      <c r="AW3347" s="18"/>
      <c r="AX3347" s="18"/>
      <c r="AY3347" s="18"/>
      <c r="AZ3347" s="18"/>
      <c r="BA3347" s="18"/>
      <c r="BB3347" s="18"/>
      <c r="BC3347" s="18"/>
      <c r="BD3347" s="18"/>
      <c r="BE3347" s="18"/>
    </row>
    <row r="3348" spans="1:57" s="24" customFormat="1" hidden="1" x14ac:dyDescent="0.25">
      <c r="A3348" s="13">
        <v>2019</v>
      </c>
      <c r="B3348" s="13">
        <v>9</v>
      </c>
      <c r="C3348" s="13" t="s">
        <v>19</v>
      </c>
      <c r="D3348" s="13" t="s">
        <v>166</v>
      </c>
      <c r="E3348" s="13" t="s">
        <v>104</v>
      </c>
      <c r="F3348" s="13" t="s">
        <v>167</v>
      </c>
      <c r="G3348" s="7" t="s">
        <v>168</v>
      </c>
      <c r="H3348" s="13">
        <v>3.29</v>
      </c>
      <c r="I3348" s="13">
        <v>0</v>
      </c>
      <c r="J3348" s="13">
        <v>0</v>
      </c>
      <c r="K3348" s="13">
        <v>0</v>
      </c>
      <c r="L3348" s="13">
        <v>3.29</v>
      </c>
      <c r="M3348" s="13">
        <v>0</v>
      </c>
      <c r="N3348" s="13">
        <v>0</v>
      </c>
      <c r="O3348" s="13">
        <v>0</v>
      </c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  <c r="AA3348" s="18"/>
      <c r="AB3348" s="18"/>
      <c r="AC3348" s="18"/>
      <c r="AD3348" s="18"/>
      <c r="AE3348" s="18"/>
      <c r="AF3348" s="18"/>
      <c r="AG3348" s="18"/>
      <c r="AH3348" s="18"/>
      <c r="AI3348" s="18"/>
      <c r="AJ3348" s="18"/>
      <c r="AK3348" s="18"/>
      <c r="AL3348" s="18"/>
      <c r="AM3348" s="18"/>
      <c r="AN3348" s="18"/>
      <c r="AO3348" s="18"/>
      <c r="AP3348" s="18"/>
      <c r="AQ3348" s="18"/>
      <c r="AR3348" s="18"/>
      <c r="AS3348" s="18"/>
      <c r="AT3348" s="18"/>
      <c r="AU3348" s="18"/>
      <c r="AV3348" s="18"/>
      <c r="AW3348" s="18"/>
      <c r="AX3348" s="18"/>
      <c r="AY3348" s="18"/>
      <c r="AZ3348" s="18"/>
      <c r="BA3348" s="18"/>
      <c r="BB3348" s="18"/>
      <c r="BC3348" s="18"/>
      <c r="BD3348" s="18"/>
      <c r="BE3348" s="18"/>
    </row>
    <row r="3349" spans="1:57" s="24" customFormat="1" hidden="1" x14ac:dyDescent="0.25">
      <c r="A3349" s="13">
        <v>2019</v>
      </c>
      <c r="B3349" s="13">
        <v>9</v>
      </c>
      <c r="C3349" s="13" t="s">
        <v>19</v>
      </c>
      <c r="D3349" s="13" t="s">
        <v>166</v>
      </c>
      <c r="E3349" s="13" t="s">
        <v>104</v>
      </c>
      <c r="F3349" s="13" t="s">
        <v>168</v>
      </c>
      <c r="G3349" s="7" t="s">
        <v>168</v>
      </c>
      <c r="H3349" s="13">
        <v>2.93</v>
      </c>
      <c r="I3349" s="13">
        <v>0</v>
      </c>
      <c r="J3349" s="13">
        <v>0</v>
      </c>
      <c r="K3349" s="13">
        <v>0</v>
      </c>
      <c r="L3349" s="13">
        <v>2.93</v>
      </c>
      <c r="M3349" s="13">
        <v>0</v>
      </c>
      <c r="N3349" s="13">
        <v>0</v>
      </c>
      <c r="O3349" s="13">
        <v>0</v>
      </c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  <c r="AA3349" s="18"/>
      <c r="AB3349" s="18"/>
      <c r="AC3349" s="18"/>
      <c r="AD3349" s="18"/>
      <c r="AE3349" s="18"/>
      <c r="AF3349" s="18"/>
      <c r="AG3349" s="18"/>
      <c r="AH3349" s="18"/>
      <c r="AI3349" s="18"/>
      <c r="AJ3349" s="18"/>
      <c r="AK3349" s="18"/>
      <c r="AL3349" s="18"/>
      <c r="AM3349" s="18"/>
      <c r="AN3349" s="18"/>
      <c r="AO3349" s="18"/>
      <c r="AP3349" s="18"/>
      <c r="AQ3349" s="18"/>
      <c r="AR3349" s="18"/>
      <c r="AS3349" s="18"/>
      <c r="AT3349" s="18"/>
      <c r="AU3349" s="18"/>
      <c r="AV3349" s="18"/>
      <c r="AW3349" s="18"/>
      <c r="AX3349" s="18"/>
      <c r="AY3349" s="18"/>
      <c r="AZ3349" s="18"/>
      <c r="BA3349" s="18"/>
      <c r="BB3349" s="18"/>
      <c r="BC3349" s="18"/>
      <c r="BD3349" s="18"/>
      <c r="BE3349" s="18"/>
    </row>
    <row r="3350" spans="1:57" s="24" customFormat="1" hidden="1" x14ac:dyDescent="0.25">
      <c r="A3350" s="13">
        <v>2019</v>
      </c>
      <c r="B3350" s="13">
        <v>9</v>
      </c>
      <c r="C3350" s="13" t="s">
        <v>19</v>
      </c>
      <c r="D3350" s="13" t="s">
        <v>103</v>
      </c>
      <c r="E3350" s="13" t="s">
        <v>104</v>
      </c>
      <c r="F3350" s="13" t="s">
        <v>519</v>
      </c>
      <c r="G3350" s="7" t="s">
        <v>168</v>
      </c>
      <c r="H3350" s="13">
        <v>1.1000000000000001</v>
      </c>
      <c r="I3350" s="13">
        <v>0</v>
      </c>
      <c r="J3350" s="13">
        <v>0</v>
      </c>
      <c r="K3350" s="13">
        <v>0</v>
      </c>
      <c r="L3350" s="13">
        <v>1.1000000000000001</v>
      </c>
      <c r="M3350" s="13">
        <v>0</v>
      </c>
      <c r="N3350" s="13">
        <v>0</v>
      </c>
      <c r="O3350" s="13">
        <v>0</v>
      </c>
      <c r="P3350" s="18"/>
      <c r="Q3350" s="18"/>
      <c r="R3350" s="18"/>
      <c r="S3350" s="18"/>
      <c r="T3350" s="18"/>
      <c r="U3350" s="18"/>
      <c r="V3350" s="18"/>
      <c r="W3350" s="18"/>
      <c r="X3350" s="18"/>
      <c r="Y3350" s="18"/>
      <c r="Z3350" s="18"/>
      <c r="AA3350" s="18"/>
      <c r="AB3350" s="18"/>
      <c r="AC3350" s="18"/>
      <c r="AD3350" s="18"/>
      <c r="AE3350" s="18"/>
      <c r="AF3350" s="18"/>
      <c r="AG3350" s="18"/>
      <c r="AH3350" s="18"/>
      <c r="AI3350" s="18"/>
      <c r="AJ3350" s="18"/>
      <c r="AK3350" s="18"/>
      <c r="AL3350" s="18"/>
      <c r="AM3350" s="18"/>
      <c r="AN3350" s="18"/>
      <c r="AO3350" s="18"/>
      <c r="AP3350" s="18"/>
      <c r="AQ3350" s="18"/>
      <c r="AR3350" s="18"/>
      <c r="AS3350" s="18"/>
      <c r="AT3350" s="18"/>
      <c r="AU3350" s="18"/>
      <c r="AV3350" s="18"/>
      <c r="AW3350" s="18"/>
      <c r="AX3350" s="18"/>
      <c r="AY3350" s="18"/>
      <c r="AZ3350" s="18"/>
      <c r="BA3350" s="18"/>
      <c r="BB3350" s="18"/>
      <c r="BC3350" s="18"/>
      <c r="BD3350" s="18"/>
      <c r="BE3350" s="18"/>
    </row>
    <row r="3351" spans="1:57" s="24" customFormat="1" hidden="1" x14ac:dyDescent="0.25">
      <c r="A3351" s="13">
        <v>2019</v>
      </c>
      <c r="B3351" s="13">
        <v>9</v>
      </c>
      <c r="C3351" s="13" t="s">
        <v>19</v>
      </c>
      <c r="D3351" s="13" t="s">
        <v>103</v>
      </c>
      <c r="E3351" s="13" t="s">
        <v>104</v>
      </c>
      <c r="F3351" s="13" t="s">
        <v>169</v>
      </c>
      <c r="G3351" s="7" t="s">
        <v>168</v>
      </c>
      <c r="H3351" s="13">
        <v>2.09</v>
      </c>
      <c r="I3351" s="13">
        <v>0</v>
      </c>
      <c r="J3351" s="13">
        <v>0</v>
      </c>
      <c r="K3351" s="13">
        <v>0</v>
      </c>
      <c r="L3351" s="13">
        <v>2.09</v>
      </c>
      <c r="M3351" s="13">
        <v>0</v>
      </c>
      <c r="N3351" s="13">
        <v>0</v>
      </c>
      <c r="O3351" s="13">
        <v>0</v>
      </c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18"/>
      <c r="AE3351" s="18"/>
      <c r="AF3351" s="18"/>
      <c r="AG3351" s="18"/>
      <c r="AH3351" s="18"/>
      <c r="AI3351" s="18"/>
      <c r="AJ3351" s="18"/>
      <c r="AK3351" s="18"/>
      <c r="AL3351" s="18"/>
      <c r="AM3351" s="18"/>
      <c r="AN3351" s="18"/>
      <c r="AO3351" s="18"/>
      <c r="AP3351" s="18"/>
      <c r="AQ3351" s="18"/>
      <c r="AR3351" s="18"/>
      <c r="AS3351" s="18"/>
      <c r="AT3351" s="18"/>
      <c r="AU3351" s="18"/>
      <c r="AV3351" s="18"/>
      <c r="AW3351" s="18"/>
      <c r="AX3351" s="18"/>
      <c r="AY3351" s="18"/>
      <c r="AZ3351" s="18"/>
      <c r="BA3351" s="18"/>
      <c r="BB3351" s="18"/>
      <c r="BC3351" s="18"/>
      <c r="BD3351" s="18"/>
      <c r="BE3351" s="18"/>
    </row>
    <row r="3352" spans="1:57" s="24" customFormat="1" hidden="1" x14ac:dyDescent="0.25">
      <c r="A3352" s="13">
        <v>2019</v>
      </c>
      <c r="B3352" s="13">
        <v>9</v>
      </c>
      <c r="C3352" s="13" t="s">
        <v>79</v>
      </c>
      <c r="D3352" s="13" t="s">
        <v>137</v>
      </c>
      <c r="E3352" s="13" t="s">
        <v>138</v>
      </c>
      <c r="F3352" s="13" t="s">
        <v>170</v>
      </c>
      <c r="G3352" s="7" t="s">
        <v>171</v>
      </c>
      <c r="H3352" s="13">
        <v>3.2199999999999998</v>
      </c>
      <c r="I3352" s="13">
        <v>0</v>
      </c>
      <c r="J3352" s="13">
        <v>0</v>
      </c>
      <c r="K3352" s="13">
        <v>0</v>
      </c>
      <c r="L3352" s="13">
        <v>3.2199999999999998</v>
      </c>
      <c r="M3352" s="13">
        <v>0</v>
      </c>
      <c r="N3352" s="13">
        <v>0</v>
      </c>
      <c r="O3352" s="13">
        <v>0</v>
      </c>
      <c r="P3352" s="18"/>
      <c r="Q3352" s="18"/>
      <c r="R3352" s="18"/>
      <c r="S3352" s="18"/>
      <c r="T3352" s="18"/>
      <c r="U3352" s="18"/>
      <c r="V3352" s="18"/>
      <c r="W3352" s="18"/>
      <c r="X3352" s="18"/>
      <c r="Y3352" s="18"/>
      <c r="Z3352" s="18"/>
      <c r="AA3352" s="18"/>
      <c r="AB3352" s="18"/>
      <c r="AC3352" s="18"/>
      <c r="AD3352" s="18"/>
      <c r="AE3352" s="18"/>
      <c r="AF3352" s="18"/>
      <c r="AG3352" s="18"/>
      <c r="AH3352" s="18"/>
      <c r="AI3352" s="18"/>
      <c r="AJ3352" s="18"/>
      <c r="AK3352" s="18"/>
      <c r="AL3352" s="18"/>
      <c r="AM3352" s="18"/>
      <c r="AN3352" s="18"/>
      <c r="AO3352" s="18"/>
      <c r="AP3352" s="18"/>
      <c r="AQ3352" s="18"/>
      <c r="AR3352" s="18"/>
      <c r="AS3352" s="18"/>
      <c r="AT3352" s="18"/>
      <c r="AU3352" s="18"/>
      <c r="AV3352" s="18"/>
      <c r="AW3352" s="18"/>
      <c r="AX3352" s="18"/>
      <c r="AY3352" s="18"/>
      <c r="AZ3352" s="18"/>
      <c r="BA3352" s="18"/>
      <c r="BB3352" s="18"/>
      <c r="BC3352" s="18"/>
      <c r="BD3352" s="18"/>
      <c r="BE3352" s="18"/>
    </row>
    <row r="3353" spans="1:57" s="24" customFormat="1" hidden="1" x14ac:dyDescent="0.25">
      <c r="A3353" s="13">
        <v>2019</v>
      </c>
      <c r="B3353" s="13">
        <v>9</v>
      </c>
      <c r="C3353" s="13" t="s">
        <v>79</v>
      </c>
      <c r="D3353" s="13" t="s">
        <v>137</v>
      </c>
      <c r="E3353" s="13" t="s">
        <v>138</v>
      </c>
      <c r="F3353" s="13" t="s">
        <v>174</v>
      </c>
      <c r="G3353" s="7" t="s">
        <v>171</v>
      </c>
      <c r="H3353" s="13">
        <v>0.61</v>
      </c>
      <c r="I3353" s="13">
        <v>0</v>
      </c>
      <c r="J3353" s="13">
        <v>0</v>
      </c>
      <c r="K3353" s="13">
        <v>0</v>
      </c>
      <c r="L3353" s="13">
        <v>0.61</v>
      </c>
      <c r="M3353" s="13">
        <v>0</v>
      </c>
      <c r="N3353" s="13">
        <v>0</v>
      </c>
      <c r="O3353" s="13">
        <v>0</v>
      </c>
      <c r="P3353" s="18"/>
      <c r="Q3353" s="18"/>
      <c r="R3353" s="18"/>
      <c r="S3353" s="18"/>
      <c r="T3353" s="18"/>
      <c r="U3353" s="18"/>
      <c r="V3353" s="18"/>
      <c r="W3353" s="18"/>
      <c r="X3353" s="18"/>
      <c r="Y3353" s="18"/>
      <c r="Z3353" s="18"/>
      <c r="AA3353" s="18"/>
      <c r="AB3353" s="18"/>
      <c r="AC3353" s="18"/>
      <c r="AD3353" s="18"/>
      <c r="AE3353" s="18"/>
      <c r="AF3353" s="18"/>
      <c r="AG3353" s="18"/>
      <c r="AH3353" s="18"/>
      <c r="AI3353" s="18"/>
      <c r="AJ3353" s="18"/>
      <c r="AK3353" s="18"/>
      <c r="AL3353" s="18"/>
      <c r="AM3353" s="18"/>
      <c r="AN3353" s="18"/>
      <c r="AO3353" s="18"/>
      <c r="AP3353" s="18"/>
      <c r="AQ3353" s="18"/>
      <c r="AR3353" s="18"/>
      <c r="AS3353" s="18"/>
      <c r="AT3353" s="18"/>
      <c r="AU3353" s="18"/>
      <c r="AV3353" s="18"/>
      <c r="AW3353" s="18"/>
      <c r="AX3353" s="18"/>
      <c r="AY3353" s="18"/>
      <c r="AZ3353" s="18"/>
      <c r="BA3353" s="18"/>
      <c r="BB3353" s="18"/>
      <c r="BC3353" s="18"/>
      <c r="BD3353" s="18"/>
      <c r="BE3353" s="18"/>
    </row>
    <row r="3354" spans="1:57" s="24" customFormat="1" hidden="1" x14ac:dyDescent="0.25">
      <c r="A3354" s="13">
        <v>2019</v>
      </c>
      <c r="B3354" s="13">
        <v>9</v>
      </c>
      <c r="C3354" s="13" t="s">
        <v>79</v>
      </c>
      <c r="D3354" s="13" t="s">
        <v>137</v>
      </c>
      <c r="E3354" s="13" t="s">
        <v>138</v>
      </c>
      <c r="F3354" s="13" t="s">
        <v>175</v>
      </c>
      <c r="G3354" s="7" t="s">
        <v>171</v>
      </c>
      <c r="H3354" s="13">
        <v>3.01</v>
      </c>
      <c r="I3354" s="13">
        <v>0</v>
      </c>
      <c r="J3354" s="13">
        <v>0</v>
      </c>
      <c r="K3354" s="13">
        <v>0</v>
      </c>
      <c r="L3354" s="13">
        <v>3.01</v>
      </c>
      <c r="M3354" s="13">
        <v>0</v>
      </c>
      <c r="N3354" s="13">
        <v>0</v>
      </c>
      <c r="O3354" s="13">
        <v>0</v>
      </c>
      <c r="P3354" s="18"/>
      <c r="Q3354" s="18"/>
      <c r="R3354" s="18"/>
      <c r="S3354" s="18"/>
      <c r="T3354" s="18"/>
      <c r="U3354" s="18"/>
      <c r="V3354" s="18"/>
      <c r="W3354" s="18"/>
      <c r="X3354" s="18"/>
      <c r="Y3354" s="18"/>
      <c r="Z3354" s="18"/>
      <c r="AA3354" s="18"/>
      <c r="AB3354" s="18"/>
      <c r="AC3354" s="18"/>
      <c r="AD3354" s="18"/>
      <c r="AE3354" s="18"/>
      <c r="AF3354" s="18"/>
      <c r="AG3354" s="18"/>
      <c r="AH3354" s="18"/>
      <c r="AI3354" s="18"/>
      <c r="AJ3354" s="18"/>
      <c r="AK3354" s="18"/>
      <c r="AL3354" s="18"/>
      <c r="AM3354" s="18"/>
      <c r="AN3354" s="18"/>
      <c r="AO3354" s="18"/>
      <c r="AP3354" s="18"/>
      <c r="AQ3354" s="18"/>
      <c r="AR3354" s="18"/>
      <c r="AS3354" s="18"/>
      <c r="AT3354" s="18"/>
      <c r="AU3354" s="18"/>
      <c r="AV3354" s="18"/>
      <c r="AW3354" s="18"/>
      <c r="AX3354" s="18"/>
      <c r="AY3354" s="18"/>
      <c r="AZ3354" s="18"/>
      <c r="BA3354" s="18"/>
      <c r="BB3354" s="18"/>
      <c r="BC3354" s="18"/>
      <c r="BD3354" s="18"/>
      <c r="BE3354" s="18"/>
    </row>
    <row r="3355" spans="1:57" s="24" customFormat="1" hidden="1" x14ac:dyDescent="0.25">
      <c r="A3355" s="13">
        <v>2019</v>
      </c>
      <c r="B3355" s="13">
        <v>9</v>
      </c>
      <c r="C3355" s="13" t="s">
        <v>27</v>
      </c>
      <c r="D3355" s="13" t="s">
        <v>158</v>
      </c>
      <c r="E3355" s="13" t="s">
        <v>176</v>
      </c>
      <c r="F3355" s="13" t="s">
        <v>179</v>
      </c>
      <c r="G3355" s="7" t="s">
        <v>178</v>
      </c>
      <c r="H3355" s="13">
        <v>3.5300000000000002</v>
      </c>
      <c r="I3355" s="13">
        <v>0</v>
      </c>
      <c r="J3355" s="13">
        <v>0</v>
      </c>
      <c r="K3355" s="13">
        <v>0</v>
      </c>
      <c r="L3355" s="13">
        <v>0</v>
      </c>
      <c r="M3355" s="13">
        <v>3.5300000000000002</v>
      </c>
      <c r="N3355" s="13">
        <v>2.04</v>
      </c>
      <c r="O3355" s="13">
        <v>0</v>
      </c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  <c r="AA3355" s="18"/>
      <c r="AB3355" s="18"/>
      <c r="AC3355" s="18"/>
      <c r="AD3355" s="18"/>
      <c r="AE3355" s="18"/>
      <c r="AF3355" s="18"/>
      <c r="AG3355" s="18"/>
      <c r="AH3355" s="18"/>
      <c r="AI3355" s="18"/>
      <c r="AJ3355" s="18"/>
      <c r="AK3355" s="18"/>
      <c r="AL3355" s="18"/>
      <c r="AM3355" s="18"/>
      <c r="AN3355" s="18"/>
      <c r="AO3355" s="18"/>
      <c r="AP3355" s="18"/>
      <c r="AQ3355" s="18"/>
      <c r="AR3355" s="18"/>
      <c r="AS3355" s="18"/>
      <c r="AT3355" s="18"/>
      <c r="AU3355" s="18"/>
      <c r="AV3355" s="18"/>
      <c r="AW3355" s="18"/>
      <c r="AX3355" s="18"/>
      <c r="AY3355" s="18"/>
      <c r="AZ3355" s="18"/>
      <c r="BA3355" s="18"/>
      <c r="BB3355" s="18"/>
      <c r="BC3355" s="18"/>
      <c r="BD3355" s="18"/>
      <c r="BE3355" s="18"/>
    </row>
    <row r="3356" spans="1:57" s="24" customFormat="1" hidden="1" x14ac:dyDescent="0.25">
      <c r="A3356" s="13">
        <v>2019</v>
      </c>
      <c r="B3356" s="13">
        <v>9</v>
      </c>
      <c r="C3356" s="13" t="s">
        <v>209</v>
      </c>
      <c r="D3356" s="13" t="s">
        <v>210</v>
      </c>
      <c r="E3356" s="13" t="s">
        <v>17</v>
      </c>
      <c r="F3356" s="13" t="s">
        <v>211</v>
      </c>
      <c r="G3356" s="7" t="s">
        <v>212</v>
      </c>
      <c r="H3356" s="13">
        <v>0.14000000000000001</v>
      </c>
      <c r="I3356" s="13">
        <v>0</v>
      </c>
      <c r="J3356" s="13">
        <v>0</v>
      </c>
      <c r="K3356" s="13">
        <v>0</v>
      </c>
      <c r="L3356" s="13">
        <v>0.03</v>
      </c>
      <c r="M3356" s="13">
        <v>0</v>
      </c>
      <c r="N3356" s="13">
        <v>0</v>
      </c>
      <c r="O3356" s="13">
        <v>0.1</v>
      </c>
      <c r="P3356" s="18"/>
      <c r="Q3356" s="18"/>
      <c r="R3356" s="18"/>
      <c r="S3356" s="18"/>
      <c r="T3356" s="18"/>
      <c r="U3356" s="18"/>
      <c r="V3356" s="18"/>
      <c r="W3356" s="18"/>
      <c r="X3356" s="18"/>
      <c r="Y3356" s="18"/>
      <c r="Z3356" s="18"/>
      <c r="AA3356" s="18"/>
      <c r="AB3356" s="18"/>
      <c r="AC3356" s="18"/>
      <c r="AD3356" s="18"/>
      <c r="AE3356" s="18"/>
      <c r="AF3356" s="18"/>
      <c r="AG3356" s="18"/>
      <c r="AH3356" s="18"/>
      <c r="AI3356" s="18"/>
      <c r="AJ3356" s="18"/>
      <c r="AK3356" s="18"/>
      <c r="AL3356" s="18"/>
      <c r="AM3356" s="18"/>
      <c r="AN3356" s="18"/>
      <c r="AO3356" s="18"/>
      <c r="AP3356" s="18"/>
      <c r="AQ3356" s="18"/>
      <c r="AR3356" s="18"/>
      <c r="AS3356" s="18"/>
      <c r="AT3356" s="18"/>
      <c r="AU3356" s="18"/>
      <c r="AV3356" s="18"/>
      <c r="AW3356" s="18"/>
      <c r="AX3356" s="18"/>
      <c r="AY3356" s="18"/>
      <c r="AZ3356" s="18"/>
      <c r="BA3356" s="18"/>
      <c r="BB3356" s="18"/>
      <c r="BC3356" s="18"/>
      <c r="BD3356" s="18"/>
      <c r="BE3356" s="18"/>
    </row>
    <row r="3357" spans="1:57" s="24" customFormat="1" hidden="1" x14ac:dyDescent="0.25">
      <c r="A3357" s="13">
        <v>2019</v>
      </c>
      <c r="B3357" s="13">
        <v>9</v>
      </c>
      <c r="C3357" s="13" t="s">
        <v>222</v>
      </c>
      <c r="D3357" s="13" t="s">
        <v>223</v>
      </c>
      <c r="E3357" s="13" t="s">
        <v>224</v>
      </c>
      <c r="F3357" s="13" t="s">
        <v>225</v>
      </c>
      <c r="G3357" s="7" t="s">
        <v>226</v>
      </c>
      <c r="H3357" s="13">
        <v>0.23</v>
      </c>
      <c r="I3357" s="13">
        <v>0</v>
      </c>
      <c r="J3357" s="13">
        <v>0</v>
      </c>
      <c r="K3357" s="13">
        <v>0</v>
      </c>
      <c r="L3357" s="13">
        <v>0</v>
      </c>
      <c r="M3357" s="13">
        <v>0</v>
      </c>
      <c r="N3357" s="13">
        <v>0</v>
      </c>
      <c r="O3357" s="13">
        <v>0.23</v>
      </c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18"/>
      <c r="AE3357" s="18"/>
      <c r="AF3357" s="18"/>
      <c r="AG3357" s="18"/>
      <c r="AH3357" s="18"/>
      <c r="AI3357" s="18"/>
      <c r="AJ3357" s="18"/>
      <c r="AK3357" s="18"/>
      <c r="AL3357" s="18"/>
      <c r="AM3357" s="18"/>
      <c r="AN3357" s="18"/>
      <c r="AO3357" s="18"/>
      <c r="AP3357" s="18"/>
      <c r="AQ3357" s="18"/>
      <c r="AR3357" s="18"/>
      <c r="AS3357" s="18"/>
      <c r="AT3357" s="18"/>
      <c r="AU3357" s="18"/>
      <c r="AV3357" s="18"/>
      <c r="AW3357" s="18"/>
      <c r="AX3357" s="18"/>
      <c r="AY3357" s="18"/>
      <c r="AZ3357" s="18"/>
      <c r="BA3357" s="18"/>
      <c r="BB3357" s="18"/>
      <c r="BC3357" s="18"/>
      <c r="BD3357" s="18"/>
      <c r="BE3357" s="18"/>
    </row>
    <row r="3358" spans="1:57" s="24" customFormat="1" hidden="1" x14ac:dyDescent="0.25">
      <c r="A3358" s="13">
        <v>2019</v>
      </c>
      <c r="B3358" s="13">
        <v>9</v>
      </c>
      <c r="C3358" s="13" t="s">
        <v>133</v>
      </c>
      <c r="D3358" s="13" t="s">
        <v>292</v>
      </c>
      <c r="E3358" s="13" t="s">
        <v>81</v>
      </c>
      <c r="F3358" s="13" t="s">
        <v>239</v>
      </c>
      <c r="G3358" s="7" t="s">
        <v>240</v>
      </c>
      <c r="H3358" s="13">
        <v>0.02</v>
      </c>
      <c r="I3358" s="13">
        <v>0</v>
      </c>
      <c r="J3358" s="13">
        <v>0</v>
      </c>
      <c r="K3358" s="13">
        <v>0</v>
      </c>
      <c r="L3358" s="13">
        <v>0.02</v>
      </c>
      <c r="M3358" s="13">
        <v>0</v>
      </c>
      <c r="N3358" s="13">
        <v>0</v>
      </c>
      <c r="O3358" s="13">
        <v>0</v>
      </c>
      <c r="P3358" s="18"/>
      <c r="Q3358" s="18"/>
      <c r="R3358" s="18"/>
      <c r="S3358" s="18"/>
      <c r="T3358" s="18"/>
      <c r="U3358" s="18"/>
      <c r="V3358" s="18"/>
      <c r="W3358" s="18"/>
      <c r="X3358" s="18"/>
      <c r="Y3358" s="18"/>
      <c r="Z3358" s="18"/>
      <c r="AA3358" s="18"/>
      <c r="AB3358" s="18"/>
      <c r="AC3358" s="18"/>
      <c r="AD3358" s="18"/>
      <c r="AE3358" s="18"/>
      <c r="AF3358" s="18"/>
      <c r="AG3358" s="18"/>
      <c r="AH3358" s="18"/>
      <c r="AI3358" s="18"/>
      <c r="AJ3358" s="18"/>
      <c r="AK3358" s="18"/>
      <c r="AL3358" s="18"/>
      <c r="AM3358" s="18"/>
      <c r="AN3358" s="18"/>
      <c r="AO3358" s="18"/>
      <c r="AP3358" s="18"/>
      <c r="AQ3358" s="18"/>
      <c r="AR3358" s="18"/>
      <c r="AS3358" s="18"/>
      <c r="AT3358" s="18"/>
      <c r="AU3358" s="18"/>
      <c r="AV3358" s="18"/>
      <c r="AW3358" s="18"/>
      <c r="AX3358" s="18"/>
      <c r="AY3358" s="18"/>
      <c r="AZ3358" s="18"/>
      <c r="BA3358" s="18"/>
      <c r="BB3358" s="18"/>
      <c r="BC3358" s="18"/>
      <c r="BD3358" s="18"/>
      <c r="BE3358" s="18"/>
    </row>
    <row r="3359" spans="1:57" s="24" customFormat="1" hidden="1" x14ac:dyDescent="0.25">
      <c r="A3359" s="13">
        <v>2019</v>
      </c>
      <c r="B3359" s="13">
        <v>9</v>
      </c>
      <c r="C3359" s="13" t="s">
        <v>27</v>
      </c>
      <c r="D3359" s="13" t="s">
        <v>158</v>
      </c>
      <c r="E3359" s="5" t="s">
        <v>17</v>
      </c>
      <c r="F3359" s="13" t="s">
        <v>266</v>
      </c>
      <c r="G3359" s="7" t="s">
        <v>34</v>
      </c>
      <c r="H3359" s="13">
        <v>0.11</v>
      </c>
      <c r="I3359" s="13">
        <v>0</v>
      </c>
      <c r="J3359" s="13">
        <v>0</v>
      </c>
      <c r="K3359" s="13">
        <v>0</v>
      </c>
      <c r="L3359" s="13">
        <v>0</v>
      </c>
      <c r="M3359" s="13">
        <v>0.11</v>
      </c>
      <c r="N3359" s="13">
        <v>0.18</v>
      </c>
      <c r="O3359" s="13">
        <v>0</v>
      </c>
      <c r="P3359" s="18"/>
      <c r="Q3359" s="18"/>
      <c r="R3359" s="18"/>
      <c r="S3359" s="18"/>
      <c r="T3359" s="18"/>
      <c r="U3359" s="18"/>
      <c r="V3359" s="18"/>
      <c r="W3359" s="18"/>
      <c r="X3359" s="18"/>
      <c r="Y3359" s="18"/>
      <c r="Z3359" s="18"/>
      <c r="AA3359" s="18"/>
      <c r="AB3359" s="18"/>
      <c r="AC3359" s="18"/>
      <c r="AD3359" s="18"/>
      <c r="AE3359" s="18"/>
      <c r="AF3359" s="18"/>
      <c r="AG3359" s="18"/>
      <c r="AH3359" s="18"/>
      <c r="AI3359" s="18"/>
      <c r="AJ3359" s="18"/>
      <c r="AK3359" s="18"/>
      <c r="AL3359" s="18"/>
      <c r="AM3359" s="18"/>
      <c r="AN3359" s="18"/>
      <c r="AO3359" s="18"/>
      <c r="AP3359" s="18"/>
      <c r="AQ3359" s="18"/>
      <c r="AR3359" s="18"/>
      <c r="AS3359" s="18"/>
      <c r="AT3359" s="18"/>
      <c r="AU3359" s="18"/>
      <c r="AV3359" s="18"/>
      <c r="AW3359" s="18"/>
      <c r="AX3359" s="18"/>
      <c r="AY3359" s="18"/>
      <c r="AZ3359" s="18"/>
      <c r="BA3359" s="18"/>
      <c r="BB3359" s="18"/>
      <c r="BC3359" s="18"/>
      <c r="BD3359" s="18"/>
      <c r="BE3359" s="18"/>
    </row>
    <row r="3360" spans="1:57" s="24" customFormat="1" hidden="1" x14ac:dyDescent="0.25">
      <c r="A3360" s="13">
        <v>2019</v>
      </c>
      <c r="B3360" s="13">
        <v>9</v>
      </c>
      <c r="C3360" s="13" t="s">
        <v>19</v>
      </c>
      <c r="D3360" s="13" t="s">
        <v>66</v>
      </c>
      <c r="E3360" s="13" t="s">
        <v>43</v>
      </c>
      <c r="F3360" s="13" t="s">
        <v>117</v>
      </c>
      <c r="G3360" s="5" t="s">
        <v>117</v>
      </c>
      <c r="H3360" s="13">
        <v>1.26</v>
      </c>
      <c r="I3360" s="13">
        <v>0</v>
      </c>
      <c r="J3360" s="13">
        <v>0</v>
      </c>
      <c r="K3360" s="13">
        <v>0</v>
      </c>
      <c r="L3360" s="13">
        <v>0</v>
      </c>
      <c r="M3360" s="13">
        <v>0</v>
      </c>
      <c r="N3360" s="13">
        <v>0</v>
      </c>
      <c r="O3360" s="13">
        <v>1.26</v>
      </c>
      <c r="P3360" s="18"/>
      <c r="Q3360" s="18"/>
      <c r="R3360" s="18"/>
      <c r="S3360" s="18"/>
      <c r="T3360" s="18"/>
      <c r="U3360" s="18"/>
      <c r="V3360" s="18"/>
      <c r="W3360" s="18"/>
      <c r="X3360" s="18"/>
      <c r="Y3360" s="18"/>
      <c r="Z3360" s="18"/>
      <c r="AA3360" s="18"/>
      <c r="AB3360" s="18"/>
      <c r="AC3360" s="18"/>
      <c r="AD3360" s="18"/>
      <c r="AE3360" s="18"/>
      <c r="AF3360" s="18"/>
      <c r="AG3360" s="18"/>
      <c r="AH3360" s="18"/>
      <c r="AI3360" s="18"/>
      <c r="AJ3360" s="18"/>
      <c r="AK3360" s="18"/>
      <c r="AL3360" s="18"/>
      <c r="AM3360" s="18"/>
      <c r="AN3360" s="18"/>
      <c r="AO3360" s="18"/>
      <c r="AP3360" s="18"/>
      <c r="AQ3360" s="18"/>
      <c r="AR3360" s="18"/>
      <c r="AS3360" s="18"/>
      <c r="AT3360" s="18"/>
      <c r="AU3360" s="18"/>
      <c r="AV3360" s="18"/>
      <c r="AW3360" s="18"/>
      <c r="AX3360" s="18"/>
      <c r="AY3360" s="18"/>
      <c r="AZ3360" s="18"/>
      <c r="BA3360" s="18"/>
      <c r="BB3360" s="18"/>
      <c r="BC3360" s="18"/>
      <c r="BD3360" s="18"/>
      <c r="BE3360" s="18"/>
    </row>
    <row r="3361" spans="1:57" s="24" customFormat="1" x14ac:dyDescent="0.25">
      <c r="A3361" s="13">
        <v>2019</v>
      </c>
      <c r="B3361" s="13">
        <v>9</v>
      </c>
      <c r="C3361" s="13" t="s">
        <v>133</v>
      </c>
      <c r="D3361" s="13" t="s">
        <v>292</v>
      </c>
      <c r="E3361" s="13" t="s">
        <v>29</v>
      </c>
      <c r="F3361" s="13" t="s">
        <v>293</v>
      </c>
      <c r="G3361" s="7" t="s">
        <v>294</v>
      </c>
      <c r="H3361" s="13">
        <v>0.02</v>
      </c>
      <c r="I3361" s="13">
        <v>0</v>
      </c>
      <c r="J3361" s="13">
        <v>0</v>
      </c>
      <c r="K3361" s="13">
        <v>0</v>
      </c>
      <c r="L3361" s="13">
        <v>0.02</v>
      </c>
      <c r="M3361" s="13">
        <v>0</v>
      </c>
      <c r="N3361" s="13">
        <v>0</v>
      </c>
      <c r="O3361" s="13">
        <v>0</v>
      </c>
      <c r="P3361" s="18"/>
      <c r="Q3361" s="18"/>
      <c r="R3361" s="18"/>
      <c r="S3361" s="18"/>
      <c r="T3361" s="18"/>
      <c r="U3361" s="18"/>
      <c r="V3361" s="18"/>
      <c r="W3361" s="18"/>
      <c r="X3361" s="18"/>
      <c r="Y3361" s="18"/>
      <c r="Z3361" s="18"/>
      <c r="AA3361" s="18"/>
      <c r="AB3361" s="18"/>
      <c r="AC3361" s="18"/>
      <c r="AD3361" s="18"/>
      <c r="AE3361" s="18"/>
      <c r="AF3361" s="18"/>
      <c r="AG3361" s="18"/>
      <c r="AH3361" s="18"/>
      <c r="AI3361" s="18"/>
      <c r="AJ3361" s="18"/>
      <c r="AK3361" s="18"/>
      <c r="AL3361" s="18"/>
      <c r="AM3361" s="18"/>
      <c r="AN3361" s="18"/>
      <c r="AO3361" s="18"/>
      <c r="AP3361" s="18"/>
      <c r="AQ3361" s="18"/>
      <c r="AR3361" s="18"/>
      <c r="AS3361" s="18"/>
      <c r="AT3361" s="18"/>
      <c r="AU3361" s="18"/>
      <c r="AV3361" s="18"/>
      <c r="AW3361" s="18"/>
      <c r="AX3361" s="18"/>
      <c r="AY3361" s="18"/>
      <c r="AZ3361" s="18"/>
      <c r="BA3361" s="18"/>
      <c r="BB3361" s="18"/>
      <c r="BC3361" s="18"/>
      <c r="BD3361" s="18"/>
      <c r="BE3361" s="18"/>
    </row>
    <row r="3362" spans="1:57" s="24" customFormat="1" hidden="1" x14ac:dyDescent="0.25">
      <c r="A3362" s="13">
        <v>2019</v>
      </c>
      <c r="B3362" s="13">
        <v>9</v>
      </c>
      <c r="C3362" s="13" t="s">
        <v>19</v>
      </c>
      <c r="D3362" s="13" t="s">
        <v>20</v>
      </c>
      <c r="E3362" s="13" t="s">
        <v>304</v>
      </c>
      <c r="F3362" s="13" t="s">
        <v>307</v>
      </c>
      <c r="G3362" s="7" t="s">
        <v>306</v>
      </c>
      <c r="H3362" s="13">
        <v>1.5100000000000002</v>
      </c>
      <c r="I3362" s="13">
        <v>0</v>
      </c>
      <c r="J3362" s="13">
        <v>0</v>
      </c>
      <c r="K3362" s="13">
        <v>0</v>
      </c>
      <c r="L3362" s="13">
        <v>1.5100000000000002</v>
      </c>
      <c r="M3362" s="13">
        <v>0</v>
      </c>
      <c r="N3362" s="13">
        <v>0</v>
      </c>
      <c r="O3362" s="13">
        <v>0</v>
      </c>
      <c r="P3362" s="18"/>
      <c r="Q3362" s="18"/>
      <c r="R3362" s="18"/>
      <c r="S3362" s="18"/>
      <c r="T3362" s="18"/>
      <c r="U3362" s="18"/>
      <c r="V3362" s="18"/>
      <c r="W3362" s="18"/>
      <c r="X3362" s="18"/>
      <c r="Y3362" s="18"/>
      <c r="Z3362" s="18"/>
      <c r="AA3362" s="18"/>
      <c r="AB3362" s="18"/>
      <c r="AC3362" s="18"/>
      <c r="AD3362" s="18"/>
      <c r="AE3362" s="18"/>
      <c r="AF3362" s="18"/>
      <c r="AG3362" s="18"/>
      <c r="AH3362" s="18"/>
      <c r="AI3362" s="18"/>
      <c r="AJ3362" s="18"/>
      <c r="AK3362" s="18"/>
      <c r="AL3362" s="18"/>
      <c r="AM3362" s="18"/>
      <c r="AN3362" s="18"/>
      <c r="AO3362" s="18"/>
      <c r="AP3362" s="18"/>
      <c r="AQ3362" s="18"/>
      <c r="AR3362" s="18"/>
      <c r="AS3362" s="18"/>
      <c r="AT3362" s="18"/>
      <c r="AU3362" s="18"/>
      <c r="AV3362" s="18"/>
      <c r="AW3362" s="18"/>
      <c r="AX3362" s="18"/>
      <c r="AY3362" s="18"/>
      <c r="AZ3362" s="18"/>
      <c r="BA3362" s="18"/>
      <c r="BB3362" s="18"/>
      <c r="BC3362" s="18"/>
      <c r="BD3362" s="18"/>
      <c r="BE3362" s="18"/>
    </row>
    <row r="3363" spans="1:57" s="24" customFormat="1" hidden="1" x14ac:dyDescent="0.25">
      <c r="A3363" s="13">
        <v>2019</v>
      </c>
      <c r="B3363" s="13">
        <v>9</v>
      </c>
      <c r="C3363" s="13" t="s">
        <v>19</v>
      </c>
      <c r="D3363" s="13" t="s">
        <v>103</v>
      </c>
      <c r="E3363" s="13" t="s">
        <v>304</v>
      </c>
      <c r="F3363" s="13" t="s">
        <v>308</v>
      </c>
      <c r="G3363" s="7" t="s">
        <v>306</v>
      </c>
      <c r="H3363" s="13">
        <v>0.01</v>
      </c>
      <c r="I3363" s="13">
        <v>0</v>
      </c>
      <c r="J3363" s="13">
        <v>0</v>
      </c>
      <c r="K3363" s="13">
        <v>0</v>
      </c>
      <c r="L3363" s="13">
        <v>0.01</v>
      </c>
      <c r="M3363" s="13">
        <v>0</v>
      </c>
      <c r="N3363" s="13">
        <v>0</v>
      </c>
      <c r="O3363" s="13">
        <v>0</v>
      </c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18"/>
      <c r="AE3363" s="18"/>
      <c r="AF3363" s="18"/>
      <c r="AG3363" s="18"/>
      <c r="AH3363" s="18"/>
      <c r="AI3363" s="18"/>
      <c r="AJ3363" s="18"/>
      <c r="AK3363" s="18"/>
      <c r="AL3363" s="18"/>
      <c r="AM3363" s="18"/>
      <c r="AN3363" s="18"/>
      <c r="AO3363" s="18"/>
      <c r="AP3363" s="18"/>
      <c r="AQ3363" s="18"/>
      <c r="AR3363" s="18"/>
      <c r="AS3363" s="18"/>
      <c r="AT3363" s="18"/>
      <c r="AU3363" s="18"/>
      <c r="AV3363" s="18"/>
      <c r="AW3363" s="18"/>
      <c r="AX3363" s="18"/>
      <c r="AY3363" s="18"/>
      <c r="AZ3363" s="18"/>
      <c r="BA3363" s="18"/>
      <c r="BB3363" s="18"/>
      <c r="BC3363" s="18"/>
      <c r="BD3363" s="18"/>
      <c r="BE3363" s="18"/>
    </row>
    <row r="3364" spans="1:57" s="24" customFormat="1" x14ac:dyDescent="0.25">
      <c r="A3364" s="13">
        <v>2019</v>
      </c>
      <c r="B3364" s="13">
        <v>9</v>
      </c>
      <c r="C3364" s="13" t="s">
        <v>89</v>
      </c>
      <c r="D3364" s="13" t="s">
        <v>90</v>
      </c>
      <c r="E3364" s="13" t="s">
        <v>29</v>
      </c>
      <c r="F3364" s="13" t="s">
        <v>535</v>
      </c>
      <c r="G3364" s="7" t="s">
        <v>330</v>
      </c>
      <c r="H3364" s="13">
        <v>3.57</v>
      </c>
      <c r="I3364" s="13">
        <v>0</v>
      </c>
      <c r="J3364" s="13">
        <v>0</v>
      </c>
      <c r="K3364" s="13">
        <v>0</v>
      </c>
      <c r="L3364" s="13">
        <v>3.57</v>
      </c>
      <c r="M3364" s="13">
        <v>0</v>
      </c>
      <c r="N3364" s="13">
        <v>0</v>
      </c>
      <c r="O3364" s="13">
        <v>0</v>
      </c>
      <c r="P3364" s="18"/>
      <c r="Q3364" s="18"/>
      <c r="R3364" s="18"/>
      <c r="S3364" s="18"/>
      <c r="T3364" s="18"/>
      <c r="U3364" s="18"/>
      <c r="V3364" s="18"/>
      <c r="W3364" s="18"/>
      <c r="X3364" s="18"/>
      <c r="Y3364" s="18"/>
      <c r="Z3364" s="18"/>
      <c r="AA3364" s="18"/>
      <c r="AB3364" s="18"/>
      <c r="AC3364" s="18"/>
      <c r="AD3364" s="18"/>
      <c r="AE3364" s="18"/>
      <c r="AF3364" s="18"/>
      <c r="AG3364" s="18"/>
      <c r="AH3364" s="18"/>
      <c r="AI3364" s="18"/>
      <c r="AJ3364" s="18"/>
      <c r="AK3364" s="18"/>
      <c r="AL3364" s="18"/>
      <c r="AM3364" s="18"/>
      <c r="AN3364" s="18"/>
      <c r="AO3364" s="18"/>
      <c r="AP3364" s="18"/>
      <c r="AQ3364" s="18"/>
      <c r="AR3364" s="18"/>
      <c r="AS3364" s="18"/>
      <c r="AT3364" s="18"/>
      <c r="AU3364" s="18"/>
      <c r="AV3364" s="18"/>
      <c r="AW3364" s="18"/>
      <c r="AX3364" s="18"/>
      <c r="AY3364" s="18"/>
      <c r="AZ3364" s="18"/>
      <c r="BA3364" s="18"/>
      <c r="BB3364" s="18"/>
      <c r="BC3364" s="18"/>
      <c r="BD3364" s="18"/>
      <c r="BE3364" s="18"/>
    </row>
    <row r="3365" spans="1:57" s="24" customFormat="1" hidden="1" x14ac:dyDescent="0.25">
      <c r="A3365" s="13">
        <v>2019</v>
      </c>
      <c r="B3365" s="13">
        <v>9</v>
      </c>
      <c r="C3365" s="13" t="s">
        <v>15</v>
      </c>
      <c r="D3365" s="13" t="s">
        <v>536</v>
      </c>
      <c r="E3365" s="13" t="s">
        <v>43</v>
      </c>
      <c r="F3365" s="13" t="s">
        <v>394</v>
      </c>
      <c r="G3365" s="7" t="s">
        <v>393</v>
      </c>
      <c r="H3365" s="13">
        <v>0.35</v>
      </c>
      <c r="I3365" s="13">
        <v>0</v>
      </c>
      <c r="J3365" s="13">
        <v>0</v>
      </c>
      <c r="K3365" s="13">
        <v>0</v>
      </c>
      <c r="L3365" s="13">
        <v>0.35</v>
      </c>
      <c r="M3365" s="13">
        <v>0</v>
      </c>
      <c r="N3365" s="13">
        <v>0</v>
      </c>
      <c r="O3365" s="13">
        <v>0</v>
      </c>
      <c r="P3365" s="18"/>
      <c r="Q3365" s="18"/>
      <c r="R3365" s="18"/>
      <c r="S3365" s="18"/>
      <c r="T3365" s="18"/>
      <c r="U3365" s="18"/>
      <c r="V3365" s="18"/>
      <c r="W3365" s="18"/>
      <c r="X3365" s="18"/>
      <c r="Y3365" s="18"/>
      <c r="Z3365" s="18"/>
      <c r="AA3365" s="18"/>
      <c r="AB3365" s="18"/>
      <c r="AC3365" s="18"/>
      <c r="AD3365" s="18"/>
      <c r="AE3365" s="18"/>
      <c r="AF3365" s="18"/>
      <c r="AG3365" s="18"/>
      <c r="AH3365" s="18"/>
      <c r="AI3365" s="18"/>
      <c r="AJ3365" s="18"/>
      <c r="AK3365" s="18"/>
      <c r="AL3365" s="18"/>
      <c r="AM3365" s="18"/>
      <c r="AN3365" s="18"/>
      <c r="AO3365" s="18"/>
      <c r="AP3365" s="18"/>
      <c r="AQ3365" s="18"/>
      <c r="AR3365" s="18"/>
      <c r="AS3365" s="18"/>
      <c r="AT3365" s="18"/>
      <c r="AU3365" s="18"/>
      <c r="AV3365" s="18"/>
      <c r="AW3365" s="18"/>
      <c r="AX3365" s="18"/>
      <c r="AY3365" s="18"/>
      <c r="AZ3365" s="18"/>
      <c r="BA3365" s="18"/>
      <c r="BB3365" s="18"/>
      <c r="BC3365" s="18"/>
      <c r="BD3365" s="18"/>
      <c r="BE3365" s="18"/>
    </row>
    <row r="3366" spans="1:57" s="24" customFormat="1" hidden="1" x14ac:dyDescent="0.25">
      <c r="A3366" s="13">
        <v>2019</v>
      </c>
      <c r="B3366" s="13">
        <v>9</v>
      </c>
      <c r="C3366" s="13" t="s">
        <v>124</v>
      </c>
      <c r="D3366" s="13" t="s">
        <v>379</v>
      </c>
      <c r="E3366" s="13" t="s">
        <v>543</v>
      </c>
      <c r="F3366" s="13" t="s">
        <v>532</v>
      </c>
      <c r="G3366" s="7" t="s">
        <v>439</v>
      </c>
      <c r="H3366" s="13">
        <v>0</v>
      </c>
      <c r="I3366" s="13">
        <v>0</v>
      </c>
      <c r="J3366" s="13">
        <v>0</v>
      </c>
      <c r="K3366" s="13">
        <v>0</v>
      </c>
      <c r="L3366" s="13">
        <v>0</v>
      </c>
      <c r="M3366" s="13">
        <v>0</v>
      </c>
      <c r="N3366" s="13">
        <v>0</v>
      </c>
      <c r="O3366" s="13">
        <v>0</v>
      </c>
      <c r="P3366" s="18"/>
      <c r="Q3366" s="18"/>
      <c r="R3366" s="18"/>
      <c r="S3366" s="18"/>
      <c r="T3366" s="18"/>
      <c r="U3366" s="18"/>
      <c r="V3366" s="18"/>
      <c r="W3366" s="18"/>
      <c r="X3366" s="18"/>
      <c r="Y3366" s="18"/>
      <c r="Z3366" s="18"/>
      <c r="AA3366" s="18"/>
      <c r="AB3366" s="18"/>
      <c r="AC3366" s="18"/>
      <c r="AD3366" s="18"/>
      <c r="AE3366" s="18"/>
      <c r="AF3366" s="18"/>
      <c r="AG3366" s="18"/>
      <c r="AH3366" s="18"/>
      <c r="AI3366" s="18"/>
      <c r="AJ3366" s="18"/>
      <c r="AK3366" s="18"/>
      <c r="AL3366" s="18"/>
      <c r="AM3366" s="18"/>
      <c r="AN3366" s="18"/>
      <c r="AO3366" s="18"/>
      <c r="AP3366" s="18"/>
      <c r="AQ3366" s="18"/>
      <c r="AR3366" s="18"/>
      <c r="AS3366" s="18"/>
      <c r="AT3366" s="18"/>
      <c r="AU3366" s="18"/>
      <c r="AV3366" s="18"/>
      <c r="AW3366" s="18"/>
      <c r="AX3366" s="18"/>
      <c r="AY3366" s="18"/>
      <c r="AZ3366" s="18"/>
      <c r="BA3366" s="18"/>
      <c r="BB3366" s="18"/>
      <c r="BC3366" s="18"/>
      <c r="BD3366" s="18"/>
      <c r="BE3366" s="18"/>
    </row>
    <row r="3367" spans="1:57" s="24" customFormat="1" hidden="1" x14ac:dyDescent="0.25">
      <c r="A3367" s="13">
        <v>2019</v>
      </c>
      <c r="B3367" s="13">
        <v>9</v>
      </c>
      <c r="C3367" s="13" t="s">
        <v>19</v>
      </c>
      <c r="D3367" s="13" t="s">
        <v>70</v>
      </c>
      <c r="E3367" s="13" t="s">
        <v>441</v>
      </c>
      <c r="F3367" s="13" t="s">
        <v>442</v>
      </c>
      <c r="G3367" s="5" t="s">
        <v>442</v>
      </c>
      <c r="H3367" s="13">
        <v>0.02</v>
      </c>
      <c r="I3367" s="13">
        <v>0</v>
      </c>
      <c r="J3367" s="13">
        <v>0</v>
      </c>
      <c r="K3367" s="13">
        <v>0</v>
      </c>
      <c r="L3367" s="13">
        <v>0.02</v>
      </c>
      <c r="M3367" s="13">
        <v>0</v>
      </c>
      <c r="N3367" s="13">
        <v>0</v>
      </c>
      <c r="O3367" s="13">
        <v>0</v>
      </c>
      <c r="P3367" s="18"/>
      <c r="Q3367" s="18"/>
      <c r="R3367" s="18"/>
      <c r="S3367" s="18"/>
      <c r="T3367" s="18"/>
      <c r="U3367" s="18"/>
      <c r="V3367" s="18"/>
      <c r="W3367" s="18"/>
      <c r="X3367" s="18"/>
      <c r="Y3367" s="18"/>
      <c r="Z3367" s="18"/>
      <c r="AA3367" s="18"/>
      <c r="AB3367" s="18"/>
      <c r="AC3367" s="18"/>
      <c r="AD3367" s="18"/>
      <c r="AE3367" s="18"/>
      <c r="AF3367" s="18"/>
      <c r="AG3367" s="18"/>
      <c r="AH3367" s="18"/>
      <c r="AI3367" s="18"/>
      <c r="AJ3367" s="18"/>
      <c r="AK3367" s="18"/>
      <c r="AL3367" s="18"/>
      <c r="AM3367" s="18"/>
      <c r="AN3367" s="18"/>
      <c r="AO3367" s="18"/>
      <c r="AP3367" s="18"/>
      <c r="AQ3367" s="18"/>
      <c r="AR3367" s="18"/>
      <c r="AS3367" s="18"/>
      <c r="AT3367" s="18"/>
      <c r="AU3367" s="18"/>
      <c r="AV3367" s="18"/>
      <c r="AW3367" s="18"/>
      <c r="AX3367" s="18"/>
      <c r="AY3367" s="18"/>
      <c r="AZ3367" s="18"/>
      <c r="BA3367" s="18"/>
      <c r="BB3367" s="18"/>
      <c r="BC3367" s="18"/>
      <c r="BD3367" s="18"/>
      <c r="BE3367" s="18"/>
    </row>
    <row r="3368" spans="1:57" s="24" customFormat="1" hidden="1" x14ac:dyDescent="0.25">
      <c r="A3368" s="13">
        <v>2019</v>
      </c>
      <c r="B3368" s="13">
        <v>9</v>
      </c>
      <c r="C3368" s="13" t="s">
        <v>98</v>
      </c>
      <c r="D3368" s="13" t="s">
        <v>120</v>
      </c>
      <c r="E3368" s="13" t="s">
        <v>459</v>
      </c>
      <c r="F3368" s="13" t="s">
        <v>460</v>
      </c>
      <c r="G3368" s="7" t="s">
        <v>460</v>
      </c>
      <c r="H3368" s="13">
        <v>5.43</v>
      </c>
      <c r="I3368" s="13">
        <v>0</v>
      </c>
      <c r="J3368" s="13">
        <v>0</v>
      </c>
      <c r="K3368" s="13">
        <v>0</v>
      </c>
      <c r="L3368" s="13">
        <v>5.43</v>
      </c>
      <c r="M3368" s="13">
        <v>0</v>
      </c>
      <c r="N3368" s="13">
        <v>0</v>
      </c>
      <c r="O3368" s="13">
        <v>0</v>
      </c>
      <c r="P3368" s="18"/>
      <c r="Q3368" s="18"/>
      <c r="R3368" s="18"/>
      <c r="S3368" s="18"/>
      <c r="T3368" s="18"/>
      <c r="U3368" s="18"/>
      <c r="V3368" s="18"/>
      <c r="W3368" s="18"/>
      <c r="X3368" s="18"/>
      <c r="Y3368" s="18"/>
      <c r="Z3368" s="18"/>
      <c r="AA3368" s="18"/>
      <c r="AB3368" s="18"/>
      <c r="AC3368" s="18"/>
      <c r="AD3368" s="18"/>
      <c r="AE3368" s="18"/>
      <c r="AF3368" s="18"/>
      <c r="AG3368" s="18"/>
      <c r="AH3368" s="18"/>
      <c r="AI3368" s="18"/>
      <c r="AJ3368" s="18"/>
      <c r="AK3368" s="18"/>
      <c r="AL3368" s="18"/>
      <c r="AM3368" s="18"/>
      <c r="AN3368" s="18"/>
      <c r="AO3368" s="18"/>
      <c r="AP3368" s="18"/>
      <c r="AQ3368" s="18"/>
      <c r="AR3368" s="18"/>
      <c r="AS3368" s="18"/>
      <c r="AT3368" s="18"/>
      <c r="AU3368" s="18"/>
      <c r="AV3368" s="18"/>
      <c r="AW3368" s="18"/>
      <c r="AX3368" s="18"/>
      <c r="AY3368" s="18"/>
      <c r="AZ3368" s="18"/>
      <c r="BA3368" s="18"/>
      <c r="BB3368" s="18"/>
      <c r="BC3368" s="18"/>
      <c r="BD3368" s="18"/>
      <c r="BE3368" s="18"/>
    </row>
    <row r="3369" spans="1:57" s="24" customFormat="1" x14ac:dyDescent="0.25">
      <c r="A3369" s="13">
        <v>2019</v>
      </c>
      <c r="B3369" s="13">
        <v>9</v>
      </c>
      <c r="C3369" s="13" t="s">
        <v>98</v>
      </c>
      <c r="D3369" s="13" t="s">
        <v>471</v>
      </c>
      <c r="E3369" s="13" t="s">
        <v>29</v>
      </c>
      <c r="F3369" s="13" t="s">
        <v>472</v>
      </c>
      <c r="G3369" s="7" t="s">
        <v>473</v>
      </c>
      <c r="H3369" s="13">
        <v>1274.51</v>
      </c>
      <c r="I3369" s="13">
        <v>0</v>
      </c>
      <c r="J3369" s="13">
        <v>0</v>
      </c>
      <c r="K3369" s="13">
        <v>0</v>
      </c>
      <c r="L3369" s="13">
        <v>0</v>
      </c>
      <c r="M3369" s="13">
        <v>1274.51</v>
      </c>
      <c r="N3369" s="13">
        <v>130.85</v>
      </c>
      <c r="O3369" s="13">
        <v>0</v>
      </c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18"/>
      <c r="AE3369" s="18"/>
      <c r="AF3369" s="18"/>
      <c r="AG3369" s="18"/>
      <c r="AH3369" s="18"/>
      <c r="AI3369" s="18"/>
      <c r="AJ3369" s="18"/>
      <c r="AK3369" s="18"/>
      <c r="AL3369" s="18"/>
      <c r="AM3369" s="18"/>
      <c r="AN3369" s="18"/>
      <c r="AO3369" s="18"/>
      <c r="AP3369" s="18"/>
      <c r="AQ3369" s="18"/>
      <c r="AR3369" s="18"/>
      <c r="AS3369" s="18"/>
      <c r="AT3369" s="18"/>
      <c r="AU3369" s="18"/>
      <c r="AV3369" s="18"/>
      <c r="AW3369" s="18"/>
      <c r="AX3369" s="18"/>
      <c r="AY3369" s="18"/>
      <c r="AZ3369" s="18"/>
      <c r="BA3369" s="18"/>
      <c r="BB3369" s="18"/>
      <c r="BC3369" s="18"/>
      <c r="BD3369" s="18"/>
      <c r="BE3369" s="18"/>
    </row>
    <row r="3370" spans="1:57" s="24" customFormat="1" x14ac:dyDescent="0.25">
      <c r="A3370" s="13">
        <v>2019</v>
      </c>
      <c r="B3370" s="13">
        <v>9</v>
      </c>
      <c r="C3370" s="13" t="s">
        <v>98</v>
      </c>
      <c r="D3370" s="13" t="s">
        <v>483</v>
      </c>
      <c r="E3370" s="13" t="s">
        <v>29</v>
      </c>
      <c r="F3370" s="13" t="s">
        <v>99</v>
      </c>
      <c r="G3370" s="7" t="s">
        <v>483</v>
      </c>
      <c r="H3370" s="13">
        <v>5.09</v>
      </c>
      <c r="I3370" s="13">
        <v>0</v>
      </c>
      <c r="J3370" s="13">
        <v>0</v>
      </c>
      <c r="K3370" s="13">
        <v>0</v>
      </c>
      <c r="L3370" s="13">
        <v>5.09</v>
      </c>
      <c r="M3370" s="13">
        <v>0</v>
      </c>
      <c r="N3370" s="13">
        <v>0</v>
      </c>
      <c r="O3370" s="13">
        <v>0</v>
      </c>
      <c r="P3370" s="18"/>
      <c r="Q3370" s="18"/>
      <c r="R3370" s="18"/>
      <c r="S3370" s="18"/>
      <c r="T3370" s="18"/>
      <c r="U3370" s="18"/>
      <c r="V3370" s="18"/>
      <c r="W3370" s="18"/>
      <c r="X3370" s="18"/>
      <c r="Y3370" s="18"/>
      <c r="Z3370" s="18"/>
      <c r="AA3370" s="18"/>
      <c r="AB3370" s="18"/>
      <c r="AC3370" s="18"/>
      <c r="AD3370" s="18"/>
      <c r="AE3370" s="18"/>
      <c r="AF3370" s="18"/>
      <c r="AG3370" s="18"/>
      <c r="AH3370" s="18"/>
      <c r="AI3370" s="18"/>
      <c r="AJ3370" s="18"/>
      <c r="AK3370" s="18"/>
      <c r="AL3370" s="18"/>
      <c r="AM3370" s="18"/>
      <c r="AN3370" s="18"/>
      <c r="AO3370" s="18"/>
      <c r="AP3370" s="18"/>
      <c r="AQ3370" s="18"/>
      <c r="AR3370" s="18"/>
      <c r="AS3370" s="18"/>
      <c r="AT3370" s="18"/>
      <c r="AU3370" s="18"/>
      <c r="AV3370" s="18"/>
      <c r="AW3370" s="18"/>
      <c r="AX3370" s="18"/>
      <c r="AY3370" s="18"/>
      <c r="AZ3370" s="18"/>
      <c r="BA3370" s="18"/>
      <c r="BB3370" s="18"/>
      <c r="BC3370" s="18"/>
      <c r="BD3370" s="18"/>
      <c r="BE3370" s="18"/>
    </row>
    <row r="3371" spans="1:57" s="24" customFormat="1" hidden="1" x14ac:dyDescent="0.25">
      <c r="A3371" s="13">
        <v>2019</v>
      </c>
      <c r="B3371" s="13">
        <v>9</v>
      </c>
      <c r="C3371" s="13" t="s">
        <v>133</v>
      </c>
      <c r="D3371" s="13" t="s">
        <v>238</v>
      </c>
      <c r="E3371" s="13" t="s">
        <v>543</v>
      </c>
      <c r="F3371" s="13" t="s">
        <v>485</v>
      </c>
      <c r="G3371" s="7" t="s">
        <v>486</v>
      </c>
      <c r="H3371" s="13">
        <v>2.94</v>
      </c>
      <c r="I3371" s="13">
        <v>0</v>
      </c>
      <c r="J3371" s="13">
        <v>0</v>
      </c>
      <c r="K3371" s="13">
        <v>0</v>
      </c>
      <c r="L3371" s="13">
        <v>2.94</v>
      </c>
      <c r="M3371" s="13">
        <v>0</v>
      </c>
      <c r="N3371" s="13">
        <v>0</v>
      </c>
      <c r="O3371" s="13">
        <v>0</v>
      </c>
      <c r="P3371" s="18"/>
      <c r="Q3371" s="18"/>
      <c r="R3371" s="18"/>
      <c r="S3371" s="18"/>
      <c r="T3371" s="18"/>
      <c r="U3371" s="18"/>
      <c r="V3371" s="18"/>
      <c r="W3371" s="18"/>
      <c r="X3371" s="18"/>
      <c r="Y3371" s="18"/>
      <c r="Z3371" s="18"/>
      <c r="AA3371" s="18"/>
      <c r="AB3371" s="18"/>
      <c r="AC3371" s="18"/>
      <c r="AD3371" s="18"/>
      <c r="AE3371" s="18"/>
      <c r="AF3371" s="18"/>
      <c r="AG3371" s="18"/>
      <c r="AH3371" s="18"/>
      <c r="AI3371" s="18"/>
      <c r="AJ3371" s="18"/>
      <c r="AK3371" s="18"/>
      <c r="AL3371" s="18"/>
      <c r="AM3371" s="18"/>
      <c r="AN3371" s="18"/>
      <c r="AO3371" s="18"/>
      <c r="AP3371" s="18"/>
      <c r="AQ3371" s="18"/>
      <c r="AR3371" s="18"/>
      <c r="AS3371" s="18"/>
      <c r="AT3371" s="18"/>
      <c r="AU3371" s="18"/>
      <c r="AV3371" s="18"/>
      <c r="AW3371" s="18"/>
      <c r="AX3371" s="18"/>
      <c r="AY3371" s="18"/>
      <c r="AZ3371" s="18"/>
      <c r="BA3371" s="18"/>
      <c r="BB3371" s="18"/>
      <c r="BC3371" s="18"/>
      <c r="BD3371" s="18"/>
      <c r="BE3371" s="18"/>
    </row>
    <row r="3372" spans="1:57" s="24" customFormat="1" hidden="1" x14ac:dyDescent="0.25">
      <c r="A3372" s="13">
        <v>2019</v>
      </c>
      <c r="B3372" s="13">
        <v>9</v>
      </c>
      <c r="C3372" s="13" t="s">
        <v>133</v>
      </c>
      <c r="D3372" s="13" t="s">
        <v>487</v>
      </c>
      <c r="E3372" s="13" t="s">
        <v>546</v>
      </c>
      <c r="F3372" s="13" t="s">
        <v>488</v>
      </c>
      <c r="G3372" s="7" t="s">
        <v>489</v>
      </c>
      <c r="H3372" s="13">
        <v>0.79</v>
      </c>
      <c r="I3372" s="13">
        <v>0</v>
      </c>
      <c r="J3372" s="13">
        <v>0</v>
      </c>
      <c r="K3372" s="13">
        <v>0</v>
      </c>
      <c r="L3372" s="13">
        <v>0.79</v>
      </c>
      <c r="M3372" s="13">
        <v>0</v>
      </c>
      <c r="N3372" s="13">
        <v>0</v>
      </c>
      <c r="O3372" s="13">
        <v>0</v>
      </c>
      <c r="P3372" s="18"/>
      <c r="Q3372" s="18"/>
      <c r="R3372" s="18"/>
      <c r="S3372" s="18"/>
      <c r="T3372" s="18"/>
      <c r="U3372" s="18"/>
      <c r="V3372" s="18"/>
      <c r="W3372" s="18"/>
      <c r="X3372" s="18"/>
      <c r="Y3372" s="18"/>
      <c r="Z3372" s="18"/>
      <c r="AA3372" s="18"/>
      <c r="AB3372" s="18"/>
      <c r="AC3372" s="18"/>
      <c r="AD3372" s="18"/>
      <c r="AE3372" s="18"/>
      <c r="AF3372" s="18"/>
      <c r="AG3372" s="18"/>
      <c r="AH3372" s="18"/>
      <c r="AI3372" s="18"/>
      <c r="AJ3372" s="18"/>
      <c r="AK3372" s="18"/>
      <c r="AL3372" s="18"/>
      <c r="AM3372" s="18"/>
      <c r="AN3372" s="18"/>
      <c r="AO3372" s="18"/>
      <c r="AP3372" s="18"/>
      <c r="AQ3372" s="18"/>
      <c r="AR3372" s="18"/>
      <c r="AS3372" s="18"/>
      <c r="AT3372" s="18"/>
      <c r="AU3372" s="18"/>
      <c r="AV3372" s="18"/>
      <c r="AW3372" s="18"/>
      <c r="AX3372" s="18"/>
      <c r="AY3372" s="18"/>
      <c r="AZ3372" s="18"/>
      <c r="BA3372" s="18"/>
      <c r="BB3372" s="18"/>
      <c r="BC3372" s="18"/>
      <c r="BD3372" s="18"/>
      <c r="BE3372" s="18"/>
    </row>
    <row r="3373" spans="1:57" s="24" customFormat="1" x14ac:dyDescent="0.25">
      <c r="A3373" s="13">
        <v>2019</v>
      </c>
      <c r="B3373" s="13">
        <v>9</v>
      </c>
      <c r="C3373" s="13" t="s">
        <v>98</v>
      </c>
      <c r="D3373" s="13" t="s">
        <v>120</v>
      </c>
      <c r="E3373" s="13" t="s">
        <v>29</v>
      </c>
      <c r="F3373" s="13" t="s">
        <v>496</v>
      </c>
      <c r="G3373" s="7" t="s">
        <v>497</v>
      </c>
      <c r="H3373" s="13">
        <v>95.2</v>
      </c>
      <c r="I3373" s="13">
        <v>0</v>
      </c>
      <c r="J3373" s="13">
        <v>0</v>
      </c>
      <c r="K3373" s="13">
        <v>0</v>
      </c>
      <c r="L3373" s="13">
        <v>0</v>
      </c>
      <c r="M3373" s="13">
        <v>95.2</v>
      </c>
      <c r="N3373" s="13">
        <v>0</v>
      </c>
      <c r="O3373" s="13">
        <v>0</v>
      </c>
      <c r="P3373" s="18"/>
      <c r="Q3373" s="18"/>
      <c r="R3373" s="18"/>
      <c r="S3373" s="18"/>
      <c r="T3373" s="18"/>
      <c r="U3373" s="18"/>
      <c r="V3373" s="18"/>
      <c r="W3373" s="18"/>
      <c r="X3373" s="18"/>
      <c r="Y3373" s="18"/>
      <c r="Z3373" s="18"/>
      <c r="AA3373" s="18"/>
      <c r="AB3373" s="18"/>
      <c r="AC3373" s="18"/>
      <c r="AD3373" s="18"/>
      <c r="AE3373" s="18"/>
      <c r="AF3373" s="18"/>
      <c r="AG3373" s="18"/>
      <c r="AH3373" s="18"/>
      <c r="AI3373" s="18"/>
      <c r="AJ3373" s="18"/>
      <c r="AK3373" s="18"/>
      <c r="AL3373" s="18"/>
      <c r="AM3373" s="18"/>
      <c r="AN3373" s="18"/>
      <c r="AO3373" s="18"/>
      <c r="AP3373" s="18"/>
      <c r="AQ3373" s="18"/>
      <c r="AR3373" s="18"/>
      <c r="AS3373" s="18"/>
      <c r="AT3373" s="18"/>
      <c r="AU3373" s="18"/>
      <c r="AV3373" s="18"/>
      <c r="AW3373" s="18"/>
      <c r="AX3373" s="18"/>
      <c r="AY3373" s="18"/>
      <c r="AZ3373" s="18"/>
      <c r="BA3373" s="18"/>
      <c r="BB3373" s="18"/>
      <c r="BC3373" s="18"/>
      <c r="BD3373" s="18"/>
      <c r="BE3373" s="18"/>
    </row>
    <row r="3374" spans="1:57" s="24" customFormat="1" hidden="1" x14ac:dyDescent="0.25">
      <c r="A3374" s="13">
        <v>2019</v>
      </c>
      <c r="B3374" s="13">
        <v>9</v>
      </c>
      <c r="C3374" s="13" t="s">
        <v>133</v>
      </c>
      <c r="D3374" s="13" t="s">
        <v>292</v>
      </c>
      <c r="E3374" s="13" t="s">
        <v>242</v>
      </c>
      <c r="F3374" s="13" t="s">
        <v>504</v>
      </c>
      <c r="G3374" s="7" t="s">
        <v>505</v>
      </c>
      <c r="H3374" s="13">
        <v>43.23</v>
      </c>
      <c r="I3374" s="13">
        <v>0</v>
      </c>
      <c r="J3374" s="13">
        <v>0</v>
      </c>
      <c r="K3374" s="13">
        <v>0</v>
      </c>
      <c r="L3374" s="13">
        <v>0.94</v>
      </c>
      <c r="M3374" s="13">
        <v>0</v>
      </c>
      <c r="N3374" s="13">
        <v>0</v>
      </c>
      <c r="O3374" s="13">
        <v>42.28</v>
      </c>
      <c r="P3374" s="18"/>
      <c r="Q3374" s="18"/>
      <c r="R3374" s="18"/>
      <c r="S3374" s="18"/>
      <c r="T3374" s="18"/>
      <c r="U3374" s="18"/>
      <c r="V3374" s="18"/>
      <c r="W3374" s="18"/>
      <c r="X3374" s="18"/>
      <c r="Y3374" s="18"/>
      <c r="Z3374" s="18"/>
      <c r="AA3374" s="18"/>
      <c r="AB3374" s="18"/>
      <c r="AC3374" s="18"/>
      <c r="AD3374" s="18"/>
      <c r="AE3374" s="18"/>
      <c r="AF3374" s="18"/>
      <c r="AG3374" s="18"/>
      <c r="AH3374" s="18"/>
      <c r="AI3374" s="18"/>
      <c r="AJ3374" s="18"/>
      <c r="AK3374" s="18"/>
      <c r="AL3374" s="18"/>
      <c r="AM3374" s="18"/>
      <c r="AN3374" s="18"/>
      <c r="AO3374" s="18"/>
      <c r="AP3374" s="18"/>
      <c r="AQ3374" s="18"/>
      <c r="AR3374" s="18"/>
      <c r="AS3374" s="18"/>
      <c r="AT3374" s="18"/>
      <c r="AU3374" s="18"/>
      <c r="AV3374" s="18"/>
      <c r="AW3374" s="18"/>
      <c r="AX3374" s="18"/>
      <c r="AY3374" s="18"/>
      <c r="AZ3374" s="18"/>
      <c r="BA3374" s="18"/>
      <c r="BB3374" s="18"/>
      <c r="BC3374" s="18"/>
      <c r="BD3374" s="18"/>
      <c r="BE3374" s="18"/>
    </row>
    <row r="3375" spans="1:57" s="24" customFormat="1" hidden="1" x14ac:dyDescent="0.25">
      <c r="A3375" s="13">
        <v>2019</v>
      </c>
      <c r="B3375" s="13">
        <v>9</v>
      </c>
      <c r="C3375" s="13" t="s">
        <v>133</v>
      </c>
      <c r="D3375" s="13" t="s">
        <v>506</v>
      </c>
      <c r="E3375" s="13" t="s">
        <v>242</v>
      </c>
      <c r="F3375" s="13" t="s">
        <v>507</v>
      </c>
      <c r="G3375" s="7" t="s">
        <v>505</v>
      </c>
      <c r="H3375" s="13">
        <v>45.66</v>
      </c>
      <c r="I3375" s="13">
        <v>0</v>
      </c>
      <c r="J3375" s="13">
        <v>0</v>
      </c>
      <c r="K3375" s="13">
        <v>0</v>
      </c>
      <c r="L3375" s="13">
        <v>1</v>
      </c>
      <c r="M3375" s="13">
        <v>0</v>
      </c>
      <c r="N3375" s="13">
        <v>0</v>
      </c>
      <c r="O3375" s="13">
        <v>44.66</v>
      </c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18"/>
      <c r="AE3375" s="18"/>
      <c r="AF3375" s="18"/>
      <c r="AG3375" s="18"/>
      <c r="AH3375" s="18"/>
      <c r="AI3375" s="18"/>
      <c r="AJ3375" s="18"/>
      <c r="AK3375" s="18"/>
      <c r="AL3375" s="18"/>
      <c r="AM3375" s="18"/>
      <c r="AN3375" s="18"/>
      <c r="AO3375" s="18"/>
      <c r="AP3375" s="18"/>
      <c r="AQ3375" s="18"/>
      <c r="AR3375" s="18"/>
      <c r="AS3375" s="18"/>
      <c r="AT3375" s="18"/>
      <c r="AU3375" s="18"/>
      <c r="AV3375" s="18"/>
      <c r="AW3375" s="18"/>
      <c r="AX3375" s="18"/>
      <c r="AY3375" s="18"/>
      <c r="AZ3375" s="18"/>
      <c r="BA3375" s="18"/>
      <c r="BB3375" s="18"/>
      <c r="BC3375" s="18"/>
      <c r="BD3375" s="18"/>
      <c r="BE3375" s="18"/>
    </row>
    <row r="3376" spans="1:57" s="24" customFormat="1" hidden="1" x14ac:dyDescent="0.25">
      <c r="A3376" s="13">
        <v>2019</v>
      </c>
      <c r="B3376" s="13">
        <v>9</v>
      </c>
      <c r="C3376" s="13" t="s">
        <v>133</v>
      </c>
      <c r="D3376" s="13" t="s">
        <v>292</v>
      </c>
      <c r="E3376" s="13" t="s">
        <v>242</v>
      </c>
      <c r="F3376" s="13" t="s">
        <v>508</v>
      </c>
      <c r="G3376" s="7" t="s">
        <v>505</v>
      </c>
      <c r="H3376" s="13">
        <v>96.7</v>
      </c>
      <c r="I3376" s="13">
        <v>0</v>
      </c>
      <c r="J3376" s="13">
        <v>0</v>
      </c>
      <c r="K3376" s="13">
        <v>0</v>
      </c>
      <c r="L3376" s="13">
        <v>2.11</v>
      </c>
      <c r="M3376" s="13">
        <v>0</v>
      </c>
      <c r="N3376" s="13">
        <v>0</v>
      </c>
      <c r="O3376" s="13">
        <v>94.59</v>
      </c>
      <c r="P3376" s="18"/>
      <c r="Q3376" s="18"/>
      <c r="R3376" s="18"/>
      <c r="S3376" s="18"/>
      <c r="T3376" s="18"/>
      <c r="U3376" s="18"/>
      <c r="V3376" s="18"/>
      <c r="W3376" s="18"/>
      <c r="X3376" s="18"/>
      <c r="Y3376" s="18"/>
      <c r="Z3376" s="18"/>
      <c r="AA3376" s="18"/>
      <c r="AB3376" s="18"/>
      <c r="AC3376" s="18"/>
      <c r="AD3376" s="18"/>
      <c r="AE3376" s="18"/>
      <c r="AF3376" s="18"/>
      <c r="AG3376" s="18"/>
      <c r="AH3376" s="18"/>
      <c r="AI3376" s="18"/>
      <c r="AJ3376" s="18"/>
      <c r="AK3376" s="18"/>
      <c r="AL3376" s="18"/>
      <c r="AM3376" s="18"/>
      <c r="AN3376" s="18"/>
      <c r="AO3376" s="18"/>
      <c r="AP3376" s="18"/>
      <c r="AQ3376" s="18"/>
      <c r="AR3376" s="18"/>
      <c r="AS3376" s="18"/>
      <c r="AT3376" s="18"/>
      <c r="AU3376" s="18"/>
      <c r="AV3376" s="18"/>
      <c r="AW3376" s="18"/>
      <c r="AX3376" s="18"/>
      <c r="AY3376" s="18"/>
      <c r="AZ3376" s="18"/>
      <c r="BA3376" s="18"/>
      <c r="BB3376" s="18"/>
      <c r="BC3376" s="18"/>
      <c r="BD3376" s="18"/>
      <c r="BE3376" s="18"/>
    </row>
    <row r="3377" spans="1:57" s="24" customFormat="1" hidden="1" x14ac:dyDescent="0.25">
      <c r="A3377" s="19">
        <v>2019</v>
      </c>
      <c r="B3377" s="19">
        <v>10</v>
      </c>
      <c r="C3377" s="19" t="s">
        <v>15</v>
      </c>
      <c r="D3377" s="19" t="s">
        <v>16</v>
      </c>
      <c r="E3377" s="5" t="s">
        <v>17</v>
      </c>
      <c r="F3377" s="19" t="s">
        <v>18</v>
      </c>
      <c r="G3377" s="19" t="s">
        <v>18</v>
      </c>
      <c r="H3377" s="19">
        <v>1.8</v>
      </c>
      <c r="I3377" s="19">
        <v>0</v>
      </c>
      <c r="J3377" s="19">
        <v>0</v>
      </c>
      <c r="K3377" s="19">
        <v>0</v>
      </c>
      <c r="L3377" s="19">
        <v>1.8</v>
      </c>
      <c r="M3377" s="19">
        <v>0</v>
      </c>
      <c r="N3377" s="19">
        <v>0</v>
      </c>
      <c r="O3377" s="19">
        <v>0</v>
      </c>
      <c r="P3377" s="20"/>
      <c r="Q3377" s="20"/>
      <c r="R3377" s="20"/>
      <c r="S3377" s="20"/>
      <c r="T3377" s="20"/>
      <c r="U3377" s="20"/>
      <c r="V3377" s="20"/>
      <c r="W3377" s="20"/>
      <c r="X3377" s="20"/>
      <c r="Y3377" s="20"/>
      <c r="Z3377" s="20"/>
      <c r="AA3377" s="20"/>
      <c r="AB3377" s="20"/>
      <c r="AC3377" s="20"/>
      <c r="AD3377" s="20"/>
      <c r="AE3377" s="20"/>
      <c r="AF3377" s="20"/>
      <c r="AG3377" s="20"/>
      <c r="AH3377" s="20"/>
      <c r="AI3377" s="20"/>
      <c r="AJ3377" s="20"/>
      <c r="AK3377" s="20"/>
      <c r="AL3377" s="20"/>
      <c r="AM3377" s="20"/>
      <c r="AN3377" s="20"/>
      <c r="AO3377" s="20"/>
      <c r="AP3377" s="20"/>
      <c r="AQ3377" s="20"/>
      <c r="AR3377" s="20"/>
      <c r="AS3377" s="20"/>
      <c r="AT3377" s="20"/>
      <c r="AU3377" s="20"/>
      <c r="AV3377" s="20"/>
      <c r="AW3377" s="20"/>
      <c r="AX3377" s="20"/>
      <c r="AY3377" s="20"/>
      <c r="AZ3377" s="20"/>
      <c r="BA3377" s="20"/>
      <c r="BB3377" s="20"/>
      <c r="BC3377" s="20"/>
      <c r="BD3377" s="20"/>
      <c r="BE3377" s="20"/>
    </row>
    <row r="3378" spans="1:57" s="24" customFormat="1" hidden="1" x14ac:dyDescent="0.25">
      <c r="A3378" s="19">
        <v>2019</v>
      </c>
      <c r="B3378" s="19">
        <v>10</v>
      </c>
      <c r="C3378" s="19" t="s">
        <v>89</v>
      </c>
      <c r="D3378" s="19" t="s">
        <v>90</v>
      </c>
      <c r="E3378" s="19" t="s">
        <v>91</v>
      </c>
      <c r="F3378" s="19" t="s">
        <v>92</v>
      </c>
      <c r="G3378" s="19" t="s">
        <v>93</v>
      </c>
      <c r="H3378" s="19">
        <v>1.49</v>
      </c>
      <c r="I3378" s="19">
        <v>0</v>
      </c>
      <c r="J3378" s="19">
        <v>0</v>
      </c>
      <c r="K3378" s="19">
        <v>0</v>
      </c>
      <c r="L3378" s="19">
        <v>0.98</v>
      </c>
      <c r="M3378" s="19">
        <v>0.51</v>
      </c>
      <c r="N3378" s="19">
        <v>0.18</v>
      </c>
      <c r="O3378" s="19">
        <v>0</v>
      </c>
      <c r="P3378" s="20"/>
      <c r="Q3378" s="20"/>
      <c r="R3378" s="20"/>
      <c r="S3378" s="20"/>
      <c r="T3378" s="20"/>
      <c r="U3378" s="20"/>
      <c r="V3378" s="20"/>
      <c r="W3378" s="20"/>
      <c r="X3378" s="20"/>
      <c r="Y3378" s="20"/>
      <c r="Z3378" s="20"/>
      <c r="AA3378" s="20"/>
      <c r="AB3378" s="20"/>
      <c r="AC3378" s="20"/>
      <c r="AD3378" s="20"/>
      <c r="AE3378" s="20"/>
      <c r="AF3378" s="20"/>
      <c r="AG3378" s="20"/>
      <c r="AH3378" s="20"/>
      <c r="AI3378" s="20"/>
      <c r="AJ3378" s="20"/>
      <c r="AK3378" s="20"/>
      <c r="AL3378" s="20"/>
      <c r="AM3378" s="20"/>
      <c r="AN3378" s="20"/>
      <c r="AO3378" s="20"/>
      <c r="AP3378" s="20"/>
      <c r="AQ3378" s="20"/>
      <c r="AR3378" s="20"/>
      <c r="AS3378" s="20"/>
      <c r="AT3378" s="20"/>
      <c r="AU3378" s="20"/>
      <c r="AV3378" s="20"/>
      <c r="AW3378" s="20"/>
      <c r="AX3378" s="20"/>
      <c r="AY3378" s="20"/>
      <c r="AZ3378" s="20"/>
      <c r="BA3378" s="20"/>
      <c r="BB3378" s="20"/>
      <c r="BC3378" s="20"/>
      <c r="BD3378" s="20"/>
      <c r="BE3378" s="20"/>
    </row>
    <row r="3379" spans="1:57" s="24" customFormat="1" hidden="1" x14ac:dyDescent="0.25">
      <c r="A3379" s="19">
        <v>2019</v>
      </c>
      <c r="B3379" s="19">
        <v>10</v>
      </c>
      <c r="C3379" s="19" t="s">
        <v>89</v>
      </c>
      <c r="D3379" s="19" t="s">
        <v>90</v>
      </c>
      <c r="E3379" s="19" t="s">
        <v>91</v>
      </c>
      <c r="F3379" s="19" t="s">
        <v>96</v>
      </c>
      <c r="G3379" s="19" t="s">
        <v>93</v>
      </c>
      <c r="H3379" s="19">
        <v>7.0000000000000007E-2</v>
      </c>
      <c r="I3379" s="19">
        <v>0</v>
      </c>
      <c r="J3379" s="19">
        <v>0</v>
      </c>
      <c r="K3379" s="19">
        <v>0</v>
      </c>
      <c r="L3379" s="19">
        <v>0</v>
      </c>
      <c r="M3379" s="19">
        <v>7.0000000000000007E-2</v>
      </c>
      <c r="N3379" s="19">
        <v>0.03</v>
      </c>
      <c r="O3379" s="19">
        <v>0</v>
      </c>
      <c r="P3379" s="20"/>
      <c r="Q3379" s="20"/>
      <c r="R3379" s="20"/>
      <c r="S3379" s="20"/>
      <c r="T3379" s="20"/>
      <c r="U3379" s="20"/>
      <c r="V3379" s="20"/>
      <c r="W3379" s="20"/>
      <c r="X3379" s="20"/>
      <c r="Y3379" s="20"/>
      <c r="Z3379" s="20"/>
      <c r="AA3379" s="20"/>
      <c r="AB3379" s="20"/>
      <c r="AC3379" s="20"/>
      <c r="AD3379" s="20"/>
      <c r="AE3379" s="20"/>
      <c r="AF3379" s="20"/>
      <c r="AG3379" s="20"/>
      <c r="AH3379" s="20"/>
      <c r="AI3379" s="20"/>
      <c r="AJ3379" s="20"/>
      <c r="AK3379" s="20"/>
      <c r="AL3379" s="20"/>
      <c r="AM3379" s="20"/>
      <c r="AN3379" s="20"/>
      <c r="AO3379" s="20"/>
      <c r="AP3379" s="20"/>
      <c r="AQ3379" s="20"/>
      <c r="AR3379" s="20"/>
      <c r="AS3379" s="20"/>
      <c r="AT3379" s="20"/>
      <c r="AU3379" s="20"/>
      <c r="AV3379" s="20"/>
      <c r="AW3379" s="20"/>
      <c r="AX3379" s="20"/>
      <c r="AY3379" s="20"/>
      <c r="AZ3379" s="20"/>
      <c r="BA3379" s="20"/>
      <c r="BB3379" s="20"/>
      <c r="BC3379" s="20"/>
      <c r="BD3379" s="20"/>
      <c r="BE3379" s="20"/>
    </row>
    <row r="3380" spans="1:57" s="24" customFormat="1" hidden="1" x14ac:dyDescent="0.25">
      <c r="A3380" s="19">
        <v>2019</v>
      </c>
      <c r="B3380" s="19">
        <v>10</v>
      </c>
      <c r="C3380" s="19" t="s">
        <v>98</v>
      </c>
      <c r="D3380" s="19" t="s">
        <v>99</v>
      </c>
      <c r="E3380" s="19" t="s">
        <v>100</v>
      </c>
      <c r="F3380" s="19" t="s">
        <v>101</v>
      </c>
      <c r="G3380" s="19" t="s">
        <v>102</v>
      </c>
      <c r="H3380" s="19">
        <v>17.41</v>
      </c>
      <c r="I3380" s="19">
        <v>0</v>
      </c>
      <c r="J3380" s="19">
        <v>0</v>
      </c>
      <c r="K3380" s="19">
        <v>0</v>
      </c>
      <c r="L3380" s="19">
        <v>0.93</v>
      </c>
      <c r="M3380" s="19">
        <v>0</v>
      </c>
      <c r="N3380" s="19">
        <v>0</v>
      </c>
      <c r="O3380" s="19">
        <v>16.48</v>
      </c>
      <c r="P3380" s="20"/>
      <c r="Q3380" s="20"/>
      <c r="R3380" s="20"/>
      <c r="S3380" s="20"/>
      <c r="T3380" s="20"/>
      <c r="U3380" s="20"/>
      <c r="V3380" s="20"/>
      <c r="W3380" s="20"/>
      <c r="X3380" s="20"/>
      <c r="Y3380" s="20"/>
      <c r="Z3380" s="20"/>
      <c r="AA3380" s="20"/>
      <c r="AB3380" s="20"/>
      <c r="AC3380" s="20"/>
      <c r="AD3380" s="20"/>
      <c r="AE3380" s="20"/>
      <c r="AF3380" s="20"/>
      <c r="AG3380" s="20"/>
      <c r="AH3380" s="20"/>
      <c r="AI3380" s="20"/>
      <c r="AJ3380" s="20"/>
      <c r="AK3380" s="20"/>
      <c r="AL3380" s="20"/>
      <c r="AM3380" s="20"/>
      <c r="AN3380" s="20"/>
      <c r="AO3380" s="20"/>
      <c r="AP3380" s="20"/>
      <c r="AQ3380" s="20"/>
      <c r="AR3380" s="20"/>
      <c r="AS3380" s="20"/>
      <c r="AT3380" s="20"/>
      <c r="AU3380" s="20"/>
      <c r="AV3380" s="20"/>
      <c r="AW3380" s="20"/>
      <c r="AX3380" s="20"/>
      <c r="AY3380" s="20"/>
      <c r="AZ3380" s="20"/>
      <c r="BA3380" s="20"/>
      <c r="BB3380" s="20"/>
      <c r="BC3380" s="20"/>
      <c r="BD3380" s="20"/>
      <c r="BE3380" s="20"/>
    </row>
    <row r="3381" spans="1:57" s="24" customFormat="1" hidden="1" x14ac:dyDescent="0.25">
      <c r="A3381" s="19">
        <v>2019</v>
      </c>
      <c r="B3381" s="19">
        <v>10</v>
      </c>
      <c r="C3381" s="19" t="s">
        <v>19</v>
      </c>
      <c r="D3381" s="19" t="s">
        <v>103</v>
      </c>
      <c r="E3381" s="19" t="s">
        <v>104</v>
      </c>
      <c r="F3381" s="19" t="s">
        <v>105</v>
      </c>
      <c r="G3381" s="19" t="s">
        <v>19</v>
      </c>
      <c r="H3381" s="19">
        <v>11.1</v>
      </c>
      <c r="I3381" s="19">
        <v>0</v>
      </c>
      <c r="J3381" s="19">
        <v>0</v>
      </c>
      <c r="K3381" s="19">
        <v>0</v>
      </c>
      <c r="L3381" s="19">
        <v>11.1</v>
      </c>
      <c r="M3381" s="19">
        <v>0</v>
      </c>
      <c r="N3381" s="19">
        <v>0</v>
      </c>
      <c r="O3381" s="19">
        <v>0</v>
      </c>
      <c r="P3381" s="20"/>
      <c r="Q3381" s="20"/>
      <c r="R3381" s="20"/>
      <c r="S3381" s="20"/>
      <c r="T3381" s="20"/>
      <c r="U3381" s="20"/>
      <c r="V3381" s="20"/>
      <c r="W3381" s="20"/>
      <c r="X3381" s="20"/>
      <c r="Y3381" s="20"/>
      <c r="Z3381" s="20"/>
      <c r="AA3381" s="20"/>
      <c r="AB3381" s="20"/>
      <c r="AC3381" s="20"/>
      <c r="AD3381" s="20"/>
      <c r="AE3381" s="20"/>
      <c r="AF3381" s="20"/>
      <c r="AG3381" s="20"/>
      <c r="AH3381" s="20"/>
      <c r="AI3381" s="20"/>
      <c r="AJ3381" s="20"/>
      <c r="AK3381" s="20"/>
      <c r="AL3381" s="20"/>
      <c r="AM3381" s="20"/>
      <c r="AN3381" s="20"/>
      <c r="AO3381" s="20"/>
      <c r="AP3381" s="20"/>
      <c r="AQ3381" s="20"/>
      <c r="AR3381" s="20"/>
      <c r="AS3381" s="20"/>
      <c r="AT3381" s="20"/>
      <c r="AU3381" s="20"/>
      <c r="AV3381" s="20"/>
      <c r="AW3381" s="20"/>
      <c r="AX3381" s="20"/>
      <c r="AY3381" s="20"/>
      <c r="AZ3381" s="20"/>
      <c r="BA3381" s="20"/>
      <c r="BB3381" s="20"/>
      <c r="BC3381" s="20"/>
      <c r="BD3381" s="20"/>
      <c r="BE3381" s="20"/>
    </row>
    <row r="3382" spans="1:57" s="24" customFormat="1" hidden="1" x14ac:dyDescent="0.25">
      <c r="A3382" s="19">
        <v>2019</v>
      </c>
      <c r="B3382" s="19">
        <v>10</v>
      </c>
      <c r="C3382" s="19" t="s">
        <v>19</v>
      </c>
      <c r="D3382" s="19" t="s">
        <v>110</v>
      </c>
      <c r="E3382" s="19" t="s">
        <v>104</v>
      </c>
      <c r="F3382" s="19" t="s">
        <v>111</v>
      </c>
      <c r="G3382" s="19" t="s">
        <v>19</v>
      </c>
      <c r="H3382" s="19">
        <v>0.94</v>
      </c>
      <c r="I3382" s="19">
        <v>0</v>
      </c>
      <c r="J3382" s="19">
        <v>0</v>
      </c>
      <c r="K3382" s="19">
        <v>0</v>
      </c>
      <c r="L3382" s="19">
        <v>0</v>
      </c>
      <c r="M3382" s="19">
        <v>0.94</v>
      </c>
      <c r="N3382" s="19">
        <v>0</v>
      </c>
      <c r="O3382" s="19">
        <v>0</v>
      </c>
      <c r="P3382" s="20"/>
      <c r="Q3382" s="20"/>
      <c r="R3382" s="20"/>
      <c r="S3382" s="20"/>
      <c r="T3382" s="20"/>
      <c r="U3382" s="20"/>
      <c r="V3382" s="20"/>
      <c r="W3382" s="20"/>
      <c r="X3382" s="20"/>
      <c r="Y3382" s="20"/>
      <c r="Z3382" s="20"/>
      <c r="AA3382" s="20"/>
      <c r="AB3382" s="20"/>
      <c r="AC3382" s="20"/>
      <c r="AD3382" s="20"/>
      <c r="AE3382" s="20"/>
      <c r="AF3382" s="20"/>
      <c r="AG3382" s="20"/>
      <c r="AH3382" s="20"/>
      <c r="AI3382" s="20"/>
      <c r="AJ3382" s="20"/>
      <c r="AK3382" s="20"/>
      <c r="AL3382" s="20"/>
      <c r="AM3382" s="20"/>
      <c r="AN3382" s="20"/>
      <c r="AO3382" s="20"/>
      <c r="AP3382" s="20"/>
      <c r="AQ3382" s="20"/>
      <c r="AR3382" s="20"/>
      <c r="AS3382" s="20"/>
      <c r="AT3382" s="20"/>
      <c r="AU3382" s="20"/>
      <c r="AV3382" s="20"/>
      <c r="AW3382" s="20"/>
      <c r="AX3382" s="20"/>
      <c r="AY3382" s="20"/>
      <c r="AZ3382" s="20"/>
      <c r="BA3382" s="20"/>
      <c r="BB3382" s="20"/>
      <c r="BC3382" s="20"/>
      <c r="BD3382" s="20"/>
      <c r="BE3382" s="20"/>
    </row>
    <row r="3383" spans="1:57" s="24" customFormat="1" hidden="1" x14ac:dyDescent="0.25">
      <c r="A3383" s="19">
        <v>2019</v>
      </c>
      <c r="B3383" s="19">
        <v>10</v>
      </c>
      <c r="C3383" s="19" t="s">
        <v>98</v>
      </c>
      <c r="D3383" s="19" t="s">
        <v>120</v>
      </c>
      <c r="E3383" s="19" t="s">
        <v>121</v>
      </c>
      <c r="F3383" s="19" t="s">
        <v>122</v>
      </c>
      <c r="G3383" s="19" t="s">
        <v>122</v>
      </c>
      <c r="H3383" s="19">
        <v>10.14</v>
      </c>
      <c r="I3383" s="19">
        <v>0</v>
      </c>
      <c r="J3383" s="19">
        <v>0</v>
      </c>
      <c r="K3383" s="19">
        <v>0</v>
      </c>
      <c r="L3383" s="19">
        <v>0.99</v>
      </c>
      <c r="M3383" s="19">
        <v>0</v>
      </c>
      <c r="N3383" s="19">
        <v>0</v>
      </c>
      <c r="O3383" s="19">
        <v>9.15</v>
      </c>
      <c r="P3383" s="20"/>
      <c r="Q3383" s="20"/>
      <c r="R3383" s="20"/>
      <c r="S3383" s="20"/>
      <c r="T3383" s="20"/>
      <c r="U3383" s="20"/>
      <c r="V3383" s="20"/>
      <c r="W3383" s="20"/>
      <c r="X3383" s="20"/>
      <c r="Y3383" s="20"/>
      <c r="Z3383" s="20"/>
      <c r="AA3383" s="20"/>
      <c r="AB3383" s="20"/>
      <c r="AC3383" s="20"/>
      <c r="AD3383" s="20"/>
      <c r="AE3383" s="20"/>
      <c r="AF3383" s="20"/>
      <c r="AG3383" s="20"/>
      <c r="AH3383" s="20"/>
      <c r="AI3383" s="20"/>
      <c r="AJ3383" s="20"/>
      <c r="AK3383" s="20"/>
      <c r="AL3383" s="20"/>
      <c r="AM3383" s="20"/>
      <c r="AN3383" s="20"/>
      <c r="AO3383" s="20"/>
      <c r="AP3383" s="20"/>
      <c r="AQ3383" s="20"/>
      <c r="AR3383" s="20"/>
      <c r="AS3383" s="20"/>
      <c r="AT3383" s="20"/>
      <c r="AU3383" s="20"/>
      <c r="AV3383" s="20"/>
      <c r="AW3383" s="20"/>
      <c r="AX3383" s="20"/>
      <c r="AY3383" s="20"/>
      <c r="AZ3383" s="20"/>
      <c r="BA3383" s="20"/>
      <c r="BB3383" s="20"/>
      <c r="BC3383" s="20"/>
      <c r="BD3383" s="20"/>
      <c r="BE3383" s="20"/>
    </row>
    <row r="3384" spans="1:57" s="24" customFormat="1" hidden="1" x14ac:dyDescent="0.25">
      <c r="A3384" s="19">
        <v>2019</v>
      </c>
      <c r="B3384" s="19">
        <v>10</v>
      </c>
      <c r="C3384" s="19" t="s">
        <v>98</v>
      </c>
      <c r="D3384" s="19" t="s">
        <v>120</v>
      </c>
      <c r="E3384" s="19" t="s">
        <v>121</v>
      </c>
      <c r="F3384" s="19" t="s">
        <v>123</v>
      </c>
      <c r="G3384" s="19" t="s">
        <v>122</v>
      </c>
      <c r="H3384" s="19">
        <v>0.08</v>
      </c>
      <c r="I3384" s="19">
        <v>0</v>
      </c>
      <c r="J3384" s="19">
        <v>0</v>
      </c>
      <c r="K3384" s="19">
        <v>0</v>
      </c>
      <c r="L3384" s="19">
        <v>0</v>
      </c>
      <c r="M3384" s="19">
        <v>0</v>
      </c>
      <c r="N3384" s="19">
        <v>0</v>
      </c>
      <c r="O3384" s="19">
        <v>0.08</v>
      </c>
      <c r="P3384" s="20"/>
      <c r="Q3384" s="20"/>
      <c r="R3384" s="20"/>
      <c r="S3384" s="20"/>
      <c r="T3384" s="20"/>
      <c r="U3384" s="20"/>
      <c r="V3384" s="20"/>
      <c r="W3384" s="20"/>
      <c r="X3384" s="20"/>
      <c r="Y3384" s="20"/>
      <c r="Z3384" s="20"/>
      <c r="AA3384" s="20"/>
      <c r="AB3384" s="20"/>
      <c r="AC3384" s="20"/>
      <c r="AD3384" s="20"/>
      <c r="AE3384" s="20"/>
      <c r="AF3384" s="20"/>
      <c r="AG3384" s="20"/>
      <c r="AH3384" s="20"/>
      <c r="AI3384" s="20"/>
      <c r="AJ3384" s="20"/>
      <c r="AK3384" s="20"/>
      <c r="AL3384" s="20"/>
      <c r="AM3384" s="20"/>
      <c r="AN3384" s="20"/>
      <c r="AO3384" s="20"/>
      <c r="AP3384" s="20"/>
      <c r="AQ3384" s="20"/>
      <c r="AR3384" s="20"/>
      <c r="AS3384" s="20"/>
      <c r="AT3384" s="20"/>
      <c r="AU3384" s="20"/>
      <c r="AV3384" s="20"/>
      <c r="AW3384" s="20"/>
      <c r="AX3384" s="20"/>
      <c r="AY3384" s="20"/>
      <c r="AZ3384" s="20"/>
      <c r="BA3384" s="20"/>
      <c r="BB3384" s="20"/>
      <c r="BC3384" s="20"/>
      <c r="BD3384" s="20"/>
      <c r="BE3384" s="20"/>
    </row>
    <row r="3385" spans="1:57" s="24" customFormat="1" hidden="1" x14ac:dyDescent="0.25">
      <c r="A3385" s="19">
        <v>2019</v>
      </c>
      <c r="B3385" s="19">
        <v>10</v>
      </c>
      <c r="C3385" s="19" t="s">
        <v>124</v>
      </c>
      <c r="D3385" s="19" t="s">
        <v>125</v>
      </c>
      <c r="E3385" s="19" t="s">
        <v>543</v>
      </c>
      <c r="F3385" s="19" t="s">
        <v>127</v>
      </c>
      <c r="G3385" s="19" t="s">
        <v>128</v>
      </c>
      <c r="H3385" s="19">
        <v>54.95</v>
      </c>
      <c r="I3385" s="19">
        <v>0</v>
      </c>
      <c r="J3385" s="19">
        <v>0</v>
      </c>
      <c r="K3385" s="19">
        <v>0</v>
      </c>
      <c r="L3385" s="19">
        <v>20.73</v>
      </c>
      <c r="M3385" s="19">
        <v>34.21</v>
      </c>
      <c r="N3385" s="19">
        <v>2.4500000000000002</v>
      </c>
      <c r="O3385" s="19">
        <v>0</v>
      </c>
      <c r="P3385" s="20"/>
      <c r="Q3385" s="20"/>
      <c r="R3385" s="20"/>
      <c r="S3385" s="20"/>
      <c r="T3385" s="20"/>
      <c r="U3385" s="20"/>
      <c r="V3385" s="20"/>
      <c r="W3385" s="20"/>
      <c r="X3385" s="20"/>
      <c r="Y3385" s="20"/>
      <c r="Z3385" s="20"/>
      <c r="AA3385" s="20"/>
      <c r="AB3385" s="20"/>
      <c r="AC3385" s="20"/>
      <c r="AD3385" s="20"/>
      <c r="AE3385" s="20"/>
      <c r="AF3385" s="20"/>
      <c r="AG3385" s="20"/>
      <c r="AH3385" s="20"/>
      <c r="AI3385" s="20"/>
      <c r="AJ3385" s="20"/>
      <c r="AK3385" s="20"/>
      <c r="AL3385" s="20"/>
      <c r="AM3385" s="20"/>
      <c r="AN3385" s="20"/>
      <c r="AO3385" s="20"/>
      <c r="AP3385" s="20"/>
      <c r="AQ3385" s="20"/>
      <c r="AR3385" s="20"/>
      <c r="AS3385" s="20"/>
      <c r="AT3385" s="20"/>
      <c r="AU3385" s="20"/>
      <c r="AV3385" s="20"/>
      <c r="AW3385" s="20"/>
      <c r="AX3385" s="20"/>
      <c r="AY3385" s="20"/>
      <c r="AZ3385" s="20"/>
      <c r="BA3385" s="20"/>
      <c r="BB3385" s="20"/>
      <c r="BC3385" s="20"/>
      <c r="BD3385" s="20"/>
      <c r="BE3385" s="20"/>
    </row>
    <row r="3386" spans="1:57" s="24" customFormat="1" hidden="1" x14ac:dyDescent="0.25">
      <c r="A3386" s="19">
        <v>2019</v>
      </c>
      <c r="B3386" s="19">
        <v>10</v>
      </c>
      <c r="C3386" s="19" t="s">
        <v>133</v>
      </c>
      <c r="D3386" s="19" t="s">
        <v>134</v>
      </c>
      <c r="E3386" s="19" t="s">
        <v>43</v>
      </c>
      <c r="F3386" s="19" t="s">
        <v>135</v>
      </c>
      <c r="G3386" s="19" t="s">
        <v>136</v>
      </c>
      <c r="H3386" s="19">
        <v>91.24</v>
      </c>
      <c r="I3386" s="19">
        <v>0</v>
      </c>
      <c r="J3386" s="19">
        <v>0</v>
      </c>
      <c r="K3386" s="19">
        <v>0</v>
      </c>
      <c r="L3386" s="19">
        <v>0</v>
      </c>
      <c r="M3386" s="19">
        <v>0</v>
      </c>
      <c r="N3386" s="19">
        <v>0</v>
      </c>
      <c r="O3386" s="19">
        <v>91.24</v>
      </c>
      <c r="P3386" s="20"/>
      <c r="Q3386" s="20"/>
      <c r="R3386" s="20"/>
      <c r="S3386" s="20"/>
      <c r="T3386" s="20"/>
      <c r="U3386" s="20"/>
      <c r="V3386" s="20"/>
      <c r="W3386" s="20"/>
      <c r="X3386" s="20"/>
      <c r="Y3386" s="20"/>
      <c r="Z3386" s="20"/>
      <c r="AA3386" s="20"/>
      <c r="AB3386" s="20"/>
      <c r="AC3386" s="20"/>
      <c r="AD3386" s="20"/>
      <c r="AE3386" s="20"/>
      <c r="AF3386" s="20"/>
      <c r="AG3386" s="20"/>
      <c r="AH3386" s="20"/>
      <c r="AI3386" s="20"/>
      <c r="AJ3386" s="20"/>
      <c r="AK3386" s="20"/>
      <c r="AL3386" s="20"/>
      <c r="AM3386" s="20"/>
      <c r="AN3386" s="20"/>
      <c r="AO3386" s="20"/>
      <c r="AP3386" s="20"/>
      <c r="AQ3386" s="20"/>
      <c r="AR3386" s="20"/>
      <c r="AS3386" s="20"/>
      <c r="AT3386" s="20"/>
      <c r="AU3386" s="20"/>
      <c r="AV3386" s="20"/>
      <c r="AW3386" s="20"/>
      <c r="AX3386" s="20"/>
      <c r="AY3386" s="20"/>
      <c r="AZ3386" s="20"/>
      <c r="BA3386" s="20"/>
      <c r="BB3386" s="20"/>
      <c r="BC3386" s="20"/>
      <c r="BD3386" s="20"/>
      <c r="BE3386" s="20"/>
    </row>
    <row r="3387" spans="1:57" s="24" customFormat="1" hidden="1" x14ac:dyDescent="0.25">
      <c r="A3387" s="19">
        <v>2019</v>
      </c>
      <c r="B3387" s="19">
        <v>10</v>
      </c>
      <c r="C3387" s="19" t="s">
        <v>27</v>
      </c>
      <c r="D3387" s="19" t="s">
        <v>158</v>
      </c>
      <c r="E3387" s="5" t="s">
        <v>17</v>
      </c>
      <c r="F3387" s="19" t="s">
        <v>159</v>
      </c>
      <c r="G3387" s="19" t="s">
        <v>157</v>
      </c>
      <c r="H3387" s="19">
        <v>0.39</v>
      </c>
      <c r="I3387" s="19">
        <v>0</v>
      </c>
      <c r="J3387" s="19">
        <v>0</v>
      </c>
      <c r="K3387" s="19">
        <v>0</v>
      </c>
      <c r="L3387" s="19">
        <v>0</v>
      </c>
      <c r="M3387" s="19">
        <v>0.38</v>
      </c>
      <c r="N3387" s="19">
        <v>0.26</v>
      </c>
      <c r="O3387" s="19">
        <v>0</v>
      </c>
      <c r="P3387" s="20"/>
      <c r="Q3387" s="20"/>
      <c r="R3387" s="20"/>
      <c r="S3387" s="20"/>
      <c r="T3387" s="20"/>
      <c r="U3387" s="20"/>
      <c r="V3387" s="20"/>
      <c r="W3387" s="20"/>
      <c r="X3387" s="20"/>
      <c r="Y3387" s="20"/>
      <c r="Z3387" s="20"/>
      <c r="AA3387" s="20"/>
      <c r="AB3387" s="20"/>
      <c r="AC3387" s="20"/>
      <c r="AD3387" s="20"/>
      <c r="AE3387" s="20"/>
      <c r="AF3387" s="20"/>
      <c r="AG3387" s="20"/>
      <c r="AH3387" s="20"/>
      <c r="AI3387" s="20"/>
      <c r="AJ3387" s="20"/>
      <c r="AK3387" s="20"/>
      <c r="AL3387" s="20"/>
      <c r="AM3387" s="20"/>
      <c r="AN3387" s="20"/>
      <c r="AO3387" s="20"/>
      <c r="AP3387" s="20"/>
      <c r="AQ3387" s="20"/>
      <c r="AR3387" s="20"/>
      <c r="AS3387" s="20"/>
      <c r="AT3387" s="20"/>
      <c r="AU3387" s="20"/>
      <c r="AV3387" s="20"/>
      <c r="AW3387" s="20"/>
      <c r="AX3387" s="20"/>
      <c r="AY3387" s="20"/>
      <c r="AZ3387" s="20"/>
      <c r="BA3387" s="20"/>
      <c r="BB3387" s="20"/>
      <c r="BC3387" s="20"/>
      <c r="BD3387" s="20"/>
      <c r="BE3387" s="20"/>
    </row>
    <row r="3388" spans="1:57" s="24" customFormat="1" hidden="1" x14ac:dyDescent="0.25">
      <c r="A3388" s="19">
        <v>2019</v>
      </c>
      <c r="B3388" s="19">
        <v>10</v>
      </c>
      <c r="C3388" s="19" t="s">
        <v>19</v>
      </c>
      <c r="D3388" s="19" t="s">
        <v>166</v>
      </c>
      <c r="E3388" s="19" t="s">
        <v>104</v>
      </c>
      <c r="F3388" s="19" t="s">
        <v>167</v>
      </c>
      <c r="G3388" s="19" t="s">
        <v>168</v>
      </c>
      <c r="H3388" s="19">
        <v>3.25</v>
      </c>
      <c r="I3388" s="19">
        <v>0</v>
      </c>
      <c r="J3388" s="19">
        <v>0</v>
      </c>
      <c r="K3388" s="19">
        <v>0</v>
      </c>
      <c r="L3388" s="19">
        <v>3.25</v>
      </c>
      <c r="M3388" s="19">
        <v>0</v>
      </c>
      <c r="N3388" s="19">
        <v>0</v>
      </c>
      <c r="O3388" s="19">
        <v>0</v>
      </c>
      <c r="P3388" s="20"/>
      <c r="Q3388" s="20"/>
      <c r="R3388" s="20"/>
      <c r="S3388" s="20"/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  <c r="AE3388" s="20"/>
      <c r="AF3388" s="20"/>
      <c r="AG3388" s="20"/>
      <c r="AH3388" s="20"/>
      <c r="AI3388" s="20"/>
      <c r="AJ3388" s="20"/>
      <c r="AK3388" s="20"/>
      <c r="AL3388" s="20"/>
      <c r="AM3388" s="20"/>
      <c r="AN3388" s="20"/>
      <c r="AO3388" s="20"/>
      <c r="AP3388" s="20"/>
      <c r="AQ3388" s="20"/>
      <c r="AR3388" s="20"/>
      <c r="AS3388" s="20"/>
      <c r="AT3388" s="20"/>
      <c r="AU3388" s="20"/>
      <c r="AV3388" s="20"/>
      <c r="AW3388" s="20"/>
      <c r="AX3388" s="20"/>
      <c r="AY3388" s="20"/>
      <c r="AZ3388" s="20"/>
      <c r="BA3388" s="20"/>
      <c r="BB3388" s="20"/>
      <c r="BC3388" s="20"/>
      <c r="BD3388" s="20"/>
      <c r="BE3388" s="20"/>
    </row>
    <row r="3389" spans="1:57" s="24" customFormat="1" hidden="1" x14ac:dyDescent="0.25">
      <c r="A3389" s="19">
        <v>2019</v>
      </c>
      <c r="B3389" s="19">
        <v>10</v>
      </c>
      <c r="C3389" s="19" t="s">
        <v>19</v>
      </c>
      <c r="D3389" s="19" t="s">
        <v>166</v>
      </c>
      <c r="E3389" s="19" t="s">
        <v>104</v>
      </c>
      <c r="F3389" s="19" t="s">
        <v>168</v>
      </c>
      <c r="G3389" s="19" t="s">
        <v>168</v>
      </c>
      <c r="H3389" s="19">
        <v>3.07</v>
      </c>
      <c r="I3389" s="19">
        <v>0</v>
      </c>
      <c r="J3389" s="19">
        <v>0</v>
      </c>
      <c r="K3389" s="19">
        <v>0</v>
      </c>
      <c r="L3389" s="19">
        <v>3.07</v>
      </c>
      <c r="M3389" s="19">
        <v>0</v>
      </c>
      <c r="N3389" s="19">
        <v>0</v>
      </c>
      <c r="O3389" s="19">
        <v>0</v>
      </c>
      <c r="P3389" s="20"/>
      <c r="Q3389" s="20"/>
      <c r="R3389" s="20"/>
      <c r="S3389" s="20"/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  <c r="AE3389" s="20"/>
      <c r="AF3389" s="20"/>
      <c r="AG3389" s="20"/>
      <c r="AH3389" s="20"/>
      <c r="AI3389" s="20"/>
      <c r="AJ3389" s="20"/>
      <c r="AK3389" s="20"/>
      <c r="AL3389" s="20"/>
      <c r="AM3389" s="20"/>
      <c r="AN3389" s="20"/>
      <c r="AO3389" s="20"/>
      <c r="AP3389" s="20"/>
      <c r="AQ3389" s="20"/>
      <c r="AR3389" s="20"/>
      <c r="AS3389" s="20"/>
      <c r="AT3389" s="20"/>
      <c r="AU3389" s="20"/>
      <c r="AV3389" s="20"/>
      <c r="AW3389" s="20"/>
      <c r="AX3389" s="20"/>
      <c r="AY3389" s="20"/>
      <c r="AZ3389" s="20"/>
      <c r="BA3389" s="20"/>
      <c r="BB3389" s="20"/>
      <c r="BC3389" s="20"/>
      <c r="BD3389" s="20"/>
      <c r="BE3389" s="20"/>
    </row>
    <row r="3390" spans="1:57" s="24" customFormat="1" hidden="1" x14ac:dyDescent="0.25">
      <c r="A3390" s="19">
        <v>2019</v>
      </c>
      <c r="B3390" s="19">
        <v>10</v>
      </c>
      <c r="C3390" s="19" t="s">
        <v>19</v>
      </c>
      <c r="D3390" s="19" t="s">
        <v>103</v>
      </c>
      <c r="E3390" s="19" t="s">
        <v>104</v>
      </c>
      <c r="F3390" s="19" t="s">
        <v>519</v>
      </c>
      <c r="G3390" s="19" t="s">
        <v>168</v>
      </c>
      <c r="H3390" s="19">
        <v>1</v>
      </c>
      <c r="I3390" s="19">
        <v>0</v>
      </c>
      <c r="J3390" s="19">
        <v>0</v>
      </c>
      <c r="K3390" s="19">
        <v>0</v>
      </c>
      <c r="L3390" s="19">
        <v>1</v>
      </c>
      <c r="M3390" s="19">
        <v>0</v>
      </c>
      <c r="N3390" s="19">
        <v>0</v>
      </c>
      <c r="O3390" s="19">
        <v>0</v>
      </c>
      <c r="P3390" s="20"/>
      <c r="Q3390" s="20"/>
      <c r="R3390" s="20"/>
      <c r="S3390" s="20"/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  <c r="AE3390" s="20"/>
      <c r="AF3390" s="20"/>
      <c r="AG3390" s="20"/>
      <c r="AH3390" s="20"/>
      <c r="AI3390" s="20"/>
      <c r="AJ3390" s="20"/>
      <c r="AK3390" s="20"/>
      <c r="AL3390" s="20"/>
      <c r="AM3390" s="20"/>
      <c r="AN3390" s="20"/>
      <c r="AO3390" s="20"/>
      <c r="AP3390" s="20"/>
      <c r="AQ3390" s="20"/>
      <c r="AR3390" s="20"/>
      <c r="AS3390" s="20"/>
      <c r="AT3390" s="20"/>
      <c r="AU3390" s="20"/>
      <c r="AV3390" s="20"/>
      <c r="AW3390" s="20"/>
      <c r="AX3390" s="20"/>
      <c r="AY3390" s="20"/>
      <c r="AZ3390" s="20"/>
      <c r="BA3390" s="20"/>
      <c r="BB3390" s="20"/>
      <c r="BC3390" s="20"/>
      <c r="BD3390" s="20"/>
      <c r="BE3390" s="20"/>
    </row>
    <row r="3391" spans="1:57" s="24" customFormat="1" hidden="1" x14ac:dyDescent="0.25">
      <c r="A3391" s="19">
        <v>2019</v>
      </c>
      <c r="B3391" s="19">
        <v>10</v>
      </c>
      <c r="C3391" s="19" t="s">
        <v>19</v>
      </c>
      <c r="D3391" s="19" t="s">
        <v>103</v>
      </c>
      <c r="E3391" s="19" t="s">
        <v>104</v>
      </c>
      <c r="F3391" s="19" t="s">
        <v>169</v>
      </c>
      <c r="G3391" s="19" t="s">
        <v>168</v>
      </c>
      <c r="H3391" s="19">
        <v>2.21</v>
      </c>
      <c r="I3391" s="19">
        <v>0</v>
      </c>
      <c r="J3391" s="19">
        <v>0</v>
      </c>
      <c r="K3391" s="19">
        <v>0</v>
      </c>
      <c r="L3391" s="19">
        <v>2.21</v>
      </c>
      <c r="M3391" s="19">
        <v>0</v>
      </c>
      <c r="N3391" s="19">
        <v>0</v>
      </c>
      <c r="O3391" s="19">
        <v>0</v>
      </c>
      <c r="P3391" s="20"/>
      <c r="Q3391" s="20"/>
      <c r="R3391" s="20"/>
      <c r="S3391" s="20"/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  <c r="AE3391" s="20"/>
      <c r="AF3391" s="20"/>
      <c r="AG3391" s="20"/>
      <c r="AH3391" s="20"/>
      <c r="AI3391" s="20"/>
      <c r="AJ3391" s="20"/>
      <c r="AK3391" s="20"/>
      <c r="AL3391" s="20"/>
      <c r="AM3391" s="20"/>
      <c r="AN3391" s="20"/>
      <c r="AO3391" s="20"/>
      <c r="AP3391" s="20"/>
      <c r="AQ3391" s="20"/>
      <c r="AR3391" s="20"/>
      <c r="AS3391" s="20"/>
      <c r="AT3391" s="20"/>
      <c r="AU3391" s="20"/>
      <c r="AV3391" s="20"/>
      <c r="AW3391" s="20"/>
      <c r="AX3391" s="20"/>
      <c r="AY3391" s="20"/>
      <c r="AZ3391" s="20"/>
      <c r="BA3391" s="20"/>
      <c r="BB3391" s="20"/>
      <c r="BC3391" s="20"/>
      <c r="BD3391" s="20"/>
      <c r="BE3391" s="20"/>
    </row>
    <row r="3392" spans="1:57" s="24" customFormat="1" hidden="1" x14ac:dyDescent="0.25">
      <c r="A3392" s="19">
        <v>2019</v>
      </c>
      <c r="B3392" s="19">
        <v>10</v>
      </c>
      <c r="C3392" s="19" t="s">
        <v>79</v>
      </c>
      <c r="D3392" s="19" t="s">
        <v>137</v>
      </c>
      <c r="E3392" s="19" t="s">
        <v>138</v>
      </c>
      <c r="F3392" s="19" t="s">
        <v>170</v>
      </c>
      <c r="G3392" s="19" t="s">
        <v>171</v>
      </c>
      <c r="H3392" s="19">
        <v>4.1900000000000004</v>
      </c>
      <c r="I3392" s="19">
        <v>0</v>
      </c>
      <c r="J3392" s="19">
        <v>0</v>
      </c>
      <c r="K3392" s="19">
        <v>0</v>
      </c>
      <c r="L3392" s="19">
        <v>4.1900000000000004</v>
      </c>
      <c r="M3392" s="19">
        <v>0</v>
      </c>
      <c r="N3392" s="19">
        <v>0</v>
      </c>
      <c r="O3392" s="19">
        <v>0</v>
      </c>
      <c r="P3392" s="20"/>
      <c r="Q3392" s="20"/>
      <c r="R3392" s="20"/>
      <c r="S3392" s="20"/>
      <c r="T3392" s="20"/>
      <c r="U3392" s="20"/>
      <c r="V3392" s="20"/>
      <c r="W3392" s="20"/>
      <c r="X3392" s="20"/>
      <c r="Y3392" s="20"/>
      <c r="Z3392" s="20"/>
      <c r="AA3392" s="20"/>
      <c r="AB3392" s="20"/>
      <c r="AC3392" s="20"/>
      <c r="AD3392" s="20"/>
      <c r="AE3392" s="20"/>
      <c r="AF3392" s="20"/>
      <c r="AG3392" s="20"/>
      <c r="AH3392" s="20"/>
      <c r="AI3392" s="20"/>
      <c r="AJ3392" s="20"/>
      <c r="AK3392" s="20"/>
      <c r="AL3392" s="20"/>
      <c r="AM3392" s="20"/>
      <c r="AN3392" s="20"/>
      <c r="AO3392" s="20"/>
      <c r="AP3392" s="20"/>
      <c r="AQ3392" s="20"/>
      <c r="AR3392" s="20"/>
      <c r="AS3392" s="20"/>
      <c r="AT3392" s="20"/>
      <c r="AU3392" s="20"/>
      <c r="AV3392" s="20"/>
      <c r="AW3392" s="20"/>
      <c r="AX3392" s="20"/>
      <c r="AY3392" s="20"/>
      <c r="AZ3392" s="20"/>
      <c r="BA3392" s="20"/>
      <c r="BB3392" s="20"/>
      <c r="BC3392" s="20"/>
      <c r="BD3392" s="20"/>
      <c r="BE3392" s="20"/>
    </row>
    <row r="3393" spans="1:57" s="24" customFormat="1" hidden="1" x14ac:dyDescent="0.25">
      <c r="A3393" s="19">
        <v>2019</v>
      </c>
      <c r="B3393" s="19">
        <v>10</v>
      </c>
      <c r="C3393" s="19" t="s">
        <v>79</v>
      </c>
      <c r="D3393" s="19" t="s">
        <v>137</v>
      </c>
      <c r="E3393" s="19" t="s">
        <v>138</v>
      </c>
      <c r="F3393" s="19" t="s">
        <v>174</v>
      </c>
      <c r="G3393" s="19" t="s">
        <v>171</v>
      </c>
      <c r="H3393" s="19">
        <v>0.62</v>
      </c>
      <c r="I3393" s="19">
        <v>0</v>
      </c>
      <c r="J3393" s="19">
        <v>0</v>
      </c>
      <c r="K3393" s="19">
        <v>0</v>
      </c>
      <c r="L3393" s="19">
        <v>0.62</v>
      </c>
      <c r="M3393" s="19">
        <v>0</v>
      </c>
      <c r="N3393" s="19">
        <v>0</v>
      </c>
      <c r="O3393" s="19">
        <v>0</v>
      </c>
      <c r="P3393" s="20"/>
      <c r="Q3393" s="20"/>
      <c r="R3393" s="20"/>
      <c r="S3393" s="20"/>
      <c r="T3393" s="20"/>
      <c r="U3393" s="20"/>
      <c r="V3393" s="20"/>
      <c r="W3393" s="20"/>
      <c r="X3393" s="20"/>
      <c r="Y3393" s="20"/>
      <c r="Z3393" s="20"/>
      <c r="AA3393" s="20"/>
      <c r="AB3393" s="20"/>
      <c r="AC3393" s="20"/>
      <c r="AD3393" s="20"/>
      <c r="AE3393" s="20"/>
      <c r="AF3393" s="20"/>
      <c r="AG3393" s="20"/>
      <c r="AH3393" s="20"/>
      <c r="AI3393" s="20"/>
      <c r="AJ3393" s="20"/>
      <c r="AK3393" s="20"/>
      <c r="AL3393" s="20"/>
      <c r="AM3393" s="20"/>
      <c r="AN3393" s="20"/>
      <c r="AO3393" s="20"/>
      <c r="AP3393" s="20"/>
      <c r="AQ3393" s="20"/>
      <c r="AR3393" s="20"/>
      <c r="AS3393" s="20"/>
      <c r="AT3393" s="20"/>
      <c r="AU3393" s="20"/>
      <c r="AV3393" s="20"/>
      <c r="AW3393" s="20"/>
      <c r="AX3393" s="20"/>
      <c r="AY3393" s="20"/>
      <c r="AZ3393" s="20"/>
      <c r="BA3393" s="20"/>
      <c r="BB3393" s="20"/>
      <c r="BC3393" s="20"/>
      <c r="BD3393" s="20"/>
      <c r="BE3393" s="20"/>
    </row>
    <row r="3394" spans="1:57" s="24" customFormat="1" hidden="1" x14ac:dyDescent="0.25">
      <c r="A3394" s="19">
        <v>2019</v>
      </c>
      <c r="B3394" s="19">
        <v>10</v>
      </c>
      <c r="C3394" s="19" t="s">
        <v>79</v>
      </c>
      <c r="D3394" s="19" t="s">
        <v>137</v>
      </c>
      <c r="E3394" s="19" t="s">
        <v>138</v>
      </c>
      <c r="F3394" s="19" t="s">
        <v>175</v>
      </c>
      <c r="G3394" s="19" t="s">
        <v>171</v>
      </c>
      <c r="H3394" s="19">
        <v>3.7399999999999998</v>
      </c>
      <c r="I3394" s="19">
        <v>0</v>
      </c>
      <c r="J3394" s="19">
        <v>0</v>
      </c>
      <c r="K3394" s="19">
        <v>0</v>
      </c>
      <c r="L3394" s="19">
        <v>3.7399999999999998</v>
      </c>
      <c r="M3394" s="19">
        <v>0</v>
      </c>
      <c r="N3394" s="19">
        <v>0</v>
      </c>
      <c r="O3394" s="19">
        <v>0</v>
      </c>
      <c r="P3394" s="20"/>
      <c r="Q3394" s="20"/>
      <c r="R3394" s="20"/>
      <c r="S3394" s="20"/>
      <c r="T3394" s="20"/>
      <c r="U3394" s="20"/>
      <c r="V3394" s="20"/>
      <c r="W3394" s="20"/>
      <c r="X3394" s="20"/>
      <c r="Y3394" s="20"/>
      <c r="Z3394" s="20"/>
      <c r="AA3394" s="20"/>
      <c r="AB3394" s="20"/>
      <c r="AC3394" s="20"/>
      <c r="AD3394" s="20"/>
      <c r="AE3394" s="20"/>
      <c r="AF3394" s="20"/>
      <c r="AG3394" s="20"/>
      <c r="AH3394" s="20"/>
      <c r="AI3394" s="20"/>
      <c r="AJ3394" s="20"/>
      <c r="AK3394" s="20"/>
      <c r="AL3394" s="20"/>
      <c r="AM3394" s="20"/>
      <c r="AN3394" s="20"/>
      <c r="AO3394" s="20"/>
      <c r="AP3394" s="20"/>
      <c r="AQ3394" s="20"/>
      <c r="AR3394" s="20"/>
      <c r="AS3394" s="20"/>
      <c r="AT3394" s="20"/>
      <c r="AU3394" s="20"/>
      <c r="AV3394" s="20"/>
      <c r="AW3394" s="20"/>
      <c r="AX3394" s="20"/>
      <c r="AY3394" s="20"/>
      <c r="AZ3394" s="20"/>
      <c r="BA3394" s="20"/>
      <c r="BB3394" s="20"/>
      <c r="BC3394" s="20"/>
      <c r="BD3394" s="20"/>
      <c r="BE3394" s="20"/>
    </row>
    <row r="3395" spans="1:57" s="24" customFormat="1" hidden="1" x14ac:dyDescent="0.25">
      <c r="A3395" s="19">
        <v>2019</v>
      </c>
      <c r="B3395" s="19">
        <v>10</v>
      </c>
      <c r="C3395" s="19" t="s">
        <v>27</v>
      </c>
      <c r="D3395" s="19" t="s">
        <v>158</v>
      </c>
      <c r="E3395" s="19" t="s">
        <v>176</v>
      </c>
      <c r="F3395" s="19" t="s">
        <v>179</v>
      </c>
      <c r="G3395" s="19" t="s">
        <v>178</v>
      </c>
      <c r="H3395" s="19">
        <v>3.32</v>
      </c>
      <c r="I3395" s="19">
        <v>0</v>
      </c>
      <c r="J3395" s="19">
        <v>0</v>
      </c>
      <c r="K3395" s="19">
        <v>0</v>
      </c>
      <c r="L3395" s="19">
        <v>0</v>
      </c>
      <c r="M3395" s="19">
        <v>3.32</v>
      </c>
      <c r="N3395" s="19">
        <v>1.8</v>
      </c>
      <c r="O3395" s="19">
        <v>0</v>
      </c>
      <c r="P3395" s="20"/>
      <c r="Q3395" s="20"/>
      <c r="R3395" s="20"/>
      <c r="S3395" s="20"/>
      <c r="T3395" s="20"/>
      <c r="U3395" s="20"/>
      <c r="V3395" s="20"/>
      <c r="W3395" s="20"/>
      <c r="X3395" s="20"/>
      <c r="Y3395" s="20"/>
      <c r="Z3395" s="20"/>
      <c r="AA3395" s="20"/>
      <c r="AB3395" s="20"/>
      <c r="AC3395" s="20"/>
      <c r="AD3395" s="20"/>
      <c r="AE3395" s="20"/>
      <c r="AF3395" s="20"/>
      <c r="AG3395" s="20"/>
      <c r="AH3395" s="20"/>
      <c r="AI3395" s="20"/>
      <c r="AJ3395" s="20"/>
      <c r="AK3395" s="20"/>
      <c r="AL3395" s="20"/>
      <c r="AM3395" s="20"/>
      <c r="AN3395" s="20"/>
      <c r="AO3395" s="20"/>
      <c r="AP3395" s="20"/>
      <c r="AQ3395" s="20"/>
      <c r="AR3395" s="20"/>
      <c r="AS3395" s="20"/>
      <c r="AT3395" s="20"/>
      <c r="AU3395" s="20"/>
      <c r="AV3395" s="20"/>
      <c r="AW3395" s="20"/>
      <c r="AX3395" s="20"/>
      <c r="AY3395" s="20"/>
      <c r="AZ3395" s="20"/>
      <c r="BA3395" s="20"/>
      <c r="BB3395" s="20"/>
      <c r="BC3395" s="20"/>
      <c r="BD3395" s="20"/>
      <c r="BE3395" s="20"/>
    </row>
    <row r="3396" spans="1:57" s="24" customFormat="1" hidden="1" x14ac:dyDescent="0.25">
      <c r="A3396" s="19">
        <v>2019</v>
      </c>
      <c r="B3396" s="19">
        <v>10</v>
      </c>
      <c r="C3396" s="19" t="s">
        <v>209</v>
      </c>
      <c r="D3396" s="19" t="s">
        <v>210</v>
      </c>
      <c r="E3396" s="19" t="s">
        <v>17</v>
      </c>
      <c r="F3396" s="19" t="s">
        <v>211</v>
      </c>
      <c r="G3396" s="19" t="s">
        <v>212</v>
      </c>
      <c r="H3396" s="19">
        <v>0.15</v>
      </c>
      <c r="I3396" s="19">
        <v>0</v>
      </c>
      <c r="J3396" s="19">
        <v>0</v>
      </c>
      <c r="K3396" s="19">
        <v>0</v>
      </c>
      <c r="L3396" s="19">
        <v>0.03</v>
      </c>
      <c r="M3396" s="19">
        <v>0</v>
      </c>
      <c r="N3396" s="19">
        <v>0</v>
      </c>
      <c r="O3396" s="19">
        <v>0.12</v>
      </c>
      <c r="P3396" s="20"/>
      <c r="Q3396" s="20"/>
      <c r="R3396" s="20"/>
      <c r="S3396" s="20"/>
      <c r="T3396" s="20"/>
      <c r="U3396" s="20"/>
      <c r="V3396" s="20"/>
      <c r="W3396" s="20"/>
      <c r="X3396" s="20"/>
      <c r="Y3396" s="20"/>
      <c r="Z3396" s="20"/>
      <c r="AA3396" s="20"/>
      <c r="AB3396" s="20"/>
      <c r="AC3396" s="20"/>
      <c r="AD3396" s="20"/>
      <c r="AE3396" s="20"/>
      <c r="AF3396" s="20"/>
      <c r="AG3396" s="20"/>
      <c r="AH3396" s="20"/>
      <c r="AI3396" s="20"/>
      <c r="AJ3396" s="20"/>
      <c r="AK3396" s="20"/>
      <c r="AL3396" s="20"/>
      <c r="AM3396" s="20"/>
      <c r="AN3396" s="20"/>
      <c r="AO3396" s="20"/>
      <c r="AP3396" s="20"/>
      <c r="AQ3396" s="20"/>
      <c r="AR3396" s="20"/>
      <c r="AS3396" s="20"/>
      <c r="AT3396" s="20"/>
      <c r="AU3396" s="20"/>
      <c r="AV3396" s="20"/>
      <c r="AW3396" s="20"/>
      <c r="AX3396" s="20"/>
      <c r="AY3396" s="20"/>
      <c r="AZ3396" s="20"/>
      <c r="BA3396" s="20"/>
      <c r="BB3396" s="20"/>
      <c r="BC3396" s="20"/>
      <c r="BD3396" s="20"/>
      <c r="BE3396" s="20"/>
    </row>
    <row r="3397" spans="1:57" s="24" customFormat="1" hidden="1" x14ac:dyDescent="0.25">
      <c r="A3397" s="19">
        <v>2019</v>
      </c>
      <c r="B3397" s="19">
        <v>10</v>
      </c>
      <c r="C3397" s="19" t="s">
        <v>222</v>
      </c>
      <c r="D3397" s="19" t="s">
        <v>223</v>
      </c>
      <c r="E3397" s="19" t="s">
        <v>224</v>
      </c>
      <c r="F3397" s="19" t="s">
        <v>225</v>
      </c>
      <c r="G3397" s="19" t="s">
        <v>226</v>
      </c>
      <c r="H3397" s="19">
        <v>0.31</v>
      </c>
      <c r="I3397" s="19">
        <v>0</v>
      </c>
      <c r="J3397" s="19">
        <v>0</v>
      </c>
      <c r="K3397" s="19">
        <v>0</v>
      </c>
      <c r="L3397" s="19">
        <v>0</v>
      </c>
      <c r="M3397" s="19">
        <v>0</v>
      </c>
      <c r="N3397" s="19">
        <v>0</v>
      </c>
      <c r="O3397" s="19">
        <v>0.31</v>
      </c>
      <c r="P3397" s="20"/>
      <c r="Q3397" s="20"/>
      <c r="R3397" s="20"/>
      <c r="S3397" s="20"/>
      <c r="T3397" s="20"/>
      <c r="U3397" s="20"/>
      <c r="V3397" s="20"/>
      <c r="W3397" s="20"/>
      <c r="X3397" s="20"/>
      <c r="Y3397" s="20"/>
      <c r="Z3397" s="20"/>
      <c r="AA3397" s="20"/>
      <c r="AB3397" s="20"/>
      <c r="AC3397" s="20"/>
      <c r="AD3397" s="20"/>
      <c r="AE3397" s="20"/>
      <c r="AF3397" s="20"/>
      <c r="AG3397" s="20"/>
      <c r="AH3397" s="20"/>
      <c r="AI3397" s="20"/>
      <c r="AJ3397" s="20"/>
      <c r="AK3397" s="20"/>
      <c r="AL3397" s="20"/>
      <c r="AM3397" s="20"/>
      <c r="AN3397" s="20"/>
      <c r="AO3397" s="20"/>
      <c r="AP3397" s="20"/>
      <c r="AQ3397" s="20"/>
      <c r="AR3397" s="20"/>
      <c r="AS3397" s="20"/>
      <c r="AT3397" s="20"/>
      <c r="AU3397" s="20"/>
      <c r="AV3397" s="20"/>
      <c r="AW3397" s="20"/>
      <c r="AX3397" s="20"/>
      <c r="AY3397" s="20"/>
      <c r="AZ3397" s="20"/>
      <c r="BA3397" s="20"/>
      <c r="BB3397" s="20"/>
      <c r="BC3397" s="20"/>
      <c r="BD3397" s="20"/>
      <c r="BE3397" s="20"/>
    </row>
    <row r="3398" spans="1:57" s="24" customFormat="1" hidden="1" x14ac:dyDescent="0.25">
      <c r="A3398" s="19">
        <v>2019</v>
      </c>
      <c r="B3398" s="19">
        <v>10</v>
      </c>
      <c r="C3398" s="19" t="s">
        <v>133</v>
      </c>
      <c r="D3398" s="19" t="s">
        <v>292</v>
      </c>
      <c r="E3398" s="19" t="s">
        <v>81</v>
      </c>
      <c r="F3398" s="19" t="s">
        <v>239</v>
      </c>
      <c r="G3398" s="19" t="s">
        <v>240</v>
      </c>
      <c r="H3398" s="19">
        <v>0.02</v>
      </c>
      <c r="I3398" s="19">
        <v>0</v>
      </c>
      <c r="J3398" s="19">
        <v>0</v>
      </c>
      <c r="K3398" s="19">
        <v>0</v>
      </c>
      <c r="L3398" s="19">
        <v>0.02</v>
      </c>
      <c r="M3398" s="19">
        <v>0</v>
      </c>
      <c r="N3398" s="19">
        <v>0</v>
      </c>
      <c r="O3398" s="19">
        <v>0</v>
      </c>
      <c r="P3398" s="20"/>
      <c r="Q3398" s="20"/>
      <c r="R3398" s="20"/>
      <c r="S3398" s="20"/>
      <c r="T3398" s="20"/>
      <c r="U3398" s="20"/>
      <c r="V3398" s="20"/>
      <c r="W3398" s="20"/>
      <c r="X3398" s="20"/>
      <c r="Y3398" s="20"/>
      <c r="Z3398" s="20"/>
      <c r="AA3398" s="20"/>
      <c r="AB3398" s="20"/>
      <c r="AC3398" s="20"/>
      <c r="AD3398" s="20"/>
      <c r="AE3398" s="20"/>
      <c r="AF3398" s="20"/>
      <c r="AG3398" s="20"/>
      <c r="AH3398" s="20"/>
      <c r="AI3398" s="20"/>
      <c r="AJ3398" s="20"/>
      <c r="AK3398" s="20"/>
      <c r="AL3398" s="20"/>
      <c r="AM3398" s="20"/>
      <c r="AN3398" s="20"/>
      <c r="AO3398" s="20"/>
      <c r="AP3398" s="20"/>
      <c r="AQ3398" s="20"/>
      <c r="AR3398" s="20"/>
      <c r="AS3398" s="20"/>
      <c r="AT3398" s="20"/>
      <c r="AU3398" s="20"/>
      <c r="AV3398" s="20"/>
      <c r="AW3398" s="20"/>
      <c r="AX3398" s="20"/>
      <c r="AY3398" s="20"/>
      <c r="AZ3398" s="20"/>
      <c r="BA3398" s="20"/>
      <c r="BB3398" s="20"/>
      <c r="BC3398" s="20"/>
      <c r="BD3398" s="20"/>
      <c r="BE3398" s="20"/>
    </row>
    <row r="3399" spans="1:57" s="24" customFormat="1" hidden="1" x14ac:dyDescent="0.25">
      <c r="A3399" s="19">
        <v>2019</v>
      </c>
      <c r="B3399" s="19">
        <v>10</v>
      </c>
      <c r="C3399" s="19" t="s">
        <v>27</v>
      </c>
      <c r="D3399" s="19" t="s">
        <v>158</v>
      </c>
      <c r="E3399" s="5" t="s">
        <v>17</v>
      </c>
      <c r="F3399" s="19" t="s">
        <v>266</v>
      </c>
      <c r="G3399" s="19" t="s">
        <v>34</v>
      </c>
      <c r="H3399" s="19">
        <v>0.14000000000000001</v>
      </c>
      <c r="I3399" s="19">
        <v>0</v>
      </c>
      <c r="J3399" s="19">
        <v>0</v>
      </c>
      <c r="K3399" s="19">
        <v>0</v>
      </c>
      <c r="L3399" s="19">
        <v>0</v>
      </c>
      <c r="M3399" s="19">
        <v>0.14000000000000001</v>
      </c>
      <c r="N3399" s="19">
        <v>0.21</v>
      </c>
      <c r="O3399" s="19">
        <v>0</v>
      </c>
      <c r="P3399" s="20"/>
      <c r="Q3399" s="20"/>
      <c r="R3399" s="20"/>
      <c r="S3399" s="20"/>
      <c r="T3399" s="20"/>
      <c r="U3399" s="20"/>
      <c r="V3399" s="20"/>
      <c r="W3399" s="20"/>
      <c r="X3399" s="20"/>
      <c r="Y3399" s="20"/>
      <c r="Z3399" s="20"/>
      <c r="AA3399" s="20"/>
      <c r="AB3399" s="20"/>
      <c r="AC3399" s="20"/>
      <c r="AD3399" s="20"/>
      <c r="AE3399" s="20"/>
      <c r="AF3399" s="20"/>
      <c r="AG3399" s="20"/>
      <c r="AH3399" s="20"/>
      <c r="AI3399" s="20"/>
      <c r="AJ3399" s="20"/>
      <c r="AK3399" s="20"/>
      <c r="AL3399" s="20"/>
      <c r="AM3399" s="20"/>
      <c r="AN3399" s="20"/>
      <c r="AO3399" s="20"/>
      <c r="AP3399" s="20"/>
      <c r="AQ3399" s="20"/>
      <c r="AR3399" s="20"/>
      <c r="AS3399" s="20"/>
      <c r="AT3399" s="20"/>
      <c r="AU3399" s="20"/>
      <c r="AV3399" s="20"/>
      <c r="AW3399" s="20"/>
      <c r="AX3399" s="20"/>
      <c r="AY3399" s="20"/>
      <c r="AZ3399" s="20"/>
      <c r="BA3399" s="20"/>
      <c r="BB3399" s="20"/>
      <c r="BC3399" s="20"/>
      <c r="BD3399" s="20"/>
      <c r="BE3399" s="20"/>
    </row>
    <row r="3400" spans="1:57" s="24" customFormat="1" hidden="1" x14ac:dyDescent="0.25">
      <c r="A3400" s="19">
        <v>2019</v>
      </c>
      <c r="B3400" s="19">
        <v>10</v>
      </c>
      <c r="C3400" s="19" t="s">
        <v>19</v>
      </c>
      <c r="D3400" s="19" t="s">
        <v>66</v>
      </c>
      <c r="E3400" s="19" t="s">
        <v>43</v>
      </c>
      <c r="F3400" s="19" t="s">
        <v>117</v>
      </c>
      <c r="G3400" s="19" t="s">
        <v>117</v>
      </c>
      <c r="H3400" s="19">
        <v>1.1400000000000001</v>
      </c>
      <c r="I3400" s="19">
        <v>0</v>
      </c>
      <c r="J3400" s="19">
        <v>0</v>
      </c>
      <c r="K3400" s="19">
        <v>0</v>
      </c>
      <c r="L3400" s="19">
        <v>0</v>
      </c>
      <c r="M3400" s="19">
        <v>0</v>
      </c>
      <c r="N3400" s="19">
        <v>0</v>
      </c>
      <c r="O3400" s="19">
        <v>1.1400000000000001</v>
      </c>
      <c r="P3400" s="20"/>
      <c r="Q3400" s="20"/>
      <c r="R3400" s="20"/>
      <c r="S3400" s="20"/>
      <c r="T3400" s="20"/>
      <c r="U3400" s="20"/>
      <c r="V3400" s="20"/>
      <c r="W3400" s="20"/>
      <c r="X3400" s="20"/>
      <c r="Y3400" s="20"/>
      <c r="Z3400" s="20"/>
      <c r="AA3400" s="20"/>
      <c r="AB3400" s="20"/>
      <c r="AC3400" s="20"/>
      <c r="AD3400" s="20"/>
      <c r="AE3400" s="20"/>
      <c r="AF3400" s="20"/>
      <c r="AG3400" s="20"/>
      <c r="AH3400" s="20"/>
      <c r="AI3400" s="20"/>
      <c r="AJ3400" s="20"/>
      <c r="AK3400" s="20"/>
      <c r="AL3400" s="20"/>
      <c r="AM3400" s="20"/>
      <c r="AN3400" s="20"/>
      <c r="AO3400" s="20"/>
      <c r="AP3400" s="20"/>
      <c r="AQ3400" s="20"/>
      <c r="AR3400" s="20"/>
      <c r="AS3400" s="20"/>
      <c r="AT3400" s="20"/>
      <c r="AU3400" s="20"/>
      <c r="AV3400" s="20"/>
      <c r="AW3400" s="20"/>
      <c r="AX3400" s="20"/>
      <c r="AY3400" s="20"/>
      <c r="AZ3400" s="20"/>
      <c r="BA3400" s="20"/>
      <c r="BB3400" s="20"/>
      <c r="BC3400" s="20"/>
      <c r="BD3400" s="20"/>
      <c r="BE3400" s="20"/>
    </row>
    <row r="3401" spans="1:57" s="24" customFormat="1" x14ac:dyDescent="0.25">
      <c r="A3401" s="19">
        <v>2019</v>
      </c>
      <c r="B3401" s="19">
        <v>10</v>
      </c>
      <c r="C3401" s="19" t="s">
        <v>133</v>
      </c>
      <c r="D3401" s="19" t="s">
        <v>292</v>
      </c>
      <c r="E3401" s="19" t="s">
        <v>29</v>
      </c>
      <c r="F3401" s="19" t="s">
        <v>293</v>
      </c>
      <c r="G3401" s="19" t="s">
        <v>294</v>
      </c>
      <c r="H3401" s="19">
        <v>0.04</v>
      </c>
      <c r="I3401" s="19">
        <v>0</v>
      </c>
      <c r="J3401" s="19">
        <v>0</v>
      </c>
      <c r="K3401" s="19">
        <v>0</v>
      </c>
      <c r="L3401" s="19">
        <v>0.04</v>
      </c>
      <c r="M3401" s="19">
        <v>0</v>
      </c>
      <c r="N3401" s="19">
        <v>0</v>
      </c>
      <c r="O3401" s="19">
        <v>0</v>
      </c>
      <c r="P3401" s="20"/>
      <c r="Q3401" s="20"/>
      <c r="R3401" s="20"/>
      <c r="S3401" s="20"/>
      <c r="T3401" s="20"/>
      <c r="U3401" s="20"/>
      <c r="V3401" s="20"/>
      <c r="W3401" s="20"/>
      <c r="X3401" s="20"/>
      <c r="Y3401" s="20"/>
      <c r="Z3401" s="20"/>
      <c r="AA3401" s="20"/>
      <c r="AB3401" s="20"/>
      <c r="AC3401" s="20"/>
      <c r="AD3401" s="20"/>
      <c r="AE3401" s="20"/>
      <c r="AF3401" s="20"/>
      <c r="AG3401" s="20"/>
      <c r="AH3401" s="20"/>
      <c r="AI3401" s="20"/>
      <c r="AJ3401" s="20"/>
      <c r="AK3401" s="20"/>
      <c r="AL3401" s="20"/>
      <c r="AM3401" s="20"/>
      <c r="AN3401" s="20"/>
      <c r="AO3401" s="20"/>
      <c r="AP3401" s="20"/>
      <c r="AQ3401" s="20"/>
      <c r="AR3401" s="20"/>
      <c r="AS3401" s="20"/>
      <c r="AT3401" s="20"/>
      <c r="AU3401" s="20"/>
      <c r="AV3401" s="20"/>
      <c r="AW3401" s="20"/>
      <c r="AX3401" s="20"/>
      <c r="AY3401" s="20"/>
      <c r="AZ3401" s="20"/>
      <c r="BA3401" s="20"/>
      <c r="BB3401" s="20"/>
      <c r="BC3401" s="20"/>
      <c r="BD3401" s="20"/>
      <c r="BE3401" s="20"/>
    </row>
    <row r="3402" spans="1:57" s="24" customFormat="1" hidden="1" x14ac:dyDescent="0.25">
      <c r="A3402" s="19">
        <v>2019</v>
      </c>
      <c r="B3402" s="19">
        <v>10</v>
      </c>
      <c r="C3402" s="19" t="s">
        <v>19</v>
      </c>
      <c r="D3402" s="19" t="s">
        <v>299</v>
      </c>
      <c r="E3402" s="19" t="s">
        <v>81</v>
      </c>
      <c r="F3402" s="19" t="s">
        <v>300</v>
      </c>
      <c r="G3402" s="19" t="s">
        <v>301</v>
      </c>
      <c r="H3402" s="19">
        <v>5.46</v>
      </c>
      <c r="I3402" s="19">
        <v>0</v>
      </c>
      <c r="J3402" s="19">
        <v>0</v>
      </c>
      <c r="K3402" s="19">
        <v>0</v>
      </c>
      <c r="L3402" s="19">
        <v>5.46</v>
      </c>
      <c r="M3402" s="19">
        <v>0</v>
      </c>
      <c r="N3402" s="19">
        <v>0</v>
      </c>
      <c r="O3402" s="19">
        <v>0</v>
      </c>
      <c r="P3402" s="20"/>
      <c r="Q3402" s="20"/>
      <c r="R3402" s="20"/>
      <c r="S3402" s="20"/>
      <c r="T3402" s="20"/>
      <c r="U3402" s="20"/>
      <c r="V3402" s="20"/>
      <c r="W3402" s="20"/>
      <c r="X3402" s="20"/>
      <c r="Y3402" s="20"/>
      <c r="Z3402" s="20"/>
      <c r="AA3402" s="20"/>
      <c r="AB3402" s="20"/>
      <c r="AC3402" s="20"/>
      <c r="AD3402" s="20"/>
      <c r="AE3402" s="20"/>
      <c r="AF3402" s="20"/>
      <c r="AG3402" s="20"/>
      <c r="AH3402" s="20"/>
      <c r="AI3402" s="20"/>
      <c r="AJ3402" s="20"/>
      <c r="AK3402" s="20"/>
      <c r="AL3402" s="20"/>
      <c r="AM3402" s="20"/>
      <c r="AN3402" s="20"/>
      <c r="AO3402" s="20"/>
      <c r="AP3402" s="20"/>
      <c r="AQ3402" s="20"/>
      <c r="AR3402" s="20"/>
      <c r="AS3402" s="20"/>
      <c r="AT3402" s="20"/>
      <c r="AU3402" s="20"/>
      <c r="AV3402" s="20"/>
      <c r="AW3402" s="20"/>
      <c r="AX3402" s="20"/>
      <c r="AY3402" s="20"/>
      <c r="AZ3402" s="20"/>
      <c r="BA3402" s="20"/>
      <c r="BB3402" s="20"/>
      <c r="BC3402" s="20"/>
      <c r="BD3402" s="20"/>
      <c r="BE3402" s="20"/>
    </row>
    <row r="3403" spans="1:57" s="24" customFormat="1" hidden="1" x14ac:dyDescent="0.25">
      <c r="A3403" s="19">
        <v>2019</v>
      </c>
      <c r="B3403" s="19">
        <v>10</v>
      </c>
      <c r="C3403" s="19" t="s">
        <v>19</v>
      </c>
      <c r="D3403" s="19" t="s">
        <v>20</v>
      </c>
      <c r="E3403" s="19" t="s">
        <v>304</v>
      </c>
      <c r="F3403" s="19" t="s">
        <v>307</v>
      </c>
      <c r="G3403" s="19" t="s">
        <v>306</v>
      </c>
      <c r="H3403" s="19">
        <v>1.54</v>
      </c>
      <c r="I3403" s="19">
        <v>0</v>
      </c>
      <c r="J3403" s="19">
        <v>0</v>
      </c>
      <c r="K3403" s="19">
        <v>0</v>
      </c>
      <c r="L3403" s="19">
        <v>1.54</v>
      </c>
      <c r="M3403" s="19">
        <v>0</v>
      </c>
      <c r="N3403" s="19">
        <v>0</v>
      </c>
      <c r="O3403" s="19">
        <v>0</v>
      </c>
      <c r="P3403" s="20"/>
      <c r="Q3403" s="20"/>
      <c r="R3403" s="20"/>
      <c r="S3403" s="20"/>
      <c r="T3403" s="20"/>
      <c r="U3403" s="20"/>
      <c r="V3403" s="20"/>
      <c r="W3403" s="20"/>
      <c r="X3403" s="20"/>
      <c r="Y3403" s="20"/>
      <c r="Z3403" s="20"/>
      <c r="AA3403" s="20"/>
      <c r="AB3403" s="20"/>
      <c r="AC3403" s="20"/>
      <c r="AD3403" s="20"/>
      <c r="AE3403" s="20"/>
      <c r="AF3403" s="20"/>
      <c r="AG3403" s="20"/>
      <c r="AH3403" s="20"/>
      <c r="AI3403" s="20"/>
      <c r="AJ3403" s="20"/>
      <c r="AK3403" s="20"/>
      <c r="AL3403" s="20"/>
      <c r="AM3403" s="20"/>
      <c r="AN3403" s="20"/>
      <c r="AO3403" s="20"/>
      <c r="AP3403" s="20"/>
      <c r="AQ3403" s="20"/>
      <c r="AR3403" s="20"/>
      <c r="AS3403" s="20"/>
      <c r="AT3403" s="20"/>
      <c r="AU3403" s="20"/>
      <c r="AV3403" s="20"/>
      <c r="AW3403" s="20"/>
      <c r="AX3403" s="20"/>
      <c r="AY3403" s="20"/>
      <c r="AZ3403" s="20"/>
      <c r="BA3403" s="20"/>
      <c r="BB3403" s="20"/>
      <c r="BC3403" s="20"/>
      <c r="BD3403" s="20"/>
      <c r="BE3403" s="20"/>
    </row>
    <row r="3404" spans="1:57" s="24" customFormat="1" hidden="1" x14ac:dyDescent="0.25">
      <c r="A3404" s="19">
        <v>2019</v>
      </c>
      <c r="B3404" s="19">
        <v>10</v>
      </c>
      <c r="C3404" s="19" t="s">
        <v>19</v>
      </c>
      <c r="D3404" s="19" t="s">
        <v>103</v>
      </c>
      <c r="E3404" s="19" t="s">
        <v>304</v>
      </c>
      <c r="F3404" s="19" t="s">
        <v>308</v>
      </c>
      <c r="G3404" s="19" t="s">
        <v>306</v>
      </c>
      <c r="H3404" s="19">
        <v>0.01</v>
      </c>
      <c r="I3404" s="19">
        <v>0</v>
      </c>
      <c r="J3404" s="19">
        <v>0</v>
      </c>
      <c r="K3404" s="19">
        <v>0</v>
      </c>
      <c r="L3404" s="19">
        <v>0.01</v>
      </c>
      <c r="M3404" s="19">
        <v>0</v>
      </c>
      <c r="N3404" s="19">
        <v>0</v>
      </c>
      <c r="O3404" s="19">
        <v>0</v>
      </c>
      <c r="P3404" s="20"/>
      <c r="Q3404" s="20"/>
      <c r="R3404" s="20"/>
      <c r="S3404" s="20"/>
      <c r="T3404" s="20"/>
      <c r="U3404" s="20"/>
      <c r="V3404" s="20"/>
      <c r="W3404" s="20"/>
      <c r="X3404" s="20"/>
      <c r="Y3404" s="20"/>
      <c r="Z3404" s="20"/>
      <c r="AA3404" s="20"/>
      <c r="AB3404" s="20"/>
      <c r="AC3404" s="20"/>
      <c r="AD3404" s="20"/>
      <c r="AE3404" s="20"/>
      <c r="AF3404" s="20"/>
      <c r="AG3404" s="20"/>
      <c r="AH3404" s="20"/>
      <c r="AI3404" s="20"/>
      <c r="AJ3404" s="20"/>
      <c r="AK3404" s="20"/>
      <c r="AL3404" s="20"/>
      <c r="AM3404" s="20"/>
      <c r="AN3404" s="20"/>
      <c r="AO3404" s="20"/>
      <c r="AP3404" s="20"/>
      <c r="AQ3404" s="20"/>
      <c r="AR3404" s="20"/>
      <c r="AS3404" s="20"/>
      <c r="AT3404" s="20"/>
      <c r="AU3404" s="20"/>
      <c r="AV3404" s="20"/>
      <c r="AW3404" s="20"/>
      <c r="AX3404" s="20"/>
      <c r="AY3404" s="20"/>
      <c r="AZ3404" s="20"/>
      <c r="BA3404" s="20"/>
      <c r="BB3404" s="20"/>
      <c r="BC3404" s="20"/>
      <c r="BD3404" s="20"/>
      <c r="BE3404" s="20"/>
    </row>
    <row r="3405" spans="1:57" s="24" customFormat="1" x14ac:dyDescent="0.25">
      <c r="A3405" s="19">
        <v>2019</v>
      </c>
      <c r="B3405" s="19">
        <v>10</v>
      </c>
      <c r="C3405" s="19" t="s">
        <v>89</v>
      </c>
      <c r="D3405" s="19" t="s">
        <v>90</v>
      </c>
      <c r="E3405" s="19" t="s">
        <v>29</v>
      </c>
      <c r="F3405" s="19" t="s">
        <v>535</v>
      </c>
      <c r="G3405" s="19" t="s">
        <v>330</v>
      </c>
      <c r="H3405" s="19">
        <v>0.83</v>
      </c>
      <c r="I3405" s="19">
        <v>0</v>
      </c>
      <c r="J3405" s="19">
        <v>0</v>
      </c>
      <c r="K3405" s="19">
        <v>0</v>
      </c>
      <c r="L3405" s="19">
        <v>0.83</v>
      </c>
      <c r="M3405" s="19">
        <v>0</v>
      </c>
      <c r="N3405" s="19">
        <v>0</v>
      </c>
      <c r="O3405" s="19">
        <v>0</v>
      </c>
      <c r="P3405" s="20"/>
      <c r="Q3405" s="20"/>
      <c r="R3405" s="20"/>
      <c r="S3405" s="20"/>
      <c r="T3405" s="20"/>
      <c r="U3405" s="20"/>
      <c r="V3405" s="20"/>
      <c r="W3405" s="20"/>
      <c r="X3405" s="20"/>
      <c r="Y3405" s="20"/>
      <c r="Z3405" s="20"/>
      <c r="AA3405" s="20"/>
      <c r="AB3405" s="20"/>
      <c r="AC3405" s="20"/>
      <c r="AD3405" s="20"/>
      <c r="AE3405" s="20"/>
      <c r="AF3405" s="20"/>
      <c r="AG3405" s="20"/>
      <c r="AH3405" s="20"/>
      <c r="AI3405" s="20"/>
      <c r="AJ3405" s="20"/>
      <c r="AK3405" s="20"/>
      <c r="AL3405" s="20"/>
      <c r="AM3405" s="20"/>
      <c r="AN3405" s="20"/>
      <c r="AO3405" s="20"/>
      <c r="AP3405" s="20"/>
      <c r="AQ3405" s="20"/>
      <c r="AR3405" s="20"/>
      <c r="AS3405" s="20"/>
      <c r="AT3405" s="20"/>
      <c r="AU3405" s="20"/>
      <c r="AV3405" s="20"/>
      <c r="AW3405" s="20"/>
      <c r="AX3405" s="20"/>
      <c r="AY3405" s="20"/>
      <c r="AZ3405" s="20"/>
      <c r="BA3405" s="20"/>
      <c r="BB3405" s="20"/>
      <c r="BC3405" s="20"/>
      <c r="BD3405" s="20"/>
      <c r="BE3405" s="20"/>
    </row>
    <row r="3406" spans="1:57" s="24" customFormat="1" hidden="1" x14ac:dyDescent="0.25">
      <c r="A3406" s="19">
        <v>2019</v>
      </c>
      <c r="B3406" s="19">
        <v>10</v>
      </c>
      <c r="C3406" s="19" t="s">
        <v>15</v>
      </c>
      <c r="D3406" s="19" t="s">
        <v>536</v>
      </c>
      <c r="E3406" s="19" t="s">
        <v>43</v>
      </c>
      <c r="F3406" s="19" t="s">
        <v>394</v>
      </c>
      <c r="G3406" s="19" t="s">
        <v>393</v>
      </c>
      <c r="H3406" s="19">
        <v>0.16</v>
      </c>
      <c r="I3406" s="19">
        <v>0</v>
      </c>
      <c r="J3406" s="19">
        <v>0</v>
      </c>
      <c r="K3406" s="19">
        <v>0</v>
      </c>
      <c r="L3406" s="19">
        <v>0.16</v>
      </c>
      <c r="M3406" s="19">
        <v>0</v>
      </c>
      <c r="N3406" s="19">
        <v>0</v>
      </c>
      <c r="O3406" s="19">
        <v>0</v>
      </c>
      <c r="P3406" s="20"/>
      <c r="Q3406" s="20"/>
      <c r="R3406" s="20"/>
      <c r="S3406" s="20"/>
      <c r="T3406" s="20"/>
      <c r="U3406" s="20"/>
      <c r="V3406" s="20"/>
      <c r="W3406" s="20"/>
      <c r="X3406" s="20"/>
      <c r="Y3406" s="20"/>
      <c r="Z3406" s="20"/>
      <c r="AA3406" s="20"/>
      <c r="AB3406" s="20"/>
      <c r="AC3406" s="20"/>
      <c r="AD3406" s="20"/>
      <c r="AE3406" s="20"/>
      <c r="AF3406" s="20"/>
      <c r="AG3406" s="20"/>
      <c r="AH3406" s="20"/>
      <c r="AI3406" s="20"/>
      <c r="AJ3406" s="20"/>
      <c r="AK3406" s="20"/>
      <c r="AL3406" s="20"/>
      <c r="AM3406" s="20"/>
      <c r="AN3406" s="20"/>
      <c r="AO3406" s="20"/>
      <c r="AP3406" s="20"/>
      <c r="AQ3406" s="20"/>
      <c r="AR3406" s="20"/>
      <c r="AS3406" s="20"/>
      <c r="AT3406" s="20"/>
      <c r="AU3406" s="20"/>
      <c r="AV3406" s="20"/>
      <c r="AW3406" s="20"/>
      <c r="AX3406" s="20"/>
      <c r="AY3406" s="20"/>
      <c r="AZ3406" s="20"/>
      <c r="BA3406" s="20"/>
      <c r="BB3406" s="20"/>
      <c r="BC3406" s="20"/>
      <c r="BD3406" s="20"/>
      <c r="BE3406" s="20"/>
    </row>
    <row r="3407" spans="1:57" s="24" customFormat="1" x14ac:dyDescent="0.25">
      <c r="A3407" s="19">
        <v>2019</v>
      </c>
      <c r="B3407" s="19">
        <v>10</v>
      </c>
      <c r="C3407" s="19" t="s">
        <v>61</v>
      </c>
      <c r="D3407" s="19" t="s">
        <v>401</v>
      </c>
      <c r="E3407" s="19" t="s">
        <v>29</v>
      </c>
      <c r="F3407" s="19" t="s">
        <v>401</v>
      </c>
      <c r="G3407" s="19" t="s">
        <v>401</v>
      </c>
      <c r="H3407" s="19">
        <v>0.85</v>
      </c>
      <c r="I3407" s="19">
        <v>0</v>
      </c>
      <c r="J3407" s="19">
        <v>0</v>
      </c>
      <c r="K3407" s="19">
        <v>0</v>
      </c>
      <c r="L3407" s="19">
        <v>0.13</v>
      </c>
      <c r="M3407" s="19">
        <v>0</v>
      </c>
      <c r="N3407" s="19">
        <v>0</v>
      </c>
      <c r="O3407" s="19">
        <v>0.72</v>
      </c>
      <c r="P3407" s="20"/>
      <c r="Q3407" s="20"/>
      <c r="R3407" s="20"/>
      <c r="S3407" s="20"/>
      <c r="T3407" s="20"/>
      <c r="U3407" s="20"/>
      <c r="V3407" s="20"/>
      <c r="W3407" s="20"/>
      <c r="X3407" s="20"/>
      <c r="Y3407" s="20"/>
      <c r="Z3407" s="20"/>
      <c r="AA3407" s="20"/>
      <c r="AB3407" s="20"/>
      <c r="AC3407" s="20"/>
      <c r="AD3407" s="20"/>
      <c r="AE3407" s="20"/>
      <c r="AF3407" s="20"/>
      <c r="AG3407" s="20"/>
      <c r="AH3407" s="20"/>
      <c r="AI3407" s="20"/>
      <c r="AJ3407" s="20"/>
      <c r="AK3407" s="20"/>
      <c r="AL3407" s="20"/>
      <c r="AM3407" s="20"/>
      <c r="AN3407" s="20"/>
      <c r="AO3407" s="20"/>
      <c r="AP3407" s="20"/>
      <c r="AQ3407" s="20"/>
      <c r="AR3407" s="20"/>
      <c r="AS3407" s="20"/>
      <c r="AT3407" s="20"/>
      <c r="AU3407" s="20"/>
      <c r="AV3407" s="20"/>
      <c r="AW3407" s="20"/>
      <c r="AX3407" s="20"/>
      <c r="AY3407" s="20"/>
      <c r="AZ3407" s="20"/>
      <c r="BA3407" s="20"/>
      <c r="BB3407" s="20"/>
      <c r="BC3407" s="20"/>
      <c r="BD3407" s="20"/>
      <c r="BE3407" s="20"/>
    </row>
    <row r="3408" spans="1:57" s="24" customFormat="1" hidden="1" x14ac:dyDescent="0.25">
      <c r="A3408" s="4">
        <v>2019</v>
      </c>
      <c r="B3408" s="4">
        <v>1</v>
      </c>
      <c r="C3408" s="4" t="s">
        <v>19</v>
      </c>
      <c r="D3408" s="4" t="s">
        <v>110</v>
      </c>
      <c r="E3408" s="4" t="s">
        <v>364</v>
      </c>
      <c r="F3408" s="4" t="s">
        <v>365</v>
      </c>
      <c r="G3408" s="5" t="s">
        <v>366</v>
      </c>
      <c r="H3408" s="6">
        <v>343.36</v>
      </c>
      <c r="I3408" s="6">
        <v>0</v>
      </c>
      <c r="J3408" s="6">
        <v>0</v>
      </c>
      <c r="K3408" s="6">
        <v>0</v>
      </c>
      <c r="L3408" s="6">
        <v>0</v>
      </c>
      <c r="M3408" s="6">
        <v>343.36</v>
      </c>
      <c r="N3408" s="6">
        <v>0</v>
      </c>
      <c r="O3408" s="6">
        <v>0</v>
      </c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  <c r="AM3408" s="3"/>
      <c r="AN3408" s="3"/>
      <c r="AO3408" s="3"/>
      <c r="AP3408" s="3"/>
      <c r="AQ3408" s="3"/>
      <c r="AR3408" s="3"/>
      <c r="AS3408" s="3"/>
      <c r="AT3408" s="3"/>
      <c r="AU3408" s="3"/>
      <c r="AV3408" s="3"/>
      <c r="AW3408" s="3"/>
      <c r="AX3408" s="3"/>
      <c r="AY3408" s="3"/>
      <c r="AZ3408" s="3"/>
      <c r="BA3408" s="3"/>
      <c r="BB3408" s="3"/>
      <c r="BC3408" s="3"/>
      <c r="BD3408" s="3"/>
      <c r="BE3408" s="3"/>
    </row>
    <row r="3409" spans="1:57" s="24" customFormat="1" hidden="1" x14ac:dyDescent="0.25">
      <c r="A3409" s="9">
        <v>2019</v>
      </c>
      <c r="B3409" s="9">
        <v>2</v>
      </c>
      <c r="C3409" s="9" t="s">
        <v>19</v>
      </c>
      <c r="D3409" s="9" t="s">
        <v>110</v>
      </c>
      <c r="E3409" s="9" t="s">
        <v>364</v>
      </c>
      <c r="F3409" s="9" t="s">
        <v>365</v>
      </c>
      <c r="G3409" s="5" t="s">
        <v>366</v>
      </c>
      <c r="H3409" s="6">
        <v>201.6</v>
      </c>
      <c r="I3409" s="6">
        <v>0</v>
      </c>
      <c r="J3409" s="6">
        <v>0</v>
      </c>
      <c r="K3409" s="6">
        <v>0</v>
      </c>
      <c r="L3409" s="6">
        <v>0</v>
      </c>
      <c r="M3409" s="6">
        <v>201.6</v>
      </c>
      <c r="N3409" s="6">
        <v>0</v>
      </c>
      <c r="O3409" s="6">
        <v>0</v>
      </c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  <c r="AM3409" s="3"/>
      <c r="AN3409" s="3"/>
      <c r="AO3409" s="3"/>
      <c r="AP3409" s="3"/>
      <c r="AQ3409" s="3"/>
      <c r="AR3409" s="3"/>
      <c r="AS3409" s="3"/>
      <c r="AT3409" s="3"/>
      <c r="AU3409" s="3"/>
      <c r="AV3409" s="3"/>
      <c r="AW3409" s="3"/>
      <c r="AX3409" s="3"/>
      <c r="AY3409" s="3"/>
      <c r="AZ3409" s="3"/>
      <c r="BA3409" s="3"/>
      <c r="BB3409" s="3"/>
      <c r="BC3409" s="3"/>
      <c r="BD3409" s="3"/>
      <c r="BE3409" s="3"/>
    </row>
    <row r="3410" spans="1:57" s="24" customFormat="1" hidden="1" x14ac:dyDescent="0.25">
      <c r="A3410" s="9">
        <v>2019</v>
      </c>
      <c r="B3410" s="9">
        <v>3</v>
      </c>
      <c r="C3410" s="9" t="s">
        <v>19</v>
      </c>
      <c r="D3410" s="9" t="s">
        <v>110</v>
      </c>
      <c r="E3410" s="9" t="s">
        <v>364</v>
      </c>
      <c r="F3410" s="9" t="s">
        <v>365</v>
      </c>
      <c r="G3410" s="5" t="s">
        <v>366</v>
      </c>
      <c r="H3410" s="6">
        <v>202.01</v>
      </c>
      <c r="I3410" s="6">
        <v>0</v>
      </c>
      <c r="J3410" s="6">
        <v>0</v>
      </c>
      <c r="K3410" s="6">
        <v>0</v>
      </c>
      <c r="L3410" s="6">
        <v>0</v>
      </c>
      <c r="M3410" s="6">
        <v>202.01</v>
      </c>
      <c r="N3410" s="6">
        <v>0</v>
      </c>
      <c r="O3410" s="6">
        <v>0</v>
      </c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  <c r="AM3410" s="3"/>
      <c r="AN3410" s="3"/>
      <c r="AO3410" s="3"/>
      <c r="AP3410" s="3"/>
      <c r="AQ3410" s="3"/>
      <c r="AR3410" s="3"/>
      <c r="AS3410" s="3"/>
      <c r="AT3410" s="3"/>
      <c r="AU3410" s="3"/>
      <c r="AV3410" s="3"/>
      <c r="AW3410" s="3"/>
      <c r="AX3410" s="3"/>
      <c r="AY3410" s="3"/>
      <c r="AZ3410" s="3"/>
      <c r="BA3410" s="3"/>
      <c r="BB3410" s="3"/>
      <c r="BC3410" s="3"/>
      <c r="BD3410" s="3"/>
      <c r="BE3410" s="3"/>
    </row>
    <row r="3411" spans="1:57" s="24" customFormat="1" hidden="1" x14ac:dyDescent="0.25">
      <c r="A3411" s="19">
        <v>2019</v>
      </c>
      <c r="B3411" s="19">
        <v>10</v>
      </c>
      <c r="C3411" s="19" t="s">
        <v>124</v>
      </c>
      <c r="D3411" s="19" t="s">
        <v>379</v>
      </c>
      <c r="E3411" s="19" t="s">
        <v>543</v>
      </c>
      <c r="F3411" s="19" t="s">
        <v>532</v>
      </c>
      <c r="G3411" s="19" t="s">
        <v>439</v>
      </c>
      <c r="H3411" s="19">
        <v>0</v>
      </c>
      <c r="I3411" s="19">
        <v>0</v>
      </c>
      <c r="J3411" s="19">
        <v>0</v>
      </c>
      <c r="K3411" s="19">
        <v>0</v>
      </c>
      <c r="L3411" s="19">
        <v>0</v>
      </c>
      <c r="M3411" s="19">
        <v>0</v>
      </c>
      <c r="N3411" s="19">
        <v>0</v>
      </c>
      <c r="O3411" s="19">
        <v>0</v>
      </c>
      <c r="P3411" s="20"/>
      <c r="Q3411" s="20"/>
      <c r="R3411" s="20"/>
      <c r="S3411" s="20"/>
      <c r="T3411" s="20"/>
      <c r="U3411" s="20"/>
      <c r="V3411" s="20"/>
      <c r="W3411" s="20"/>
      <c r="X3411" s="20"/>
      <c r="Y3411" s="20"/>
      <c r="Z3411" s="20"/>
      <c r="AA3411" s="20"/>
      <c r="AB3411" s="20"/>
      <c r="AC3411" s="20"/>
      <c r="AD3411" s="20"/>
      <c r="AE3411" s="20"/>
      <c r="AF3411" s="20"/>
      <c r="AG3411" s="20"/>
      <c r="AH3411" s="20"/>
      <c r="AI3411" s="20"/>
      <c r="AJ3411" s="20"/>
      <c r="AK3411" s="20"/>
      <c r="AL3411" s="20"/>
      <c r="AM3411" s="20"/>
      <c r="AN3411" s="20"/>
      <c r="AO3411" s="20"/>
      <c r="AP3411" s="20"/>
      <c r="AQ3411" s="20"/>
      <c r="AR3411" s="20"/>
      <c r="AS3411" s="20"/>
      <c r="AT3411" s="20"/>
      <c r="AU3411" s="20"/>
      <c r="AV3411" s="20"/>
      <c r="AW3411" s="20"/>
      <c r="AX3411" s="20"/>
      <c r="AY3411" s="20"/>
      <c r="AZ3411" s="20"/>
      <c r="BA3411" s="20"/>
      <c r="BB3411" s="20"/>
      <c r="BC3411" s="20"/>
      <c r="BD3411" s="20"/>
      <c r="BE3411" s="20"/>
    </row>
    <row r="3412" spans="1:57" s="24" customFormat="1" hidden="1" x14ac:dyDescent="0.25">
      <c r="A3412" s="19">
        <v>2019</v>
      </c>
      <c r="B3412" s="19">
        <v>10</v>
      </c>
      <c r="C3412" s="19" t="s">
        <v>19</v>
      </c>
      <c r="D3412" s="19" t="s">
        <v>70</v>
      </c>
      <c r="E3412" s="19" t="s">
        <v>441</v>
      </c>
      <c r="F3412" s="19" t="s">
        <v>442</v>
      </c>
      <c r="G3412" s="19" t="s">
        <v>442</v>
      </c>
      <c r="H3412" s="19">
        <v>0.02</v>
      </c>
      <c r="I3412" s="19">
        <v>0</v>
      </c>
      <c r="J3412" s="19">
        <v>0</v>
      </c>
      <c r="K3412" s="19">
        <v>0</v>
      </c>
      <c r="L3412" s="19">
        <v>0.02</v>
      </c>
      <c r="M3412" s="19">
        <v>0</v>
      </c>
      <c r="N3412" s="19">
        <v>0</v>
      </c>
      <c r="O3412" s="19">
        <v>0</v>
      </c>
      <c r="P3412" s="20"/>
      <c r="Q3412" s="20"/>
      <c r="R3412" s="20"/>
      <c r="S3412" s="20"/>
      <c r="T3412" s="20"/>
      <c r="U3412" s="20"/>
      <c r="V3412" s="20"/>
      <c r="W3412" s="20"/>
      <c r="X3412" s="20"/>
      <c r="Y3412" s="20"/>
      <c r="Z3412" s="20"/>
      <c r="AA3412" s="20"/>
      <c r="AB3412" s="20"/>
      <c r="AC3412" s="20"/>
      <c r="AD3412" s="20"/>
      <c r="AE3412" s="20"/>
      <c r="AF3412" s="20"/>
      <c r="AG3412" s="20"/>
      <c r="AH3412" s="20"/>
      <c r="AI3412" s="20"/>
      <c r="AJ3412" s="20"/>
      <c r="AK3412" s="20"/>
      <c r="AL3412" s="20"/>
      <c r="AM3412" s="20"/>
      <c r="AN3412" s="20"/>
      <c r="AO3412" s="20"/>
      <c r="AP3412" s="20"/>
      <c r="AQ3412" s="20"/>
      <c r="AR3412" s="20"/>
      <c r="AS3412" s="20"/>
      <c r="AT3412" s="20"/>
      <c r="AU3412" s="20"/>
      <c r="AV3412" s="20"/>
      <c r="AW3412" s="20"/>
      <c r="AX3412" s="20"/>
      <c r="AY3412" s="20"/>
      <c r="AZ3412" s="20"/>
      <c r="BA3412" s="20"/>
      <c r="BB3412" s="20"/>
      <c r="BC3412" s="20"/>
      <c r="BD3412" s="20"/>
      <c r="BE3412" s="20"/>
    </row>
    <row r="3413" spans="1:57" s="24" customFormat="1" hidden="1" x14ac:dyDescent="0.25">
      <c r="A3413" s="19">
        <v>2019</v>
      </c>
      <c r="B3413" s="19">
        <v>10</v>
      </c>
      <c r="C3413" s="19" t="s">
        <v>98</v>
      </c>
      <c r="D3413" s="19" t="s">
        <v>120</v>
      </c>
      <c r="E3413" s="19" t="s">
        <v>459</v>
      </c>
      <c r="F3413" s="19" t="s">
        <v>460</v>
      </c>
      <c r="G3413" s="19" t="s">
        <v>460</v>
      </c>
      <c r="H3413" s="19">
        <v>5.55</v>
      </c>
      <c r="I3413" s="19">
        <v>0</v>
      </c>
      <c r="J3413" s="19">
        <v>0</v>
      </c>
      <c r="K3413" s="19">
        <v>0</v>
      </c>
      <c r="L3413" s="19">
        <v>5.55</v>
      </c>
      <c r="M3413" s="19">
        <v>0</v>
      </c>
      <c r="N3413" s="19">
        <v>0</v>
      </c>
      <c r="O3413" s="19">
        <v>0</v>
      </c>
      <c r="P3413" s="20"/>
      <c r="Q3413" s="20"/>
      <c r="R3413" s="20"/>
      <c r="S3413" s="20"/>
      <c r="T3413" s="20"/>
      <c r="U3413" s="20"/>
      <c r="V3413" s="20"/>
      <c r="W3413" s="20"/>
      <c r="X3413" s="20"/>
      <c r="Y3413" s="20"/>
      <c r="Z3413" s="20"/>
      <c r="AA3413" s="20"/>
      <c r="AB3413" s="20"/>
      <c r="AC3413" s="20"/>
      <c r="AD3413" s="20"/>
      <c r="AE3413" s="20"/>
      <c r="AF3413" s="20"/>
      <c r="AG3413" s="20"/>
      <c r="AH3413" s="20"/>
      <c r="AI3413" s="20"/>
      <c r="AJ3413" s="20"/>
      <c r="AK3413" s="20"/>
      <c r="AL3413" s="20"/>
      <c r="AM3413" s="20"/>
      <c r="AN3413" s="20"/>
      <c r="AO3413" s="20"/>
      <c r="AP3413" s="20"/>
      <c r="AQ3413" s="20"/>
      <c r="AR3413" s="20"/>
      <c r="AS3413" s="20"/>
      <c r="AT3413" s="20"/>
      <c r="AU3413" s="20"/>
      <c r="AV3413" s="20"/>
      <c r="AW3413" s="20"/>
      <c r="AX3413" s="20"/>
      <c r="AY3413" s="20"/>
      <c r="AZ3413" s="20"/>
      <c r="BA3413" s="20"/>
      <c r="BB3413" s="20"/>
      <c r="BC3413" s="20"/>
      <c r="BD3413" s="20"/>
      <c r="BE3413" s="20"/>
    </row>
    <row r="3414" spans="1:57" s="24" customFormat="1" x14ac:dyDescent="0.25">
      <c r="A3414" s="19">
        <v>2019</v>
      </c>
      <c r="B3414" s="19">
        <v>10</v>
      </c>
      <c r="C3414" s="19" t="s">
        <v>98</v>
      </c>
      <c r="D3414" s="19" t="s">
        <v>471</v>
      </c>
      <c r="E3414" s="19" t="s">
        <v>29</v>
      </c>
      <c r="F3414" s="19" t="s">
        <v>472</v>
      </c>
      <c r="G3414" s="19" t="s">
        <v>473</v>
      </c>
      <c r="H3414" s="19">
        <v>1211.28</v>
      </c>
      <c r="I3414" s="19">
        <v>0</v>
      </c>
      <c r="J3414" s="19">
        <v>0</v>
      </c>
      <c r="K3414" s="19">
        <v>0</v>
      </c>
      <c r="L3414" s="19">
        <v>0</v>
      </c>
      <c r="M3414" s="19">
        <v>1211.28</v>
      </c>
      <c r="N3414" s="19">
        <v>122.56</v>
      </c>
      <c r="O3414" s="19">
        <v>0</v>
      </c>
      <c r="P3414" s="20"/>
      <c r="Q3414" s="20"/>
      <c r="R3414" s="20"/>
      <c r="S3414" s="20"/>
      <c r="T3414" s="20"/>
      <c r="U3414" s="20"/>
      <c r="V3414" s="20"/>
      <c r="W3414" s="20"/>
      <c r="X3414" s="20"/>
      <c r="Y3414" s="20"/>
      <c r="Z3414" s="20"/>
      <c r="AA3414" s="20"/>
      <c r="AB3414" s="20"/>
      <c r="AC3414" s="20"/>
      <c r="AD3414" s="20"/>
      <c r="AE3414" s="20"/>
      <c r="AF3414" s="20"/>
      <c r="AG3414" s="20"/>
      <c r="AH3414" s="20"/>
      <c r="AI3414" s="20"/>
      <c r="AJ3414" s="20"/>
      <c r="AK3414" s="20"/>
      <c r="AL3414" s="20"/>
      <c r="AM3414" s="20"/>
      <c r="AN3414" s="20"/>
      <c r="AO3414" s="20"/>
      <c r="AP3414" s="20"/>
      <c r="AQ3414" s="20"/>
      <c r="AR3414" s="20"/>
      <c r="AS3414" s="20"/>
      <c r="AT3414" s="20"/>
      <c r="AU3414" s="20"/>
      <c r="AV3414" s="20"/>
      <c r="AW3414" s="20"/>
      <c r="AX3414" s="20"/>
      <c r="AY3414" s="20"/>
      <c r="AZ3414" s="20"/>
      <c r="BA3414" s="20"/>
      <c r="BB3414" s="20"/>
      <c r="BC3414" s="20"/>
      <c r="BD3414" s="20"/>
      <c r="BE3414" s="20"/>
    </row>
    <row r="3415" spans="1:57" s="24" customFormat="1" x14ac:dyDescent="0.25">
      <c r="A3415" s="19">
        <v>2019</v>
      </c>
      <c r="B3415" s="19">
        <v>10</v>
      </c>
      <c r="C3415" s="19" t="s">
        <v>98</v>
      </c>
      <c r="D3415" s="19" t="s">
        <v>483</v>
      </c>
      <c r="E3415" s="19" t="s">
        <v>29</v>
      </c>
      <c r="F3415" s="19" t="s">
        <v>99</v>
      </c>
      <c r="G3415" s="19" t="s">
        <v>483</v>
      </c>
      <c r="H3415" s="19">
        <v>5.37</v>
      </c>
      <c r="I3415" s="19">
        <v>0</v>
      </c>
      <c r="J3415" s="19">
        <v>0</v>
      </c>
      <c r="K3415" s="19">
        <v>0</v>
      </c>
      <c r="L3415" s="19">
        <v>5.37</v>
      </c>
      <c r="M3415" s="19">
        <v>0</v>
      </c>
      <c r="N3415" s="19">
        <v>0</v>
      </c>
      <c r="O3415" s="19">
        <v>0</v>
      </c>
      <c r="P3415" s="20"/>
      <c r="Q3415" s="20"/>
      <c r="R3415" s="20"/>
      <c r="S3415" s="20"/>
      <c r="T3415" s="20"/>
      <c r="U3415" s="20"/>
      <c r="V3415" s="20"/>
      <c r="W3415" s="20"/>
      <c r="X3415" s="20"/>
      <c r="Y3415" s="20"/>
      <c r="Z3415" s="20"/>
      <c r="AA3415" s="20"/>
      <c r="AB3415" s="20"/>
      <c r="AC3415" s="20"/>
      <c r="AD3415" s="20"/>
      <c r="AE3415" s="20"/>
      <c r="AF3415" s="20"/>
      <c r="AG3415" s="20"/>
      <c r="AH3415" s="20"/>
      <c r="AI3415" s="20"/>
      <c r="AJ3415" s="20"/>
      <c r="AK3415" s="20"/>
      <c r="AL3415" s="20"/>
      <c r="AM3415" s="20"/>
      <c r="AN3415" s="20"/>
      <c r="AO3415" s="20"/>
      <c r="AP3415" s="20"/>
      <c r="AQ3415" s="20"/>
      <c r="AR3415" s="20"/>
      <c r="AS3415" s="20"/>
      <c r="AT3415" s="20"/>
      <c r="AU3415" s="20"/>
      <c r="AV3415" s="20"/>
      <c r="AW3415" s="20"/>
      <c r="AX3415" s="20"/>
      <c r="AY3415" s="20"/>
      <c r="AZ3415" s="20"/>
      <c r="BA3415" s="20"/>
      <c r="BB3415" s="20"/>
      <c r="BC3415" s="20"/>
      <c r="BD3415" s="20"/>
      <c r="BE3415" s="20"/>
    </row>
    <row r="3416" spans="1:57" s="24" customFormat="1" x14ac:dyDescent="0.25">
      <c r="A3416" s="19">
        <v>2019</v>
      </c>
      <c r="B3416" s="19">
        <v>10</v>
      </c>
      <c r="C3416" s="19" t="s">
        <v>98</v>
      </c>
      <c r="D3416" s="19" t="s">
        <v>483</v>
      </c>
      <c r="E3416" s="19" t="s">
        <v>29</v>
      </c>
      <c r="F3416" s="19" t="s">
        <v>484</v>
      </c>
      <c r="G3416" s="19" t="s">
        <v>483</v>
      </c>
      <c r="H3416" s="19">
        <v>0.8</v>
      </c>
      <c r="I3416" s="19">
        <v>0</v>
      </c>
      <c r="J3416" s="19">
        <v>0</v>
      </c>
      <c r="K3416" s="19">
        <v>0</v>
      </c>
      <c r="L3416" s="19">
        <v>0.8</v>
      </c>
      <c r="M3416" s="19">
        <v>0</v>
      </c>
      <c r="N3416" s="19">
        <v>0</v>
      </c>
      <c r="O3416" s="19">
        <v>0</v>
      </c>
      <c r="P3416" s="20"/>
      <c r="Q3416" s="20"/>
      <c r="R3416" s="20"/>
      <c r="S3416" s="20"/>
      <c r="T3416" s="20"/>
      <c r="U3416" s="20"/>
      <c r="V3416" s="20"/>
      <c r="W3416" s="20"/>
      <c r="X3416" s="20"/>
      <c r="Y3416" s="20"/>
      <c r="Z3416" s="20"/>
      <c r="AA3416" s="20"/>
      <c r="AB3416" s="20"/>
      <c r="AC3416" s="20"/>
      <c r="AD3416" s="20"/>
      <c r="AE3416" s="20"/>
      <c r="AF3416" s="20"/>
      <c r="AG3416" s="20"/>
      <c r="AH3416" s="20"/>
      <c r="AI3416" s="20"/>
      <c r="AJ3416" s="20"/>
      <c r="AK3416" s="20"/>
      <c r="AL3416" s="20"/>
      <c r="AM3416" s="20"/>
      <c r="AN3416" s="20"/>
      <c r="AO3416" s="20"/>
      <c r="AP3416" s="20"/>
      <c r="AQ3416" s="20"/>
      <c r="AR3416" s="20"/>
      <c r="AS3416" s="20"/>
      <c r="AT3416" s="20"/>
      <c r="AU3416" s="20"/>
      <c r="AV3416" s="20"/>
      <c r="AW3416" s="20"/>
      <c r="AX3416" s="20"/>
      <c r="AY3416" s="20"/>
      <c r="AZ3416" s="20"/>
      <c r="BA3416" s="20"/>
      <c r="BB3416" s="20"/>
      <c r="BC3416" s="20"/>
      <c r="BD3416" s="20"/>
      <c r="BE3416" s="20"/>
    </row>
    <row r="3417" spans="1:57" s="24" customFormat="1" hidden="1" x14ac:dyDescent="0.25">
      <c r="A3417" s="19">
        <v>2019</v>
      </c>
      <c r="B3417" s="19">
        <v>10</v>
      </c>
      <c r="C3417" s="19" t="s">
        <v>133</v>
      </c>
      <c r="D3417" s="19" t="s">
        <v>238</v>
      </c>
      <c r="E3417" s="19" t="s">
        <v>543</v>
      </c>
      <c r="F3417" s="19" t="s">
        <v>485</v>
      </c>
      <c r="G3417" s="19" t="s">
        <v>486</v>
      </c>
      <c r="H3417" s="19">
        <v>1.0900000000000001</v>
      </c>
      <c r="I3417" s="19">
        <v>0</v>
      </c>
      <c r="J3417" s="19">
        <v>0</v>
      </c>
      <c r="K3417" s="19">
        <v>0</v>
      </c>
      <c r="L3417" s="19">
        <v>1.0900000000000001</v>
      </c>
      <c r="M3417" s="19">
        <v>0</v>
      </c>
      <c r="N3417" s="19">
        <v>0</v>
      </c>
      <c r="O3417" s="19">
        <v>0</v>
      </c>
      <c r="P3417" s="20"/>
      <c r="Q3417" s="20"/>
      <c r="R3417" s="20"/>
      <c r="S3417" s="20"/>
      <c r="T3417" s="20"/>
      <c r="U3417" s="20"/>
      <c r="V3417" s="20"/>
      <c r="W3417" s="20"/>
      <c r="X3417" s="20"/>
      <c r="Y3417" s="20"/>
      <c r="Z3417" s="20"/>
      <c r="AA3417" s="20"/>
      <c r="AB3417" s="20"/>
      <c r="AC3417" s="20"/>
      <c r="AD3417" s="20"/>
      <c r="AE3417" s="20"/>
      <c r="AF3417" s="20"/>
      <c r="AG3417" s="20"/>
      <c r="AH3417" s="20"/>
      <c r="AI3417" s="20"/>
      <c r="AJ3417" s="20"/>
      <c r="AK3417" s="20"/>
      <c r="AL3417" s="20"/>
      <c r="AM3417" s="20"/>
      <c r="AN3417" s="20"/>
      <c r="AO3417" s="20"/>
      <c r="AP3417" s="20"/>
      <c r="AQ3417" s="20"/>
      <c r="AR3417" s="20"/>
      <c r="AS3417" s="20"/>
      <c r="AT3417" s="20"/>
      <c r="AU3417" s="20"/>
      <c r="AV3417" s="20"/>
      <c r="AW3417" s="20"/>
      <c r="AX3417" s="20"/>
      <c r="AY3417" s="20"/>
      <c r="AZ3417" s="20"/>
      <c r="BA3417" s="20"/>
      <c r="BB3417" s="20"/>
      <c r="BC3417" s="20"/>
      <c r="BD3417" s="20"/>
      <c r="BE3417" s="20"/>
    </row>
    <row r="3418" spans="1:57" s="24" customFormat="1" hidden="1" x14ac:dyDescent="0.25">
      <c r="A3418" s="19">
        <v>2019</v>
      </c>
      <c r="B3418" s="19">
        <v>10</v>
      </c>
      <c r="C3418" s="19" t="s">
        <v>133</v>
      </c>
      <c r="D3418" s="19" t="s">
        <v>487</v>
      </c>
      <c r="E3418" s="19" t="s">
        <v>546</v>
      </c>
      <c r="F3418" s="19" t="s">
        <v>488</v>
      </c>
      <c r="G3418" s="19" t="s">
        <v>489</v>
      </c>
      <c r="H3418" s="19">
        <v>0.74</v>
      </c>
      <c r="I3418" s="19">
        <v>0</v>
      </c>
      <c r="J3418" s="19">
        <v>0</v>
      </c>
      <c r="K3418" s="19">
        <v>0</v>
      </c>
      <c r="L3418" s="19">
        <v>0.74</v>
      </c>
      <c r="M3418" s="19">
        <v>0</v>
      </c>
      <c r="N3418" s="19">
        <v>0</v>
      </c>
      <c r="O3418" s="19">
        <v>0</v>
      </c>
      <c r="P3418" s="20"/>
      <c r="Q3418" s="20"/>
      <c r="R3418" s="20"/>
      <c r="S3418" s="20"/>
      <c r="T3418" s="20"/>
      <c r="U3418" s="20"/>
      <c r="V3418" s="20"/>
      <c r="W3418" s="20"/>
      <c r="X3418" s="20"/>
      <c r="Y3418" s="20"/>
      <c r="Z3418" s="20"/>
      <c r="AA3418" s="20"/>
      <c r="AB3418" s="20"/>
      <c r="AC3418" s="20"/>
      <c r="AD3418" s="20"/>
      <c r="AE3418" s="20"/>
      <c r="AF3418" s="20"/>
      <c r="AG3418" s="20"/>
      <c r="AH3418" s="20"/>
      <c r="AI3418" s="20"/>
      <c r="AJ3418" s="20"/>
      <c r="AK3418" s="20"/>
      <c r="AL3418" s="20"/>
      <c r="AM3418" s="20"/>
      <c r="AN3418" s="20"/>
      <c r="AO3418" s="20"/>
      <c r="AP3418" s="20"/>
      <c r="AQ3418" s="20"/>
      <c r="AR3418" s="20"/>
      <c r="AS3418" s="20"/>
      <c r="AT3418" s="20"/>
      <c r="AU3418" s="20"/>
      <c r="AV3418" s="20"/>
      <c r="AW3418" s="20"/>
      <c r="AX3418" s="20"/>
      <c r="AY3418" s="20"/>
      <c r="AZ3418" s="20"/>
      <c r="BA3418" s="20"/>
      <c r="BB3418" s="20"/>
      <c r="BC3418" s="20"/>
      <c r="BD3418" s="20"/>
      <c r="BE3418" s="20"/>
    </row>
    <row r="3419" spans="1:57" s="24" customFormat="1" hidden="1" x14ac:dyDescent="0.25">
      <c r="A3419" s="19">
        <v>2019</v>
      </c>
      <c r="B3419" s="19">
        <v>10</v>
      </c>
      <c r="C3419" s="19" t="s">
        <v>15</v>
      </c>
      <c r="D3419" s="19" t="s">
        <v>492</v>
      </c>
      <c r="E3419" s="19" t="s">
        <v>43</v>
      </c>
      <c r="F3419" s="19" t="s">
        <v>493</v>
      </c>
      <c r="G3419" s="19" t="s">
        <v>15</v>
      </c>
      <c r="H3419" s="10">
        <v>1.1000000000000001</v>
      </c>
      <c r="I3419" s="10">
        <v>0</v>
      </c>
      <c r="J3419" s="10">
        <v>0</v>
      </c>
      <c r="K3419" s="10">
        <v>0</v>
      </c>
      <c r="L3419" s="10">
        <v>1.1000000000000001</v>
      </c>
      <c r="M3419" s="10">
        <v>0</v>
      </c>
      <c r="N3419" s="10">
        <v>0</v>
      </c>
      <c r="O3419" s="10">
        <v>0</v>
      </c>
      <c r="P3419" s="20"/>
      <c r="Q3419" s="20"/>
      <c r="R3419" s="20"/>
      <c r="S3419" s="20"/>
      <c r="T3419" s="20"/>
      <c r="U3419" s="20"/>
      <c r="V3419" s="20"/>
      <c r="W3419" s="20"/>
      <c r="X3419" s="20"/>
      <c r="Y3419" s="20"/>
      <c r="Z3419" s="20"/>
      <c r="AA3419" s="20"/>
      <c r="AB3419" s="20"/>
      <c r="AC3419" s="20"/>
      <c r="AD3419" s="20"/>
      <c r="AE3419" s="20"/>
      <c r="AF3419" s="20"/>
      <c r="AG3419" s="20"/>
      <c r="AH3419" s="20"/>
      <c r="AI3419" s="20"/>
      <c r="AJ3419" s="20"/>
      <c r="AK3419" s="20"/>
      <c r="AL3419" s="20"/>
      <c r="AM3419" s="20"/>
      <c r="AN3419" s="20"/>
      <c r="AO3419" s="20"/>
      <c r="AP3419" s="20"/>
      <c r="AQ3419" s="20"/>
      <c r="AR3419" s="20"/>
      <c r="AS3419" s="20"/>
      <c r="AT3419" s="20"/>
      <c r="AU3419" s="20"/>
      <c r="AV3419" s="20"/>
      <c r="AW3419" s="20"/>
      <c r="AX3419" s="20"/>
      <c r="AY3419" s="20"/>
      <c r="AZ3419" s="20"/>
      <c r="BA3419" s="20"/>
      <c r="BB3419" s="20"/>
      <c r="BC3419" s="20"/>
      <c r="BD3419" s="20"/>
      <c r="BE3419" s="20"/>
    </row>
    <row r="3420" spans="1:57" s="24" customFormat="1" hidden="1" x14ac:dyDescent="0.25">
      <c r="A3420" s="19">
        <v>2019</v>
      </c>
      <c r="B3420" s="19">
        <v>10</v>
      </c>
      <c r="C3420" s="19" t="s">
        <v>55</v>
      </c>
      <c r="D3420" s="19" t="s">
        <v>249</v>
      </c>
      <c r="E3420" s="19" t="s">
        <v>547</v>
      </c>
      <c r="F3420" s="19" t="s">
        <v>538</v>
      </c>
      <c r="G3420" s="19" t="s">
        <v>538</v>
      </c>
      <c r="H3420" s="19">
        <v>0</v>
      </c>
      <c r="I3420" s="19">
        <v>0</v>
      </c>
      <c r="J3420" s="19">
        <v>0</v>
      </c>
      <c r="K3420" s="19">
        <v>0</v>
      </c>
      <c r="L3420" s="19">
        <v>0</v>
      </c>
      <c r="M3420" s="19">
        <v>0</v>
      </c>
      <c r="N3420" s="19">
        <v>0</v>
      </c>
      <c r="O3420" s="19">
        <v>0</v>
      </c>
      <c r="P3420" s="20"/>
      <c r="Q3420" s="20"/>
      <c r="R3420" s="20"/>
      <c r="S3420" s="20"/>
      <c r="T3420" s="20"/>
      <c r="U3420" s="20"/>
      <c r="V3420" s="20"/>
      <c r="W3420" s="20"/>
      <c r="X3420" s="20"/>
      <c r="Y3420" s="20"/>
      <c r="Z3420" s="20"/>
      <c r="AA3420" s="20"/>
      <c r="AB3420" s="20"/>
      <c r="AC3420" s="20"/>
      <c r="AD3420" s="20"/>
      <c r="AE3420" s="20"/>
      <c r="AF3420" s="20"/>
      <c r="AG3420" s="20"/>
      <c r="AH3420" s="20"/>
      <c r="AI3420" s="20"/>
      <c r="AJ3420" s="20"/>
      <c r="AK3420" s="20"/>
      <c r="AL3420" s="20"/>
      <c r="AM3420" s="20"/>
      <c r="AN3420" s="20"/>
      <c r="AO3420" s="20"/>
      <c r="AP3420" s="20"/>
      <c r="AQ3420" s="20"/>
      <c r="AR3420" s="20"/>
      <c r="AS3420" s="20"/>
      <c r="AT3420" s="20"/>
      <c r="AU3420" s="20"/>
      <c r="AV3420" s="20"/>
      <c r="AW3420" s="20"/>
      <c r="AX3420" s="20"/>
      <c r="AY3420" s="20"/>
      <c r="AZ3420" s="20"/>
      <c r="BA3420" s="20"/>
      <c r="BB3420" s="20"/>
      <c r="BC3420" s="20"/>
      <c r="BD3420" s="20"/>
      <c r="BE3420" s="20"/>
    </row>
    <row r="3421" spans="1:57" s="24" customFormat="1" x14ac:dyDescent="0.25">
      <c r="A3421" s="19">
        <v>2019</v>
      </c>
      <c r="B3421" s="19">
        <v>10</v>
      </c>
      <c r="C3421" s="19" t="s">
        <v>98</v>
      </c>
      <c r="D3421" s="19" t="s">
        <v>120</v>
      </c>
      <c r="E3421" s="19" t="s">
        <v>29</v>
      </c>
      <c r="F3421" s="19" t="s">
        <v>496</v>
      </c>
      <c r="G3421" s="19" t="s">
        <v>497</v>
      </c>
      <c r="H3421" s="19">
        <v>99.35</v>
      </c>
      <c r="I3421" s="19">
        <v>0</v>
      </c>
      <c r="J3421" s="19">
        <v>0</v>
      </c>
      <c r="K3421" s="19">
        <v>0</v>
      </c>
      <c r="L3421" s="19">
        <v>0</v>
      </c>
      <c r="M3421" s="19">
        <v>99.35</v>
      </c>
      <c r="N3421" s="19">
        <v>0</v>
      </c>
      <c r="O3421" s="19">
        <v>0</v>
      </c>
      <c r="P3421" s="20"/>
      <c r="Q3421" s="20"/>
      <c r="R3421" s="20"/>
      <c r="S3421" s="20"/>
      <c r="T3421" s="20"/>
      <c r="U3421" s="20"/>
      <c r="V3421" s="20"/>
      <c r="W3421" s="20"/>
      <c r="X3421" s="20"/>
      <c r="Y3421" s="20"/>
      <c r="Z3421" s="20"/>
      <c r="AA3421" s="20"/>
      <c r="AB3421" s="20"/>
      <c r="AC3421" s="20"/>
      <c r="AD3421" s="20"/>
      <c r="AE3421" s="20"/>
      <c r="AF3421" s="20"/>
      <c r="AG3421" s="20"/>
      <c r="AH3421" s="20"/>
      <c r="AI3421" s="20"/>
      <c r="AJ3421" s="20"/>
      <c r="AK3421" s="20"/>
      <c r="AL3421" s="20"/>
      <c r="AM3421" s="20"/>
      <c r="AN3421" s="20"/>
      <c r="AO3421" s="20"/>
      <c r="AP3421" s="20"/>
      <c r="AQ3421" s="20"/>
      <c r="AR3421" s="20"/>
      <c r="AS3421" s="20"/>
      <c r="AT3421" s="20"/>
      <c r="AU3421" s="20"/>
      <c r="AV3421" s="20"/>
      <c r="AW3421" s="20"/>
      <c r="AX3421" s="20"/>
      <c r="AY3421" s="20"/>
      <c r="AZ3421" s="20"/>
      <c r="BA3421" s="20"/>
      <c r="BB3421" s="20"/>
      <c r="BC3421" s="20"/>
      <c r="BD3421" s="20"/>
      <c r="BE3421" s="20"/>
    </row>
    <row r="3422" spans="1:57" s="24" customFormat="1" hidden="1" x14ac:dyDescent="0.25">
      <c r="A3422" s="19">
        <v>2019</v>
      </c>
      <c r="B3422" s="19">
        <v>10</v>
      </c>
      <c r="C3422" s="19" t="s">
        <v>222</v>
      </c>
      <c r="D3422" s="19" t="s">
        <v>223</v>
      </c>
      <c r="E3422" s="19" t="s">
        <v>500</v>
      </c>
      <c r="F3422" s="19" t="s">
        <v>529</v>
      </c>
      <c r="G3422" s="19" t="s">
        <v>502</v>
      </c>
      <c r="H3422" s="19">
        <v>2.3199999999999998</v>
      </c>
      <c r="I3422" s="19">
        <v>0</v>
      </c>
      <c r="J3422" s="19">
        <v>0</v>
      </c>
      <c r="K3422" s="19">
        <v>0</v>
      </c>
      <c r="L3422" s="19">
        <v>0.01</v>
      </c>
      <c r="M3422" s="19">
        <v>0</v>
      </c>
      <c r="N3422" s="19">
        <v>0</v>
      </c>
      <c r="O3422" s="19">
        <v>2.31</v>
      </c>
      <c r="P3422" s="20"/>
      <c r="Q3422" s="20"/>
      <c r="R3422" s="20"/>
      <c r="S3422" s="20"/>
      <c r="T3422" s="20"/>
      <c r="U3422" s="20"/>
      <c r="V3422" s="20"/>
      <c r="W3422" s="20"/>
      <c r="X3422" s="20"/>
      <c r="Y3422" s="20"/>
      <c r="Z3422" s="20"/>
      <c r="AA3422" s="20"/>
      <c r="AB3422" s="20"/>
      <c r="AC3422" s="20"/>
      <c r="AD3422" s="20"/>
      <c r="AE3422" s="20"/>
      <c r="AF3422" s="20"/>
      <c r="AG3422" s="20"/>
      <c r="AH3422" s="20"/>
      <c r="AI3422" s="20"/>
      <c r="AJ3422" s="20"/>
      <c r="AK3422" s="20"/>
      <c r="AL3422" s="20"/>
      <c r="AM3422" s="20"/>
      <c r="AN3422" s="20"/>
      <c r="AO3422" s="20"/>
      <c r="AP3422" s="20"/>
      <c r="AQ3422" s="20"/>
      <c r="AR3422" s="20"/>
      <c r="AS3422" s="20"/>
      <c r="AT3422" s="20"/>
      <c r="AU3422" s="20"/>
      <c r="AV3422" s="20"/>
      <c r="AW3422" s="20"/>
      <c r="AX3422" s="20"/>
      <c r="AY3422" s="20"/>
      <c r="AZ3422" s="20"/>
      <c r="BA3422" s="20"/>
      <c r="BB3422" s="20"/>
      <c r="BC3422" s="20"/>
      <c r="BD3422" s="20"/>
      <c r="BE3422" s="20"/>
    </row>
    <row r="3423" spans="1:57" s="24" customFormat="1" hidden="1" x14ac:dyDescent="0.25">
      <c r="A3423" s="19">
        <v>2019</v>
      </c>
      <c r="B3423" s="19">
        <v>10</v>
      </c>
      <c r="C3423" s="19" t="s">
        <v>133</v>
      </c>
      <c r="D3423" s="19" t="s">
        <v>292</v>
      </c>
      <c r="E3423" s="19" t="s">
        <v>242</v>
      </c>
      <c r="F3423" s="19" t="s">
        <v>504</v>
      </c>
      <c r="G3423" s="19" t="s">
        <v>505</v>
      </c>
      <c r="H3423" s="19">
        <v>41.03</v>
      </c>
      <c r="I3423" s="19">
        <v>0</v>
      </c>
      <c r="J3423" s="19">
        <v>0</v>
      </c>
      <c r="K3423" s="19">
        <v>0</v>
      </c>
      <c r="L3423" s="19">
        <v>0.89</v>
      </c>
      <c r="M3423" s="19">
        <v>0</v>
      </c>
      <c r="N3423" s="19">
        <v>0</v>
      </c>
      <c r="O3423" s="19">
        <v>40.14</v>
      </c>
      <c r="P3423" s="20"/>
      <c r="Q3423" s="20"/>
      <c r="R3423" s="20"/>
      <c r="S3423" s="20"/>
      <c r="T3423" s="20"/>
      <c r="U3423" s="20"/>
      <c r="V3423" s="20"/>
      <c r="W3423" s="20"/>
      <c r="X3423" s="20"/>
      <c r="Y3423" s="20"/>
      <c r="Z3423" s="20"/>
      <c r="AA3423" s="20"/>
      <c r="AB3423" s="20"/>
      <c r="AC3423" s="20"/>
      <c r="AD3423" s="20"/>
      <c r="AE3423" s="20"/>
      <c r="AF3423" s="20"/>
      <c r="AG3423" s="20"/>
      <c r="AH3423" s="20"/>
      <c r="AI3423" s="20"/>
      <c r="AJ3423" s="20"/>
      <c r="AK3423" s="20"/>
      <c r="AL3423" s="20"/>
      <c r="AM3423" s="20"/>
      <c r="AN3423" s="20"/>
      <c r="AO3423" s="20"/>
      <c r="AP3423" s="20"/>
      <c r="AQ3423" s="20"/>
      <c r="AR3423" s="20"/>
      <c r="AS3423" s="20"/>
      <c r="AT3423" s="20"/>
      <c r="AU3423" s="20"/>
      <c r="AV3423" s="20"/>
      <c r="AW3423" s="20"/>
      <c r="AX3423" s="20"/>
      <c r="AY3423" s="20"/>
      <c r="AZ3423" s="20"/>
      <c r="BA3423" s="20"/>
      <c r="BB3423" s="20"/>
      <c r="BC3423" s="20"/>
      <c r="BD3423" s="20"/>
      <c r="BE3423" s="20"/>
    </row>
    <row r="3424" spans="1:57" s="24" customFormat="1" hidden="1" x14ac:dyDescent="0.25">
      <c r="A3424" s="19">
        <v>2019</v>
      </c>
      <c r="B3424" s="19">
        <v>10</v>
      </c>
      <c r="C3424" s="19" t="s">
        <v>133</v>
      </c>
      <c r="D3424" s="19" t="s">
        <v>506</v>
      </c>
      <c r="E3424" s="19" t="s">
        <v>242</v>
      </c>
      <c r="F3424" s="19" t="s">
        <v>507</v>
      </c>
      <c r="G3424" s="19" t="s">
        <v>505</v>
      </c>
      <c r="H3424" s="19">
        <v>47.12</v>
      </c>
      <c r="I3424" s="19">
        <v>0</v>
      </c>
      <c r="J3424" s="19">
        <v>0</v>
      </c>
      <c r="K3424" s="19">
        <v>0</v>
      </c>
      <c r="L3424" s="19">
        <v>1.02</v>
      </c>
      <c r="M3424" s="19">
        <v>0</v>
      </c>
      <c r="N3424" s="19">
        <v>0</v>
      </c>
      <c r="O3424" s="19">
        <v>46.1</v>
      </c>
      <c r="P3424" s="20"/>
      <c r="Q3424" s="20"/>
      <c r="R3424" s="20"/>
      <c r="S3424" s="20"/>
      <c r="T3424" s="20"/>
      <c r="U3424" s="20"/>
      <c r="V3424" s="20"/>
      <c r="W3424" s="20"/>
      <c r="X3424" s="20"/>
      <c r="Y3424" s="20"/>
      <c r="Z3424" s="20"/>
      <c r="AA3424" s="20"/>
      <c r="AB3424" s="20"/>
      <c r="AC3424" s="20"/>
      <c r="AD3424" s="20"/>
      <c r="AE3424" s="20"/>
      <c r="AF3424" s="20"/>
      <c r="AG3424" s="20"/>
      <c r="AH3424" s="20"/>
      <c r="AI3424" s="20"/>
      <c r="AJ3424" s="20"/>
      <c r="AK3424" s="20"/>
      <c r="AL3424" s="20"/>
      <c r="AM3424" s="20"/>
      <c r="AN3424" s="20"/>
      <c r="AO3424" s="20"/>
      <c r="AP3424" s="20"/>
      <c r="AQ3424" s="20"/>
      <c r="AR3424" s="20"/>
      <c r="AS3424" s="20"/>
      <c r="AT3424" s="20"/>
      <c r="AU3424" s="20"/>
      <c r="AV3424" s="20"/>
      <c r="AW3424" s="20"/>
      <c r="AX3424" s="20"/>
      <c r="AY3424" s="20"/>
      <c r="AZ3424" s="20"/>
      <c r="BA3424" s="20"/>
      <c r="BB3424" s="20"/>
      <c r="BC3424" s="20"/>
      <c r="BD3424" s="20"/>
      <c r="BE3424" s="20"/>
    </row>
    <row r="3425" spans="1:57" s="24" customFormat="1" hidden="1" x14ac:dyDescent="0.25">
      <c r="A3425" s="19">
        <v>2019</v>
      </c>
      <c r="B3425" s="19">
        <v>10</v>
      </c>
      <c r="C3425" s="19" t="s">
        <v>133</v>
      </c>
      <c r="D3425" s="19" t="s">
        <v>292</v>
      </c>
      <c r="E3425" s="19" t="s">
        <v>242</v>
      </c>
      <c r="F3425" s="19" t="s">
        <v>508</v>
      </c>
      <c r="G3425" s="19" t="s">
        <v>505</v>
      </c>
      <c r="H3425" s="19">
        <v>103.19</v>
      </c>
      <c r="I3425" s="19">
        <v>0</v>
      </c>
      <c r="J3425" s="19">
        <v>0</v>
      </c>
      <c r="K3425" s="19">
        <v>0</v>
      </c>
      <c r="L3425" s="19">
        <v>2.23</v>
      </c>
      <c r="M3425" s="19">
        <v>0</v>
      </c>
      <c r="N3425" s="19">
        <v>0</v>
      </c>
      <c r="O3425" s="19">
        <v>100.96</v>
      </c>
      <c r="P3425" s="20"/>
      <c r="Q3425" s="20"/>
      <c r="R3425" s="20"/>
      <c r="S3425" s="20"/>
      <c r="T3425" s="20"/>
      <c r="U3425" s="20"/>
      <c r="V3425" s="20"/>
      <c r="W3425" s="20"/>
      <c r="X3425" s="20"/>
      <c r="Y3425" s="20"/>
      <c r="Z3425" s="20"/>
      <c r="AA3425" s="20"/>
      <c r="AB3425" s="20"/>
      <c r="AC3425" s="20"/>
      <c r="AD3425" s="20"/>
      <c r="AE3425" s="20"/>
      <c r="AF3425" s="20"/>
      <c r="AG3425" s="20"/>
      <c r="AH3425" s="20"/>
      <c r="AI3425" s="20"/>
      <c r="AJ3425" s="20"/>
      <c r="AK3425" s="20"/>
      <c r="AL3425" s="20"/>
      <c r="AM3425" s="20"/>
      <c r="AN3425" s="20"/>
      <c r="AO3425" s="20"/>
      <c r="AP3425" s="20"/>
      <c r="AQ3425" s="20"/>
      <c r="AR3425" s="20"/>
      <c r="AS3425" s="20"/>
      <c r="AT3425" s="20"/>
      <c r="AU3425" s="20"/>
      <c r="AV3425" s="20"/>
      <c r="AW3425" s="20"/>
      <c r="AX3425" s="20"/>
      <c r="AY3425" s="20"/>
      <c r="AZ3425" s="20"/>
      <c r="BA3425" s="20"/>
      <c r="BB3425" s="20"/>
      <c r="BC3425" s="20"/>
      <c r="BD3425" s="20"/>
      <c r="BE3425" s="20"/>
    </row>
    <row r="3426" spans="1:57" s="24" customFormat="1" hidden="1" x14ac:dyDescent="0.25">
      <c r="A3426" s="21">
        <v>2019</v>
      </c>
      <c r="B3426" s="21">
        <v>11</v>
      </c>
      <c r="C3426" s="21" t="s">
        <v>15</v>
      </c>
      <c r="D3426" s="21" t="s">
        <v>16</v>
      </c>
      <c r="E3426" s="5" t="s">
        <v>17</v>
      </c>
      <c r="F3426" s="21" t="s">
        <v>18</v>
      </c>
      <c r="G3426" s="21" t="s">
        <v>18</v>
      </c>
      <c r="H3426" s="21">
        <v>1.77</v>
      </c>
      <c r="I3426" s="21">
        <v>0</v>
      </c>
      <c r="J3426" s="21">
        <v>0</v>
      </c>
      <c r="K3426" s="21">
        <v>0</v>
      </c>
      <c r="L3426" s="21">
        <v>1.77</v>
      </c>
      <c r="M3426" s="21">
        <v>0</v>
      </c>
      <c r="N3426" s="21">
        <v>0</v>
      </c>
      <c r="O3426" s="21">
        <v>0</v>
      </c>
      <c r="P3426" s="22"/>
      <c r="Q3426" s="22"/>
      <c r="R3426" s="22"/>
      <c r="S3426" s="22"/>
      <c r="T3426" s="22"/>
      <c r="U3426" s="22"/>
      <c r="V3426" s="22"/>
      <c r="W3426" s="22"/>
      <c r="X3426" s="22"/>
      <c r="Y3426" s="22"/>
      <c r="Z3426" s="22"/>
      <c r="AA3426" s="22"/>
      <c r="AB3426" s="22"/>
      <c r="AC3426" s="22"/>
      <c r="AD3426" s="22"/>
      <c r="AE3426" s="22"/>
      <c r="AF3426" s="22"/>
      <c r="AG3426" s="22"/>
      <c r="AH3426" s="22"/>
      <c r="AI3426" s="22"/>
      <c r="AJ3426" s="22"/>
      <c r="AK3426" s="22"/>
      <c r="AL3426" s="22"/>
      <c r="AM3426" s="22"/>
      <c r="AN3426" s="22"/>
      <c r="AO3426" s="22"/>
      <c r="AP3426" s="22"/>
      <c r="AQ3426" s="22"/>
      <c r="AR3426" s="22"/>
      <c r="AS3426" s="22"/>
      <c r="AT3426" s="22"/>
      <c r="AU3426" s="22"/>
      <c r="AV3426" s="22"/>
      <c r="AW3426" s="22"/>
      <c r="AX3426" s="22"/>
      <c r="AY3426" s="22"/>
      <c r="AZ3426" s="22"/>
      <c r="BA3426" s="22"/>
      <c r="BB3426" s="22"/>
      <c r="BC3426" s="22"/>
      <c r="BD3426" s="22"/>
      <c r="BE3426" s="22"/>
    </row>
    <row r="3427" spans="1:57" s="24" customFormat="1" hidden="1" x14ac:dyDescent="0.25">
      <c r="A3427" s="21">
        <v>2019</v>
      </c>
      <c r="B3427" s="21">
        <v>11</v>
      </c>
      <c r="C3427" s="21" t="s">
        <v>89</v>
      </c>
      <c r="D3427" s="21" t="s">
        <v>90</v>
      </c>
      <c r="E3427" s="21" t="s">
        <v>91</v>
      </c>
      <c r="F3427" s="21" t="s">
        <v>92</v>
      </c>
      <c r="G3427" s="21" t="s">
        <v>93</v>
      </c>
      <c r="H3427" s="21">
        <v>1.52</v>
      </c>
      <c r="I3427" s="21">
        <v>0</v>
      </c>
      <c r="J3427" s="21">
        <v>0</v>
      </c>
      <c r="K3427" s="21">
        <v>0</v>
      </c>
      <c r="L3427" s="21">
        <v>1.03</v>
      </c>
      <c r="M3427" s="21">
        <v>0.49</v>
      </c>
      <c r="N3427" s="21">
        <v>0.17</v>
      </c>
      <c r="O3427" s="21">
        <v>0</v>
      </c>
      <c r="P3427" s="22"/>
      <c r="Q3427" s="22"/>
      <c r="R3427" s="22"/>
      <c r="S3427" s="22"/>
      <c r="T3427" s="22"/>
      <c r="U3427" s="22"/>
      <c r="V3427" s="22"/>
      <c r="W3427" s="22"/>
      <c r="X3427" s="22"/>
      <c r="Y3427" s="22"/>
      <c r="Z3427" s="22"/>
      <c r="AA3427" s="22"/>
      <c r="AB3427" s="22"/>
      <c r="AC3427" s="22"/>
      <c r="AD3427" s="22"/>
      <c r="AE3427" s="22"/>
      <c r="AF3427" s="22"/>
      <c r="AG3427" s="22"/>
      <c r="AH3427" s="22"/>
      <c r="AI3427" s="22"/>
      <c r="AJ3427" s="22"/>
      <c r="AK3427" s="22"/>
      <c r="AL3427" s="22"/>
      <c r="AM3427" s="22"/>
      <c r="AN3427" s="22"/>
      <c r="AO3427" s="22"/>
      <c r="AP3427" s="22"/>
      <c r="AQ3427" s="22"/>
      <c r="AR3427" s="22"/>
      <c r="AS3427" s="22"/>
      <c r="AT3427" s="22"/>
      <c r="AU3427" s="22"/>
      <c r="AV3427" s="22"/>
      <c r="AW3427" s="22"/>
      <c r="AX3427" s="22"/>
      <c r="AY3427" s="22"/>
      <c r="AZ3427" s="22"/>
      <c r="BA3427" s="22"/>
      <c r="BB3427" s="22"/>
      <c r="BC3427" s="22"/>
      <c r="BD3427" s="22"/>
      <c r="BE3427" s="22"/>
    </row>
    <row r="3428" spans="1:57" s="24" customFormat="1" hidden="1" x14ac:dyDescent="0.25">
      <c r="A3428" s="21">
        <v>2019</v>
      </c>
      <c r="B3428" s="21">
        <v>11</v>
      </c>
      <c r="C3428" s="21" t="s">
        <v>89</v>
      </c>
      <c r="D3428" s="21" t="s">
        <v>90</v>
      </c>
      <c r="E3428" s="21" t="s">
        <v>91</v>
      </c>
      <c r="F3428" s="21" t="s">
        <v>96</v>
      </c>
      <c r="G3428" s="21" t="s">
        <v>93</v>
      </c>
      <c r="H3428" s="21">
        <v>7.0000000000000007E-2</v>
      </c>
      <c r="I3428" s="21">
        <v>0</v>
      </c>
      <c r="J3428" s="21">
        <v>0</v>
      </c>
      <c r="K3428" s="21">
        <v>0</v>
      </c>
      <c r="L3428" s="21">
        <v>0</v>
      </c>
      <c r="M3428" s="21">
        <v>7.0000000000000007E-2</v>
      </c>
      <c r="N3428" s="21">
        <v>0.03</v>
      </c>
      <c r="O3428" s="21">
        <v>0</v>
      </c>
      <c r="P3428" s="22"/>
      <c r="Q3428" s="22"/>
      <c r="R3428" s="22"/>
      <c r="S3428" s="22"/>
      <c r="T3428" s="22"/>
      <c r="U3428" s="22"/>
      <c r="V3428" s="22"/>
      <c r="W3428" s="22"/>
      <c r="X3428" s="22"/>
      <c r="Y3428" s="22"/>
      <c r="Z3428" s="22"/>
      <c r="AA3428" s="22"/>
      <c r="AB3428" s="22"/>
      <c r="AC3428" s="22"/>
      <c r="AD3428" s="22"/>
      <c r="AE3428" s="22"/>
      <c r="AF3428" s="22"/>
      <c r="AG3428" s="22"/>
      <c r="AH3428" s="22"/>
      <c r="AI3428" s="22"/>
      <c r="AJ3428" s="22"/>
      <c r="AK3428" s="22"/>
      <c r="AL3428" s="22"/>
      <c r="AM3428" s="22"/>
      <c r="AN3428" s="22"/>
      <c r="AO3428" s="22"/>
      <c r="AP3428" s="22"/>
      <c r="AQ3428" s="22"/>
      <c r="AR3428" s="22"/>
      <c r="AS3428" s="22"/>
      <c r="AT3428" s="22"/>
      <c r="AU3428" s="22"/>
      <c r="AV3428" s="22"/>
      <c r="AW3428" s="22"/>
      <c r="AX3428" s="22"/>
      <c r="AY3428" s="22"/>
      <c r="AZ3428" s="22"/>
      <c r="BA3428" s="22"/>
      <c r="BB3428" s="22"/>
      <c r="BC3428" s="22"/>
      <c r="BD3428" s="22"/>
      <c r="BE3428" s="22"/>
    </row>
    <row r="3429" spans="1:57" s="24" customFormat="1" hidden="1" x14ac:dyDescent="0.25">
      <c r="A3429" s="21">
        <v>2019</v>
      </c>
      <c r="B3429" s="21">
        <v>11</v>
      </c>
      <c r="C3429" s="21" t="s">
        <v>98</v>
      </c>
      <c r="D3429" s="21" t="s">
        <v>99</v>
      </c>
      <c r="E3429" s="21" t="s">
        <v>100</v>
      </c>
      <c r="F3429" s="21" t="s">
        <v>101</v>
      </c>
      <c r="G3429" s="21" t="s">
        <v>102</v>
      </c>
      <c r="H3429" s="21">
        <v>16.07</v>
      </c>
      <c r="I3429" s="21">
        <v>0</v>
      </c>
      <c r="J3429" s="21">
        <v>0</v>
      </c>
      <c r="K3429" s="21">
        <v>0</v>
      </c>
      <c r="L3429" s="21">
        <v>0.86</v>
      </c>
      <c r="M3429" s="21">
        <v>0</v>
      </c>
      <c r="N3429" s="21">
        <v>0</v>
      </c>
      <c r="O3429" s="21">
        <v>15.21</v>
      </c>
      <c r="P3429" s="22"/>
      <c r="Q3429" s="22"/>
      <c r="R3429" s="22"/>
      <c r="S3429" s="22"/>
      <c r="T3429" s="22"/>
      <c r="U3429" s="22"/>
      <c r="V3429" s="22"/>
      <c r="W3429" s="22"/>
      <c r="X3429" s="22"/>
      <c r="Y3429" s="22"/>
      <c r="Z3429" s="22"/>
      <c r="AA3429" s="22"/>
      <c r="AB3429" s="22"/>
      <c r="AC3429" s="22"/>
      <c r="AD3429" s="22"/>
      <c r="AE3429" s="22"/>
      <c r="AF3429" s="22"/>
      <c r="AG3429" s="22"/>
      <c r="AH3429" s="22"/>
      <c r="AI3429" s="22"/>
      <c r="AJ3429" s="22"/>
      <c r="AK3429" s="22"/>
      <c r="AL3429" s="22"/>
      <c r="AM3429" s="22"/>
      <c r="AN3429" s="22"/>
      <c r="AO3429" s="22"/>
      <c r="AP3429" s="22"/>
      <c r="AQ3429" s="22"/>
      <c r="AR3429" s="22"/>
      <c r="AS3429" s="22"/>
      <c r="AT3429" s="22"/>
      <c r="AU3429" s="22"/>
      <c r="AV3429" s="22"/>
      <c r="AW3429" s="22"/>
      <c r="AX3429" s="22"/>
      <c r="AY3429" s="22"/>
      <c r="AZ3429" s="22"/>
      <c r="BA3429" s="22"/>
      <c r="BB3429" s="22"/>
      <c r="BC3429" s="22"/>
      <c r="BD3429" s="22"/>
      <c r="BE3429" s="22"/>
    </row>
    <row r="3430" spans="1:57" s="24" customFormat="1" hidden="1" x14ac:dyDescent="0.25">
      <c r="A3430" s="21">
        <v>2019</v>
      </c>
      <c r="B3430" s="21">
        <v>11</v>
      </c>
      <c r="C3430" s="21" t="s">
        <v>19</v>
      </c>
      <c r="D3430" s="21" t="s">
        <v>103</v>
      </c>
      <c r="E3430" s="21" t="s">
        <v>104</v>
      </c>
      <c r="F3430" s="21" t="s">
        <v>105</v>
      </c>
      <c r="G3430" s="21" t="s">
        <v>19</v>
      </c>
      <c r="H3430" s="21">
        <v>10.299999999999999</v>
      </c>
      <c r="I3430" s="21">
        <v>0</v>
      </c>
      <c r="J3430" s="21">
        <v>0</v>
      </c>
      <c r="K3430" s="21">
        <v>0</v>
      </c>
      <c r="L3430" s="21">
        <v>10.299999999999999</v>
      </c>
      <c r="M3430" s="21">
        <v>0</v>
      </c>
      <c r="N3430" s="21">
        <v>0</v>
      </c>
      <c r="O3430" s="21">
        <v>0</v>
      </c>
      <c r="P3430" s="22"/>
      <c r="Q3430" s="22"/>
      <c r="R3430" s="22"/>
      <c r="S3430" s="22"/>
      <c r="T3430" s="22"/>
      <c r="U3430" s="22"/>
      <c r="V3430" s="22"/>
      <c r="W3430" s="22"/>
      <c r="X3430" s="22"/>
      <c r="Y3430" s="22"/>
      <c r="Z3430" s="22"/>
      <c r="AA3430" s="22"/>
      <c r="AB3430" s="22"/>
      <c r="AC3430" s="22"/>
      <c r="AD3430" s="22"/>
      <c r="AE3430" s="22"/>
      <c r="AF3430" s="22"/>
      <c r="AG3430" s="22"/>
      <c r="AH3430" s="22"/>
      <c r="AI3430" s="22"/>
      <c r="AJ3430" s="22"/>
      <c r="AK3430" s="22"/>
      <c r="AL3430" s="22"/>
      <c r="AM3430" s="22"/>
      <c r="AN3430" s="22"/>
      <c r="AO3430" s="22"/>
      <c r="AP3430" s="22"/>
      <c r="AQ3430" s="22"/>
      <c r="AR3430" s="22"/>
      <c r="AS3430" s="22"/>
      <c r="AT3430" s="22"/>
      <c r="AU3430" s="22"/>
      <c r="AV3430" s="22"/>
      <c r="AW3430" s="22"/>
      <c r="AX3430" s="22"/>
      <c r="AY3430" s="22"/>
      <c r="AZ3430" s="22"/>
      <c r="BA3430" s="22"/>
      <c r="BB3430" s="22"/>
      <c r="BC3430" s="22"/>
      <c r="BD3430" s="22"/>
      <c r="BE3430" s="22"/>
    </row>
    <row r="3431" spans="1:57" s="24" customFormat="1" hidden="1" x14ac:dyDescent="0.25">
      <c r="A3431" s="21">
        <v>2019</v>
      </c>
      <c r="B3431" s="21">
        <v>11</v>
      </c>
      <c r="C3431" s="21" t="s">
        <v>19</v>
      </c>
      <c r="D3431" s="21" t="s">
        <v>110</v>
      </c>
      <c r="E3431" s="21" t="s">
        <v>104</v>
      </c>
      <c r="F3431" s="21" t="s">
        <v>111</v>
      </c>
      <c r="G3431" s="21" t="s">
        <v>19</v>
      </c>
      <c r="H3431" s="21">
        <v>0.9</v>
      </c>
      <c r="I3431" s="21">
        <v>0</v>
      </c>
      <c r="J3431" s="21">
        <v>0</v>
      </c>
      <c r="K3431" s="21">
        <v>0</v>
      </c>
      <c r="L3431" s="21">
        <v>0</v>
      </c>
      <c r="M3431" s="21">
        <v>0.9</v>
      </c>
      <c r="N3431" s="21">
        <v>0</v>
      </c>
      <c r="O3431" s="21">
        <v>0</v>
      </c>
      <c r="P3431" s="22"/>
      <c r="Q3431" s="22"/>
      <c r="R3431" s="22"/>
      <c r="S3431" s="22"/>
      <c r="T3431" s="22"/>
      <c r="U3431" s="22"/>
      <c r="V3431" s="22"/>
      <c r="W3431" s="22"/>
      <c r="X3431" s="22"/>
      <c r="Y3431" s="22"/>
      <c r="Z3431" s="22"/>
      <c r="AA3431" s="22"/>
      <c r="AB3431" s="22"/>
      <c r="AC3431" s="22"/>
      <c r="AD3431" s="22"/>
      <c r="AE3431" s="22"/>
      <c r="AF3431" s="22"/>
      <c r="AG3431" s="22"/>
      <c r="AH3431" s="22"/>
      <c r="AI3431" s="22"/>
      <c r="AJ3431" s="22"/>
      <c r="AK3431" s="22"/>
      <c r="AL3431" s="22"/>
      <c r="AM3431" s="22"/>
      <c r="AN3431" s="22"/>
      <c r="AO3431" s="22"/>
      <c r="AP3431" s="22"/>
      <c r="AQ3431" s="22"/>
      <c r="AR3431" s="22"/>
      <c r="AS3431" s="22"/>
      <c r="AT3431" s="22"/>
      <c r="AU3431" s="22"/>
      <c r="AV3431" s="22"/>
      <c r="AW3431" s="22"/>
      <c r="AX3431" s="22"/>
      <c r="AY3431" s="22"/>
      <c r="AZ3431" s="22"/>
      <c r="BA3431" s="22"/>
      <c r="BB3431" s="22"/>
      <c r="BC3431" s="22"/>
      <c r="BD3431" s="22"/>
      <c r="BE3431" s="22"/>
    </row>
    <row r="3432" spans="1:57" s="24" customFormat="1" hidden="1" x14ac:dyDescent="0.25">
      <c r="A3432" s="21">
        <v>2019</v>
      </c>
      <c r="B3432" s="21">
        <v>11</v>
      </c>
      <c r="C3432" s="21" t="s">
        <v>19</v>
      </c>
      <c r="D3432" s="21" t="s">
        <v>20</v>
      </c>
      <c r="E3432" s="21" t="s">
        <v>542</v>
      </c>
      <c r="F3432" s="21" t="s">
        <v>116</v>
      </c>
      <c r="G3432" s="21" t="s">
        <v>117</v>
      </c>
      <c r="H3432" s="21">
        <v>1.53</v>
      </c>
      <c r="I3432" s="21">
        <v>0</v>
      </c>
      <c r="J3432" s="21">
        <v>0</v>
      </c>
      <c r="K3432" s="21">
        <v>0</v>
      </c>
      <c r="L3432" s="21">
        <v>0</v>
      </c>
      <c r="M3432" s="21">
        <v>0</v>
      </c>
      <c r="N3432" s="21">
        <v>0</v>
      </c>
      <c r="O3432" s="21">
        <v>1.53</v>
      </c>
      <c r="P3432" s="22"/>
      <c r="Q3432" s="22"/>
      <c r="R3432" s="22"/>
      <c r="S3432" s="22"/>
      <c r="T3432" s="22"/>
      <c r="U3432" s="22"/>
      <c r="V3432" s="22"/>
      <c r="W3432" s="22"/>
      <c r="X3432" s="22"/>
      <c r="Y3432" s="22"/>
      <c r="Z3432" s="22"/>
      <c r="AA3432" s="22"/>
      <c r="AB3432" s="22"/>
      <c r="AC3432" s="22"/>
      <c r="AD3432" s="22"/>
      <c r="AE3432" s="22"/>
      <c r="AF3432" s="22"/>
      <c r="AG3432" s="22"/>
      <c r="AH3432" s="22"/>
      <c r="AI3432" s="22"/>
      <c r="AJ3432" s="22"/>
      <c r="AK3432" s="22"/>
      <c r="AL3432" s="22"/>
      <c r="AM3432" s="22"/>
      <c r="AN3432" s="22"/>
      <c r="AO3432" s="22"/>
      <c r="AP3432" s="22"/>
      <c r="AQ3432" s="22"/>
      <c r="AR3432" s="22"/>
      <c r="AS3432" s="22"/>
      <c r="AT3432" s="22"/>
      <c r="AU3432" s="22"/>
      <c r="AV3432" s="22"/>
      <c r="AW3432" s="22"/>
      <c r="AX3432" s="22"/>
      <c r="AY3432" s="22"/>
      <c r="AZ3432" s="22"/>
      <c r="BA3432" s="22"/>
      <c r="BB3432" s="22"/>
      <c r="BC3432" s="22"/>
      <c r="BD3432" s="22"/>
      <c r="BE3432" s="22"/>
    </row>
    <row r="3433" spans="1:57" s="24" customFormat="1" hidden="1" x14ac:dyDescent="0.25">
      <c r="A3433" s="21">
        <v>2019</v>
      </c>
      <c r="B3433" s="21">
        <v>11</v>
      </c>
      <c r="C3433" s="21" t="s">
        <v>98</v>
      </c>
      <c r="D3433" s="21" t="s">
        <v>120</v>
      </c>
      <c r="E3433" s="21" t="s">
        <v>121</v>
      </c>
      <c r="F3433" s="21" t="s">
        <v>122</v>
      </c>
      <c r="G3433" s="21" t="s">
        <v>122</v>
      </c>
      <c r="H3433" s="21">
        <v>9.6300000000000008</v>
      </c>
      <c r="I3433" s="21">
        <v>0</v>
      </c>
      <c r="J3433" s="21">
        <v>0</v>
      </c>
      <c r="K3433" s="21">
        <v>0</v>
      </c>
      <c r="L3433" s="21">
        <v>0.96</v>
      </c>
      <c r="M3433" s="21">
        <v>0</v>
      </c>
      <c r="N3433" s="21">
        <v>0</v>
      </c>
      <c r="O3433" s="21">
        <v>8.68</v>
      </c>
      <c r="P3433" s="22"/>
      <c r="Q3433" s="22"/>
      <c r="R3433" s="22"/>
      <c r="S3433" s="22"/>
      <c r="T3433" s="22"/>
      <c r="U3433" s="22"/>
      <c r="V3433" s="22"/>
      <c r="W3433" s="22"/>
      <c r="X3433" s="22"/>
      <c r="Y3433" s="22"/>
      <c r="Z3433" s="22"/>
      <c r="AA3433" s="22"/>
      <c r="AB3433" s="22"/>
      <c r="AC3433" s="22"/>
      <c r="AD3433" s="22"/>
      <c r="AE3433" s="22"/>
      <c r="AF3433" s="22"/>
      <c r="AG3433" s="22"/>
      <c r="AH3433" s="22"/>
      <c r="AI3433" s="22"/>
      <c r="AJ3433" s="22"/>
      <c r="AK3433" s="22"/>
      <c r="AL3433" s="22"/>
      <c r="AM3433" s="22"/>
      <c r="AN3433" s="22"/>
      <c r="AO3433" s="22"/>
      <c r="AP3433" s="22"/>
      <c r="AQ3433" s="22"/>
      <c r="AR3433" s="22"/>
      <c r="AS3433" s="22"/>
      <c r="AT3433" s="22"/>
      <c r="AU3433" s="22"/>
      <c r="AV3433" s="22"/>
      <c r="AW3433" s="22"/>
      <c r="AX3433" s="22"/>
      <c r="AY3433" s="22"/>
      <c r="AZ3433" s="22"/>
      <c r="BA3433" s="22"/>
      <c r="BB3433" s="22"/>
      <c r="BC3433" s="22"/>
      <c r="BD3433" s="22"/>
      <c r="BE3433" s="22"/>
    </row>
    <row r="3434" spans="1:57" s="24" customFormat="1" hidden="1" x14ac:dyDescent="0.25">
      <c r="A3434" s="21">
        <v>2019</v>
      </c>
      <c r="B3434" s="21">
        <v>11</v>
      </c>
      <c r="C3434" s="21" t="s">
        <v>98</v>
      </c>
      <c r="D3434" s="21" t="s">
        <v>120</v>
      </c>
      <c r="E3434" s="21" t="s">
        <v>121</v>
      </c>
      <c r="F3434" s="21" t="s">
        <v>123</v>
      </c>
      <c r="G3434" s="21" t="s">
        <v>122</v>
      </c>
      <c r="H3434" s="21">
        <v>0.08</v>
      </c>
      <c r="I3434" s="21">
        <v>0</v>
      </c>
      <c r="J3434" s="21">
        <v>0</v>
      </c>
      <c r="K3434" s="21">
        <v>0</v>
      </c>
      <c r="L3434" s="21">
        <v>0</v>
      </c>
      <c r="M3434" s="21">
        <v>0</v>
      </c>
      <c r="N3434" s="21">
        <v>0</v>
      </c>
      <c r="O3434" s="21">
        <v>0.08</v>
      </c>
      <c r="P3434" s="22"/>
      <c r="Q3434" s="22"/>
      <c r="R3434" s="22"/>
      <c r="S3434" s="22"/>
      <c r="T3434" s="22"/>
      <c r="U3434" s="22"/>
      <c r="V3434" s="22"/>
      <c r="W3434" s="22"/>
      <c r="X3434" s="22"/>
      <c r="Y3434" s="22"/>
      <c r="Z3434" s="22"/>
      <c r="AA3434" s="22"/>
      <c r="AB3434" s="22"/>
      <c r="AC3434" s="22"/>
      <c r="AD3434" s="22"/>
      <c r="AE3434" s="22"/>
      <c r="AF3434" s="22"/>
      <c r="AG3434" s="22"/>
      <c r="AH3434" s="22"/>
      <c r="AI3434" s="22"/>
      <c r="AJ3434" s="22"/>
      <c r="AK3434" s="22"/>
      <c r="AL3434" s="22"/>
      <c r="AM3434" s="22"/>
      <c r="AN3434" s="22"/>
      <c r="AO3434" s="22"/>
      <c r="AP3434" s="22"/>
      <c r="AQ3434" s="22"/>
      <c r="AR3434" s="22"/>
      <c r="AS3434" s="22"/>
      <c r="AT3434" s="22"/>
      <c r="AU3434" s="22"/>
      <c r="AV3434" s="22"/>
      <c r="AW3434" s="22"/>
      <c r="AX3434" s="22"/>
      <c r="AY3434" s="22"/>
      <c r="AZ3434" s="22"/>
      <c r="BA3434" s="22"/>
      <c r="BB3434" s="22"/>
      <c r="BC3434" s="22"/>
      <c r="BD3434" s="22"/>
      <c r="BE3434" s="22"/>
    </row>
    <row r="3435" spans="1:57" s="24" customFormat="1" hidden="1" x14ac:dyDescent="0.25">
      <c r="A3435" s="21">
        <v>2019</v>
      </c>
      <c r="B3435" s="21">
        <v>11</v>
      </c>
      <c r="C3435" s="21" t="s">
        <v>124</v>
      </c>
      <c r="D3435" s="21" t="s">
        <v>125</v>
      </c>
      <c r="E3435" s="21" t="s">
        <v>543</v>
      </c>
      <c r="F3435" s="21" t="s">
        <v>127</v>
      </c>
      <c r="G3435" s="21" t="s">
        <v>128</v>
      </c>
      <c r="H3435" s="21">
        <v>53.79</v>
      </c>
      <c r="I3435" s="21">
        <v>0</v>
      </c>
      <c r="J3435" s="21">
        <v>0</v>
      </c>
      <c r="K3435" s="21">
        <v>0</v>
      </c>
      <c r="L3435" s="21">
        <v>20.22</v>
      </c>
      <c r="M3435" s="21">
        <v>33.57</v>
      </c>
      <c r="N3435" s="21">
        <v>2.59</v>
      </c>
      <c r="O3435" s="21">
        <v>0</v>
      </c>
      <c r="P3435" s="22"/>
      <c r="Q3435" s="22"/>
      <c r="R3435" s="22"/>
      <c r="S3435" s="22"/>
      <c r="T3435" s="22"/>
      <c r="U3435" s="22"/>
      <c r="V3435" s="22"/>
      <c r="W3435" s="22"/>
      <c r="X3435" s="22"/>
      <c r="Y3435" s="22"/>
      <c r="Z3435" s="22"/>
      <c r="AA3435" s="22"/>
      <c r="AB3435" s="22"/>
      <c r="AC3435" s="22"/>
      <c r="AD3435" s="22"/>
      <c r="AE3435" s="22"/>
      <c r="AF3435" s="22"/>
      <c r="AG3435" s="22"/>
      <c r="AH3435" s="22"/>
      <c r="AI3435" s="22"/>
      <c r="AJ3435" s="22"/>
      <c r="AK3435" s="22"/>
      <c r="AL3435" s="22"/>
      <c r="AM3435" s="22"/>
      <c r="AN3435" s="22"/>
      <c r="AO3435" s="22"/>
      <c r="AP3435" s="22"/>
      <c r="AQ3435" s="22"/>
      <c r="AR3435" s="22"/>
      <c r="AS3435" s="22"/>
      <c r="AT3435" s="22"/>
      <c r="AU3435" s="22"/>
      <c r="AV3435" s="22"/>
      <c r="AW3435" s="22"/>
      <c r="AX3435" s="22"/>
      <c r="AY3435" s="22"/>
      <c r="AZ3435" s="22"/>
      <c r="BA3435" s="22"/>
      <c r="BB3435" s="22"/>
      <c r="BC3435" s="22"/>
      <c r="BD3435" s="22"/>
      <c r="BE3435" s="22"/>
    </row>
    <row r="3436" spans="1:57" s="24" customFormat="1" hidden="1" x14ac:dyDescent="0.25">
      <c r="A3436" s="21">
        <v>2019</v>
      </c>
      <c r="B3436" s="21">
        <v>11</v>
      </c>
      <c r="C3436" s="21" t="s">
        <v>133</v>
      </c>
      <c r="D3436" s="21" t="s">
        <v>134</v>
      </c>
      <c r="E3436" s="21" t="s">
        <v>43</v>
      </c>
      <c r="F3436" s="21" t="s">
        <v>135</v>
      </c>
      <c r="G3436" s="21" t="s">
        <v>136</v>
      </c>
      <c r="H3436" s="21">
        <v>87.38</v>
      </c>
      <c r="I3436" s="21">
        <v>0</v>
      </c>
      <c r="J3436" s="21">
        <v>0</v>
      </c>
      <c r="K3436" s="21">
        <v>0</v>
      </c>
      <c r="L3436" s="21">
        <v>0</v>
      </c>
      <c r="M3436" s="21">
        <v>0</v>
      </c>
      <c r="N3436" s="21">
        <v>0</v>
      </c>
      <c r="O3436" s="21">
        <v>87.38</v>
      </c>
      <c r="P3436" s="22"/>
      <c r="Q3436" s="22"/>
      <c r="R3436" s="22"/>
      <c r="S3436" s="22"/>
      <c r="T3436" s="22"/>
      <c r="U3436" s="22"/>
      <c r="V3436" s="22"/>
      <c r="W3436" s="22"/>
      <c r="X3436" s="22"/>
      <c r="Y3436" s="22"/>
      <c r="Z3436" s="22"/>
      <c r="AA3436" s="22"/>
      <c r="AB3436" s="22"/>
      <c r="AC3436" s="22"/>
      <c r="AD3436" s="22"/>
      <c r="AE3436" s="22"/>
      <c r="AF3436" s="22"/>
      <c r="AG3436" s="22"/>
      <c r="AH3436" s="22"/>
      <c r="AI3436" s="22"/>
      <c r="AJ3436" s="22"/>
      <c r="AK3436" s="22"/>
      <c r="AL3436" s="22"/>
      <c r="AM3436" s="22"/>
      <c r="AN3436" s="22"/>
      <c r="AO3436" s="22"/>
      <c r="AP3436" s="22"/>
      <c r="AQ3436" s="22"/>
      <c r="AR3436" s="22"/>
      <c r="AS3436" s="22"/>
      <c r="AT3436" s="22"/>
      <c r="AU3436" s="22"/>
      <c r="AV3436" s="22"/>
      <c r="AW3436" s="22"/>
      <c r="AX3436" s="22"/>
      <c r="AY3436" s="22"/>
      <c r="AZ3436" s="22"/>
      <c r="BA3436" s="22"/>
      <c r="BB3436" s="22"/>
      <c r="BC3436" s="22"/>
      <c r="BD3436" s="22"/>
      <c r="BE3436" s="22"/>
    </row>
    <row r="3437" spans="1:57" s="24" customFormat="1" hidden="1" x14ac:dyDescent="0.25">
      <c r="A3437" s="21">
        <v>2019</v>
      </c>
      <c r="B3437" s="21">
        <v>11</v>
      </c>
      <c r="C3437" s="21" t="s">
        <v>27</v>
      </c>
      <c r="D3437" s="21" t="s">
        <v>158</v>
      </c>
      <c r="E3437" s="5" t="s">
        <v>17</v>
      </c>
      <c r="F3437" s="21" t="s">
        <v>159</v>
      </c>
      <c r="G3437" s="21" t="s">
        <v>157</v>
      </c>
      <c r="H3437" s="21">
        <v>0.22</v>
      </c>
      <c r="I3437" s="21">
        <v>0</v>
      </c>
      <c r="J3437" s="21">
        <v>0</v>
      </c>
      <c r="K3437" s="21">
        <v>0</v>
      </c>
      <c r="L3437" s="21">
        <v>0</v>
      </c>
      <c r="M3437" s="21">
        <v>0.22</v>
      </c>
      <c r="N3437" s="21">
        <v>0.15</v>
      </c>
      <c r="O3437" s="21">
        <v>0</v>
      </c>
      <c r="P3437" s="22"/>
      <c r="Q3437" s="22"/>
      <c r="R3437" s="22"/>
      <c r="S3437" s="22"/>
      <c r="T3437" s="22"/>
      <c r="U3437" s="22"/>
      <c r="V3437" s="22"/>
      <c r="W3437" s="22"/>
      <c r="X3437" s="22"/>
      <c r="Y3437" s="22"/>
      <c r="Z3437" s="22"/>
      <c r="AA3437" s="22"/>
      <c r="AB3437" s="22"/>
      <c r="AC3437" s="22"/>
      <c r="AD3437" s="22"/>
      <c r="AE3437" s="22"/>
      <c r="AF3437" s="22"/>
      <c r="AG3437" s="22"/>
      <c r="AH3437" s="22"/>
      <c r="AI3437" s="22"/>
      <c r="AJ3437" s="22"/>
      <c r="AK3437" s="22"/>
      <c r="AL3437" s="22"/>
      <c r="AM3437" s="22"/>
      <c r="AN3437" s="22"/>
      <c r="AO3437" s="22"/>
      <c r="AP3437" s="22"/>
      <c r="AQ3437" s="22"/>
      <c r="AR3437" s="22"/>
      <c r="AS3437" s="22"/>
      <c r="AT3437" s="22"/>
      <c r="AU3437" s="22"/>
      <c r="AV3437" s="22"/>
      <c r="AW3437" s="22"/>
      <c r="AX3437" s="22"/>
      <c r="AY3437" s="22"/>
      <c r="AZ3437" s="22"/>
      <c r="BA3437" s="22"/>
      <c r="BB3437" s="22"/>
      <c r="BC3437" s="22"/>
      <c r="BD3437" s="22"/>
      <c r="BE3437" s="22"/>
    </row>
    <row r="3438" spans="1:57" s="24" customFormat="1" hidden="1" x14ac:dyDescent="0.25">
      <c r="A3438" s="21">
        <v>2019</v>
      </c>
      <c r="B3438" s="21">
        <v>11</v>
      </c>
      <c r="C3438" s="21" t="s">
        <v>19</v>
      </c>
      <c r="D3438" s="21" t="s">
        <v>166</v>
      </c>
      <c r="E3438" s="21" t="s">
        <v>104</v>
      </c>
      <c r="F3438" s="21" t="s">
        <v>167</v>
      </c>
      <c r="G3438" s="21" t="s">
        <v>168</v>
      </c>
      <c r="H3438" s="21">
        <v>2.7800000000000002</v>
      </c>
      <c r="I3438" s="21">
        <v>0</v>
      </c>
      <c r="J3438" s="21">
        <v>0</v>
      </c>
      <c r="K3438" s="21">
        <v>0</v>
      </c>
      <c r="L3438" s="21">
        <v>2.7800000000000002</v>
      </c>
      <c r="M3438" s="21">
        <v>0</v>
      </c>
      <c r="N3438" s="21">
        <v>0</v>
      </c>
      <c r="O3438" s="21">
        <v>0</v>
      </c>
      <c r="P3438" s="22"/>
      <c r="Q3438" s="22"/>
      <c r="R3438" s="22"/>
      <c r="S3438" s="22"/>
      <c r="T3438" s="22"/>
      <c r="U3438" s="22"/>
      <c r="V3438" s="22"/>
      <c r="W3438" s="22"/>
      <c r="X3438" s="22"/>
      <c r="Y3438" s="22"/>
      <c r="Z3438" s="22"/>
      <c r="AA3438" s="22"/>
      <c r="AB3438" s="22"/>
      <c r="AC3438" s="22"/>
      <c r="AD3438" s="22"/>
      <c r="AE3438" s="22"/>
      <c r="AF3438" s="22"/>
      <c r="AG3438" s="22"/>
      <c r="AH3438" s="22"/>
      <c r="AI3438" s="22"/>
      <c r="AJ3438" s="22"/>
      <c r="AK3438" s="22"/>
      <c r="AL3438" s="22"/>
      <c r="AM3438" s="22"/>
      <c r="AN3438" s="22"/>
      <c r="AO3438" s="22"/>
      <c r="AP3438" s="22"/>
      <c r="AQ3438" s="22"/>
      <c r="AR3438" s="22"/>
      <c r="AS3438" s="22"/>
      <c r="AT3438" s="22"/>
      <c r="AU3438" s="22"/>
      <c r="AV3438" s="22"/>
      <c r="AW3438" s="22"/>
      <c r="AX3438" s="22"/>
      <c r="AY3438" s="22"/>
      <c r="AZ3438" s="22"/>
      <c r="BA3438" s="22"/>
      <c r="BB3438" s="22"/>
      <c r="BC3438" s="22"/>
      <c r="BD3438" s="22"/>
      <c r="BE3438" s="22"/>
    </row>
    <row r="3439" spans="1:57" s="24" customFormat="1" hidden="1" x14ac:dyDescent="0.25">
      <c r="A3439" s="21">
        <v>2019</v>
      </c>
      <c r="B3439" s="21">
        <v>11</v>
      </c>
      <c r="C3439" s="21" t="s">
        <v>19</v>
      </c>
      <c r="D3439" s="21" t="s">
        <v>166</v>
      </c>
      <c r="E3439" s="21" t="s">
        <v>104</v>
      </c>
      <c r="F3439" s="21" t="s">
        <v>168</v>
      </c>
      <c r="G3439" s="21" t="s">
        <v>168</v>
      </c>
      <c r="H3439" s="21">
        <v>2.73</v>
      </c>
      <c r="I3439" s="21">
        <v>0</v>
      </c>
      <c r="J3439" s="21">
        <v>0</v>
      </c>
      <c r="K3439" s="21">
        <v>0</v>
      </c>
      <c r="L3439" s="21">
        <v>2.73</v>
      </c>
      <c r="M3439" s="21">
        <v>0</v>
      </c>
      <c r="N3439" s="21">
        <v>0</v>
      </c>
      <c r="O3439" s="21">
        <v>0</v>
      </c>
      <c r="P3439" s="22"/>
      <c r="Q3439" s="22"/>
      <c r="R3439" s="22"/>
      <c r="S3439" s="22"/>
      <c r="T3439" s="22"/>
      <c r="U3439" s="22"/>
      <c r="V3439" s="22"/>
      <c r="W3439" s="22"/>
      <c r="X3439" s="22"/>
      <c r="Y3439" s="22"/>
      <c r="Z3439" s="22"/>
      <c r="AA3439" s="22"/>
      <c r="AB3439" s="22"/>
      <c r="AC3439" s="22"/>
      <c r="AD3439" s="22"/>
      <c r="AE3439" s="22"/>
      <c r="AF3439" s="22"/>
      <c r="AG3439" s="22"/>
      <c r="AH3439" s="22"/>
      <c r="AI3439" s="22"/>
      <c r="AJ3439" s="22"/>
      <c r="AK3439" s="22"/>
      <c r="AL3439" s="22"/>
      <c r="AM3439" s="22"/>
      <c r="AN3439" s="22"/>
      <c r="AO3439" s="22"/>
      <c r="AP3439" s="22"/>
      <c r="AQ3439" s="22"/>
      <c r="AR3439" s="22"/>
      <c r="AS3439" s="22"/>
      <c r="AT3439" s="22"/>
      <c r="AU3439" s="22"/>
      <c r="AV3439" s="22"/>
      <c r="AW3439" s="22"/>
      <c r="AX3439" s="22"/>
      <c r="AY3439" s="22"/>
      <c r="AZ3439" s="22"/>
      <c r="BA3439" s="22"/>
      <c r="BB3439" s="22"/>
      <c r="BC3439" s="22"/>
      <c r="BD3439" s="22"/>
      <c r="BE3439" s="22"/>
    </row>
    <row r="3440" spans="1:57" s="24" customFormat="1" hidden="1" x14ac:dyDescent="0.25">
      <c r="A3440" s="21">
        <v>2019</v>
      </c>
      <c r="B3440" s="21">
        <v>11</v>
      </c>
      <c r="C3440" s="21" t="s">
        <v>19</v>
      </c>
      <c r="D3440" s="21" t="s">
        <v>103</v>
      </c>
      <c r="E3440" s="21" t="s">
        <v>104</v>
      </c>
      <c r="F3440" s="21" t="s">
        <v>519</v>
      </c>
      <c r="G3440" s="21" t="s">
        <v>168</v>
      </c>
      <c r="H3440" s="21">
        <v>0.72</v>
      </c>
      <c r="I3440" s="21">
        <v>0</v>
      </c>
      <c r="J3440" s="21">
        <v>0</v>
      </c>
      <c r="K3440" s="21">
        <v>0</v>
      </c>
      <c r="L3440" s="21">
        <v>0.72</v>
      </c>
      <c r="M3440" s="21">
        <v>0</v>
      </c>
      <c r="N3440" s="21">
        <v>0</v>
      </c>
      <c r="O3440" s="21">
        <v>0</v>
      </c>
      <c r="P3440" s="22"/>
      <c r="Q3440" s="22"/>
      <c r="R3440" s="22"/>
      <c r="S3440" s="22"/>
      <c r="T3440" s="22"/>
      <c r="U3440" s="22"/>
      <c r="V3440" s="22"/>
      <c r="W3440" s="22"/>
      <c r="X3440" s="22"/>
      <c r="Y3440" s="22"/>
      <c r="Z3440" s="22"/>
      <c r="AA3440" s="22"/>
      <c r="AB3440" s="22"/>
      <c r="AC3440" s="22"/>
      <c r="AD3440" s="22"/>
      <c r="AE3440" s="22"/>
      <c r="AF3440" s="22"/>
      <c r="AG3440" s="22"/>
      <c r="AH3440" s="22"/>
      <c r="AI3440" s="22"/>
      <c r="AJ3440" s="22"/>
      <c r="AK3440" s="22"/>
      <c r="AL3440" s="22"/>
      <c r="AM3440" s="22"/>
      <c r="AN3440" s="22"/>
      <c r="AO3440" s="22"/>
      <c r="AP3440" s="22"/>
      <c r="AQ3440" s="22"/>
      <c r="AR3440" s="22"/>
      <c r="AS3440" s="22"/>
      <c r="AT3440" s="22"/>
      <c r="AU3440" s="22"/>
      <c r="AV3440" s="22"/>
      <c r="AW3440" s="22"/>
      <c r="AX3440" s="22"/>
      <c r="AY3440" s="22"/>
      <c r="AZ3440" s="22"/>
      <c r="BA3440" s="22"/>
      <c r="BB3440" s="22"/>
      <c r="BC3440" s="22"/>
      <c r="BD3440" s="22"/>
      <c r="BE3440" s="22"/>
    </row>
    <row r="3441" spans="1:57" s="24" customFormat="1" hidden="1" x14ac:dyDescent="0.25">
      <c r="A3441" s="21">
        <v>2019</v>
      </c>
      <c r="B3441" s="21">
        <v>11</v>
      </c>
      <c r="C3441" s="21" t="s">
        <v>19</v>
      </c>
      <c r="D3441" s="21" t="s">
        <v>103</v>
      </c>
      <c r="E3441" s="21" t="s">
        <v>104</v>
      </c>
      <c r="F3441" s="21" t="s">
        <v>169</v>
      </c>
      <c r="G3441" s="21" t="s">
        <v>168</v>
      </c>
      <c r="H3441" s="21">
        <v>2.0699999999999998</v>
      </c>
      <c r="I3441" s="21">
        <v>0</v>
      </c>
      <c r="J3441" s="21">
        <v>0</v>
      </c>
      <c r="K3441" s="21">
        <v>0</v>
      </c>
      <c r="L3441" s="21">
        <v>2.0699999999999998</v>
      </c>
      <c r="M3441" s="21">
        <v>0</v>
      </c>
      <c r="N3441" s="21">
        <v>0</v>
      </c>
      <c r="O3441" s="21">
        <v>0</v>
      </c>
      <c r="P3441" s="22"/>
      <c r="Q3441" s="22"/>
      <c r="R3441" s="22"/>
      <c r="S3441" s="22"/>
      <c r="T3441" s="22"/>
      <c r="U3441" s="22"/>
      <c r="V3441" s="22"/>
      <c r="W3441" s="22"/>
      <c r="X3441" s="22"/>
      <c r="Y3441" s="22"/>
      <c r="Z3441" s="22"/>
      <c r="AA3441" s="22"/>
      <c r="AB3441" s="22"/>
      <c r="AC3441" s="22"/>
      <c r="AD3441" s="22"/>
      <c r="AE3441" s="22"/>
      <c r="AF3441" s="22"/>
      <c r="AG3441" s="22"/>
      <c r="AH3441" s="22"/>
      <c r="AI3441" s="22"/>
      <c r="AJ3441" s="22"/>
      <c r="AK3441" s="22"/>
      <c r="AL3441" s="22"/>
      <c r="AM3441" s="22"/>
      <c r="AN3441" s="22"/>
      <c r="AO3441" s="22"/>
      <c r="AP3441" s="22"/>
      <c r="AQ3441" s="22"/>
      <c r="AR3441" s="22"/>
      <c r="AS3441" s="22"/>
      <c r="AT3441" s="22"/>
      <c r="AU3441" s="22"/>
      <c r="AV3441" s="22"/>
      <c r="AW3441" s="22"/>
      <c r="AX3441" s="22"/>
      <c r="AY3441" s="22"/>
      <c r="AZ3441" s="22"/>
      <c r="BA3441" s="22"/>
      <c r="BB3441" s="22"/>
      <c r="BC3441" s="22"/>
      <c r="BD3441" s="22"/>
      <c r="BE3441" s="22"/>
    </row>
    <row r="3442" spans="1:57" s="24" customFormat="1" hidden="1" x14ac:dyDescent="0.25">
      <c r="A3442" s="21">
        <v>2019</v>
      </c>
      <c r="B3442" s="21">
        <v>11</v>
      </c>
      <c r="C3442" s="21" t="s">
        <v>79</v>
      </c>
      <c r="D3442" s="21" t="s">
        <v>137</v>
      </c>
      <c r="E3442" s="21" t="s">
        <v>138</v>
      </c>
      <c r="F3442" s="21" t="s">
        <v>170</v>
      </c>
      <c r="G3442" s="21" t="s">
        <v>171</v>
      </c>
      <c r="H3442" s="21">
        <v>3.4699999999999998</v>
      </c>
      <c r="I3442" s="21">
        <v>0</v>
      </c>
      <c r="J3442" s="21">
        <v>0</v>
      </c>
      <c r="K3442" s="21">
        <v>0</v>
      </c>
      <c r="L3442" s="21">
        <v>3.4699999999999998</v>
      </c>
      <c r="M3442" s="21">
        <v>0</v>
      </c>
      <c r="N3442" s="21">
        <v>0</v>
      </c>
      <c r="O3442" s="21">
        <v>0</v>
      </c>
      <c r="P3442" s="22"/>
      <c r="Q3442" s="22"/>
      <c r="R3442" s="22"/>
      <c r="S3442" s="22"/>
      <c r="T3442" s="22"/>
      <c r="U3442" s="22"/>
      <c r="V3442" s="22"/>
      <c r="W3442" s="22"/>
      <c r="X3442" s="22"/>
      <c r="Y3442" s="22"/>
      <c r="Z3442" s="22"/>
      <c r="AA3442" s="22"/>
      <c r="AB3442" s="22"/>
      <c r="AC3442" s="22"/>
      <c r="AD3442" s="22"/>
      <c r="AE3442" s="22"/>
      <c r="AF3442" s="22"/>
      <c r="AG3442" s="22"/>
      <c r="AH3442" s="22"/>
      <c r="AI3442" s="22"/>
      <c r="AJ3442" s="22"/>
      <c r="AK3442" s="22"/>
      <c r="AL3442" s="22"/>
      <c r="AM3442" s="22"/>
      <c r="AN3442" s="22"/>
      <c r="AO3442" s="22"/>
      <c r="AP3442" s="22"/>
      <c r="AQ3442" s="22"/>
      <c r="AR3442" s="22"/>
      <c r="AS3442" s="22"/>
      <c r="AT3442" s="22"/>
      <c r="AU3442" s="22"/>
      <c r="AV3442" s="22"/>
      <c r="AW3442" s="22"/>
      <c r="AX3442" s="22"/>
      <c r="AY3442" s="22"/>
      <c r="AZ3442" s="22"/>
      <c r="BA3442" s="22"/>
      <c r="BB3442" s="22"/>
      <c r="BC3442" s="22"/>
      <c r="BD3442" s="22"/>
      <c r="BE3442" s="22"/>
    </row>
    <row r="3443" spans="1:57" s="24" customFormat="1" hidden="1" x14ac:dyDescent="0.25">
      <c r="A3443" s="21">
        <v>2019</v>
      </c>
      <c r="B3443" s="21">
        <v>11</v>
      </c>
      <c r="C3443" s="21" t="s">
        <v>79</v>
      </c>
      <c r="D3443" s="21" t="s">
        <v>137</v>
      </c>
      <c r="E3443" s="21" t="s">
        <v>138</v>
      </c>
      <c r="F3443" s="21" t="s">
        <v>174</v>
      </c>
      <c r="G3443" s="21" t="s">
        <v>171</v>
      </c>
      <c r="H3443" s="21">
        <v>0.68</v>
      </c>
      <c r="I3443" s="21">
        <v>0</v>
      </c>
      <c r="J3443" s="21">
        <v>0</v>
      </c>
      <c r="K3443" s="21">
        <v>0</v>
      </c>
      <c r="L3443" s="21">
        <v>0.68</v>
      </c>
      <c r="M3443" s="21">
        <v>0</v>
      </c>
      <c r="N3443" s="21">
        <v>0</v>
      </c>
      <c r="O3443" s="21">
        <v>0</v>
      </c>
      <c r="P3443" s="22"/>
      <c r="Q3443" s="22"/>
      <c r="R3443" s="22"/>
      <c r="S3443" s="22"/>
      <c r="T3443" s="22"/>
      <c r="U3443" s="22"/>
      <c r="V3443" s="22"/>
      <c r="W3443" s="22"/>
      <c r="X3443" s="22"/>
      <c r="Y3443" s="22"/>
      <c r="Z3443" s="22"/>
      <c r="AA3443" s="22"/>
      <c r="AB3443" s="22"/>
      <c r="AC3443" s="22"/>
      <c r="AD3443" s="22"/>
      <c r="AE3443" s="22"/>
      <c r="AF3443" s="22"/>
      <c r="AG3443" s="22"/>
      <c r="AH3443" s="22"/>
      <c r="AI3443" s="22"/>
      <c r="AJ3443" s="22"/>
      <c r="AK3443" s="22"/>
      <c r="AL3443" s="22"/>
      <c r="AM3443" s="22"/>
      <c r="AN3443" s="22"/>
      <c r="AO3443" s="22"/>
      <c r="AP3443" s="22"/>
      <c r="AQ3443" s="22"/>
      <c r="AR3443" s="22"/>
      <c r="AS3443" s="22"/>
      <c r="AT3443" s="22"/>
      <c r="AU3443" s="22"/>
      <c r="AV3443" s="22"/>
      <c r="AW3443" s="22"/>
      <c r="AX3443" s="22"/>
      <c r="AY3443" s="22"/>
      <c r="AZ3443" s="22"/>
      <c r="BA3443" s="22"/>
      <c r="BB3443" s="22"/>
      <c r="BC3443" s="22"/>
      <c r="BD3443" s="22"/>
      <c r="BE3443" s="22"/>
    </row>
    <row r="3444" spans="1:57" s="24" customFormat="1" hidden="1" x14ac:dyDescent="0.25">
      <c r="A3444" s="21">
        <v>2019</v>
      </c>
      <c r="B3444" s="21">
        <v>11</v>
      </c>
      <c r="C3444" s="21" t="s">
        <v>79</v>
      </c>
      <c r="D3444" s="21" t="s">
        <v>137</v>
      </c>
      <c r="E3444" s="21" t="s">
        <v>138</v>
      </c>
      <c r="F3444" s="21" t="s">
        <v>175</v>
      </c>
      <c r="G3444" s="21" t="s">
        <v>171</v>
      </c>
      <c r="H3444" s="21">
        <v>4.0999999999999996</v>
      </c>
      <c r="I3444" s="21">
        <v>0</v>
      </c>
      <c r="J3444" s="21">
        <v>0</v>
      </c>
      <c r="K3444" s="21">
        <v>0</v>
      </c>
      <c r="L3444" s="21">
        <v>4.0999999999999996</v>
      </c>
      <c r="M3444" s="21">
        <v>0</v>
      </c>
      <c r="N3444" s="21">
        <v>0</v>
      </c>
      <c r="O3444" s="21">
        <v>0</v>
      </c>
      <c r="P3444" s="22"/>
      <c r="Q3444" s="22"/>
      <c r="R3444" s="22"/>
      <c r="S3444" s="22"/>
      <c r="T3444" s="22"/>
      <c r="U3444" s="22"/>
      <c r="V3444" s="22"/>
      <c r="W3444" s="22"/>
      <c r="X3444" s="22"/>
      <c r="Y3444" s="22"/>
      <c r="Z3444" s="22"/>
      <c r="AA3444" s="22"/>
      <c r="AB3444" s="22"/>
      <c r="AC3444" s="22"/>
      <c r="AD3444" s="22"/>
      <c r="AE3444" s="22"/>
      <c r="AF3444" s="22"/>
      <c r="AG3444" s="22"/>
      <c r="AH3444" s="22"/>
      <c r="AI3444" s="22"/>
      <c r="AJ3444" s="22"/>
      <c r="AK3444" s="22"/>
      <c r="AL3444" s="22"/>
      <c r="AM3444" s="22"/>
      <c r="AN3444" s="22"/>
      <c r="AO3444" s="22"/>
      <c r="AP3444" s="22"/>
      <c r="AQ3444" s="22"/>
      <c r="AR3444" s="22"/>
      <c r="AS3444" s="22"/>
      <c r="AT3444" s="22"/>
      <c r="AU3444" s="22"/>
      <c r="AV3444" s="22"/>
      <c r="AW3444" s="22"/>
      <c r="AX3444" s="22"/>
      <c r="AY3444" s="22"/>
      <c r="AZ3444" s="22"/>
      <c r="BA3444" s="22"/>
      <c r="BB3444" s="22"/>
      <c r="BC3444" s="22"/>
      <c r="BD3444" s="22"/>
      <c r="BE3444" s="22"/>
    </row>
    <row r="3445" spans="1:57" s="24" customFormat="1" hidden="1" x14ac:dyDescent="0.25">
      <c r="A3445" s="21">
        <v>2019</v>
      </c>
      <c r="B3445" s="21">
        <v>11</v>
      </c>
      <c r="C3445" s="21" t="s">
        <v>27</v>
      </c>
      <c r="D3445" s="21" t="s">
        <v>158</v>
      </c>
      <c r="E3445" s="21" t="s">
        <v>176</v>
      </c>
      <c r="F3445" s="21" t="s">
        <v>179</v>
      </c>
      <c r="G3445" s="21" t="s">
        <v>178</v>
      </c>
      <c r="H3445" s="21">
        <v>3.2</v>
      </c>
      <c r="I3445" s="21">
        <v>0</v>
      </c>
      <c r="J3445" s="21">
        <v>0</v>
      </c>
      <c r="K3445" s="21">
        <v>0</v>
      </c>
      <c r="L3445" s="21">
        <v>0</v>
      </c>
      <c r="M3445" s="21">
        <v>3.2</v>
      </c>
      <c r="N3445" s="21">
        <v>3.46</v>
      </c>
      <c r="O3445" s="21">
        <v>0</v>
      </c>
      <c r="P3445" s="22"/>
      <c r="Q3445" s="22"/>
      <c r="R3445" s="22"/>
      <c r="S3445" s="22"/>
      <c r="T3445" s="22"/>
      <c r="U3445" s="22"/>
      <c r="V3445" s="22"/>
      <c r="W3445" s="22"/>
      <c r="X3445" s="22"/>
      <c r="Y3445" s="22"/>
      <c r="Z3445" s="22"/>
      <c r="AA3445" s="22"/>
      <c r="AB3445" s="22"/>
      <c r="AC3445" s="22"/>
      <c r="AD3445" s="22"/>
      <c r="AE3445" s="22"/>
      <c r="AF3445" s="22"/>
      <c r="AG3445" s="22"/>
      <c r="AH3445" s="22"/>
      <c r="AI3445" s="22"/>
      <c r="AJ3445" s="22"/>
      <c r="AK3445" s="22"/>
      <c r="AL3445" s="22"/>
      <c r="AM3445" s="22"/>
      <c r="AN3445" s="22"/>
      <c r="AO3445" s="22"/>
      <c r="AP3445" s="22"/>
      <c r="AQ3445" s="22"/>
      <c r="AR3445" s="22"/>
      <c r="AS3445" s="22"/>
      <c r="AT3445" s="22"/>
      <c r="AU3445" s="22"/>
      <c r="AV3445" s="22"/>
      <c r="AW3445" s="22"/>
      <c r="AX3445" s="22"/>
      <c r="AY3445" s="22"/>
      <c r="AZ3445" s="22"/>
      <c r="BA3445" s="22"/>
      <c r="BB3445" s="22"/>
      <c r="BC3445" s="22"/>
      <c r="BD3445" s="22"/>
      <c r="BE3445" s="22"/>
    </row>
    <row r="3446" spans="1:57" s="24" customFormat="1" x14ac:dyDescent="0.25">
      <c r="A3446" s="21">
        <v>2019</v>
      </c>
      <c r="B3446" s="21">
        <v>11</v>
      </c>
      <c r="C3446" s="21" t="s">
        <v>27</v>
      </c>
      <c r="D3446" s="21" t="s">
        <v>180</v>
      </c>
      <c r="E3446" s="21" t="s">
        <v>29</v>
      </c>
      <c r="F3446" s="21" t="s">
        <v>192</v>
      </c>
      <c r="G3446" s="21" t="s">
        <v>190</v>
      </c>
      <c r="H3446" s="21">
        <v>0</v>
      </c>
      <c r="I3446" s="21">
        <v>0</v>
      </c>
      <c r="J3446" s="21">
        <v>0</v>
      </c>
      <c r="K3446" s="21">
        <v>0</v>
      </c>
      <c r="L3446" s="21">
        <v>0</v>
      </c>
      <c r="M3446" s="21">
        <v>0</v>
      </c>
      <c r="N3446" s="21">
        <v>0</v>
      </c>
      <c r="O3446" s="21">
        <v>0</v>
      </c>
      <c r="P3446" s="22"/>
      <c r="Q3446" s="22"/>
      <c r="R3446" s="22"/>
      <c r="S3446" s="22"/>
      <c r="T3446" s="22"/>
      <c r="U3446" s="22"/>
      <c r="V3446" s="22"/>
      <c r="W3446" s="22"/>
      <c r="X3446" s="22"/>
      <c r="Y3446" s="22"/>
      <c r="Z3446" s="22"/>
      <c r="AA3446" s="22"/>
      <c r="AB3446" s="22"/>
      <c r="AC3446" s="22"/>
      <c r="AD3446" s="22"/>
      <c r="AE3446" s="22"/>
      <c r="AF3446" s="22"/>
      <c r="AG3446" s="22"/>
      <c r="AH3446" s="22"/>
      <c r="AI3446" s="22"/>
      <c r="AJ3446" s="22"/>
      <c r="AK3446" s="22"/>
      <c r="AL3446" s="22"/>
      <c r="AM3446" s="22"/>
      <c r="AN3446" s="22"/>
      <c r="AO3446" s="22"/>
      <c r="AP3446" s="22"/>
      <c r="AQ3446" s="22"/>
      <c r="AR3446" s="22"/>
      <c r="AS3446" s="22"/>
      <c r="AT3446" s="22"/>
      <c r="AU3446" s="22"/>
      <c r="AV3446" s="22"/>
      <c r="AW3446" s="22"/>
      <c r="AX3446" s="22"/>
      <c r="AY3446" s="22"/>
      <c r="AZ3446" s="22"/>
      <c r="BA3446" s="22"/>
      <c r="BB3446" s="22"/>
      <c r="BC3446" s="22"/>
      <c r="BD3446" s="22"/>
      <c r="BE3446" s="22"/>
    </row>
    <row r="3447" spans="1:57" s="24" customFormat="1" hidden="1" x14ac:dyDescent="0.25">
      <c r="A3447" s="21">
        <v>2019</v>
      </c>
      <c r="B3447" s="21">
        <v>11</v>
      </c>
      <c r="C3447" s="21" t="s">
        <v>209</v>
      </c>
      <c r="D3447" s="21" t="s">
        <v>210</v>
      </c>
      <c r="E3447" s="21" t="s">
        <v>17</v>
      </c>
      <c r="F3447" s="21" t="s">
        <v>211</v>
      </c>
      <c r="G3447" s="21" t="s">
        <v>212</v>
      </c>
      <c r="H3447" s="21">
        <v>0.01</v>
      </c>
      <c r="I3447" s="21">
        <v>0</v>
      </c>
      <c r="J3447" s="21">
        <v>0</v>
      </c>
      <c r="K3447" s="21">
        <v>0</v>
      </c>
      <c r="L3447" s="21">
        <v>0</v>
      </c>
      <c r="M3447" s="21">
        <v>0</v>
      </c>
      <c r="N3447" s="21">
        <v>0</v>
      </c>
      <c r="O3447" s="21">
        <v>0.01</v>
      </c>
      <c r="P3447" s="22"/>
      <c r="Q3447" s="22"/>
      <c r="R3447" s="22"/>
      <c r="S3447" s="22"/>
      <c r="T3447" s="22"/>
      <c r="U3447" s="22"/>
      <c r="V3447" s="22"/>
      <c r="W3447" s="22"/>
      <c r="X3447" s="22"/>
      <c r="Y3447" s="22"/>
      <c r="Z3447" s="22"/>
      <c r="AA3447" s="22"/>
      <c r="AB3447" s="22"/>
      <c r="AC3447" s="22"/>
      <c r="AD3447" s="22"/>
      <c r="AE3447" s="22"/>
      <c r="AF3447" s="22"/>
      <c r="AG3447" s="22"/>
      <c r="AH3447" s="22"/>
      <c r="AI3447" s="22"/>
      <c r="AJ3447" s="22"/>
      <c r="AK3447" s="22"/>
      <c r="AL3447" s="22"/>
      <c r="AM3447" s="22"/>
      <c r="AN3447" s="22"/>
      <c r="AO3447" s="22"/>
      <c r="AP3447" s="22"/>
      <c r="AQ3447" s="22"/>
      <c r="AR3447" s="22"/>
      <c r="AS3447" s="22"/>
      <c r="AT3447" s="22"/>
      <c r="AU3447" s="22"/>
      <c r="AV3447" s="22"/>
      <c r="AW3447" s="22"/>
      <c r="AX3447" s="22"/>
      <c r="AY3447" s="22"/>
      <c r="AZ3447" s="22"/>
      <c r="BA3447" s="22"/>
      <c r="BB3447" s="22"/>
      <c r="BC3447" s="22"/>
      <c r="BD3447" s="22"/>
      <c r="BE3447" s="22"/>
    </row>
    <row r="3448" spans="1:57" s="24" customFormat="1" hidden="1" x14ac:dyDescent="0.25">
      <c r="A3448" s="21">
        <v>2019</v>
      </c>
      <c r="B3448" s="21">
        <v>11</v>
      </c>
      <c r="C3448" s="21" t="s">
        <v>222</v>
      </c>
      <c r="D3448" s="21" t="s">
        <v>223</v>
      </c>
      <c r="E3448" s="21" t="s">
        <v>224</v>
      </c>
      <c r="F3448" s="21" t="s">
        <v>225</v>
      </c>
      <c r="G3448" s="21" t="s">
        <v>226</v>
      </c>
      <c r="H3448" s="21">
        <v>0.23</v>
      </c>
      <c r="I3448" s="21">
        <v>0</v>
      </c>
      <c r="J3448" s="21">
        <v>0</v>
      </c>
      <c r="K3448" s="21">
        <v>0</v>
      </c>
      <c r="L3448" s="21">
        <v>0</v>
      </c>
      <c r="M3448" s="21">
        <v>0</v>
      </c>
      <c r="N3448" s="21">
        <v>0</v>
      </c>
      <c r="O3448" s="21">
        <v>0.23</v>
      </c>
      <c r="P3448" s="22"/>
      <c r="Q3448" s="22"/>
      <c r="R3448" s="22"/>
      <c r="S3448" s="22"/>
      <c r="T3448" s="22"/>
      <c r="U3448" s="22"/>
      <c r="V3448" s="22"/>
      <c r="W3448" s="22"/>
      <c r="X3448" s="22"/>
      <c r="Y3448" s="22"/>
      <c r="Z3448" s="22"/>
      <c r="AA3448" s="22"/>
      <c r="AB3448" s="22"/>
      <c r="AC3448" s="22"/>
      <c r="AD3448" s="22"/>
      <c r="AE3448" s="22"/>
      <c r="AF3448" s="22"/>
      <c r="AG3448" s="22"/>
      <c r="AH3448" s="22"/>
      <c r="AI3448" s="22"/>
      <c r="AJ3448" s="22"/>
      <c r="AK3448" s="22"/>
      <c r="AL3448" s="22"/>
      <c r="AM3448" s="22"/>
      <c r="AN3448" s="22"/>
      <c r="AO3448" s="22"/>
      <c r="AP3448" s="22"/>
      <c r="AQ3448" s="22"/>
      <c r="AR3448" s="22"/>
      <c r="AS3448" s="22"/>
      <c r="AT3448" s="22"/>
      <c r="AU3448" s="22"/>
      <c r="AV3448" s="22"/>
      <c r="AW3448" s="22"/>
      <c r="AX3448" s="22"/>
      <c r="AY3448" s="22"/>
      <c r="AZ3448" s="22"/>
      <c r="BA3448" s="22"/>
      <c r="BB3448" s="22"/>
      <c r="BC3448" s="22"/>
      <c r="BD3448" s="22"/>
      <c r="BE3448" s="22"/>
    </row>
    <row r="3449" spans="1:57" s="24" customFormat="1" hidden="1" x14ac:dyDescent="0.25">
      <c r="A3449" s="21">
        <v>2019</v>
      </c>
      <c r="B3449" s="21">
        <v>11</v>
      </c>
      <c r="C3449" s="21" t="s">
        <v>133</v>
      </c>
      <c r="D3449" s="21" t="s">
        <v>292</v>
      </c>
      <c r="E3449" s="21" t="s">
        <v>81</v>
      </c>
      <c r="F3449" s="21" t="s">
        <v>239</v>
      </c>
      <c r="G3449" s="21" t="s">
        <v>240</v>
      </c>
      <c r="H3449" s="21">
        <v>0.02</v>
      </c>
      <c r="I3449" s="21">
        <v>0</v>
      </c>
      <c r="J3449" s="21">
        <v>0</v>
      </c>
      <c r="K3449" s="21">
        <v>0</v>
      </c>
      <c r="L3449" s="21">
        <v>0.02</v>
      </c>
      <c r="M3449" s="21">
        <v>0</v>
      </c>
      <c r="N3449" s="21">
        <v>0</v>
      </c>
      <c r="O3449" s="21">
        <v>0</v>
      </c>
      <c r="P3449" s="22"/>
      <c r="Q3449" s="22"/>
      <c r="R3449" s="22"/>
      <c r="S3449" s="22"/>
      <c r="T3449" s="22"/>
      <c r="U3449" s="22"/>
      <c r="V3449" s="22"/>
      <c r="W3449" s="22"/>
      <c r="X3449" s="22"/>
      <c r="Y3449" s="22"/>
      <c r="Z3449" s="22"/>
      <c r="AA3449" s="22"/>
      <c r="AB3449" s="22"/>
      <c r="AC3449" s="22"/>
      <c r="AD3449" s="22"/>
      <c r="AE3449" s="22"/>
      <c r="AF3449" s="22"/>
      <c r="AG3449" s="22"/>
      <c r="AH3449" s="22"/>
      <c r="AI3449" s="22"/>
      <c r="AJ3449" s="22"/>
      <c r="AK3449" s="22"/>
      <c r="AL3449" s="22"/>
      <c r="AM3449" s="22"/>
      <c r="AN3449" s="22"/>
      <c r="AO3449" s="22"/>
      <c r="AP3449" s="22"/>
      <c r="AQ3449" s="22"/>
      <c r="AR3449" s="22"/>
      <c r="AS3449" s="22"/>
      <c r="AT3449" s="22"/>
      <c r="AU3449" s="22"/>
      <c r="AV3449" s="22"/>
      <c r="AW3449" s="22"/>
      <c r="AX3449" s="22"/>
      <c r="AY3449" s="22"/>
      <c r="AZ3449" s="22"/>
      <c r="BA3449" s="22"/>
      <c r="BB3449" s="22"/>
      <c r="BC3449" s="22"/>
      <c r="BD3449" s="22"/>
      <c r="BE3449" s="22"/>
    </row>
    <row r="3450" spans="1:57" s="24" customFormat="1" hidden="1" x14ac:dyDescent="0.25">
      <c r="A3450" s="21">
        <v>2019</v>
      </c>
      <c r="B3450" s="21">
        <v>11</v>
      </c>
      <c r="C3450" s="21" t="s">
        <v>27</v>
      </c>
      <c r="D3450" s="21" t="s">
        <v>158</v>
      </c>
      <c r="E3450" s="5" t="s">
        <v>17</v>
      </c>
      <c r="F3450" s="21" t="s">
        <v>266</v>
      </c>
      <c r="G3450" s="21" t="s">
        <v>34</v>
      </c>
      <c r="H3450" s="21">
        <v>0.09</v>
      </c>
      <c r="I3450" s="21">
        <v>0</v>
      </c>
      <c r="J3450" s="21">
        <v>0</v>
      </c>
      <c r="K3450" s="21">
        <v>0</v>
      </c>
      <c r="L3450" s="21">
        <v>0</v>
      </c>
      <c r="M3450" s="21">
        <v>0.09</v>
      </c>
      <c r="N3450" s="21">
        <v>0.15</v>
      </c>
      <c r="O3450" s="21">
        <v>0</v>
      </c>
      <c r="P3450" s="22"/>
      <c r="Q3450" s="22"/>
      <c r="R3450" s="22"/>
      <c r="S3450" s="22"/>
      <c r="T3450" s="22"/>
      <c r="U3450" s="22"/>
      <c r="V3450" s="22"/>
      <c r="W3450" s="22"/>
      <c r="X3450" s="22"/>
      <c r="Y3450" s="22"/>
      <c r="Z3450" s="22"/>
      <c r="AA3450" s="22"/>
      <c r="AB3450" s="22"/>
      <c r="AC3450" s="22"/>
      <c r="AD3450" s="22"/>
      <c r="AE3450" s="22"/>
      <c r="AF3450" s="22"/>
      <c r="AG3450" s="22"/>
      <c r="AH3450" s="22"/>
      <c r="AI3450" s="22"/>
      <c r="AJ3450" s="22"/>
      <c r="AK3450" s="22"/>
      <c r="AL3450" s="22"/>
      <c r="AM3450" s="22"/>
      <c r="AN3450" s="22"/>
      <c r="AO3450" s="22"/>
      <c r="AP3450" s="22"/>
      <c r="AQ3450" s="22"/>
      <c r="AR3450" s="22"/>
      <c r="AS3450" s="22"/>
      <c r="AT3450" s="22"/>
      <c r="AU3450" s="22"/>
      <c r="AV3450" s="22"/>
      <c r="AW3450" s="22"/>
      <c r="AX3450" s="22"/>
      <c r="AY3450" s="22"/>
      <c r="AZ3450" s="22"/>
      <c r="BA3450" s="22"/>
      <c r="BB3450" s="22"/>
      <c r="BC3450" s="22"/>
      <c r="BD3450" s="22"/>
      <c r="BE3450" s="22"/>
    </row>
    <row r="3451" spans="1:57" s="24" customFormat="1" hidden="1" x14ac:dyDescent="0.25">
      <c r="A3451" s="21">
        <v>2019</v>
      </c>
      <c r="B3451" s="21">
        <v>11</v>
      </c>
      <c r="C3451" s="21" t="s">
        <v>231</v>
      </c>
      <c r="D3451" s="21" t="s">
        <v>521</v>
      </c>
      <c r="E3451" s="21" t="s">
        <v>17</v>
      </c>
      <c r="F3451" s="21" t="s">
        <v>278</v>
      </c>
      <c r="G3451" s="21" t="s">
        <v>278</v>
      </c>
      <c r="H3451" s="21">
        <v>0.14000000000000001</v>
      </c>
      <c r="I3451" s="21">
        <v>0</v>
      </c>
      <c r="J3451" s="21">
        <v>0</v>
      </c>
      <c r="K3451" s="21">
        <v>0</v>
      </c>
      <c r="L3451" s="21">
        <v>0.01</v>
      </c>
      <c r="M3451" s="21">
        <v>0</v>
      </c>
      <c r="N3451" s="21">
        <v>0</v>
      </c>
      <c r="O3451" s="21">
        <v>0.14000000000000001</v>
      </c>
      <c r="P3451" s="22"/>
      <c r="Q3451" s="22"/>
      <c r="R3451" s="22"/>
      <c r="S3451" s="22"/>
      <c r="T3451" s="22"/>
      <c r="U3451" s="22"/>
      <c r="V3451" s="22"/>
      <c r="W3451" s="22"/>
      <c r="X3451" s="22"/>
      <c r="Y3451" s="22"/>
      <c r="Z3451" s="22"/>
      <c r="AA3451" s="22"/>
      <c r="AB3451" s="22"/>
      <c r="AC3451" s="22"/>
      <c r="AD3451" s="22"/>
      <c r="AE3451" s="22"/>
      <c r="AF3451" s="22"/>
      <c r="AG3451" s="22"/>
      <c r="AH3451" s="22"/>
      <c r="AI3451" s="22"/>
      <c r="AJ3451" s="22"/>
      <c r="AK3451" s="22"/>
      <c r="AL3451" s="22"/>
      <c r="AM3451" s="22"/>
      <c r="AN3451" s="22"/>
      <c r="AO3451" s="22"/>
      <c r="AP3451" s="22"/>
      <c r="AQ3451" s="22"/>
      <c r="AR3451" s="22"/>
      <c r="AS3451" s="22"/>
      <c r="AT3451" s="22"/>
      <c r="AU3451" s="22"/>
      <c r="AV3451" s="22"/>
      <c r="AW3451" s="22"/>
      <c r="AX3451" s="22"/>
      <c r="AY3451" s="22"/>
      <c r="AZ3451" s="22"/>
      <c r="BA3451" s="22"/>
      <c r="BB3451" s="22"/>
      <c r="BC3451" s="22"/>
      <c r="BD3451" s="22"/>
      <c r="BE3451" s="22"/>
    </row>
    <row r="3452" spans="1:57" s="24" customFormat="1" hidden="1" x14ac:dyDescent="0.25">
      <c r="A3452" s="21">
        <v>2019</v>
      </c>
      <c r="B3452" s="21">
        <v>11</v>
      </c>
      <c r="C3452" s="21" t="s">
        <v>231</v>
      </c>
      <c r="D3452" s="21" t="s">
        <v>277</v>
      </c>
      <c r="E3452" s="21" t="s">
        <v>17</v>
      </c>
      <c r="F3452" s="21" t="s">
        <v>557</v>
      </c>
      <c r="G3452" s="21" t="s">
        <v>278</v>
      </c>
      <c r="H3452" s="21">
        <v>0.56000000000000005</v>
      </c>
      <c r="I3452" s="21">
        <v>0</v>
      </c>
      <c r="J3452" s="21">
        <v>0</v>
      </c>
      <c r="K3452" s="21">
        <v>0</v>
      </c>
      <c r="L3452" s="21">
        <v>0.02</v>
      </c>
      <c r="M3452" s="21">
        <v>0</v>
      </c>
      <c r="N3452" s="21">
        <v>0</v>
      </c>
      <c r="O3452" s="21">
        <v>0.53</v>
      </c>
      <c r="P3452" s="22"/>
      <c r="Q3452" s="22"/>
      <c r="R3452" s="22"/>
      <c r="S3452" s="22"/>
      <c r="T3452" s="22"/>
      <c r="U3452" s="22"/>
      <c r="V3452" s="22"/>
      <c r="W3452" s="22"/>
      <c r="X3452" s="22"/>
      <c r="Y3452" s="22"/>
      <c r="Z3452" s="22"/>
      <c r="AA3452" s="22"/>
      <c r="AB3452" s="22"/>
      <c r="AC3452" s="22"/>
      <c r="AD3452" s="22"/>
      <c r="AE3452" s="22"/>
      <c r="AF3452" s="22"/>
      <c r="AG3452" s="22"/>
      <c r="AH3452" s="22"/>
      <c r="AI3452" s="22"/>
      <c r="AJ3452" s="22"/>
      <c r="AK3452" s="22"/>
      <c r="AL3452" s="22"/>
      <c r="AM3452" s="22"/>
      <c r="AN3452" s="22"/>
      <c r="AO3452" s="22"/>
      <c r="AP3452" s="22"/>
      <c r="AQ3452" s="22"/>
      <c r="AR3452" s="22"/>
      <c r="AS3452" s="22"/>
      <c r="AT3452" s="22"/>
      <c r="AU3452" s="22"/>
      <c r="AV3452" s="22"/>
      <c r="AW3452" s="22"/>
      <c r="AX3452" s="22"/>
      <c r="AY3452" s="22"/>
      <c r="AZ3452" s="22"/>
      <c r="BA3452" s="22"/>
      <c r="BB3452" s="22"/>
      <c r="BC3452" s="22"/>
      <c r="BD3452" s="22"/>
      <c r="BE3452" s="22"/>
    </row>
    <row r="3453" spans="1:57" s="24" customFormat="1" hidden="1" x14ac:dyDescent="0.25">
      <c r="A3453" s="21">
        <v>2019</v>
      </c>
      <c r="B3453" s="21">
        <v>11</v>
      </c>
      <c r="C3453" s="21" t="s">
        <v>19</v>
      </c>
      <c r="D3453" s="21" t="s">
        <v>66</v>
      </c>
      <c r="E3453" s="21" t="s">
        <v>43</v>
      </c>
      <c r="F3453" s="21" t="s">
        <v>117</v>
      </c>
      <c r="G3453" s="21" t="s">
        <v>117</v>
      </c>
      <c r="H3453" s="21">
        <v>0.11</v>
      </c>
      <c r="I3453" s="21">
        <v>0</v>
      </c>
      <c r="J3453" s="21">
        <v>0</v>
      </c>
      <c r="K3453" s="21">
        <v>0</v>
      </c>
      <c r="L3453" s="21">
        <v>0</v>
      </c>
      <c r="M3453" s="21">
        <v>0</v>
      </c>
      <c r="N3453" s="21">
        <v>0</v>
      </c>
      <c r="O3453" s="21">
        <v>0.11</v>
      </c>
      <c r="P3453" s="22"/>
      <c r="Q3453" s="22"/>
      <c r="R3453" s="22"/>
      <c r="S3453" s="22"/>
      <c r="T3453" s="22"/>
      <c r="U3453" s="22"/>
      <c r="V3453" s="22"/>
      <c r="W3453" s="22"/>
      <c r="X3453" s="22"/>
      <c r="Y3453" s="22"/>
      <c r="Z3453" s="22"/>
      <c r="AA3453" s="22"/>
      <c r="AB3453" s="22"/>
      <c r="AC3453" s="22"/>
      <c r="AD3453" s="22"/>
      <c r="AE3453" s="22"/>
      <c r="AF3453" s="22"/>
      <c r="AG3453" s="22"/>
      <c r="AH3453" s="22"/>
      <c r="AI3453" s="22"/>
      <c r="AJ3453" s="22"/>
      <c r="AK3453" s="22"/>
      <c r="AL3453" s="22"/>
      <c r="AM3453" s="22"/>
      <c r="AN3453" s="22"/>
      <c r="AO3453" s="22"/>
      <c r="AP3453" s="22"/>
      <c r="AQ3453" s="22"/>
      <c r="AR3453" s="22"/>
      <c r="AS3453" s="22"/>
      <c r="AT3453" s="22"/>
      <c r="AU3453" s="22"/>
      <c r="AV3453" s="22"/>
      <c r="AW3453" s="22"/>
      <c r="AX3453" s="22"/>
      <c r="AY3453" s="22"/>
      <c r="AZ3453" s="22"/>
      <c r="BA3453" s="22"/>
      <c r="BB3453" s="22"/>
      <c r="BC3453" s="22"/>
      <c r="BD3453" s="22"/>
      <c r="BE3453" s="22"/>
    </row>
    <row r="3454" spans="1:57" s="24" customFormat="1" x14ac:dyDescent="0.25">
      <c r="A3454" s="21">
        <v>2019</v>
      </c>
      <c r="B3454" s="21">
        <v>11</v>
      </c>
      <c r="C3454" s="21" t="s">
        <v>133</v>
      </c>
      <c r="D3454" s="21" t="s">
        <v>292</v>
      </c>
      <c r="E3454" s="21" t="s">
        <v>29</v>
      </c>
      <c r="F3454" s="21" t="s">
        <v>293</v>
      </c>
      <c r="G3454" s="21" t="s">
        <v>294</v>
      </c>
      <c r="H3454" s="21">
        <v>0</v>
      </c>
      <c r="I3454" s="21">
        <v>0</v>
      </c>
      <c r="J3454" s="21">
        <v>0</v>
      </c>
      <c r="K3454" s="21">
        <v>0</v>
      </c>
      <c r="L3454" s="21">
        <v>0</v>
      </c>
      <c r="M3454" s="21">
        <v>0</v>
      </c>
      <c r="N3454" s="21">
        <v>0</v>
      </c>
      <c r="O3454" s="21">
        <v>0</v>
      </c>
      <c r="P3454" s="22"/>
      <c r="Q3454" s="22"/>
      <c r="R3454" s="22"/>
      <c r="S3454" s="22"/>
      <c r="T3454" s="22"/>
      <c r="U3454" s="22"/>
      <c r="V3454" s="22"/>
      <c r="W3454" s="22"/>
      <c r="X3454" s="22"/>
      <c r="Y3454" s="22"/>
      <c r="Z3454" s="22"/>
      <c r="AA3454" s="22"/>
      <c r="AB3454" s="22"/>
      <c r="AC3454" s="22"/>
      <c r="AD3454" s="22"/>
      <c r="AE3454" s="22"/>
      <c r="AF3454" s="22"/>
      <c r="AG3454" s="22"/>
      <c r="AH3454" s="22"/>
      <c r="AI3454" s="22"/>
      <c r="AJ3454" s="22"/>
      <c r="AK3454" s="22"/>
      <c r="AL3454" s="22"/>
      <c r="AM3454" s="22"/>
      <c r="AN3454" s="22"/>
      <c r="AO3454" s="22"/>
      <c r="AP3454" s="22"/>
      <c r="AQ3454" s="22"/>
      <c r="AR3454" s="22"/>
      <c r="AS3454" s="22"/>
      <c r="AT3454" s="22"/>
      <c r="AU3454" s="22"/>
      <c r="AV3454" s="22"/>
      <c r="AW3454" s="22"/>
      <c r="AX3454" s="22"/>
      <c r="AY3454" s="22"/>
      <c r="AZ3454" s="22"/>
      <c r="BA3454" s="22"/>
      <c r="BB3454" s="22"/>
      <c r="BC3454" s="22"/>
      <c r="BD3454" s="22"/>
      <c r="BE3454" s="22"/>
    </row>
    <row r="3455" spans="1:57" s="24" customFormat="1" hidden="1" x14ac:dyDescent="0.25">
      <c r="A3455" s="21">
        <v>2019</v>
      </c>
      <c r="B3455" s="21">
        <v>11</v>
      </c>
      <c r="C3455" s="21" t="s">
        <v>19</v>
      </c>
      <c r="D3455" s="21" t="s">
        <v>299</v>
      </c>
      <c r="E3455" s="21" t="s">
        <v>81</v>
      </c>
      <c r="F3455" s="21" t="s">
        <v>300</v>
      </c>
      <c r="G3455" s="21" t="s">
        <v>301</v>
      </c>
      <c r="H3455" s="21">
        <v>5.1400000000000006</v>
      </c>
      <c r="I3455" s="21">
        <v>0</v>
      </c>
      <c r="J3455" s="21">
        <v>0</v>
      </c>
      <c r="K3455" s="21">
        <v>0</v>
      </c>
      <c r="L3455" s="21">
        <v>5.1400000000000006</v>
      </c>
      <c r="M3455" s="21">
        <v>0</v>
      </c>
      <c r="N3455" s="21">
        <v>0</v>
      </c>
      <c r="O3455" s="21">
        <v>0</v>
      </c>
      <c r="P3455" s="22"/>
      <c r="Q3455" s="22"/>
      <c r="R3455" s="22"/>
      <c r="S3455" s="22"/>
      <c r="T3455" s="22"/>
      <c r="U3455" s="22"/>
      <c r="V3455" s="22"/>
      <c r="W3455" s="22"/>
      <c r="X3455" s="22"/>
      <c r="Y3455" s="22"/>
      <c r="Z3455" s="22"/>
      <c r="AA3455" s="22"/>
      <c r="AB3455" s="22"/>
      <c r="AC3455" s="22"/>
      <c r="AD3455" s="22"/>
      <c r="AE3455" s="22"/>
      <c r="AF3455" s="22"/>
      <c r="AG3455" s="22"/>
      <c r="AH3455" s="22"/>
      <c r="AI3455" s="22"/>
      <c r="AJ3455" s="22"/>
      <c r="AK3455" s="22"/>
      <c r="AL3455" s="22"/>
      <c r="AM3455" s="22"/>
      <c r="AN3455" s="22"/>
      <c r="AO3455" s="22"/>
      <c r="AP3455" s="22"/>
      <c r="AQ3455" s="22"/>
      <c r="AR3455" s="22"/>
      <c r="AS3455" s="22"/>
      <c r="AT3455" s="22"/>
      <c r="AU3455" s="22"/>
      <c r="AV3455" s="22"/>
      <c r="AW3455" s="22"/>
      <c r="AX3455" s="22"/>
      <c r="AY3455" s="22"/>
      <c r="AZ3455" s="22"/>
      <c r="BA3455" s="22"/>
      <c r="BB3455" s="22"/>
      <c r="BC3455" s="22"/>
      <c r="BD3455" s="22"/>
      <c r="BE3455" s="22"/>
    </row>
    <row r="3456" spans="1:57" s="24" customFormat="1" hidden="1" x14ac:dyDescent="0.25">
      <c r="A3456" s="21">
        <v>2019</v>
      </c>
      <c r="B3456" s="21">
        <v>11</v>
      </c>
      <c r="C3456" s="21" t="s">
        <v>19</v>
      </c>
      <c r="D3456" s="21" t="s">
        <v>103</v>
      </c>
      <c r="E3456" s="21" t="s">
        <v>304</v>
      </c>
      <c r="F3456" s="21" t="s">
        <v>308</v>
      </c>
      <c r="G3456" s="21" t="s">
        <v>306</v>
      </c>
      <c r="H3456" s="21">
        <v>0.01</v>
      </c>
      <c r="I3456" s="21">
        <v>0</v>
      </c>
      <c r="J3456" s="21">
        <v>0</v>
      </c>
      <c r="K3456" s="21">
        <v>0</v>
      </c>
      <c r="L3456" s="21">
        <v>0.01</v>
      </c>
      <c r="M3456" s="21">
        <v>0</v>
      </c>
      <c r="N3456" s="21">
        <v>0</v>
      </c>
      <c r="O3456" s="21">
        <v>0</v>
      </c>
      <c r="P3456" s="22"/>
      <c r="Q3456" s="22"/>
      <c r="R3456" s="22"/>
      <c r="S3456" s="22"/>
      <c r="T3456" s="22"/>
      <c r="U3456" s="22"/>
      <c r="V3456" s="22"/>
      <c r="W3456" s="22"/>
      <c r="X3456" s="22"/>
      <c r="Y3456" s="22"/>
      <c r="Z3456" s="22"/>
      <c r="AA3456" s="22"/>
      <c r="AB3456" s="22"/>
      <c r="AC3456" s="22"/>
      <c r="AD3456" s="22"/>
      <c r="AE3456" s="22"/>
      <c r="AF3456" s="22"/>
      <c r="AG3456" s="22"/>
      <c r="AH3456" s="22"/>
      <c r="AI3456" s="22"/>
      <c r="AJ3456" s="22"/>
      <c r="AK3456" s="22"/>
      <c r="AL3456" s="22"/>
      <c r="AM3456" s="22"/>
      <c r="AN3456" s="22"/>
      <c r="AO3456" s="22"/>
      <c r="AP3456" s="22"/>
      <c r="AQ3456" s="22"/>
      <c r="AR3456" s="22"/>
      <c r="AS3456" s="22"/>
      <c r="AT3456" s="22"/>
      <c r="AU3456" s="22"/>
      <c r="AV3456" s="22"/>
      <c r="AW3456" s="22"/>
      <c r="AX3456" s="22"/>
      <c r="AY3456" s="22"/>
      <c r="AZ3456" s="22"/>
      <c r="BA3456" s="22"/>
      <c r="BB3456" s="22"/>
      <c r="BC3456" s="22"/>
      <c r="BD3456" s="22"/>
      <c r="BE3456" s="22"/>
    </row>
    <row r="3457" spans="1:57" s="24" customFormat="1" hidden="1" x14ac:dyDescent="0.25">
      <c r="A3457" s="21">
        <v>2019</v>
      </c>
      <c r="B3457" s="21">
        <v>11</v>
      </c>
      <c r="C3457" s="21" t="s">
        <v>327</v>
      </c>
      <c r="D3457" s="21" t="s">
        <v>361</v>
      </c>
      <c r="E3457" s="21" t="s">
        <v>250</v>
      </c>
      <c r="F3457" s="21" t="s">
        <v>362</v>
      </c>
      <c r="G3457" s="21" t="s">
        <v>357</v>
      </c>
      <c r="H3457" s="21">
        <v>1.58</v>
      </c>
      <c r="I3457" s="21">
        <v>0</v>
      </c>
      <c r="J3457" s="21">
        <v>0</v>
      </c>
      <c r="K3457" s="21">
        <v>0</v>
      </c>
      <c r="L3457" s="21">
        <v>1.58</v>
      </c>
      <c r="M3457" s="21">
        <v>0</v>
      </c>
      <c r="N3457" s="21">
        <v>0</v>
      </c>
      <c r="O3457" s="21">
        <v>0</v>
      </c>
      <c r="P3457" s="22"/>
      <c r="Q3457" s="22"/>
      <c r="R3457" s="22"/>
      <c r="S3457" s="22"/>
      <c r="T3457" s="22"/>
      <c r="U3457" s="22"/>
      <c r="V3457" s="22"/>
      <c r="W3457" s="22"/>
      <c r="X3457" s="22"/>
      <c r="Y3457" s="22"/>
      <c r="Z3457" s="22"/>
      <c r="AA3457" s="22"/>
      <c r="AB3457" s="22"/>
      <c r="AC3457" s="22"/>
      <c r="AD3457" s="22"/>
      <c r="AE3457" s="22"/>
      <c r="AF3457" s="22"/>
      <c r="AG3457" s="22"/>
      <c r="AH3457" s="22"/>
      <c r="AI3457" s="22"/>
      <c r="AJ3457" s="22"/>
      <c r="AK3457" s="22"/>
      <c r="AL3457" s="22"/>
      <c r="AM3457" s="22"/>
      <c r="AN3457" s="22"/>
      <c r="AO3457" s="22"/>
      <c r="AP3457" s="22"/>
      <c r="AQ3457" s="22"/>
      <c r="AR3457" s="22"/>
      <c r="AS3457" s="22"/>
      <c r="AT3457" s="22"/>
      <c r="AU3457" s="22"/>
      <c r="AV3457" s="22"/>
      <c r="AW3457" s="22"/>
      <c r="AX3457" s="22"/>
      <c r="AY3457" s="22"/>
      <c r="AZ3457" s="22"/>
      <c r="BA3457" s="22"/>
      <c r="BB3457" s="22"/>
      <c r="BC3457" s="22"/>
      <c r="BD3457" s="22"/>
      <c r="BE3457" s="22"/>
    </row>
    <row r="3458" spans="1:57" s="24" customFormat="1" hidden="1" x14ac:dyDescent="0.25">
      <c r="A3458" s="21">
        <v>2019</v>
      </c>
      <c r="B3458" s="21">
        <v>11</v>
      </c>
      <c r="C3458" s="21" t="s">
        <v>15</v>
      </c>
      <c r="D3458" s="21" t="s">
        <v>536</v>
      </c>
      <c r="E3458" s="21" t="s">
        <v>43</v>
      </c>
      <c r="F3458" s="21" t="s">
        <v>394</v>
      </c>
      <c r="G3458" s="21" t="s">
        <v>393</v>
      </c>
      <c r="H3458" s="21">
        <v>0.33</v>
      </c>
      <c r="I3458" s="21">
        <v>0</v>
      </c>
      <c r="J3458" s="21">
        <v>0</v>
      </c>
      <c r="K3458" s="21">
        <v>0</v>
      </c>
      <c r="L3458" s="21">
        <v>0.33</v>
      </c>
      <c r="M3458" s="21">
        <v>0</v>
      </c>
      <c r="N3458" s="21">
        <v>0</v>
      </c>
      <c r="O3458" s="21">
        <v>0</v>
      </c>
      <c r="P3458" s="22"/>
      <c r="Q3458" s="22"/>
      <c r="R3458" s="22"/>
      <c r="S3458" s="22"/>
      <c r="T3458" s="22"/>
      <c r="U3458" s="22"/>
      <c r="V3458" s="22"/>
      <c r="W3458" s="22"/>
      <c r="X3458" s="22"/>
      <c r="Y3458" s="22"/>
      <c r="Z3458" s="22"/>
      <c r="AA3458" s="22"/>
      <c r="AB3458" s="22"/>
      <c r="AC3458" s="22"/>
      <c r="AD3458" s="22"/>
      <c r="AE3458" s="22"/>
      <c r="AF3458" s="22"/>
      <c r="AG3458" s="22"/>
      <c r="AH3458" s="22"/>
      <c r="AI3458" s="22"/>
      <c r="AJ3458" s="22"/>
      <c r="AK3458" s="22"/>
      <c r="AL3458" s="22"/>
      <c r="AM3458" s="22"/>
      <c r="AN3458" s="22"/>
      <c r="AO3458" s="22"/>
      <c r="AP3458" s="22"/>
      <c r="AQ3458" s="22"/>
      <c r="AR3458" s="22"/>
      <c r="AS3458" s="22"/>
      <c r="AT3458" s="22"/>
      <c r="AU3458" s="22"/>
      <c r="AV3458" s="22"/>
      <c r="AW3458" s="22"/>
      <c r="AX3458" s="22"/>
      <c r="AY3458" s="22"/>
      <c r="AZ3458" s="22"/>
      <c r="BA3458" s="22"/>
      <c r="BB3458" s="22"/>
      <c r="BC3458" s="22"/>
      <c r="BD3458" s="22"/>
      <c r="BE3458" s="22"/>
    </row>
    <row r="3459" spans="1:57" s="24" customFormat="1" x14ac:dyDescent="0.25">
      <c r="A3459" s="21">
        <v>2019</v>
      </c>
      <c r="B3459" s="21">
        <v>11</v>
      </c>
      <c r="C3459" s="21" t="s">
        <v>98</v>
      </c>
      <c r="D3459" s="21" t="s">
        <v>403</v>
      </c>
      <c r="E3459" s="21" t="s">
        <v>29</v>
      </c>
      <c r="F3459" s="21" t="s">
        <v>404</v>
      </c>
      <c r="G3459" s="21" t="s">
        <v>405</v>
      </c>
      <c r="H3459" s="21">
        <v>0</v>
      </c>
      <c r="I3459" s="21">
        <v>0</v>
      </c>
      <c r="J3459" s="21">
        <v>0</v>
      </c>
      <c r="K3459" s="21">
        <v>0</v>
      </c>
      <c r="L3459" s="21">
        <v>0</v>
      </c>
      <c r="M3459" s="21">
        <v>0</v>
      </c>
      <c r="N3459" s="21">
        <v>0</v>
      </c>
      <c r="O3459" s="21">
        <v>0</v>
      </c>
      <c r="P3459" s="22"/>
      <c r="Q3459" s="22"/>
      <c r="R3459" s="22"/>
      <c r="S3459" s="22"/>
      <c r="T3459" s="22"/>
      <c r="U3459" s="22"/>
      <c r="V3459" s="22"/>
      <c r="W3459" s="22"/>
      <c r="X3459" s="22"/>
      <c r="Y3459" s="22"/>
      <c r="Z3459" s="22"/>
      <c r="AA3459" s="22"/>
      <c r="AB3459" s="22"/>
      <c r="AC3459" s="22"/>
      <c r="AD3459" s="22"/>
      <c r="AE3459" s="22"/>
      <c r="AF3459" s="22"/>
      <c r="AG3459" s="22"/>
      <c r="AH3459" s="22"/>
      <c r="AI3459" s="22"/>
      <c r="AJ3459" s="22"/>
      <c r="AK3459" s="22"/>
      <c r="AL3459" s="22"/>
      <c r="AM3459" s="22"/>
      <c r="AN3459" s="22"/>
      <c r="AO3459" s="22"/>
      <c r="AP3459" s="22"/>
      <c r="AQ3459" s="22"/>
      <c r="AR3459" s="22"/>
      <c r="AS3459" s="22"/>
      <c r="AT3459" s="22"/>
      <c r="AU3459" s="22"/>
      <c r="AV3459" s="22"/>
      <c r="AW3459" s="22"/>
      <c r="AX3459" s="22"/>
      <c r="AY3459" s="22"/>
      <c r="AZ3459" s="22"/>
      <c r="BA3459" s="22"/>
      <c r="BB3459" s="22"/>
      <c r="BC3459" s="22"/>
      <c r="BD3459" s="22"/>
      <c r="BE3459" s="22"/>
    </row>
    <row r="3460" spans="1:57" s="24" customFormat="1" hidden="1" x14ac:dyDescent="0.25">
      <c r="A3460" s="9">
        <v>2019</v>
      </c>
      <c r="B3460" s="9">
        <v>4</v>
      </c>
      <c r="C3460" s="9" t="s">
        <v>19</v>
      </c>
      <c r="D3460" s="9" t="s">
        <v>110</v>
      </c>
      <c r="E3460" s="9" t="s">
        <v>364</v>
      </c>
      <c r="F3460" s="9" t="s">
        <v>365</v>
      </c>
      <c r="G3460" s="5" t="s">
        <v>366</v>
      </c>
      <c r="H3460" s="6">
        <v>417.18</v>
      </c>
      <c r="I3460" s="6">
        <v>0</v>
      </c>
      <c r="J3460" s="6">
        <v>0</v>
      </c>
      <c r="K3460" s="6">
        <v>0</v>
      </c>
      <c r="L3460" s="6">
        <v>0</v>
      </c>
      <c r="M3460" s="6">
        <v>417.18</v>
      </c>
      <c r="N3460" s="6">
        <v>0</v>
      </c>
      <c r="O3460" s="6">
        <v>0</v>
      </c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  <c r="AM3460" s="3"/>
      <c r="AN3460" s="3"/>
      <c r="AO3460" s="3"/>
      <c r="AP3460" s="3"/>
      <c r="AQ3460" s="3"/>
      <c r="AR3460" s="3"/>
      <c r="AS3460" s="3"/>
      <c r="AT3460" s="3"/>
      <c r="AU3460" s="3"/>
      <c r="AV3460" s="3"/>
      <c r="AW3460" s="3"/>
      <c r="AX3460" s="3"/>
      <c r="AY3460" s="3"/>
      <c r="AZ3460" s="3"/>
      <c r="BA3460" s="3"/>
      <c r="BB3460" s="3"/>
      <c r="BC3460" s="3"/>
      <c r="BD3460" s="3"/>
      <c r="BE3460" s="3"/>
    </row>
    <row r="3461" spans="1:57" s="24" customFormat="1" hidden="1" x14ac:dyDescent="0.25">
      <c r="A3461" s="9">
        <v>2019</v>
      </c>
      <c r="B3461" s="9">
        <v>5</v>
      </c>
      <c r="C3461" s="9" t="s">
        <v>19</v>
      </c>
      <c r="D3461" s="9" t="s">
        <v>110</v>
      </c>
      <c r="E3461" s="9" t="s">
        <v>364</v>
      </c>
      <c r="F3461" s="9" t="s">
        <v>365</v>
      </c>
      <c r="G3461" s="5" t="s">
        <v>366</v>
      </c>
      <c r="H3461" s="6">
        <v>457.61</v>
      </c>
      <c r="I3461" s="6">
        <v>0</v>
      </c>
      <c r="J3461" s="6">
        <v>0</v>
      </c>
      <c r="K3461" s="6">
        <v>0</v>
      </c>
      <c r="L3461" s="6">
        <v>0</v>
      </c>
      <c r="M3461" s="6">
        <v>457.61</v>
      </c>
      <c r="N3461" s="6">
        <v>0</v>
      </c>
      <c r="O3461" s="6">
        <v>0</v>
      </c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  <c r="AM3461" s="3"/>
      <c r="AN3461" s="3"/>
      <c r="AO3461" s="3"/>
      <c r="AP3461" s="3"/>
      <c r="AQ3461" s="3"/>
      <c r="AR3461" s="3"/>
      <c r="AS3461" s="3"/>
      <c r="AT3461" s="3"/>
      <c r="AU3461" s="3"/>
      <c r="AV3461" s="3"/>
      <c r="AW3461" s="3"/>
      <c r="AX3461" s="3"/>
      <c r="AY3461" s="3"/>
      <c r="AZ3461" s="3"/>
      <c r="BA3461" s="3"/>
      <c r="BB3461" s="3"/>
      <c r="BC3461" s="3"/>
      <c r="BD3461" s="3"/>
      <c r="BE3461" s="3"/>
    </row>
    <row r="3462" spans="1:57" s="24" customFormat="1" hidden="1" x14ac:dyDescent="0.25">
      <c r="A3462" s="9">
        <v>2019</v>
      </c>
      <c r="B3462" s="9">
        <v>6</v>
      </c>
      <c r="C3462" s="10" t="s">
        <v>19</v>
      </c>
      <c r="D3462" s="10" t="s">
        <v>110</v>
      </c>
      <c r="E3462" s="9" t="s">
        <v>364</v>
      </c>
      <c r="F3462" s="10" t="s">
        <v>365</v>
      </c>
      <c r="G3462" s="12" t="s">
        <v>366</v>
      </c>
      <c r="H3462" s="6">
        <v>385.23</v>
      </c>
      <c r="I3462" s="6">
        <v>0</v>
      </c>
      <c r="J3462" s="6">
        <v>0</v>
      </c>
      <c r="K3462" s="6">
        <v>0</v>
      </c>
      <c r="L3462" s="6">
        <v>0</v>
      </c>
      <c r="M3462" s="6">
        <v>385.23</v>
      </c>
      <c r="N3462" s="6">
        <v>0</v>
      </c>
      <c r="O3462" s="6">
        <v>0</v>
      </c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  <c r="AM3462" s="3"/>
      <c r="AN3462" s="3"/>
      <c r="AO3462" s="3"/>
      <c r="AP3462" s="3"/>
      <c r="AQ3462" s="3"/>
      <c r="AR3462" s="3"/>
      <c r="AS3462" s="3"/>
      <c r="AT3462" s="3"/>
      <c r="AU3462" s="3"/>
      <c r="AV3462" s="3"/>
      <c r="AW3462" s="3"/>
      <c r="AX3462" s="3"/>
      <c r="AY3462" s="3"/>
      <c r="AZ3462" s="3"/>
      <c r="BA3462" s="3"/>
      <c r="BB3462" s="3"/>
      <c r="BC3462" s="3"/>
      <c r="BD3462" s="3"/>
      <c r="BE3462" s="3"/>
    </row>
    <row r="3463" spans="1:57" s="24" customFormat="1" x14ac:dyDescent="0.25">
      <c r="A3463" s="21">
        <v>2019</v>
      </c>
      <c r="B3463" s="21">
        <v>11</v>
      </c>
      <c r="C3463" s="21" t="s">
        <v>61</v>
      </c>
      <c r="D3463" s="21" t="s">
        <v>399</v>
      </c>
      <c r="E3463" s="21" t="s">
        <v>29</v>
      </c>
      <c r="F3463" s="21" t="s">
        <v>415</v>
      </c>
      <c r="G3463" s="21" t="s">
        <v>411</v>
      </c>
      <c r="H3463" s="21">
        <v>26.55</v>
      </c>
      <c r="I3463" s="21">
        <v>0</v>
      </c>
      <c r="J3463" s="21">
        <v>0</v>
      </c>
      <c r="K3463" s="21">
        <v>0</v>
      </c>
      <c r="L3463" s="21">
        <v>4</v>
      </c>
      <c r="M3463" s="21">
        <v>22.55</v>
      </c>
      <c r="N3463" s="21">
        <v>7.21</v>
      </c>
      <c r="O3463" s="21">
        <v>0</v>
      </c>
      <c r="P3463" s="22"/>
      <c r="Q3463" s="22"/>
      <c r="R3463" s="22"/>
      <c r="S3463" s="22"/>
      <c r="T3463" s="22"/>
      <c r="U3463" s="22"/>
      <c r="V3463" s="22"/>
      <c r="W3463" s="22"/>
      <c r="X3463" s="22"/>
      <c r="Y3463" s="22"/>
      <c r="Z3463" s="22"/>
      <c r="AA3463" s="22"/>
      <c r="AB3463" s="22"/>
      <c r="AC3463" s="22"/>
      <c r="AD3463" s="22"/>
      <c r="AE3463" s="22"/>
      <c r="AF3463" s="22"/>
      <c r="AG3463" s="22"/>
      <c r="AH3463" s="22"/>
      <c r="AI3463" s="22"/>
      <c r="AJ3463" s="22"/>
      <c r="AK3463" s="22"/>
      <c r="AL3463" s="22"/>
      <c r="AM3463" s="22"/>
      <c r="AN3463" s="22"/>
      <c r="AO3463" s="22"/>
      <c r="AP3463" s="22"/>
      <c r="AQ3463" s="22"/>
      <c r="AR3463" s="22"/>
      <c r="AS3463" s="22"/>
      <c r="AT3463" s="22"/>
      <c r="AU3463" s="22"/>
      <c r="AV3463" s="22"/>
      <c r="AW3463" s="22"/>
      <c r="AX3463" s="22"/>
      <c r="AY3463" s="22"/>
      <c r="AZ3463" s="22"/>
      <c r="BA3463" s="22"/>
      <c r="BB3463" s="22"/>
      <c r="BC3463" s="22"/>
      <c r="BD3463" s="22"/>
      <c r="BE3463" s="22"/>
    </row>
    <row r="3464" spans="1:57" s="24" customFormat="1" hidden="1" x14ac:dyDescent="0.25">
      <c r="A3464" s="21">
        <v>2019</v>
      </c>
      <c r="B3464" s="21">
        <v>11</v>
      </c>
      <c r="C3464" s="21" t="s">
        <v>124</v>
      </c>
      <c r="D3464" s="21" t="s">
        <v>379</v>
      </c>
      <c r="E3464" s="21" t="s">
        <v>543</v>
      </c>
      <c r="F3464" s="21" t="s">
        <v>532</v>
      </c>
      <c r="G3464" s="21" t="s">
        <v>439</v>
      </c>
      <c r="H3464" s="21">
        <v>0</v>
      </c>
      <c r="I3464" s="21">
        <v>0</v>
      </c>
      <c r="J3464" s="21">
        <v>0</v>
      </c>
      <c r="K3464" s="21">
        <v>0</v>
      </c>
      <c r="L3464" s="21">
        <v>0</v>
      </c>
      <c r="M3464" s="21">
        <v>0</v>
      </c>
      <c r="N3464" s="21">
        <v>0</v>
      </c>
      <c r="O3464" s="21">
        <v>0</v>
      </c>
      <c r="P3464" s="22"/>
      <c r="Q3464" s="22"/>
      <c r="R3464" s="22"/>
      <c r="S3464" s="22"/>
      <c r="T3464" s="22"/>
      <c r="U3464" s="22"/>
      <c r="V3464" s="22"/>
      <c r="W3464" s="22"/>
      <c r="X3464" s="22"/>
      <c r="Y3464" s="22"/>
      <c r="Z3464" s="22"/>
      <c r="AA3464" s="22"/>
      <c r="AB3464" s="22"/>
      <c r="AC3464" s="22"/>
      <c r="AD3464" s="22"/>
      <c r="AE3464" s="22"/>
      <c r="AF3464" s="22"/>
      <c r="AG3464" s="22"/>
      <c r="AH3464" s="22"/>
      <c r="AI3464" s="22"/>
      <c r="AJ3464" s="22"/>
      <c r="AK3464" s="22"/>
      <c r="AL3464" s="22"/>
      <c r="AM3464" s="22"/>
      <c r="AN3464" s="22"/>
      <c r="AO3464" s="22"/>
      <c r="AP3464" s="22"/>
      <c r="AQ3464" s="22"/>
      <c r="AR3464" s="22"/>
      <c r="AS3464" s="22"/>
      <c r="AT3464" s="22"/>
      <c r="AU3464" s="22"/>
      <c r="AV3464" s="22"/>
      <c r="AW3464" s="22"/>
      <c r="AX3464" s="22"/>
      <c r="AY3464" s="22"/>
      <c r="AZ3464" s="22"/>
      <c r="BA3464" s="22"/>
      <c r="BB3464" s="22"/>
      <c r="BC3464" s="22"/>
      <c r="BD3464" s="22"/>
      <c r="BE3464" s="22"/>
    </row>
    <row r="3465" spans="1:57" s="24" customFormat="1" hidden="1" x14ac:dyDescent="0.25">
      <c r="A3465" s="21">
        <v>2019</v>
      </c>
      <c r="B3465" s="21">
        <v>11</v>
      </c>
      <c r="C3465" s="21" t="s">
        <v>19</v>
      </c>
      <c r="D3465" s="21" t="s">
        <v>70</v>
      </c>
      <c r="E3465" s="21" t="s">
        <v>441</v>
      </c>
      <c r="F3465" s="21" t="s">
        <v>442</v>
      </c>
      <c r="G3465" s="21" t="s">
        <v>442</v>
      </c>
      <c r="H3465" s="21">
        <v>0.02</v>
      </c>
      <c r="I3465" s="21">
        <v>0</v>
      </c>
      <c r="J3465" s="21">
        <v>0</v>
      </c>
      <c r="K3465" s="21">
        <v>0</v>
      </c>
      <c r="L3465" s="21">
        <v>0.02</v>
      </c>
      <c r="M3465" s="21">
        <v>0</v>
      </c>
      <c r="N3465" s="21">
        <v>0</v>
      </c>
      <c r="O3465" s="21">
        <v>0</v>
      </c>
      <c r="P3465" s="22"/>
      <c r="Q3465" s="22"/>
      <c r="R3465" s="22"/>
      <c r="S3465" s="22"/>
      <c r="T3465" s="22"/>
      <c r="U3465" s="22"/>
      <c r="V3465" s="22"/>
      <c r="W3465" s="22"/>
      <c r="X3465" s="22"/>
      <c r="Y3465" s="22"/>
      <c r="Z3465" s="22"/>
      <c r="AA3465" s="22"/>
      <c r="AB3465" s="22"/>
      <c r="AC3465" s="22"/>
      <c r="AD3465" s="22"/>
      <c r="AE3465" s="22"/>
      <c r="AF3465" s="22"/>
      <c r="AG3465" s="22"/>
      <c r="AH3465" s="22"/>
      <c r="AI3465" s="22"/>
      <c r="AJ3465" s="22"/>
      <c r="AK3465" s="22"/>
      <c r="AL3465" s="22"/>
      <c r="AM3465" s="22"/>
      <c r="AN3465" s="22"/>
      <c r="AO3465" s="22"/>
      <c r="AP3465" s="22"/>
      <c r="AQ3465" s="22"/>
      <c r="AR3465" s="22"/>
      <c r="AS3465" s="22"/>
      <c r="AT3465" s="22"/>
      <c r="AU3465" s="22"/>
      <c r="AV3465" s="22"/>
      <c r="AW3465" s="22"/>
      <c r="AX3465" s="22"/>
      <c r="AY3465" s="22"/>
      <c r="AZ3465" s="22"/>
      <c r="BA3465" s="22"/>
      <c r="BB3465" s="22"/>
      <c r="BC3465" s="22"/>
      <c r="BD3465" s="22"/>
      <c r="BE3465" s="22"/>
    </row>
    <row r="3466" spans="1:57" s="24" customFormat="1" hidden="1" x14ac:dyDescent="0.25">
      <c r="A3466" s="21">
        <v>2019</v>
      </c>
      <c r="B3466" s="21">
        <v>11</v>
      </c>
      <c r="C3466" s="21" t="s">
        <v>98</v>
      </c>
      <c r="D3466" s="21" t="s">
        <v>120</v>
      </c>
      <c r="E3466" s="21" t="s">
        <v>459</v>
      </c>
      <c r="F3466" s="21" t="s">
        <v>460</v>
      </c>
      <c r="G3466" s="21" t="s">
        <v>460</v>
      </c>
      <c r="H3466" s="21">
        <v>5.54</v>
      </c>
      <c r="I3466" s="21">
        <v>0</v>
      </c>
      <c r="J3466" s="21">
        <v>0</v>
      </c>
      <c r="K3466" s="21">
        <v>0</v>
      </c>
      <c r="L3466" s="21">
        <v>5.54</v>
      </c>
      <c r="M3466" s="21">
        <v>0</v>
      </c>
      <c r="N3466" s="21">
        <v>0</v>
      </c>
      <c r="O3466" s="21">
        <v>0</v>
      </c>
      <c r="P3466" s="22"/>
      <c r="Q3466" s="22"/>
      <c r="R3466" s="22"/>
      <c r="S3466" s="22"/>
      <c r="T3466" s="22"/>
      <c r="U3466" s="22"/>
      <c r="V3466" s="22"/>
      <c r="W3466" s="22"/>
      <c r="X3466" s="22"/>
      <c r="Y3466" s="22"/>
      <c r="Z3466" s="22"/>
      <c r="AA3466" s="22"/>
      <c r="AB3466" s="22"/>
      <c r="AC3466" s="22"/>
      <c r="AD3466" s="22"/>
      <c r="AE3466" s="22"/>
      <c r="AF3466" s="22"/>
      <c r="AG3466" s="22"/>
      <c r="AH3466" s="22"/>
      <c r="AI3466" s="22"/>
      <c r="AJ3466" s="22"/>
      <c r="AK3466" s="22"/>
      <c r="AL3466" s="22"/>
      <c r="AM3466" s="22"/>
      <c r="AN3466" s="22"/>
      <c r="AO3466" s="22"/>
      <c r="AP3466" s="22"/>
      <c r="AQ3466" s="22"/>
      <c r="AR3466" s="22"/>
      <c r="AS3466" s="22"/>
      <c r="AT3466" s="22"/>
      <c r="AU3466" s="22"/>
      <c r="AV3466" s="22"/>
      <c r="AW3466" s="22"/>
      <c r="AX3466" s="22"/>
      <c r="AY3466" s="22"/>
      <c r="AZ3466" s="22"/>
      <c r="BA3466" s="22"/>
      <c r="BB3466" s="22"/>
      <c r="BC3466" s="22"/>
      <c r="BD3466" s="22"/>
      <c r="BE3466" s="22"/>
    </row>
    <row r="3467" spans="1:57" s="24" customFormat="1" x14ac:dyDescent="0.25">
      <c r="A3467" s="21">
        <v>2019</v>
      </c>
      <c r="B3467" s="21">
        <v>11</v>
      </c>
      <c r="C3467" s="21" t="s">
        <v>98</v>
      </c>
      <c r="D3467" s="21" t="s">
        <v>471</v>
      </c>
      <c r="E3467" s="21" t="s">
        <v>29</v>
      </c>
      <c r="F3467" s="21" t="s">
        <v>472</v>
      </c>
      <c r="G3467" s="21" t="s">
        <v>473</v>
      </c>
      <c r="H3467" s="21">
        <v>1080.48</v>
      </c>
      <c r="I3467" s="21">
        <v>0</v>
      </c>
      <c r="J3467" s="21">
        <v>0</v>
      </c>
      <c r="K3467" s="21">
        <v>0</v>
      </c>
      <c r="L3467" s="21">
        <v>0</v>
      </c>
      <c r="M3467" s="21">
        <v>1080.48</v>
      </c>
      <c r="N3467" s="21">
        <v>109.14</v>
      </c>
      <c r="O3467" s="21">
        <v>0</v>
      </c>
      <c r="P3467" s="22"/>
      <c r="Q3467" s="22"/>
      <c r="R3467" s="22"/>
      <c r="S3467" s="22"/>
      <c r="T3467" s="22"/>
      <c r="U3467" s="22"/>
      <c r="V3467" s="22"/>
      <c r="W3467" s="22"/>
      <c r="X3467" s="22"/>
      <c r="Y3467" s="22"/>
      <c r="Z3467" s="22"/>
      <c r="AA3467" s="22"/>
      <c r="AB3467" s="22"/>
      <c r="AC3467" s="22"/>
      <c r="AD3467" s="22"/>
      <c r="AE3467" s="22"/>
      <c r="AF3467" s="22"/>
      <c r="AG3467" s="22"/>
      <c r="AH3467" s="22"/>
      <c r="AI3467" s="22"/>
      <c r="AJ3467" s="22"/>
      <c r="AK3467" s="22"/>
      <c r="AL3467" s="22"/>
      <c r="AM3467" s="22"/>
      <c r="AN3467" s="22"/>
      <c r="AO3467" s="22"/>
      <c r="AP3467" s="22"/>
      <c r="AQ3467" s="22"/>
      <c r="AR3467" s="22"/>
      <c r="AS3467" s="22"/>
      <c r="AT3467" s="22"/>
      <c r="AU3467" s="22"/>
      <c r="AV3467" s="22"/>
      <c r="AW3467" s="22"/>
      <c r="AX3467" s="22"/>
      <c r="AY3467" s="22"/>
      <c r="AZ3467" s="22"/>
      <c r="BA3467" s="22"/>
      <c r="BB3467" s="22"/>
      <c r="BC3467" s="22"/>
      <c r="BD3467" s="22"/>
      <c r="BE3467" s="22"/>
    </row>
    <row r="3468" spans="1:57" s="24" customFormat="1" x14ac:dyDescent="0.25">
      <c r="A3468" s="21">
        <v>2019</v>
      </c>
      <c r="B3468" s="21">
        <v>11</v>
      </c>
      <c r="C3468" s="21" t="s">
        <v>98</v>
      </c>
      <c r="D3468" s="21" t="s">
        <v>483</v>
      </c>
      <c r="E3468" s="21" t="s">
        <v>29</v>
      </c>
      <c r="F3468" s="21" t="s">
        <v>99</v>
      </c>
      <c r="G3468" s="21" t="s">
        <v>483</v>
      </c>
      <c r="H3468" s="21">
        <v>4.59</v>
      </c>
      <c r="I3468" s="21">
        <v>0</v>
      </c>
      <c r="J3468" s="21">
        <v>0</v>
      </c>
      <c r="K3468" s="21">
        <v>0</v>
      </c>
      <c r="L3468" s="21">
        <v>4.59</v>
      </c>
      <c r="M3468" s="21">
        <v>0</v>
      </c>
      <c r="N3468" s="21">
        <v>0</v>
      </c>
      <c r="O3468" s="21">
        <v>0</v>
      </c>
      <c r="P3468" s="22"/>
      <c r="Q3468" s="22"/>
      <c r="R3468" s="22"/>
      <c r="S3468" s="22"/>
      <c r="T3468" s="22"/>
      <c r="U3468" s="22"/>
      <c r="V3468" s="22"/>
      <c r="W3468" s="22"/>
      <c r="X3468" s="22"/>
      <c r="Y3468" s="22"/>
      <c r="Z3468" s="22"/>
      <c r="AA3468" s="22"/>
      <c r="AB3468" s="22"/>
      <c r="AC3468" s="22"/>
      <c r="AD3468" s="22"/>
      <c r="AE3468" s="22"/>
      <c r="AF3468" s="22"/>
      <c r="AG3468" s="22"/>
      <c r="AH3468" s="22"/>
      <c r="AI3468" s="22"/>
      <c r="AJ3468" s="22"/>
      <c r="AK3468" s="22"/>
      <c r="AL3468" s="22"/>
      <c r="AM3468" s="22"/>
      <c r="AN3468" s="22"/>
      <c r="AO3468" s="22"/>
      <c r="AP3468" s="22"/>
      <c r="AQ3468" s="22"/>
      <c r="AR3468" s="22"/>
      <c r="AS3468" s="22"/>
      <c r="AT3468" s="22"/>
      <c r="AU3468" s="22"/>
      <c r="AV3468" s="22"/>
      <c r="AW3468" s="22"/>
      <c r="AX3468" s="22"/>
      <c r="AY3468" s="22"/>
      <c r="AZ3468" s="22"/>
      <c r="BA3468" s="22"/>
      <c r="BB3468" s="22"/>
      <c r="BC3468" s="22"/>
      <c r="BD3468" s="22"/>
      <c r="BE3468" s="22"/>
    </row>
    <row r="3469" spans="1:57" s="24" customFormat="1" x14ac:dyDescent="0.25">
      <c r="A3469" s="21">
        <v>2019</v>
      </c>
      <c r="B3469" s="21">
        <v>11</v>
      </c>
      <c r="C3469" s="21" t="s">
        <v>98</v>
      </c>
      <c r="D3469" s="21" t="s">
        <v>483</v>
      </c>
      <c r="E3469" s="21" t="s">
        <v>29</v>
      </c>
      <c r="F3469" s="21" t="s">
        <v>484</v>
      </c>
      <c r="G3469" s="21" t="s">
        <v>483</v>
      </c>
      <c r="H3469" s="21">
        <v>8.34</v>
      </c>
      <c r="I3469" s="21">
        <v>0</v>
      </c>
      <c r="J3469" s="21">
        <v>0</v>
      </c>
      <c r="K3469" s="21">
        <v>0</v>
      </c>
      <c r="L3469" s="21">
        <v>8.34</v>
      </c>
      <c r="M3469" s="21">
        <v>0</v>
      </c>
      <c r="N3469" s="21">
        <v>0</v>
      </c>
      <c r="O3469" s="21">
        <v>0</v>
      </c>
      <c r="P3469" s="22"/>
      <c r="Q3469" s="22"/>
      <c r="R3469" s="22"/>
      <c r="S3469" s="22"/>
      <c r="T3469" s="22"/>
      <c r="U3469" s="22"/>
      <c r="V3469" s="22"/>
      <c r="W3469" s="22"/>
      <c r="X3469" s="22"/>
      <c r="Y3469" s="22"/>
      <c r="Z3469" s="22"/>
      <c r="AA3469" s="22"/>
      <c r="AB3469" s="22"/>
      <c r="AC3469" s="22"/>
      <c r="AD3469" s="22"/>
      <c r="AE3469" s="22"/>
      <c r="AF3469" s="22"/>
      <c r="AG3469" s="22"/>
      <c r="AH3469" s="22"/>
      <c r="AI3469" s="22"/>
      <c r="AJ3469" s="22"/>
      <c r="AK3469" s="22"/>
      <c r="AL3469" s="22"/>
      <c r="AM3469" s="22"/>
      <c r="AN3469" s="22"/>
      <c r="AO3469" s="22"/>
      <c r="AP3469" s="22"/>
      <c r="AQ3469" s="22"/>
      <c r="AR3469" s="22"/>
      <c r="AS3469" s="22"/>
      <c r="AT3469" s="22"/>
      <c r="AU3469" s="22"/>
      <c r="AV3469" s="22"/>
      <c r="AW3469" s="22"/>
      <c r="AX3469" s="22"/>
      <c r="AY3469" s="22"/>
      <c r="AZ3469" s="22"/>
      <c r="BA3469" s="22"/>
      <c r="BB3469" s="22"/>
      <c r="BC3469" s="22"/>
      <c r="BD3469" s="22"/>
      <c r="BE3469" s="22"/>
    </row>
    <row r="3470" spans="1:57" s="24" customFormat="1" hidden="1" x14ac:dyDescent="0.25">
      <c r="A3470" s="21">
        <v>2019</v>
      </c>
      <c r="B3470" s="21">
        <v>11</v>
      </c>
      <c r="C3470" s="21" t="s">
        <v>133</v>
      </c>
      <c r="D3470" s="21" t="s">
        <v>238</v>
      </c>
      <c r="E3470" s="21" t="s">
        <v>543</v>
      </c>
      <c r="F3470" s="21" t="s">
        <v>485</v>
      </c>
      <c r="G3470" s="21" t="s">
        <v>486</v>
      </c>
      <c r="H3470" s="21">
        <v>3.62</v>
      </c>
      <c r="I3470" s="21">
        <v>0</v>
      </c>
      <c r="J3470" s="21">
        <v>0</v>
      </c>
      <c r="K3470" s="21">
        <v>0</v>
      </c>
      <c r="L3470" s="21">
        <v>3.62</v>
      </c>
      <c r="M3470" s="21">
        <v>0</v>
      </c>
      <c r="N3470" s="21">
        <v>0</v>
      </c>
      <c r="O3470" s="21">
        <v>0</v>
      </c>
      <c r="P3470" s="22"/>
      <c r="Q3470" s="22"/>
      <c r="R3470" s="22"/>
      <c r="S3470" s="22"/>
      <c r="T3470" s="22"/>
      <c r="U3470" s="22"/>
      <c r="V3470" s="22"/>
      <c r="W3470" s="22"/>
      <c r="X3470" s="22"/>
      <c r="Y3470" s="22"/>
      <c r="Z3470" s="22"/>
      <c r="AA3470" s="22"/>
      <c r="AB3470" s="22"/>
      <c r="AC3470" s="22"/>
      <c r="AD3470" s="22"/>
      <c r="AE3470" s="22"/>
      <c r="AF3470" s="22"/>
      <c r="AG3470" s="22"/>
      <c r="AH3470" s="22"/>
      <c r="AI3470" s="22"/>
      <c r="AJ3470" s="22"/>
      <c r="AK3470" s="22"/>
      <c r="AL3470" s="22"/>
      <c r="AM3470" s="22"/>
      <c r="AN3470" s="22"/>
      <c r="AO3470" s="22"/>
      <c r="AP3470" s="22"/>
      <c r="AQ3470" s="22"/>
      <c r="AR3470" s="22"/>
      <c r="AS3470" s="22"/>
      <c r="AT3470" s="22"/>
      <c r="AU3470" s="22"/>
      <c r="AV3470" s="22"/>
      <c r="AW3470" s="22"/>
      <c r="AX3470" s="22"/>
      <c r="AY3470" s="22"/>
      <c r="AZ3470" s="22"/>
      <c r="BA3470" s="22"/>
      <c r="BB3470" s="22"/>
      <c r="BC3470" s="22"/>
      <c r="BD3470" s="22"/>
      <c r="BE3470" s="22"/>
    </row>
    <row r="3471" spans="1:57" s="24" customFormat="1" hidden="1" x14ac:dyDescent="0.25">
      <c r="A3471" s="21">
        <v>2019</v>
      </c>
      <c r="B3471" s="21">
        <v>11</v>
      </c>
      <c r="C3471" s="21" t="s">
        <v>133</v>
      </c>
      <c r="D3471" s="21" t="s">
        <v>487</v>
      </c>
      <c r="E3471" s="21" t="s">
        <v>546</v>
      </c>
      <c r="F3471" s="21" t="s">
        <v>488</v>
      </c>
      <c r="G3471" s="21" t="s">
        <v>489</v>
      </c>
      <c r="H3471" s="21">
        <v>0.43</v>
      </c>
      <c r="I3471" s="21">
        <v>0</v>
      </c>
      <c r="J3471" s="21">
        <v>0</v>
      </c>
      <c r="K3471" s="21">
        <v>0</v>
      </c>
      <c r="L3471" s="21">
        <v>0.43</v>
      </c>
      <c r="M3471" s="21">
        <v>0</v>
      </c>
      <c r="N3471" s="21">
        <v>0</v>
      </c>
      <c r="O3471" s="21">
        <v>0</v>
      </c>
      <c r="P3471" s="22"/>
      <c r="Q3471" s="22"/>
      <c r="R3471" s="22"/>
      <c r="S3471" s="22"/>
      <c r="T3471" s="22"/>
      <c r="U3471" s="22"/>
      <c r="V3471" s="22"/>
      <c r="W3471" s="22"/>
      <c r="X3471" s="22"/>
      <c r="Y3471" s="22"/>
      <c r="Z3471" s="22"/>
      <c r="AA3471" s="22"/>
      <c r="AB3471" s="22"/>
      <c r="AC3471" s="22"/>
      <c r="AD3471" s="22"/>
      <c r="AE3471" s="22"/>
      <c r="AF3471" s="22"/>
      <c r="AG3471" s="22"/>
      <c r="AH3471" s="22"/>
      <c r="AI3471" s="22"/>
      <c r="AJ3471" s="22"/>
      <c r="AK3471" s="22"/>
      <c r="AL3471" s="22"/>
      <c r="AM3471" s="22"/>
      <c r="AN3471" s="22"/>
      <c r="AO3471" s="22"/>
      <c r="AP3471" s="22"/>
      <c r="AQ3471" s="22"/>
      <c r="AR3471" s="22"/>
      <c r="AS3471" s="22"/>
      <c r="AT3471" s="22"/>
      <c r="AU3471" s="22"/>
      <c r="AV3471" s="22"/>
      <c r="AW3471" s="22"/>
      <c r="AX3471" s="22"/>
      <c r="AY3471" s="22"/>
      <c r="AZ3471" s="22"/>
      <c r="BA3471" s="22"/>
      <c r="BB3471" s="22"/>
      <c r="BC3471" s="22"/>
      <c r="BD3471" s="22"/>
      <c r="BE3471" s="22"/>
    </row>
    <row r="3472" spans="1:57" s="24" customFormat="1" x14ac:dyDescent="0.25">
      <c r="A3472" s="21">
        <v>2019</v>
      </c>
      <c r="B3472" s="21">
        <v>11</v>
      </c>
      <c r="C3472" s="21" t="s">
        <v>98</v>
      </c>
      <c r="D3472" s="21" t="s">
        <v>120</v>
      </c>
      <c r="E3472" s="21" t="s">
        <v>29</v>
      </c>
      <c r="F3472" s="21" t="s">
        <v>496</v>
      </c>
      <c r="G3472" s="21" t="s">
        <v>497</v>
      </c>
      <c r="H3472" s="21">
        <v>96.52</v>
      </c>
      <c r="I3472" s="21">
        <v>0</v>
      </c>
      <c r="J3472" s="21">
        <v>0</v>
      </c>
      <c r="K3472" s="21">
        <v>0</v>
      </c>
      <c r="L3472" s="21">
        <v>0</v>
      </c>
      <c r="M3472" s="21">
        <v>96.52</v>
      </c>
      <c r="N3472" s="21">
        <v>0</v>
      </c>
      <c r="O3472" s="21">
        <v>0</v>
      </c>
      <c r="P3472" s="22"/>
      <c r="Q3472" s="22"/>
      <c r="R3472" s="22"/>
      <c r="S3472" s="22"/>
      <c r="T3472" s="22"/>
      <c r="U3472" s="22"/>
      <c r="V3472" s="22"/>
      <c r="W3472" s="22"/>
      <c r="X3472" s="22"/>
      <c r="Y3472" s="22"/>
      <c r="Z3472" s="22"/>
      <c r="AA3472" s="22"/>
      <c r="AB3472" s="22"/>
      <c r="AC3472" s="22"/>
      <c r="AD3472" s="22"/>
      <c r="AE3472" s="22"/>
      <c r="AF3472" s="22"/>
      <c r="AG3472" s="22"/>
      <c r="AH3472" s="22"/>
      <c r="AI3472" s="22"/>
      <c r="AJ3472" s="22"/>
      <c r="AK3472" s="22"/>
      <c r="AL3472" s="22"/>
      <c r="AM3472" s="22"/>
      <c r="AN3472" s="22"/>
      <c r="AO3472" s="22"/>
      <c r="AP3472" s="22"/>
      <c r="AQ3472" s="22"/>
      <c r="AR3472" s="22"/>
      <c r="AS3472" s="22"/>
      <c r="AT3472" s="22"/>
      <c r="AU3472" s="22"/>
      <c r="AV3472" s="22"/>
      <c r="AW3472" s="22"/>
      <c r="AX3472" s="22"/>
      <c r="AY3472" s="22"/>
      <c r="AZ3472" s="22"/>
      <c r="BA3472" s="22"/>
      <c r="BB3472" s="22"/>
      <c r="BC3472" s="22"/>
      <c r="BD3472" s="22"/>
      <c r="BE3472" s="22"/>
    </row>
    <row r="3473" spans="1:57" s="24" customFormat="1" hidden="1" x14ac:dyDescent="0.25">
      <c r="A3473" s="21">
        <v>2019</v>
      </c>
      <c r="B3473" s="21">
        <v>11</v>
      </c>
      <c r="C3473" s="21" t="s">
        <v>133</v>
      </c>
      <c r="D3473" s="21" t="s">
        <v>292</v>
      </c>
      <c r="E3473" s="21" t="s">
        <v>242</v>
      </c>
      <c r="F3473" s="21" t="s">
        <v>504</v>
      </c>
      <c r="G3473" s="21" t="s">
        <v>505</v>
      </c>
      <c r="H3473" s="21">
        <v>39.04</v>
      </c>
      <c r="I3473" s="21">
        <v>0</v>
      </c>
      <c r="J3473" s="21">
        <v>0</v>
      </c>
      <c r="K3473" s="21">
        <v>0</v>
      </c>
      <c r="L3473" s="21">
        <v>0.86</v>
      </c>
      <c r="M3473" s="21">
        <v>0</v>
      </c>
      <c r="N3473" s="21">
        <v>0</v>
      </c>
      <c r="O3473" s="21">
        <v>38.19</v>
      </c>
      <c r="P3473" s="22"/>
      <c r="Q3473" s="22"/>
      <c r="R3473" s="22"/>
      <c r="S3473" s="22"/>
      <c r="T3473" s="22"/>
      <c r="U3473" s="22"/>
      <c r="V3473" s="22"/>
      <c r="W3473" s="22"/>
      <c r="X3473" s="22"/>
      <c r="Y3473" s="22"/>
      <c r="Z3473" s="22"/>
      <c r="AA3473" s="22"/>
      <c r="AB3473" s="22"/>
      <c r="AC3473" s="22"/>
      <c r="AD3473" s="22"/>
      <c r="AE3473" s="22"/>
      <c r="AF3473" s="22"/>
      <c r="AG3473" s="22"/>
      <c r="AH3473" s="22"/>
      <c r="AI3473" s="22"/>
      <c r="AJ3473" s="22"/>
      <c r="AK3473" s="22"/>
      <c r="AL3473" s="22"/>
      <c r="AM3473" s="22"/>
      <c r="AN3473" s="22"/>
      <c r="AO3473" s="22"/>
      <c r="AP3473" s="22"/>
      <c r="AQ3473" s="22"/>
      <c r="AR3473" s="22"/>
      <c r="AS3473" s="22"/>
      <c r="AT3473" s="22"/>
      <c r="AU3473" s="22"/>
      <c r="AV3473" s="22"/>
      <c r="AW3473" s="22"/>
      <c r="AX3473" s="22"/>
      <c r="AY3473" s="22"/>
      <c r="AZ3473" s="22"/>
      <c r="BA3473" s="22"/>
      <c r="BB3473" s="22"/>
      <c r="BC3473" s="22"/>
      <c r="BD3473" s="22"/>
      <c r="BE3473" s="22"/>
    </row>
    <row r="3474" spans="1:57" s="24" customFormat="1" hidden="1" x14ac:dyDescent="0.25">
      <c r="A3474" s="21">
        <v>2019</v>
      </c>
      <c r="B3474" s="21">
        <v>11</v>
      </c>
      <c r="C3474" s="21" t="s">
        <v>133</v>
      </c>
      <c r="D3474" s="21" t="s">
        <v>506</v>
      </c>
      <c r="E3474" s="21" t="s">
        <v>242</v>
      </c>
      <c r="F3474" s="21" t="s">
        <v>507</v>
      </c>
      <c r="G3474" s="21" t="s">
        <v>505</v>
      </c>
      <c r="H3474" s="21">
        <v>46.05</v>
      </c>
      <c r="I3474" s="21">
        <v>0</v>
      </c>
      <c r="J3474" s="21">
        <v>0</v>
      </c>
      <c r="K3474" s="21">
        <v>0</v>
      </c>
      <c r="L3474" s="21">
        <v>1.01</v>
      </c>
      <c r="M3474" s="21">
        <v>0</v>
      </c>
      <c r="N3474" s="21">
        <v>0</v>
      </c>
      <c r="O3474" s="21">
        <v>45.04</v>
      </c>
      <c r="P3474" s="22"/>
      <c r="Q3474" s="22"/>
      <c r="R3474" s="22"/>
      <c r="S3474" s="22"/>
      <c r="T3474" s="22"/>
      <c r="U3474" s="22"/>
      <c r="V3474" s="22"/>
      <c r="W3474" s="22"/>
      <c r="X3474" s="22"/>
      <c r="Y3474" s="22"/>
      <c r="Z3474" s="22"/>
      <c r="AA3474" s="22"/>
      <c r="AB3474" s="22"/>
      <c r="AC3474" s="22"/>
      <c r="AD3474" s="22"/>
      <c r="AE3474" s="22"/>
      <c r="AF3474" s="22"/>
      <c r="AG3474" s="22"/>
      <c r="AH3474" s="22"/>
      <c r="AI3474" s="22"/>
      <c r="AJ3474" s="22"/>
      <c r="AK3474" s="22"/>
      <c r="AL3474" s="22"/>
      <c r="AM3474" s="22"/>
      <c r="AN3474" s="22"/>
      <c r="AO3474" s="22"/>
      <c r="AP3474" s="22"/>
      <c r="AQ3474" s="22"/>
      <c r="AR3474" s="22"/>
      <c r="AS3474" s="22"/>
      <c r="AT3474" s="22"/>
      <c r="AU3474" s="22"/>
      <c r="AV3474" s="22"/>
      <c r="AW3474" s="22"/>
      <c r="AX3474" s="22"/>
      <c r="AY3474" s="22"/>
      <c r="AZ3474" s="22"/>
      <c r="BA3474" s="22"/>
      <c r="BB3474" s="22"/>
      <c r="BC3474" s="22"/>
      <c r="BD3474" s="22"/>
      <c r="BE3474" s="22"/>
    </row>
    <row r="3475" spans="1:57" s="24" customFormat="1" hidden="1" x14ac:dyDescent="0.25">
      <c r="A3475" s="21">
        <v>2019</v>
      </c>
      <c r="B3475" s="21">
        <v>11</v>
      </c>
      <c r="C3475" s="21" t="s">
        <v>133</v>
      </c>
      <c r="D3475" s="21" t="s">
        <v>292</v>
      </c>
      <c r="E3475" s="21" t="s">
        <v>242</v>
      </c>
      <c r="F3475" s="21" t="s">
        <v>508</v>
      </c>
      <c r="G3475" s="21" t="s">
        <v>505</v>
      </c>
      <c r="H3475" s="21">
        <v>100.43</v>
      </c>
      <c r="I3475" s="21">
        <v>0</v>
      </c>
      <c r="J3475" s="21">
        <v>0</v>
      </c>
      <c r="K3475" s="21">
        <v>0</v>
      </c>
      <c r="L3475" s="21">
        <v>2.2000000000000002</v>
      </c>
      <c r="M3475" s="21">
        <v>0</v>
      </c>
      <c r="N3475" s="21">
        <v>0</v>
      </c>
      <c r="O3475" s="21">
        <v>98.23</v>
      </c>
      <c r="P3475" s="22"/>
      <c r="Q3475" s="22"/>
      <c r="R3475" s="22"/>
      <c r="S3475" s="22"/>
      <c r="T3475" s="22"/>
      <c r="U3475" s="22"/>
      <c r="V3475" s="22"/>
      <c r="W3475" s="22"/>
      <c r="X3475" s="22"/>
      <c r="Y3475" s="22"/>
      <c r="Z3475" s="22"/>
      <c r="AA3475" s="22"/>
      <c r="AB3475" s="22"/>
      <c r="AC3475" s="22"/>
      <c r="AD3475" s="22"/>
      <c r="AE3475" s="22"/>
      <c r="AF3475" s="22"/>
      <c r="AG3475" s="22"/>
      <c r="AH3475" s="22"/>
      <c r="AI3475" s="22"/>
      <c r="AJ3475" s="22"/>
      <c r="AK3475" s="22"/>
      <c r="AL3475" s="22"/>
      <c r="AM3475" s="22"/>
      <c r="AN3475" s="22"/>
      <c r="AO3475" s="22"/>
      <c r="AP3475" s="22"/>
      <c r="AQ3475" s="22"/>
      <c r="AR3475" s="22"/>
      <c r="AS3475" s="22"/>
      <c r="AT3475" s="22"/>
      <c r="AU3475" s="22"/>
      <c r="AV3475" s="22"/>
      <c r="AW3475" s="22"/>
      <c r="AX3475" s="22"/>
      <c r="AY3475" s="22"/>
      <c r="AZ3475" s="22"/>
      <c r="BA3475" s="22"/>
      <c r="BB3475" s="22"/>
      <c r="BC3475" s="22"/>
      <c r="BD3475" s="22"/>
      <c r="BE3475" s="22"/>
    </row>
    <row r="3476" spans="1:57" s="24" customFormat="1" hidden="1" x14ac:dyDescent="0.25">
      <c r="A3476" s="23">
        <v>2019</v>
      </c>
      <c r="B3476" s="23">
        <v>12</v>
      </c>
      <c r="C3476" s="23" t="s">
        <v>15</v>
      </c>
      <c r="D3476" s="23" t="s">
        <v>16</v>
      </c>
      <c r="E3476" s="23" t="s">
        <v>561</v>
      </c>
      <c r="F3476" s="23" t="s">
        <v>18</v>
      </c>
      <c r="G3476" s="23" t="s">
        <v>18</v>
      </c>
      <c r="H3476" s="23">
        <v>1.8399999999999999</v>
      </c>
      <c r="I3476" s="23">
        <v>0</v>
      </c>
      <c r="J3476" s="23">
        <v>0</v>
      </c>
      <c r="K3476" s="23">
        <v>0</v>
      </c>
      <c r="L3476" s="23">
        <v>1.8399999999999999</v>
      </c>
      <c r="M3476" s="23">
        <v>0</v>
      </c>
      <c r="N3476" s="23">
        <v>0</v>
      </c>
      <c r="O3476" s="23">
        <v>0</v>
      </c>
    </row>
    <row r="3477" spans="1:57" s="24" customFormat="1" hidden="1" x14ac:dyDescent="0.25">
      <c r="A3477" s="23">
        <v>2019</v>
      </c>
      <c r="B3477" s="23">
        <v>12</v>
      </c>
      <c r="C3477" s="23" t="s">
        <v>79</v>
      </c>
      <c r="D3477" s="23" t="s">
        <v>80</v>
      </c>
      <c r="E3477" s="23" t="s">
        <v>81</v>
      </c>
      <c r="F3477" s="23" t="s">
        <v>83</v>
      </c>
      <c r="G3477" s="23" t="s">
        <v>83</v>
      </c>
      <c r="H3477" s="23">
        <v>61.21</v>
      </c>
      <c r="I3477" s="23">
        <v>0</v>
      </c>
      <c r="J3477" s="23">
        <v>0</v>
      </c>
      <c r="K3477" s="23">
        <v>0</v>
      </c>
      <c r="L3477" s="23">
        <v>0</v>
      </c>
      <c r="M3477" s="23">
        <v>61.21</v>
      </c>
      <c r="N3477" s="23">
        <v>34.56</v>
      </c>
      <c r="O3477" s="23">
        <v>0</v>
      </c>
    </row>
    <row r="3478" spans="1:57" s="24" customFormat="1" hidden="1" x14ac:dyDescent="0.25">
      <c r="A3478" s="23">
        <v>2019</v>
      </c>
      <c r="B3478" s="23">
        <v>12</v>
      </c>
      <c r="C3478" s="23" t="s">
        <v>89</v>
      </c>
      <c r="D3478" s="23" t="s">
        <v>90</v>
      </c>
      <c r="E3478" s="23" t="s">
        <v>91</v>
      </c>
      <c r="F3478" s="23" t="s">
        <v>92</v>
      </c>
      <c r="G3478" s="23" t="s">
        <v>93</v>
      </c>
      <c r="H3478" s="23">
        <v>1.47</v>
      </c>
      <c r="I3478" s="23">
        <v>0</v>
      </c>
      <c r="J3478" s="23">
        <v>0</v>
      </c>
      <c r="K3478" s="23">
        <v>0</v>
      </c>
      <c r="L3478" s="23">
        <v>0.77</v>
      </c>
      <c r="M3478" s="23">
        <v>0.71</v>
      </c>
      <c r="N3478" s="23">
        <v>0.24</v>
      </c>
      <c r="O3478" s="23">
        <v>0</v>
      </c>
    </row>
    <row r="3479" spans="1:57" s="24" customFormat="1" hidden="1" x14ac:dyDescent="0.25">
      <c r="A3479" s="23">
        <v>2019</v>
      </c>
      <c r="B3479" s="23">
        <v>12</v>
      </c>
      <c r="C3479" s="23" t="s">
        <v>89</v>
      </c>
      <c r="D3479" s="23" t="s">
        <v>90</v>
      </c>
      <c r="E3479" s="23" t="s">
        <v>91</v>
      </c>
      <c r="F3479" s="23" t="s">
        <v>96</v>
      </c>
      <c r="G3479" s="23" t="s">
        <v>93</v>
      </c>
      <c r="H3479" s="23">
        <v>0.06</v>
      </c>
      <c r="I3479" s="23">
        <v>0</v>
      </c>
      <c r="J3479" s="23">
        <v>0</v>
      </c>
      <c r="K3479" s="23">
        <v>0</v>
      </c>
      <c r="L3479" s="23">
        <v>0</v>
      </c>
      <c r="M3479" s="23">
        <v>0.06</v>
      </c>
      <c r="N3479" s="23">
        <v>0.02</v>
      </c>
      <c r="O3479" s="23">
        <v>0</v>
      </c>
    </row>
    <row r="3480" spans="1:57" s="24" customFormat="1" hidden="1" x14ac:dyDescent="0.25">
      <c r="A3480" s="23">
        <v>2019</v>
      </c>
      <c r="B3480" s="23">
        <v>12</v>
      </c>
      <c r="C3480" s="23" t="s">
        <v>98</v>
      </c>
      <c r="D3480" s="23" t="s">
        <v>99</v>
      </c>
      <c r="E3480" s="23" t="s">
        <v>100</v>
      </c>
      <c r="F3480" s="23" t="s">
        <v>101</v>
      </c>
      <c r="G3480" s="23" t="s">
        <v>102</v>
      </c>
      <c r="H3480" s="23">
        <v>16.690000000000001</v>
      </c>
      <c r="I3480" s="23">
        <v>0</v>
      </c>
      <c r="J3480" s="23">
        <v>0</v>
      </c>
      <c r="K3480" s="23">
        <v>0</v>
      </c>
      <c r="L3480" s="23">
        <v>0.93</v>
      </c>
      <c r="M3480" s="23">
        <v>0</v>
      </c>
      <c r="N3480" s="23">
        <v>0</v>
      </c>
      <c r="O3480" s="23">
        <v>15.77</v>
      </c>
    </row>
    <row r="3481" spans="1:57" s="24" customFormat="1" hidden="1" x14ac:dyDescent="0.25">
      <c r="A3481" s="23">
        <v>2019</v>
      </c>
      <c r="B3481" s="23">
        <v>12</v>
      </c>
      <c r="C3481" s="23" t="s">
        <v>19</v>
      </c>
      <c r="D3481" s="23" t="s">
        <v>103</v>
      </c>
      <c r="E3481" s="23" t="s">
        <v>104</v>
      </c>
      <c r="F3481" s="23" t="s">
        <v>105</v>
      </c>
      <c r="G3481" s="23" t="s">
        <v>19</v>
      </c>
      <c r="H3481" s="23">
        <v>10.98</v>
      </c>
      <c r="I3481" s="23">
        <v>0</v>
      </c>
      <c r="J3481" s="23">
        <v>0</v>
      </c>
      <c r="K3481" s="23">
        <v>0</v>
      </c>
      <c r="L3481" s="23">
        <v>10.98</v>
      </c>
      <c r="M3481" s="23">
        <v>0</v>
      </c>
      <c r="N3481" s="23">
        <v>0</v>
      </c>
      <c r="O3481" s="23">
        <v>0</v>
      </c>
    </row>
    <row r="3482" spans="1:57" s="24" customFormat="1" hidden="1" x14ac:dyDescent="0.25">
      <c r="A3482" s="23">
        <v>2019</v>
      </c>
      <c r="B3482" s="23">
        <v>12</v>
      </c>
      <c r="C3482" s="23" t="s">
        <v>19</v>
      </c>
      <c r="D3482" s="23" t="s">
        <v>110</v>
      </c>
      <c r="E3482" s="23" t="s">
        <v>104</v>
      </c>
      <c r="F3482" s="23" t="s">
        <v>111</v>
      </c>
      <c r="G3482" s="23" t="s">
        <v>19</v>
      </c>
      <c r="H3482" s="23">
        <v>0.75</v>
      </c>
      <c r="I3482" s="23">
        <v>0</v>
      </c>
      <c r="J3482" s="23">
        <v>0</v>
      </c>
      <c r="K3482" s="23">
        <v>0</v>
      </c>
      <c r="L3482" s="23">
        <v>0</v>
      </c>
      <c r="M3482" s="23">
        <v>0.75</v>
      </c>
      <c r="N3482" s="23">
        <v>0</v>
      </c>
      <c r="O3482" s="23">
        <v>0</v>
      </c>
    </row>
    <row r="3483" spans="1:57" s="24" customFormat="1" hidden="1" x14ac:dyDescent="0.25">
      <c r="A3483" s="23">
        <v>2019</v>
      </c>
      <c r="B3483" s="23">
        <v>12</v>
      </c>
      <c r="C3483" s="23" t="s">
        <v>19</v>
      </c>
      <c r="D3483" s="23" t="s">
        <v>20</v>
      </c>
      <c r="E3483" s="23" t="s">
        <v>542</v>
      </c>
      <c r="F3483" s="23" t="s">
        <v>116</v>
      </c>
      <c r="G3483" s="23" t="s">
        <v>117</v>
      </c>
      <c r="H3483" s="23">
        <v>1.95</v>
      </c>
      <c r="I3483" s="23">
        <v>0</v>
      </c>
      <c r="J3483" s="23">
        <v>0</v>
      </c>
      <c r="K3483" s="23">
        <v>0</v>
      </c>
      <c r="L3483" s="23">
        <v>0</v>
      </c>
      <c r="M3483" s="23">
        <v>0</v>
      </c>
      <c r="N3483" s="23">
        <v>0</v>
      </c>
      <c r="O3483" s="23">
        <v>1.95</v>
      </c>
    </row>
    <row r="3484" spans="1:57" s="24" customFormat="1" hidden="1" x14ac:dyDescent="0.25">
      <c r="A3484" s="23">
        <v>2019</v>
      </c>
      <c r="B3484" s="23">
        <v>12</v>
      </c>
      <c r="C3484" s="23" t="s">
        <v>98</v>
      </c>
      <c r="D3484" s="23" t="s">
        <v>120</v>
      </c>
      <c r="E3484" s="23" t="s">
        <v>121</v>
      </c>
      <c r="F3484" s="23" t="s">
        <v>122</v>
      </c>
      <c r="G3484" s="23" t="s">
        <v>122</v>
      </c>
      <c r="H3484" s="23">
        <v>9.83</v>
      </c>
      <c r="I3484" s="23">
        <v>0</v>
      </c>
      <c r="J3484" s="23">
        <v>0</v>
      </c>
      <c r="K3484" s="23">
        <v>0</v>
      </c>
      <c r="L3484" s="23">
        <v>0.98</v>
      </c>
      <c r="M3484" s="23">
        <v>0</v>
      </c>
      <c r="N3484" s="23">
        <v>0</v>
      </c>
      <c r="O3484" s="23">
        <v>8.85</v>
      </c>
    </row>
    <row r="3485" spans="1:57" s="24" customFormat="1" hidden="1" x14ac:dyDescent="0.25">
      <c r="A3485" s="23">
        <v>2019</v>
      </c>
      <c r="B3485" s="23">
        <v>12</v>
      </c>
      <c r="C3485" s="23" t="s">
        <v>98</v>
      </c>
      <c r="D3485" s="23" t="s">
        <v>120</v>
      </c>
      <c r="E3485" s="23" t="s">
        <v>121</v>
      </c>
      <c r="F3485" s="23" t="s">
        <v>123</v>
      </c>
      <c r="G3485" s="23" t="s">
        <v>122</v>
      </c>
      <c r="H3485" s="23">
        <v>0.08</v>
      </c>
      <c r="I3485" s="23">
        <v>0</v>
      </c>
      <c r="J3485" s="23">
        <v>0</v>
      </c>
      <c r="K3485" s="23">
        <v>0</v>
      </c>
      <c r="L3485" s="23">
        <v>0</v>
      </c>
      <c r="M3485" s="23">
        <v>0.08</v>
      </c>
      <c r="N3485" s="23">
        <v>0</v>
      </c>
      <c r="O3485" s="23">
        <v>0</v>
      </c>
    </row>
    <row r="3486" spans="1:57" s="24" customFormat="1" hidden="1" x14ac:dyDescent="0.25">
      <c r="A3486" s="23">
        <v>2019</v>
      </c>
      <c r="B3486" s="23">
        <v>12</v>
      </c>
      <c r="C3486" s="23" t="s">
        <v>124</v>
      </c>
      <c r="D3486" s="23" t="s">
        <v>125</v>
      </c>
      <c r="E3486" s="23" t="s">
        <v>543</v>
      </c>
      <c r="F3486" s="23" t="s">
        <v>127</v>
      </c>
      <c r="G3486" s="23" t="s">
        <v>128</v>
      </c>
      <c r="H3486" s="23">
        <v>57.79</v>
      </c>
      <c r="I3486" s="23">
        <v>0</v>
      </c>
      <c r="J3486" s="23">
        <v>0</v>
      </c>
      <c r="K3486" s="23">
        <v>0</v>
      </c>
      <c r="L3486" s="23">
        <v>19.93</v>
      </c>
      <c r="M3486" s="23">
        <v>37.86</v>
      </c>
      <c r="N3486" s="23">
        <v>2.75</v>
      </c>
      <c r="O3486" s="23">
        <v>0</v>
      </c>
    </row>
    <row r="3487" spans="1:57" s="24" customFormat="1" hidden="1" x14ac:dyDescent="0.25">
      <c r="A3487" s="23">
        <v>2019</v>
      </c>
      <c r="B3487" s="23">
        <v>12</v>
      </c>
      <c r="C3487" s="23" t="s">
        <v>133</v>
      </c>
      <c r="D3487" s="23" t="s">
        <v>134</v>
      </c>
      <c r="E3487" s="23" t="s">
        <v>43</v>
      </c>
      <c r="F3487" s="23" t="s">
        <v>135</v>
      </c>
      <c r="G3487" s="23" t="s">
        <v>136</v>
      </c>
      <c r="H3487" s="23">
        <v>99.28</v>
      </c>
      <c r="I3487" s="23">
        <v>0</v>
      </c>
      <c r="J3487" s="23">
        <v>0</v>
      </c>
      <c r="K3487" s="23">
        <v>0</v>
      </c>
      <c r="L3487" s="23">
        <v>0</v>
      </c>
      <c r="M3487" s="23">
        <v>0</v>
      </c>
      <c r="N3487" s="23">
        <v>0</v>
      </c>
      <c r="O3487" s="23">
        <v>99.28</v>
      </c>
    </row>
    <row r="3488" spans="1:57" s="24" customFormat="1" hidden="1" x14ac:dyDescent="0.25">
      <c r="A3488" s="23">
        <v>2019</v>
      </c>
      <c r="B3488" s="23">
        <v>12</v>
      </c>
      <c r="C3488" s="23" t="s">
        <v>19</v>
      </c>
      <c r="D3488" s="23" t="s">
        <v>155</v>
      </c>
      <c r="E3488" s="23" t="s">
        <v>563</v>
      </c>
      <c r="F3488" s="23" t="s">
        <v>156</v>
      </c>
      <c r="G3488" s="23" t="s">
        <v>157</v>
      </c>
      <c r="H3488" s="23">
        <v>2.0699999999999998</v>
      </c>
      <c r="I3488" s="23">
        <v>0</v>
      </c>
      <c r="J3488" s="23">
        <v>0</v>
      </c>
      <c r="K3488" s="23">
        <v>0</v>
      </c>
      <c r="L3488" s="23">
        <v>2.0699999999999998</v>
      </c>
      <c r="M3488" s="23">
        <v>0</v>
      </c>
      <c r="N3488" s="23">
        <v>0</v>
      </c>
      <c r="O3488" s="23">
        <v>0</v>
      </c>
    </row>
    <row r="3489" spans="1:15" s="24" customFormat="1" hidden="1" x14ac:dyDescent="0.25">
      <c r="A3489" s="23">
        <v>2019</v>
      </c>
      <c r="B3489" s="23">
        <v>12</v>
      </c>
      <c r="C3489" s="23" t="s">
        <v>27</v>
      </c>
      <c r="D3489" s="23" t="s">
        <v>158</v>
      </c>
      <c r="E3489" s="23" t="s">
        <v>563</v>
      </c>
      <c r="F3489" s="23" t="s">
        <v>159</v>
      </c>
      <c r="G3489" s="23" t="s">
        <v>157</v>
      </c>
      <c r="H3489" s="23">
        <v>0.26</v>
      </c>
      <c r="I3489" s="23">
        <v>0</v>
      </c>
      <c r="J3489" s="23">
        <v>0</v>
      </c>
      <c r="K3489" s="23">
        <v>0</v>
      </c>
      <c r="L3489" s="23">
        <v>0</v>
      </c>
      <c r="M3489" s="23">
        <v>0.26</v>
      </c>
      <c r="N3489" s="23">
        <v>0.17</v>
      </c>
      <c r="O3489" s="23">
        <v>0</v>
      </c>
    </row>
    <row r="3490" spans="1:15" s="24" customFormat="1" hidden="1" x14ac:dyDescent="0.25">
      <c r="A3490" s="23">
        <v>2019</v>
      </c>
      <c r="B3490" s="23">
        <v>12</v>
      </c>
      <c r="C3490" s="23" t="s">
        <v>27</v>
      </c>
      <c r="D3490" s="23" t="s">
        <v>160</v>
      </c>
      <c r="E3490" s="23" t="s">
        <v>563</v>
      </c>
      <c r="F3490" s="23" t="s">
        <v>165</v>
      </c>
      <c r="G3490" s="23" t="s">
        <v>157</v>
      </c>
      <c r="H3490" s="23">
        <v>0.49</v>
      </c>
      <c r="I3490" s="23">
        <v>0</v>
      </c>
      <c r="J3490" s="23">
        <v>0</v>
      </c>
      <c r="K3490" s="23">
        <v>0</v>
      </c>
      <c r="L3490" s="23">
        <v>0</v>
      </c>
      <c r="M3490" s="23">
        <v>0.48</v>
      </c>
      <c r="N3490" s="23">
        <v>0.32</v>
      </c>
      <c r="O3490" s="23">
        <v>0</v>
      </c>
    </row>
    <row r="3491" spans="1:15" s="24" customFormat="1" hidden="1" x14ac:dyDescent="0.25">
      <c r="A3491" s="23">
        <v>2019</v>
      </c>
      <c r="B3491" s="23">
        <v>12</v>
      </c>
      <c r="C3491" s="23" t="s">
        <v>19</v>
      </c>
      <c r="D3491" s="23" t="s">
        <v>166</v>
      </c>
      <c r="E3491" s="23" t="s">
        <v>104</v>
      </c>
      <c r="F3491" s="23" t="s">
        <v>167</v>
      </c>
      <c r="G3491" s="23" t="s">
        <v>168</v>
      </c>
      <c r="H3491" s="23">
        <v>2.59</v>
      </c>
      <c r="I3491" s="23">
        <v>0</v>
      </c>
      <c r="J3491" s="23">
        <v>0</v>
      </c>
      <c r="K3491" s="23">
        <v>0</v>
      </c>
      <c r="L3491" s="23">
        <v>2.59</v>
      </c>
      <c r="M3491" s="23">
        <v>0</v>
      </c>
      <c r="N3491" s="23">
        <v>0</v>
      </c>
      <c r="O3491" s="23">
        <v>0</v>
      </c>
    </row>
    <row r="3492" spans="1:15" s="24" customFormat="1" hidden="1" x14ac:dyDescent="0.25">
      <c r="A3492" s="23">
        <v>2019</v>
      </c>
      <c r="B3492" s="23">
        <v>12</v>
      </c>
      <c r="C3492" s="23" t="s">
        <v>19</v>
      </c>
      <c r="D3492" s="23" t="s">
        <v>166</v>
      </c>
      <c r="E3492" s="23" t="s">
        <v>104</v>
      </c>
      <c r="F3492" s="23" t="s">
        <v>168</v>
      </c>
      <c r="G3492" s="23" t="s">
        <v>168</v>
      </c>
      <c r="H3492" s="23">
        <v>2.68</v>
      </c>
      <c r="I3492" s="23">
        <v>0</v>
      </c>
      <c r="J3492" s="23">
        <v>0</v>
      </c>
      <c r="K3492" s="23">
        <v>0</v>
      </c>
      <c r="L3492" s="23">
        <v>2.68</v>
      </c>
      <c r="M3492" s="23">
        <v>0</v>
      </c>
      <c r="N3492" s="23">
        <v>0</v>
      </c>
      <c r="O3492" s="23">
        <v>0</v>
      </c>
    </row>
    <row r="3493" spans="1:15" s="24" customFormat="1" hidden="1" x14ac:dyDescent="0.25">
      <c r="A3493" s="23">
        <v>2019</v>
      </c>
      <c r="B3493" s="23">
        <v>12</v>
      </c>
      <c r="C3493" s="23" t="s">
        <v>19</v>
      </c>
      <c r="D3493" s="23" t="s">
        <v>103</v>
      </c>
      <c r="E3493" s="23" t="s">
        <v>104</v>
      </c>
      <c r="F3493" s="23" t="s">
        <v>519</v>
      </c>
      <c r="G3493" s="23" t="s">
        <v>168</v>
      </c>
      <c r="H3493" s="23">
        <v>0.87</v>
      </c>
      <c r="I3493" s="23">
        <v>0</v>
      </c>
      <c r="J3493" s="23">
        <v>0</v>
      </c>
      <c r="K3493" s="23">
        <v>0</v>
      </c>
      <c r="L3493" s="23">
        <v>0.87</v>
      </c>
      <c r="M3493" s="23">
        <v>0</v>
      </c>
      <c r="N3493" s="23">
        <v>0</v>
      </c>
      <c r="O3493" s="23">
        <v>0</v>
      </c>
    </row>
    <row r="3494" spans="1:15" s="24" customFormat="1" hidden="1" x14ac:dyDescent="0.25">
      <c r="A3494" s="23">
        <v>2019</v>
      </c>
      <c r="B3494" s="23">
        <v>12</v>
      </c>
      <c r="C3494" s="23" t="s">
        <v>19</v>
      </c>
      <c r="D3494" s="23" t="s">
        <v>103</v>
      </c>
      <c r="E3494" s="23" t="s">
        <v>104</v>
      </c>
      <c r="F3494" s="23" t="s">
        <v>169</v>
      </c>
      <c r="G3494" s="23" t="s">
        <v>168</v>
      </c>
      <c r="H3494" s="23">
        <v>2.14</v>
      </c>
      <c r="I3494" s="23">
        <v>0</v>
      </c>
      <c r="J3494" s="23">
        <v>0</v>
      </c>
      <c r="K3494" s="23">
        <v>0</v>
      </c>
      <c r="L3494" s="23">
        <v>2.14</v>
      </c>
      <c r="M3494" s="23">
        <v>0</v>
      </c>
      <c r="N3494" s="23">
        <v>0</v>
      </c>
      <c r="O3494" s="23">
        <v>0</v>
      </c>
    </row>
    <row r="3495" spans="1:15" s="24" customFormat="1" hidden="1" x14ac:dyDescent="0.25">
      <c r="A3495" s="23">
        <v>2019</v>
      </c>
      <c r="B3495" s="23">
        <v>12</v>
      </c>
      <c r="C3495" s="23" t="s">
        <v>79</v>
      </c>
      <c r="D3495" s="23" t="s">
        <v>137</v>
      </c>
      <c r="E3495" s="23" t="s">
        <v>138</v>
      </c>
      <c r="F3495" s="23" t="s">
        <v>170</v>
      </c>
      <c r="G3495" s="23" t="s">
        <v>171</v>
      </c>
      <c r="H3495" s="23">
        <v>2.9899999999999998</v>
      </c>
      <c r="I3495" s="23">
        <v>0</v>
      </c>
      <c r="J3495" s="23">
        <v>0</v>
      </c>
      <c r="K3495" s="23">
        <v>0</v>
      </c>
      <c r="L3495" s="23">
        <v>2.9899999999999998</v>
      </c>
      <c r="M3495" s="23">
        <v>0</v>
      </c>
      <c r="N3495" s="23">
        <v>0</v>
      </c>
      <c r="O3495" s="23">
        <v>0</v>
      </c>
    </row>
    <row r="3496" spans="1:15" s="24" customFormat="1" hidden="1" x14ac:dyDescent="0.25">
      <c r="A3496" s="23">
        <v>2019</v>
      </c>
      <c r="B3496" s="23">
        <v>12</v>
      </c>
      <c r="C3496" s="23" t="s">
        <v>79</v>
      </c>
      <c r="D3496" s="23" t="s">
        <v>137</v>
      </c>
      <c r="E3496" s="23" t="s">
        <v>138</v>
      </c>
      <c r="F3496" s="23" t="s">
        <v>174</v>
      </c>
      <c r="G3496" s="23" t="s">
        <v>171</v>
      </c>
      <c r="H3496" s="23">
        <v>0.95</v>
      </c>
      <c r="I3496" s="23">
        <v>0</v>
      </c>
      <c r="J3496" s="23">
        <v>0</v>
      </c>
      <c r="K3496" s="23">
        <v>0</v>
      </c>
      <c r="L3496" s="23">
        <v>0.95</v>
      </c>
      <c r="M3496" s="23">
        <v>0</v>
      </c>
      <c r="N3496" s="23">
        <v>0</v>
      </c>
      <c r="O3496" s="23">
        <v>0</v>
      </c>
    </row>
    <row r="3497" spans="1:15" s="24" customFormat="1" hidden="1" x14ac:dyDescent="0.25">
      <c r="A3497" s="23">
        <v>2019</v>
      </c>
      <c r="B3497" s="23">
        <v>12</v>
      </c>
      <c r="C3497" s="23" t="s">
        <v>79</v>
      </c>
      <c r="D3497" s="23" t="s">
        <v>137</v>
      </c>
      <c r="E3497" s="23" t="s">
        <v>138</v>
      </c>
      <c r="F3497" s="23" t="s">
        <v>175</v>
      </c>
      <c r="G3497" s="23" t="s">
        <v>171</v>
      </c>
      <c r="H3497" s="23">
        <v>4.3499999999999996</v>
      </c>
      <c r="I3497" s="23">
        <v>0</v>
      </c>
      <c r="J3497" s="23">
        <v>0</v>
      </c>
      <c r="K3497" s="23">
        <v>0</v>
      </c>
      <c r="L3497" s="23">
        <v>4.3499999999999996</v>
      </c>
      <c r="M3497" s="23">
        <v>0</v>
      </c>
      <c r="N3497" s="23">
        <v>0</v>
      </c>
      <c r="O3497" s="23">
        <v>0</v>
      </c>
    </row>
    <row r="3498" spans="1:15" s="24" customFormat="1" hidden="1" x14ac:dyDescent="0.25">
      <c r="A3498" s="23">
        <v>2019</v>
      </c>
      <c r="B3498" s="23">
        <v>12</v>
      </c>
      <c r="C3498" s="23" t="s">
        <v>27</v>
      </c>
      <c r="D3498" s="23" t="s">
        <v>158</v>
      </c>
      <c r="E3498" s="23" t="s">
        <v>176</v>
      </c>
      <c r="F3498" s="23" t="s">
        <v>179</v>
      </c>
      <c r="G3498" s="23" t="s">
        <v>178</v>
      </c>
      <c r="H3498" s="23">
        <v>3.21</v>
      </c>
      <c r="I3498" s="23">
        <v>0</v>
      </c>
      <c r="J3498" s="23">
        <v>0</v>
      </c>
      <c r="K3498" s="23">
        <v>0</v>
      </c>
      <c r="L3498" s="23">
        <v>0</v>
      </c>
      <c r="M3498" s="23">
        <v>3.21</v>
      </c>
      <c r="N3498" s="23">
        <v>3.67</v>
      </c>
      <c r="O3498" s="23">
        <v>0</v>
      </c>
    </row>
    <row r="3499" spans="1:15" s="24" customFormat="1" x14ac:dyDescent="0.25">
      <c r="A3499" s="23">
        <v>2019</v>
      </c>
      <c r="B3499" s="23">
        <v>12</v>
      </c>
      <c r="C3499" s="23" t="s">
        <v>27</v>
      </c>
      <c r="D3499" s="23" t="s">
        <v>180</v>
      </c>
      <c r="E3499" s="23" t="s">
        <v>29</v>
      </c>
      <c r="F3499" s="23" t="s">
        <v>192</v>
      </c>
      <c r="G3499" s="23" t="s">
        <v>190</v>
      </c>
      <c r="H3499" s="23">
        <v>0</v>
      </c>
      <c r="I3499" s="23">
        <v>0</v>
      </c>
      <c r="J3499" s="23">
        <v>0</v>
      </c>
      <c r="K3499" s="23">
        <v>0</v>
      </c>
      <c r="L3499" s="23">
        <v>0</v>
      </c>
      <c r="M3499" s="23">
        <v>0</v>
      </c>
      <c r="N3499" s="23">
        <v>0</v>
      </c>
      <c r="O3499" s="23">
        <v>0</v>
      </c>
    </row>
    <row r="3500" spans="1:15" s="24" customFormat="1" hidden="1" x14ac:dyDescent="0.25">
      <c r="A3500" s="23">
        <v>2019</v>
      </c>
      <c r="B3500" s="23">
        <v>12</v>
      </c>
      <c r="C3500" s="23" t="s">
        <v>222</v>
      </c>
      <c r="D3500" s="23" t="s">
        <v>223</v>
      </c>
      <c r="E3500" s="23" t="s">
        <v>224</v>
      </c>
      <c r="F3500" s="23" t="s">
        <v>225</v>
      </c>
      <c r="G3500" s="23" t="s">
        <v>226</v>
      </c>
      <c r="H3500" s="23">
        <v>0.22</v>
      </c>
      <c r="I3500" s="23">
        <v>0</v>
      </c>
      <c r="J3500" s="23">
        <v>0</v>
      </c>
      <c r="K3500" s="23">
        <v>0</v>
      </c>
      <c r="L3500" s="23">
        <v>0</v>
      </c>
      <c r="M3500" s="23">
        <v>0</v>
      </c>
      <c r="N3500" s="23">
        <v>0</v>
      </c>
      <c r="O3500" s="23">
        <v>0.22</v>
      </c>
    </row>
    <row r="3501" spans="1:15" s="24" customFormat="1" hidden="1" x14ac:dyDescent="0.25">
      <c r="A3501" s="23">
        <v>2019</v>
      </c>
      <c r="B3501" s="23">
        <v>12</v>
      </c>
      <c r="C3501" s="23" t="s">
        <v>133</v>
      </c>
      <c r="D3501" s="23" t="s">
        <v>238</v>
      </c>
      <c r="E3501" s="23" t="s">
        <v>81</v>
      </c>
      <c r="F3501" s="23" t="s">
        <v>239</v>
      </c>
      <c r="G3501" s="23" t="s">
        <v>240</v>
      </c>
      <c r="H3501" s="23">
        <v>0.03</v>
      </c>
      <c r="I3501" s="23">
        <v>0</v>
      </c>
      <c r="J3501" s="23">
        <v>0</v>
      </c>
      <c r="K3501" s="23">
        <v>0</v>
      </c>
      <c r="L3501" s="23">
        <v>0.03</v>
      </c>
      <c r="M3501" s="23">
        <v>0</v>
      </c>
      <c r="N3501" s="23">
        <v>0</v>
      </c>
      <c r="O3501" s="23">
        <v>0</v>
      </c>
    </row>
    <row r="3502" spans="1:15" s="24" customFormat="1" hidden="1" x14ac:dyDescent="0.25">
      <c r="A3502" s="23">
        <v>2019</v>
      </c>
      <c r="B3502" s="23">
        <v>12</v>
      </c>
      <c r="C3502" s="23" t="s">
        <v>27</v>
      </c>
      <c r="D3502" s="23" t="s">
        <v>158</v>
      </c>
      <c r="E3502" s="23" t="s">
        <v>563</v>
      </c>
      <c r="F3502" s="23" t="s">
        <v>266</v>
      </c>
      <c r="G3502" s="23" t="s">
        <v>34</v>
      </c>
      <c r="H3502" s="23">
        <v>7.0000000000000007E-2</v>
      </c>
      <c r="I3502" s="23">
        <v>0</v>
      </c>
      <c r="J3502" s="23">
        <v>0</v>
      </c>
      <c r="K3502" s="23">
        <v>0</v>
      </c>
      <c r="L3502" s="23">
        <v>0</v>
      </c>
      <c r="M3502" s="23">
        <v>7.0000000000000007E-2</v>
      </c>
      <c r="N3502" s="23">
        <v>0.12</v>
      </c>
      <c r="O3502" s="23">
        <v>0</v>
      </c>
    </row>
    <row r="3503" spans="1:15" s="24" customFormat="1" hidden="1" x14ac:dyDescent="0.25">
      <c r="A3503" s="23">
        <v>2019</v>
      </c>
      <c r="B3503" s="23">
        <v>12</v>
      </c>
      <c r="C3503" s="23" t="s">
        <v>231</v>
      </c>
      <c r="D3503" s="23" t="s">
        <v>521</v>
      </c>
      <c r="E3503" s="23" t="s">
        <v>17</v>
      </c>
      <c r="F3503" s="23" t="s">
        <v>278</v>
      </c>
      <c r="G3503" s="23" t="s">
        <v>278</v>
      </c>
      <c r="H3503" s="23">
        <v>0.1</v>
      </c>
      <c r="I3503" s="23">
        <v>0</v>
      </c>
      <c r="J3503" s="23">
        <v>0</v>
      </c>
      <c r="K3503" s="23">
        <v>0</v>
      </c>
      <c r="L3503" s="23">
        <v>0</v>
      </c>
      <c r="M3503" s="23">
        <v>0</v>
      </c>
      <c r="N3503" s="23">
        <v>0</v>
      </c>
      <c r="O3503" s="23">
        <v>0.1</v>
      </c>
    </row>
    <row r="3504" spans="1:15" s="24" customFormat="1" hidden="1" x14ac:dyDescent="0.25">
      <c r="A3504" s="23">
        <v>2019</v>
      </c>
      <c r="B3504" s="23">
        <v>12</v>
      </c>
      <c r="C3504" s="23" t="s">
        <v>19</v>
      </c>
      <c r="D3504" s="23" t="s">
        <v>66</v>
      </c>
      <c r="E3504" s="23" t="s">
        <v>43</v>
      </c>
      <c r="F3504" s="23" t="s">
        <v>117</v>
      </c>
      <c r="G3504" s="23" t="s">
        <v>117</v>
      </c>
      <c r="H3504" s="23">
        <v>0.04</v>
      </c>
      <c r="I3504" s="23">
        <v>0</v>
      </c>
      <c r="J3504" s="23">
        <v>0</v>
      </c>
      <c r="K3504" s="23">
        <v>0</v>
      </c>
      <c r="L3504" s="23">
        <v>0</v>
      </c>
      <c r="M3504" s="23">
        <v>0</v>
      </c>
      <c r="N3504" s="23">
        <v>0</v>
      </c>
      <c r="O3504" s="23">
        <v>0.04</v>
      </c>
    </row>
    <row r="3505" spans="1:57" s="24" customFormat="1" hidden="1" x14ac:dyDescent="0.25">
      <c r="A3505" s="23">
        <v>2019</v>
      </c>
      <c r="B3505" s="23">
        <v>12</v>
      </c>
      <c r="C3505" s="23" t="s">
        <v>19</v>
      </c>
      <c r="D3505" s="23" t="s">
        <v>103</v>
      </c>
      <c r="E3505" s="23" t="s">
        <v>304</v>
      </c>
      <c r="F3505" s="23" t="s">
        <v>308</v>
      </c>
      <c r="G3505" s="23" t="s">
        <v>306</v>
      </c>
      <c r="H3505" s="23">
        <v>0.01</v>
      </c>
      <c r="I3505" s="23">
        <v>0</v>
      </c>
      <c r="J3505" s="23">
        <v>0</v>
      </c>
      <c r="K3505" s="23">
        <v>0</v>
      </c>
      <c r="L3505" s="23">
        <v>0.01</v>
      </c>
      <c r="M3505" s="23">
        <v>0</v>
      </c>
      <c r="N3505" s="23">
        <v>0</v>
      </c>
      <c r="O3505" s="23">
        <v>0</v>
      </c>
    </row>
    <row r="3506" spans="1:57" s="24" customFormat="1" hidden="1" x14ac:dyDescent="0.25">
      <c r="A3506" s="23">
        <v>2019</v>
      </c>
      <c r="B3506" s="23">
        <v>12</v>
      </c>
      <c r="C3506" s="23" t="s">
        <v>19</v>
      </c>
      <c r="D3506" s="23" t="s">
        <v>78</v>
      </c>
      <c r="E3506" s="23" t="s">
        <v>313</v>
      </c>
      <c r="F3506" s="23" t="s">
        <v>314</v>
      </c>
      <c r="G3506" s="23" t="s">
        <v>315</v>
      </c>
      <c r="H3506" s="23">
        <v>33.120000000000005</v>
      </c>
      <c r="I3506" s="23">
        <v>0</v>
      </c>
      <c r="J3506" s="23">
        <v>0</v>
      </c>
      <c r="K3506" s="23">
        <v>0</v>
      </c>
      <c r="L3506" s="23">
        <v>4</v>
      </c>
      <c r="M3506" s="23">
        <v>0</v>
      </c>
      <c r="N3506" s="23">
        <v>0</v>
      </c>
      <c r="O3506" s="23">
        <v>29.11</v>
      </c>
    </row>
    <row r="3507" spans="1:57" s="24" customFormat="1" hidden="1" x14ac:dyDescent="0.25">
      <c r="A3507" s="23">
        <v>2019</v>
      </c>
      <c r="B3507" s="23">
        <v>12</v>
      </c>
      <c r="C3507" s="23" t="s">
        <v>327</v>
      </c>
      <c r="D3507" s="23" t="s">
        <v>361</v>
      </c>
      <c r="E3507" s="23" t="s">
        <v>250</v>
      </c>
      <c r="F3507" s="23" t="s">
        <v>362</v>
      </c>
      <c r="G3507" s="23" t="s">
        <v>357</v>
      </c>
      <c r="H3507" s="23">
        <v>1.3</v>
      </c>
      <c r="I3507" s="23">
        <v>0</v>
      </c>
      <c r="J3507" s="23">
        <v>0</v>
      </c>
      <c r="K3507" s="23">
        <v>0</v>
      </c>
      <c r="L3507" s="23">
        <v>1.29</v>
      </c>
      <c r="M3507" s="23">
        <v>0</v>
      </c>
      <c r="N3507" s="23">
        <v>0</v>
      </c>
      <c r="O3507" s="23">
        <v>0</v>
      </c>
    </row>
    <row r="3508" spans="1:57" s="24" customFormat="1" hidden="1" x14ac:dyDescent="0.25">
      <c r="A3508" s="23">
        <v>2019</v>
      </c>
      <c r="B3508" s="23">
        <v>12</v>
      </c>
      <c r="C3508" s="23" t="s">
        <v>15</v>
      </c>
      <c r="D3508" s="23" t="s">
        <v>536</v>
      </c>
      <c r="E3508" s="23" t="s">
        <v>43</v>
      </c>
      <c r="F3508" s="23" t="s">
        <v>394</v>
      </c>
      <c r="G3508" s="23" t="s">
        <v>393</v>
      </c>
      <c r="H3508" s="23">
        <v>0.37</v>
      </c>
      <c r="I3508" s="23">
        <v>0</v>
      </c>
      <c r="J3508" s="23">
        <v>0</v>
      </c>
      <c r="K3508" s="23">
        <v>0</v>
      </c>
      <c r="L3508" s="23">
        <v>0.37</v>
      </c>
      <c r="M3508" s="23">
        <v>0</v>
      </c>
      <c r="N3508" s="23">
        <v>0</v>
      </c>
      <c r="O3508" s="23">
        <v>0</v>
      </c>
    </row>
    <row r="3509" spans="1:57" s="24" customFormat="1" hidden="1" x14ac:dyDescent="0.25">
      <c r="A3509" s="5">
        <v>2019</v>
      </c>
      <c r="B3509" s="5">
        <v>7</v>
      </c>
      <c r="C3509" s="12" t="s">
        <v>19</v>
      </c>
      <c r="D3509" s="12" t="s">
        <v>110</v>
      </c>
      <c r="E3509" s="5" t="s">
        <v>364</v>
      </c>
      <c r="F3509" s="12" t="s">
        <v>365</v>
      </c>
      <c r="G3509" s="10" t="s">
        <v>366</v>
      </c>
      <c r="H3509" s="6">
        <v>325.3</v>
      </c>
      <c r="I3509" s="6">
        <v>0</v>
      </c>
      <c r="J3509" s="6">
        <v>0</v>
      </c>
      <c r="K3509" s="6">
        <v>0</v>
      </c>
      <c r="L3509" s="6">
        <v>0</v>
      </c>
      <c r="M3509" s="6">
        <v>325.3</v>
      </c>
      <c r="N3509" s="6">
        <v>0</v>
      </c>
      <c r="O3509" s="6">
        <v>0</v>
      </c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  <c r="AM3509" s="3"/>
      <c r="AN3509" s="3"/>
      <c r="AO3509" s="3"/>
      <c r="AP3509" s="3"/>
      <c r="AQ3509" s="3"/>
      <c r="AR3509" s="3"/>
      <c r="AS3509" s="3"/>
      <c r="AT3509" s="3"/>
      <c r="AU3509" s="3"/>
      <c r="AV3509" s="3"/>
      <c r="AW3509" s="3"/>
      <c r="AX3509" s="3"/>
      <c r="AY3509" s="3"/>
      <c r="AZ3509" s="3"/>
      <c r="BA3509" s="3"/>
      <c r="BB3509" s="3"/>
      <c r="BC3509" s="3"/>
      <c r="BD3509" s="3"/>
      <c r="BE3509" s="3"/>
    </row>
    <row r="3510" spans="1:57" s="24" customFormat="1" hidden="1" x14ac:dyDescent="0.25">
      <c r="A3510" s="15">
        <v>2019</v>
      </c>
      <c r="B3510" s="15">
        <v>8</v>
      </c>
      <c r="C3510" s="15" t="s">
        <v>19</v>
      </c>
      <c r="D3510" s="15" t="s">
        <v>110</v>
      </c>
      <c r="E3510" s="15" t="s">
        <v>364</v>
      </c>
      <c r="F3510" s="15" t="s">
        <v>365</v>
      </c>
      <c r="G3510" s="16" t="s">
        <v>366</v>
      </c>
      <c r="H3510" s="15">
        <v>176.41</v>
      </c>
      <c r="I3510" s="15">
        <v>0</v>
      </c>
      <c r="J3510" s="15">
        <v>0</v>
      </c>
      <c r="K3510" s="15">
        <v>0</v>
      </c>
      <c r="L3510" s="15">
        <v>0</v>
      </c>
      <c r="M3510" s="15">
        <v>176.41</v>
      </c>
      <c r="N3510" s="15">
        <v>0</v>
      </c>
      <c r="O3510" s="15">
        <v>0</v>
      </c>
      <c r="P3510" s="17"/>
      <c r="Q3510" s="17"/>
      <c r="R3510" s="17"/>
      <c r="S3510" s="17"/>
      <c r="T3510" s="17"/>
      <c r="U3510" s="17"/>
      <c r="V3510" s="17"/>
      <c r="W3510" s="17"/>
      <c r="X3510" s="17"/>
      <c r="Y3510" s="17"/>
      <c r="Z3510" s="17"/>
      <c r="AA3510" s="17"/>
      <c r="AB3510" s="17"/>
      <c r="AC3510" s="17"/>
      <c r="AD3510" s="17"/>
      <c r="AE3510" s="17"/>
      <c r="AF3510" s="17"/>
      <c r="AG3510" s="17"/>
      <c r="AH3510" s="17"/>
      <c r="AI3510" s="17"/>
      <c r="AJ3510" s="17"/>
      <c r="AK3510" s="17"/>
      <c r="AL3510" s="17"/>
      <c r="AM3510" s="17"/>
      <c r="AN3510" s="17"/>
      <c r="AO3510" s="17"/>
      <c r="AP3510" s="17"/>
      <c r="AQ3510" s="17"/>
      <c r="AR3510" s="17"/>
      <c r="AS3510" s="17"/>
      <c r="AT3510" s="17"/>
      <c r="AU3510" s="17"/>
      <c r="AV3510" s="17"/>
      <c r="AW3510" s="17"/>
      <c r="AX3510" s="17"/>
      <c r="AY3510" s="17"/>
      <c r="AZ3510" s="17"/>
      <c r="BA3510" s="17"/>
      <c r="BB3510" s="17"/>
      <c r="BC3510" s="17"/>
      <c r="BD3510" s="17"/>
      <c r="BE3510" s="17"/>
    </row>
    <row r="3511" spans="1:57" s="24" customFormat="1" hidden="1" x14ac:dyDescent="0.25">
      <c r="A3511" s="13">
        <v>2019</v>
      </c>
      <c r="B3511" s="13">
        <v>9</v>
      </c>
      <c r="C3511" s="13" t="s">
        <v>19</v>
      </c>
      <c r="D3511" s="13" t="s">
        <v>110</v>
      </c>
      <c r="E3511" s="13" t="s">
        <v>364</v>
      </c>
      <c r="F3511" s="13" t="s">
        <v>365</v>
      </c>
      <c r="G3511" s="7" t="s">
        <v>366</v>
      </c>
      <c r="H3511" s="13">
        <v>31.29</v>
      </c>
      <c r="I3511" s="13">
        <v>0</v>
      </c>
      <c r="J3511" s="13">
        <v>0</v>
      </c>
      <c r="K3511" s="13">
        <v>0</v>
      </c>
      <c r="L3511" s="13">
        <v>0</v>
      </c>
      <c r="M3511" s="13">
        <v>31.29</v>
      </c>
      <c r="N3511" s="13">
        <v>0</v>
      </c>
      <c r="O3511" s="13">
        <v>0</v>
      </c>
      <c r="P3511" s="18"/>
      <c r="Q3511" s="18"/>
      <c r="R3511" s="18"/>
      <c r="S3511" s="18"/>
      <c r="T3511" s="18"/>
      <c r="U3511" s="18"/>
      <c r="V3511" s="18"/>
      <c r="W3511" s="18"/>
      <c r="X3511" s="18"/>
      <c r="Y3511" s="18"/>
      <c r="Z3511" s="18"/>
      <c r="AA3511" s="18"/>
      <c r="AB3511" s="18"/>
      <c r="AC3511" s="18"/>
      <c r="AD3511" s="18"/>
      <c r="AE3511" s="18"/>
      <c r="AF3511" s="18"/>
      <c r="AG3511" s="18"/>
      <c r="AH3511" s="18"/>
      <c r="AI3511" s="18"/>
      <c r="AJ3511" s="18"/>
      <c r="AK3511" s="18"/>
      <c r="AL3511" s="18"/>
      <c r="AM3511" s="18"/>
      <c r="AN3511" s="18"/>
      <c r="AO3511" s="18"/>
      <c r="AP3511" s="18"/>
      <c r="AQ3511" s="18"/>
      <c r="AR3511" s="18"/>
      <c r="AS3511" s="18"/>
      <c r="AT3511" s="18"/>
      <c r="AU3511" s="18"/>
      <c r="AV3511" s="18"/>
      <c r="AW3511" s="18"/>
      <c r="AX3511" s="18"/>
      <c r="AY3511" s="18"/>
      <c r="AZ3511" s="18"/>
      <c r="BA3511" s="18"/>
      <c r="BB3511" s="18"/>
      <c r="BC3511" s="18"/>
      <c r="BD3511" s="18"/>
      <c r="BE3511" s="18"/>
    </row>
    <row r="3512" spans="1:57" s="24" customFormat="1" hidden="1" x14ac:dyDescent="0.25">
      <c r="A3512" s="23">
        <v>2019</v>
      </c>
      <c r="B3512" s="23">
        <v>12</v>
      </c>
      <c r="C3512" s="23" t="s">
        <v>124</v>
      </c>
      <c r="D3512" s="23" t="s">
        <v>379</v>
      </c>
      <c r="E3512" s="23" t="s">
        <v>543</v>
      </c>
      <c r="F3512" s="23" t="s">
        <v>532</v>
      </c>
      <c r="G3512" s="23" t="s">
        <v>439</v>
      </c>
      <c r="H3512" s="23">
        <v>0</v>
      </c>
      <c r="I3512" s="23">
        <v>0</v>
      </c>
      <c r="J3512" s="23">
        <v>0</v>
      </c>
      <c r="K3512" s="23">
        <v>0</v>
      </c>
      <c r="L3512" s="23">
        <v>0</v>
      </c>
      <c r="M3512" s="23">
        <v>0</v>
      </c>
      <c r="N3512" s="23">
        <v>0</v>
      </c>
      <c r="O3512" s="23">
        <v>0</v>
      </c>
    </row>
    <row r="3513" spans="1:57" s="24" customFormat="1" hidden="1" x14ac:dyDescent="0.25">
      <c r="A3513" s="23">
        <v>2019</v>
      </c>
      <c r="B3513" s="23">
        <v>12</v>
      </c>
      <c r="C3513" s="23" t="s">
        <v>19</v>
      </c>
      <c r="D3513" s="23" t="s">
        <v>70</v>
      </c>
      <c r="E3513" s="23" t="s">
        <v>441</v>
      </c>
      <c r="F3513" s="23" t="s">
        <v>442</v>
      </c>
      <c r="G3513" s="23" t="s">
        <v>442</v>
      </c>
      <c r="H3513" s="23">
        <v>0.02</v>
      </c>
      <c r="I3513" s="23">
        <v>0</v>
      </c>
      <c r="J3513" s="23">
        <v>0</v>
      </c>
      <c r="K3513" s="23">
        <v>0</v>
      </c>
      <c r="L3513" s="23">
        <v>0.02</v>
      </c>
      <c r="M3513" s="23">
        <v>0</v>
      </c>
      <c r="N3513" s="23">
        <v>0</v>
      </c>
      <c r="O3513" s="23">
        <v>0</v>
      </c>
    </row>
    <row r="3514" spans="1:57" s="24" customFormat="1" hidden="1" x14ac:dyDescent="0.25">
      <c r="A3514" s="23">
        <v>2019</v>
      </c>
      <c r="B3514" s="23">
        <v>12</v>
      </c>
      <c r="C3514" s="23" t="s">
        <v>98</v>
      </c>
      <c r="D3514" s="23" t="s">
        <v>120</v>
      </c>
      <c r="E3514" s="23" t="s">
        <v>459</v>
      </c>
      <c r="F3514" s="23" t="s">
        <v>460</v>
      </c>
      <c r="G3514" s="23" t="s">
        <v>460</v>
      </c>
      <c r="H3514" s="23">
        <v>6.76</v>
      </c>
      <c r="I3514" s="23">
        <v>0</v>
      </c>
      <c r="J3514" s="23">
        <v>0</v>
      </c>
      <c r="K3514" s="23">
        <v>0</v>
      </c>
      <c r="L3514" s="23">
        <v>6.76</v>
      </c>
      <c r="M3514" s="23">
        <v>0</v>
      </c>
      <c r="N3514" s="23">
        <v>0</v>
      </c>
      <c r="O3514" s="23">
        <v>0</v>
      </c>
    </row>
    <row r="3515" spans="1:57" s="24" customFormat="1" x14ac:dyDescent="0.25">
      <c r="A3515" s="23">
        <v>2019</v>
      </c>
      <c r="B3515" s="23">
        <v>12</v>
      </c>
      <c r="C3515" s="23" t="s">
        <v>98</v>
      </c>
      <c r="D3515" s="23" t="s">
        <v>471</v>
      </c>
      <c r="E3515" s="23" t="s">
        <v>29</v>
      </c>
      <c r="F3515" s="23" t="s">
        <v>472</v>
      </c>
      <c r="G3515" s="23" t="s">
        <v>473</v>
      </c>
      <c r="H3515" s="23">
        <v>1164.3399999999999</v>
      </c>
      <c r="I3515" s="23">
        <v>0</v>
      </c>
      <c r="J3515" s="23">
        <v>0</v>
      </c>
      <c r="K3515" s="23">
        <v>0</v>
      </c>
      <c r="L3515" s="23">
        <v>0</v>
      </c>
      <c r="M3515" s="23">
        <v>1164.3399999999999</v>
      </c>
      <c r="N3515" s="23">
        <v>114.71</v>
      </c>
      <c r="O3515" s="23">
        <v>0</v>
      </c>
    </row>
    <row r="3516" spans="1:57" s="24" customFormat="1" x14ac:dyDescent="0.25">
      <c r="A3516" s="23">
        <v>2019</v>
      </c>
      <c r="B3516" s="23">
        <v>12</v>
      </c>
      <c r="C3516" s="23" t="s">
        <v>98</v>
      </c>
      <c r="D3516" s="23" t="s">
        <v>483</v>
      </c>
      <c r="E3516" s="23" t="s">
        <v>29</v>
      </c>
      <c r="F3516" s="23" t="s">
        <v>99</v>
      </c>
      <c r="G3516" s="23" t="s">
        <v>483</v>
      </c>
      <c r="H3516" s="23">
        <v>5.0999999999999996</v>
      </c>
      <c r="I3516" s="23">
        <v>0</v>
      </c>
      <c r="J3516" s="23">
        <v>0</v>
      </c>
      <c r="K3516" s="23">
        <v>0</v>
      </c>
      <c r="L3516" s="23">
        <v>4.6899999999999995</v>
      </c>
      <c r="M3516" s="23">
        <v>0.41</v>
      </c>
      <c r="N3516" s="23">
        <v>0</v>
      </c>
      <c r="O3516" s="23">
        <v>0</v>
      </c>
    </row>
    <row r="3517" spans="1:57" s="24" customFormat="1" x14ac:dyDescent="0.25">
      <c r="A3517" s="23">
        <v>2019</v>
      </c>
      <c r="B3517" s="23">
        <v>12</v>
      </c>
      <c r="C3517" s="23" t="s">
        <v>98</v>
      </c>
      <c r="D3517" s="23" t="s">
        <v>483</v>
      </c>
      <c r="E3517" s="23" t="s">
        <v>29</v>
      </c>
      <c r="F3517" s="23" t="s">
        <v>484</v>
      </c>
      <c r="G3517" s="23" t="s">
        <v>483</v>
      </c>
      <c r="H3517" s="23">
        <v>12.9</v>
      </c>
      <c r="I3517" s="23">
        <v>0</v>
      </c>
      <c r="J3517" s="23">
        <v>0</v>
      </c>
      <c r="K3517" s="23">
        <v>0</v>
      </c>
      <c r="L3517" s="23">
        <v>11.66</v>
      </c>
      <c r="M3517" s="23">
        <v>1.25</v>
      </c>
      <c r="N3517" s="23">
        <v>0</v>
      </c>
      <c r="O3517" s="23">
        <v>0</v>
      </c>
    </row>
    <row r="3518" spans="1:57" s="24" customFormat="1" hidden="1" x14ac:dyDescent="0.25">
      <c r="A3518" s="23">
        <v>2019</v>
      </c>
      <c r="B3518" s="23">
        <v>12</v>
      </c>
      <c r="C3518" s="23" t="s">
        <v>133</v>
      </c>
      <c r="D3518" s="23" t="s">
        <v>238</v>
      </c>
      <c r="E3518" s="23" t="s">
        <v>543</v>
      </c>
      <c r="F3518" s="23" t="s">
        <v>485</v>
      </c>
      <c r="G3518" s="23" t="s">
        <v>486</v>
      </c>
      <c r="H3518" s="23">
        <v>3.29</v>
      </c>
      <c r="I3518" s="23">
        <v>0</v>
      </c>
      <c r="J3518" s="23">
        <v>0</v>
      </c>
      <c r="K3518" s="23">
        <v>0</v>
      </c>
      <c r="L3518" s="23">
        <v>3.29</v>
      </c>
      <c r="M3518" s="23">
        <v>0</v>
      </c>
      <c r="N3518" s="23">
        <v>0</v>
      </c>
      <c r="O3518" s="23">
        <v>0</v>
      </c>
    </row>
    <row r="3519" spans="1:57" s="24" customFormat="1" hidden="1" x14ac:dyDescent="0.25">
      <c r="A3519" s="23">
        <v>2019</v>
      </c>
      <c r="B3519" s="23">
        <v>12</v>
      </c>
      <c r="C3519" s="23" t="s">
        <v>133</v>
      </c>
      <c r="D3519" s="23" t="s">
        <v>487</v>
      </c>
      <c r="E3519" s="23" t="s">
        <v>546</v>
      </c>
      <c r="F3519" s="23" t="s">
        <v>488</v>
      </c>
      <c r="G3519" s="23" t="s">
        <v>489</v>
      </c>
      <c r="H3519" s="23">
        <v>0.47</v>
      </c>
      <c r="I3519" s="23">
        <v>0</v>
      </c>
      <c r="J3519" s="23">
        <v>0</v>
      </c>
      <c r="K3519" s="23">
        <v>0</v>
      </c>
      <c r="L3519" s="23">
        <v>0.47</v>
      </c>
      <c r="M3519" s="23">
        <v>0</v>
      </c>
      <c r="N3519" s="23">
        <v>0</v>
      </c>
      <c r="O3519" s="23">
        <v>0</v>
      </c>
    </row>
    <row r="3520" spans="1:57" s="24" customFormat="1" x14ac:dyDescent="0.25">
      <c r="A3520" s="23">
        <v>2019</v>
      </c>
      <c r="B3520" s="23">
        <v>12</v>
      </c>
      <c r="C3520" s="23" t="s">
        <v>98</v>
      </c>
      <c r="D3520" s="23" t="s">
        <v>120</v>
      </c>
      <c r="E3520" s="23" t="s">
        <v>29</v>
      </c>
      <c r="F3520" s="23" t="s">
        <v>496</v>
      </c>
      <c r="G3520" s="23" t="s">
        <v>497</v>
      </c>
      <c r="H3520" s="23">
        <v>94.18</v>
      </c>
      <c r="I3520" s="23">
        <v>0</v>
      </c>
      <c r="J3520" s="23">
        <v>0</v>
      </c>
      <c r="K3520" s="23">
        <v>0</v>
      </c>
      <c r="L3520" s="23">
        <v>0</v>
      </c>
      <c r="M3520" s="23">
        <v>94.18</v>
      </c>
      <c r="N3520" s="23">
        <v>0</v>
      </c>
      <c r="O3520" s="23">
        <v>0</v>
      </c>
    </row>
    <row r="3521" spans="1:15" s="24" customFormat="1" hidden="1" x14ac:dyDescent="0.25">
      <c r="A3521" s="23">
        <v>2019</v>
      </c>
      <c r="B3521" s="23">
        <v>12</v>
      </c>
      <c r="C3521" s="23" t="s">
        <v>231</v>
      </c>
      <c r="D3521" s="23" t="s">
        <v>232</v>
      </c>
      <c r="E3521" s="23" t="s">
        <v>500</v>
      </c>
      <c r="F3521" s="23" t="s">
        <v>539</v>
      </c>
      <c r="G3521" s="23" t="s">
        <v>502</v>
      </c>
      <c r="H3521" s="23">
        <v>0.31</v>
      </c>
      <c r="I3521" s="23">
        <v>0</v>
      </c>
      <c r="J3521" s="23">
        <v>0</v>
      </c>
      <c r="K3521" s="23">
        <v>0</v>
      </c>
      <c r="L3521" s="23">
        <v>0</v>
      </c>
      <c r="M3521" s="23">
        <v>0</v>
      </c>
      <c r="N3521" s="23">
        <v>0</v>
      </c>
      <c r="O3521" s="23">
        <v>0.31</v>
      </c>
    </row>
    <row r="3522" spans="1:15" s="24" customFormat="1" hidden="1" x14ac:dyDescent="0.25">
      <c r="A3522" s="23">
        <v>2019</v>
      </c>
      <c r="B3522" s="23">
        <v>12</v>
      </c>
      <c r="C3522" s="23" t="s">
        <v>133</v>
      </c>
      <c r="D3522" s="23" t="s">
        <v>292</v>
      </c>
      <c r="E3522" s="23" t="s">
        <v>242</v>
      </c>
      <c r="F3522" s="23" t="s">
        <v>504</v>
      </c>
      <c r="G3522" s="23" t="s">
        <v>505</v>
      </c>
      <c r="H3522" s="23">
        <v>43.69</v>
      </c>
      <c r="I3522" s="23">
        <v>0</v>
      </c>
      <c r="J3522" s="23">
        <v>0</v>
      </c>
      <c r="K3522" s="23">
        <v>0</v>
      </c>
      <c r="L3522" s="23">
        <v>0.93</v>
      </c>
      <c r="M3522" s="23">
        <v>0</v>
      </c>
      <c r="N3522" s="23">
        <v>0</v>
      </c>
      <c r="O3522" s="23">
        <v>42.76</v>
      </c>
    </row>
    <row r="3523" spans="1:15" s="24" customFormat="1" hidden="1" x14ac:dyDescent="0.25">
      <c r="A3523" s="23">
        <v>2019</v>
      </c>
      <c r="B3523" s="23">
        <v>12</v>
      </c>
      <c r="C3523" s="23" t="s">
        <v>133</v>
      </c>
      <c r="D3523" s="23" t="s">
        <v>506</v>
      </c>
      <c r="E3523" s="23" t="s">
        <v>242</v>
      </c>
      <c r="F3523" s="23" t="s">
        <v>507</v>
      </c>
      <c r="G3523" s="23" t="s">
        <v>505</v>
      </c>
      <c r="H3523" s="23">
        <v>47.23</v>
      </c>
      <c r="I3523" s="23">
        <v>0</v>
      </c>
      <c r="J3523" s="23">
        <v>0</v>
      </c>
      <c r="K3523" s="23">
        <v>0</v>
      </c>
      <c r="L3523" s="23">
        <v>1</v>
      </c>
      <c r="M3523" s="23">
        <v>0</v>
      </c>
      <c r="N3523" s="23">
        <v>0</v>
      </c>
      <c r="O3523" s="23">
        <v>46.23</v>
      </c>
    </row>
    <row r="3524" spans="1:15" s="24" customFormat="1" hidden="1" x14ac:dyDescent="0.25">
      <c r="A3524" s="23">
        <v>2019</v>
      </c>
      <c r="B3524" s="23">
        <v>12</v>
      </c>
      <c r="C3524" s="23" t="s">
        <v>133</v>
      </c>
      <c r="D3524" s="23" t="s">
        <v>292</v>
      </c>
      <c r="E3524" s="23" t="s">
        <v>242</v>
      </c>
      <c r="F3524" s="23" t="s">
        <v>508</v>
      </c>
      <c r="G3524" s="23" t="s">
        <v>505</v>
      </c>
      <c r="H3524" s="23">
        <v>100.16</v>
      </c>
      <c r="I3524" s="23">
        <v>0</v>
      </c>
      <c r="J3524" s="23">
        <v>0</v>
      </c>
      <c r="K3524" s="23">
        <v>0</v>
      </c>
      <c r="L3524" s="23">
        <v>2.12</v>
      </c>
      <c r="M3524" s="23">
        <v>0</v>
      </c>
      <c r="N3524" s="23">
        <v>0</v>
      </c>
      <c r="O3524" s="23">
        <v>98.03</v>
      </c>
    </row>
    <row r="3525" spans="1:15" x14ac:dyDescent="0.25">
      <c r="H3525" s="26"/>
    </row>
  </sheetData>
  <autoFilter ref="A2:BE3524" xr:uid="{A6F8A737-7878-40B7-A977-DA16480DB466}">
    <filterColumn colId="4">
      <filters>
        <filter val="ECOPETROL S.A."/>
      </filters>
    </filterColumn>
    <sortState xmlns:xlrd2="http://schemas.microsoft.com/office/spreadsheetml/2017/richdata2" ref="A3:BE3524">
      <sortCondition descending="1" ref="K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0A5-9819-4EE9-ACF7-1F0D3D63E73E}">
  <dimension ref="A1:A456"/>
  <sheetViews>
    <sheetView topLeftCell="A199" workbookViewId="0">
      <selection activeCell="A113" sqref="A113:A116"/>
    </sheetView>
  </sheetViews>
  <sheetFormatPr baseColWidth="10" defaultRowHeight="15" x14ac:dyDescent="0.25"/>
  <cols>
    <col min="1" max="1" width="51.5703125" customWidth="1"/>
  </cols>
  <sheetData>
    <row r="1" spans="1:1" x14ac:dyDescent="0.25">
      <c r="A1" t="s">
        <v>793</v>
      </c>
    </row>
    <row r="2" spans="1:1" x14ac:dyDescent="0.25">
      <c r="A2" s="8" t="s">
        <v>18</v>
      </c>
    </row>
    <row r="3" spans="1:1" x14ac:dyDescent="0.25">
      <c r="A3" s="8" t="s">
        <v>356</v>
      </c>
    </row>
    <row r="4" spans="1:1" x14ac:dyDescent="0.25">
      <c r="A4" s="8" t="s">
        <v>660</v>
      </c>
    </row>
    <row r="5" spans="1:1" x14ac:dyDescent="0.25">
      <c r="A5" s="8" t="s">
        <v>775</v>
      </c>
    </row>
    <row r="6" spans="1:1" x14ac:dyDescent="0.25">
      <c r="A6" s="8" t="s">
        <v>374</v>
      </c>
    </row>
    <row r="7" spans="1:1" x14ac:dyDescent="0.25">
      <c r="A7" s="8" t="s">
        <v>525</v>
      </c>
    </row>
    <row r="8" spans="1:1" x14ac:dyDescent="0.25">
      <c r="A8" s="8" t="s">
        <v>350</v>
      </c>
    </row>
    <row r="9" spans="1:1" x14ac:dyDescent="0.25">
      <c r="A9" s="8" t="s">
        <v>311</v>
      </c>
    </row>
    <row r="10" spans="1:1" x14ac:dyDescent="0.25">
      <c r="A10" s="8" t="s">
        <v>343</v>
      </c>
    </row>
    <row r="11" spans="1:1" x14ac:dyDescent="0.25">
      <c r="A11" s="8" t="s">
        <v>517</v>
      </c>
    </row>
    <row r="12" spans="1:1" x14ac:dyDescent="0.25">
      <c r="A12" s="8" t="s">
        <v>195</v>
      </c>
    </row>
    <row r="13" spans="1:1" x14ac:dyDescent="0.25">
      <c r="A13" s="8" t="s">
        <v>195</v>
      </c>
    </row>
    <row r="14" spans="1:1" x14ac:dyDescent="0.25">
      <c r="A14" s="8" t="s">
        <v>181</v>
      </c>
    </row>
    <row r="15" spans="1:1" x14ac:dyDescent="0.25">
      <c r="A15" s="8" t="s">
        <v>181</v>
      </c>
    </row>
    <row r="16" spans="1:1" x14ac:dyDescent="0.25">
      <c r="A16" s="8" t="s">
        <v>705</v>
      </c>
    </row>
    <row r="17" spans="1:1" x14ac:dyDescent="0.25">
      <c r="A17" s="8" t="s">
        <v>633</v>
      </c>
    </row>
    <row r="18" spans="1:1" x14ac:dyDescent="0.25">
      <c r="A18" s="8" t="s">
        <v>261</v>
      </c>
    </row>
    <row r="19" spans="1:1" x14ac:dyDescent="0.25">
      <c r="A19" s="8" t="s">
        <v>767</v>
      </c>
    </row>
    <row r="20" spans="1:1" x14ac:dyDescent="0.25">
      <c r="A20" s="8" t="s">
        <v>634</v>
      </c>
    </row>
    <row r="21" spans="1:1" x14ac:dyDescent="0.25">
      <c r="A21" s="8" t="s">
        <v>760</v>
      </c>
    </row>
    <row r="22" spans="1:1" x14ac:dyDescent="0.25">
      <c r="A22" s="8" t="s">
        <v>26</v>
      </c>
    </row>
    <row r="23" spans="1:1" x14ac:dyDescent="0.25">
      <c r="A23" s="8" t="s">
        <v>718</v>
      </c>
    </row>
    <row r="24" spans="1:1" x14ac:dyDescent="0.25">
      <c r="A24" s="8" t="s">
        <v>664</v>
      </c>
    </row>
    <row r="25" spans="1:1" x14ac:dyDescent="0.25">
      <c r="A25" s="8" t="s">
        <v>614</v>
      </c>
    </row>
    <row r="26" spans="1:1" x14ac:dyDescent="0.25">
      <c r="A26" s="8" t="s">
        <v>82</v>
      </c>
    </row>
    <row r="27" spans="1:1" x14ac:dyDescent="0.25">
      <c r="A27" s="8" t="s">
        <v>530</v>
      </c>
    </row>
    <row r="28" spans="1:1" x14ac:dyDescent="0.25">
      <c r="A28" s="8" t="s">
        <v>773</v>
      </c>
    </row>
    <row r="29" spans="1:1" x14ac:dyDescent="0.25">
      <c r="A29" s="8" t="s">
        <v>30</v>
      </c>
    </row>
    <row r="30" spans="1:1" x14ac:dyDescent="0.25">
      <c r="A30" s="8" t="s">
        <v>31</v>
      </c>
    </row>
    <row r="31" spans="1:1" x14ac:dyDescent="0.25">
      <c r="A31" s="8" t="s">
        <v>139</v>
      </c>
    </row>
    <row r="32" spans="1:1" x14ac:dyDescent="0.25">
      <c r="A32" s="8" t="s">
        <v>669</v>
      </c>
    </row>
    <row r="33" spans="1:1" x14ac:dyDescent="0.25">
      <c r="A33" s="8" t="s">
        <v>262</v>
      </c>
    </row>
    <row r="34" spans="1:1" x14ac:dyDescent="0.25">
      <c r="A34" s="8" t="s">
        <v>367</v>
      </c>
    </row>
    <row r="35" spans="1:1" x14ac:dyDescent="0.25">
      <c r="A35" s="8" t="s">
        <v>367</v>
      </c>
    </row>
    <row r="36" spans="1:1" x14ac:dyDescent="0.25">
      <c r="A36" s="8" t="s">
        <v>410</v>
      </c>
    </row>
    <row r="37" spans="1:1" x14ac:dyDescent="0.25">
      <c r="A37" s="8" t="s">
        <v>759</v>
      </c>
    </row>
    <row r="38" spans="1:1" x14ac:dyDescent="0.25">
      <c r="A38" s="8" t="s">
        <v>428</v>
      </c>
    </row>
    <row r="39" spans="1:1" x14ac:dyDescent="0.25">
      <c r="A39" s="8" t="s">
        <v>32</v>
      </c>
    </row>
    <row r="40" spans="1:1" x14ac:dyDescent="0.25">
      <c r="A40" s="8" t="s">
        <v>263</v>
      </c>
    </row>
    <row r="41" spans="1:1" x14ac:dyDescent="0.25">
      <c r="A41" s="8" t="s">
        <v>246</v>
      </c>
    </row>
    <row r="42" spans="1:1" x14ac:dyDescent="0.25">
      <c r="A42" s="8" t="s">
        <v>693</v>
      </c>
    </row>
    <row r="43" spans="1:1" x14ac:dyDescent="0.25">
      <c r="A43" s="8" t="s">
        <v>47</v>
      </c>
    </row>
    <row r="44" spans="1:1" x14ac:dyDescent="0.25">
      <c r="A44" s="8" t="s">
        <v>706</v>
      </c>
    </row>
    <row r="45" spans="1:1" x14ac:dyDescent="0.25">
      <c r="A45" s="8" t="s">
        <v>400</v>
      </c>
    </row>
    <row r="46" spans="1:1" x14ac:dyDescent="0.25">
      <c r="A46" s="8" t="s">
        <v>679</v>
      </c>
    </row>
    <row r="47" spans="1:1" x14ac:dyDescent="0.25">
      <c r="A47" s="8" t="s">
        <v>620</v>
      </c>
    </row>
    <row r="48" spans="1:1" x14ac:dyDescent="0.25">
      <c r="A48" s="8" t="s">
        <v>772</v>
      </c>
    </row>
    <row r="49" spans="1:1" x14ac:dyDescent="0.25">
      <c r="A49" s="8" t="s">
        <v>141</v>
      </c>
    </row>
    <row r="50" spans="1:1" x14ac:dyDescent="0.25">
      <c r="A50" s="8" t="s">
        <v>323</v>
      </c>
    </row>
    <row r="51" spans="1:1" x14ac:dyDescent="0.25">
      <c r="A51" s="8" t="s">
        <v>58</v>
      </c>
    </row>
    <row r="52" spans="1:1" x14ac:dyDescent="0.25">
      <c r="A52" s="8" t="s">
        <v>58</v>
      </c>
    </row>
    <row r="53" spans="1:1" x14ac:dyDescent="0.25">
      <c r="A53" s="8" t="s">
        <v>430</v>
      </c>
    </row>
    <row r="54" spans="1:1" x14ac:dyDescent="0.25">
      <c r="A54" s="8" t="s">
        <v>465</v>
      </c>
    </row>
    <row r="55" spans="1:1" x14ac:dyDescent="0.25">
      <c r="A55" s="8" t="s">
        <v>148</v>
      </c>
    </row>
    <row r="56" spans="1:1" x14ac:dyDescent="0.25">
      <c r="A56" s="8" t="s">
        <v>455</v>
      </c>
    </row>
    <row r="57" spans="1:1" x14ac:dyDescent="0.25">
      <c r="A57" s="8" t="s">
        <v>534</v>
      </c>
    </row>
    <row r="58" spans="1:1" x14ac:dyDescent="0.25">
      <c r="A58" s="8" t="s">
        <v>534</v>
      </c>
    </row>
    <row r="59" spans="1:1" x14ac:dyDescent="0.25">
      <c r="A59" s="8" t="s">
        <v>412</v>
      </c>
    </row>
    <row r="60" spans="1:1" x14ac:dyDescent="0.25">
      <c r="A60" s="8" t="s">
        <v>476</v>
      </c>
    </row>
    <row r="61" spans="1:1" x14ac:dyDescent="0.25">
      <c r="A61" s="8" t="s">
        <v>752</v>
      </c>
    </row>
    <row r="62" spans="1:1" x14ac:dyDescent="0.25">
      <c r="A62" s="8" t="s">
        <v>397</v>
      </c>
    </row>
    <row r="63" spans="1:1" x14ac:dyDescent="0.25">
      <c r="A63" s="8" t="s">
        <v>750</v>
      </c>
    </row>
    <row r="64" spans="1:1" x14ac:dyDescent="0.25">
      <c r="A64" s="8" t="s">
        <v>314</v>
      </c>
    </row>
    <row r="65" spans="1:1" x14ac:dyDescent="0.25">
      <c r="A65" s="8" t="s">
        <v>68</v>
      </c>
    </row>
    <row r="66" spans="1:1" x14ac:dyDescent="0.25">
      <c r="A66" s="8" t="s">
        <v>22</v>
      </c>
    </row>
    <row r="67" spans="1:1" x14ac:dyDescent="0.25">
      <c r="A67" s="8" t="s">
        <v>76</v>
      </c>
    </row>
    <row r="68" spans="1:1" x14ac:dyDescent="0.25">
      <c r="A68" s="8" t="s">
        <v>76</v>
      </c>
    </row>
    <row r="69" spans="1:1" x14ac:dyDescent="0.25">
      <c r="A69" s="8" t="s">
        <v>170</v>
      </c>
    </row>
    <row r="70" spans="1:1" x14ac:dyDescent="0.25">
      <c r="A70" s="8" t="s">
        <v>638</v>
      </c>
    </row>
    <row r="71" spans="1:1" x14ac:dyDescent="0.25">
      <c r="A71" s="8" t="s">
        <v>264</v>
      </c>
    </row>
    <row r="72" spans="1:1" x14ac:dyDescent="0.25">
      <c r="A72" s="8" t="s">
        <v>681</v>
      </c>
    </row>
    <row r="73" spans="1:1" x14ac:dyDescent="0.25">
      <c r="A73" s="8" t="s">
        <v>657</v>
      </c>
    </row>
    <row r="74" spans="1:1" x14ac:dyDescent="0.25">
      <c r="A74" s="8" t="s">
        <v>658</v>
      </c>
    </row>
    <row r="75" spans="1:1" x14ac:dyDescent="0.25">
      <c r="A75" s="8" t="s">
        <v>659</v>
      </c>
    </row>
    <row r="76" spans="1:1" x14ac:dyDescent="0.25">
      <c r="A76" s="8" t="s">
        <v>183</v>
      </c>
    </row>
    <row r="77" spans="1:1" x14ac:dyDescent="0.25">
      <c r="A77" s="8" t="s">
        <v>183</v>
      </c>
    </row>
    <row r="78" spans="1:1" x14ac:dyDescent="0.25">
      <c r="A78" s="8" t="s">
        <v>461</v>
      </c>
    </row>
    <row r="79" spans="1:1" x14ac:dyDescent="0.25">
      <c r="A79" s="8" t="s">
        <v>738</v>
      </c>
    </row>
    <row r="80" spans="1:1" x14ac:dyDescent="0.25">
      <c r="A80" s="8" t="s">
        <v>185</v>
      </c>
    </row>
    <row r="81" spans="1:1" x14ac:dyDescent="0.25">
      <c r="A81" s="8" t="s">
        <v>83</v>
      </c>
    </row>
    <row r="82" spans="1:1" x14ac:dyDescent="0.25">
      <c r="A82" s="8" t="s">
        <v>716</v>
      </c>
    </row>
    <row r="83" spans="1:1" x14ac:dyDescent="0.25">
      <c r="A83" s="8" t="s">
        <v>211</v>
      </c>
    </row>
    <row r="84" spans="1:1" x14ac:dyDescent="0.25">
      <c r="A84" s="8" t="s">
        <v>86</v>
      </c>
    </row>
    <row r="85" spans="1:1" x14ac:dyDescent="0.25">
      <c r="A85" s="8" t="s">
        <v>88</v>
      </c>
    </row>
    <row r="86" spans="1:1" x14ac:dyDescent="0.25">
      <c r="A86" s="8" t="s">
        <v>504</v>
      </c>
    </row>
    <row r="87" spans="1:1" x14ac:dyDescent="0.25">
      <c r="A87" s="8" t="s">
        <v>670</v>
      </c>
    </row>
    <row r="88" spans="1:1" x14ac:dyDescent="0.25">
      <c r="A88" s="8" t="s">
        <v>376</v>
      </c>
    </row>
    <row r="89" spans="1:1" x14ac:dyDescent="0.25">
      <c r="A89" s="8" t="s">
        <v>463</v>
      </c>
    </row>
    <row r="90" spans="1:1" x14ac:dyDescent="0.25">
      <c r="A90" s="8" t="s">
        <v>316</v>
      </c>
    </row>
    <row r="91" spans="1:1" x14ac:dyDescent="0.25">
      <c r="A91" s="8" t="s">
        <v>712</v>
      </c>
    </row>
    <row r="92" spans="1:1" x14ac:dyDescent="0.25">
      <c r="A92" s="8" t="s">
        <v>621</v>
      </c>
    </row>
    <row r="93" spans="1:1" x14ac:dyDescent="0.25">
      <c r="A93" s="8" t="s">
        <v>511</v>
      </c>
    </row>
    <row r="94" spans="1:1" x14ac:dyDescent="0.25">
      <c r="A94" s="8" t="s">
        <v>511</v>
      </c>
    </row>
    <row r="95" spans="1:1" x14ac:dyDescent="0.25">
      <c r="A95" s="8" t="s">
        <v>156</v>
      </c>
    </row>
    <row r="96" spans="1:1" x14ac:dyDescent="0.25">
      <c r="A96" s="8" t="s">
        <v>329</v>
      </c>
    </row>
    <row r="97" spans="1:1" x14ac:dyDescent="0.25">
      <c r="A97" s="8" t="s">
        <v>331</v>
      </c>
    </row>
    <row r="98" spans="1:1" x14ac:dyDescent="0.25">
      <c r="A98" s="8" t="s">
        <v>648</v>
      </c>
    </row>
    <row r="99" spans="1:1" x14ac:dyDescent="0.25">
      <c r="A99" s="8" t="s">
        <v>720</v>
      </c>
    </row>
    <row r="100" spans="1:1" x14ac:dyDescent="0.25">
      <c r="A100" s="8" t="s">
        <v>720</v>
      </c>
    </row>
    <row r="101" spans="1:1" x14ac:dyDescent="0.25">
      <c r="A101" s="8" t="s">
        <v>726</v>
      </c>
    </row>
    <row r="102" spans="1:1" x14ac:dyDescent="0.25">
      <c r="A102" s="8" t="s">
        <v>721</v>
      </c>
    </row>
    <row r="103" spans="1:1" x14ac:dyDescent="0.25">
      <c r="A103" s="8" t="s">
        <v>721</v>
      </c>
    </row>
    <row r="104" spans="1:1" x14ac:dyDescent="0.25">
      <c r="A104" s="8" t="s">
        <v>413</v>
      </c>
    </row>
    <row r="105" spans="1:1" x14ac:dyDescent="0.25">
      <c r="A105" s="8" t="s">
        <v>667</v>
      </c>
    </row>
    <row r="106" spans="1:1" x14ac:dyDescent="0.25">
      <c r="A106" s="8" t="s">
        <v>265</v>
      </c>
    </row>
    <row r="107" spans="1:1" x14ac:dyDescent="0.25">
      <c r="A107" s="8" t="s">
        <v>69</v>
      </c>
    </row>
    <row r="108" spans="1:1" x14ac:dyDescent="0.25">
      <c r="A108" s="8" t="s">
        <v>101</v>
      </c>
    </row>
    <row r="109" spans="1:1" x14ac:dyDescent="0.25">
      <c r="A109" s="8" t="s">
        <v>687</v>
      </c>
    </row>
    <row r="110" spans="1:1" x14ac:dyDescent="0.25">
      <c r="A110" s="8" t="s">
        <v>747</v>
      </c>
    </row>
    <row r="111" spans="1:1" x14ac:dyDescent="0.25">
      <c r="A111" s="8" t="s">
        <v>661</v>
      </c>
    </row>
    <row r="112" spans="1:1" x14ac:dyDescent="0.25">
      <c r="A112" s="8" t="s">
        <v>132</v>
      </c>
    </row>
    <row r="113" spans="1:1" x14ac:dyDescent="0.25">
      <c r="A113" s="8" t="s">
        <v>189</v>
      </c>
    </row>
    <row r="114" spans="1:1" x14ac:dyDescent="0.25">
      <c r="A114" s="8" t="s">
        <v>189</v>
      </c>
    </row>
    <row r="115" spans="1:1" x14ac:dyDescent="0.25">
      <c r="A115" s="8" t="s">
        <v>192</v>
      </c>
    </row>
    <row r="116" spans="1:1" x14ac:dyDescent="0.25">
      <c r="A116" s="8" t="s">
        <v>192</v>
      </c>
    </row>
    <row r="117" spans="1:1" x14ac:dyDescent="0.25">
      <c r="A117" s="8" t="s">
        <v>140</v>
      </c>
    </row>
    <row r="118" spans="1:1" x14ac:dyDescent="0.25">
      <c r="A118" s="8" t="s">
        <v>140</v>
      </c>
    </row>
    <row r="119" spans="1:1" x14ac:dyDescent="0.25">
      <c r="A119" s="44" t="s">
        <v>688</v>
      </c>
    </row>
    <row r="120" spans="1:1" x14ac:dyDescent="0.25">
      <c r="A120" s="8" t="s">
        <v>352</v>
      </c>
    </row>
    <row r="121" spans="1:1" x14ac:dyDescent="0.25">
      <c r="A121" s="8" t="s">
        <v>378</v>
      </c>
    </row>
    <row r="122" spans="1:1" x14ac:dyDescent="0.25">
      <c r="A122" s="8" t="s">
        <v>150</v>
      </c>
    </row>
    <row r="123" spans="1:1" x14ac:dyDescent="0.25">
      <c r="A123" s="8" t="s">
        <v>150</v>
      </c>
    </row>
    <row r="124" spans="1:1" x14ac:dyDescent="0.25">
      <c r="A124" s="8" t="s">
        <v>615</v>
      </c>
    </row>
    <row r="125" spans="1:1" x14ac:dyDescent="0.25">
      <c r="A125" s="8" t="s">
        <v>159</v>
      </c>
    </row>
    <row r="126" spans="1:1" x14ac:dyDescent="0.25">
      <c r="A126" s="8" t="s">
        <v>478</v>
      </c>
    </row>
    <row r="127" spans="1:1" x14ac:dyDescent="0.25">
      <c r="A127" s="8" t="s">
        <v>289</v>
      </c>
    </row>
    <row r="128" spans="1:1" x14ac:dyDescent="0.25">
      <c r="A128" s="8" t="s">
        <v>198</v>
      </c>
    </row>
    <row r="129" spans="1:1" x14ac:dyDescent="0.25">
      <c r="A129" s="8" t="s">
        <v>671</v>
      </c>
    </row>
    <row r="130" spans="1:1" x14ac:dyDescent="0.25">
      <c r="A130" s="8" t="s">
        <v>672</v>
      </c>
    </row>
    <row r="131" spans="1:1" x14ac:dyDescent="0.25">
      <c r="A131" s="8" t="s">
        <v>673</v>
      </c>
    </row>
    <row r="132" spans="1:1" x14ac:dyDescent="0.25">
      <c r="A132" s="8" t="s">
        <v>674</v>
      </c>
    </row>
    <row r="133" spans="1:1" x14ac:dyDescent="0.25">
      <c r="A133" s="8" t="s">
        <v>675</v>
      </c>
    </row>
    <row r="134" spans="1:1" x14ac:dyDescent="0.25">
      <c r="A134" s="8" t="s">
        <v>676</v>
      </c>
    </row>
    <row r="135" spans="1:1" x14ac:dyDescent="0.25">
      <c r="A135" s="8" t="s">
        <v>741</v>
      </c>
    </row>
    <row r="136" spans="1:1" x14ac:dyDescent="0.25">
      <c r="A136" s="8" t="s">
        <v>723</v>
      </c>
    </row>
    <row r="137" spans="1:1" x14ac:dyDescent="0.25">
      <c r="A137" s="8" t="s">
        <v>92</v>
      </c>
    </row>
    <row r="138" spans="1:1" x14ac:dyDescent="0.25">
      <c r="A138" s="8" t="s">
        <v>94</v>
      </c>
    </row>
    <row r="139" spans="1:1" x14ac:dyDescent="0.25">
      <c r="A139" s="8" t="s">
        <v>161</v>
      </c>
    </row>
    <row r="140" spans="1:1" x14ac:dyDescent="0.25">
      <c r="A140" s="8" t="s">
        <v>162</v>
      </c>
    </row>
    <row r="141" spans="1:1" x14ac:dyDescent="0.25">
      <c r="A141" s="8" t="s">
        <v>163</v>
      </c>
    </row>
    <row r="142" spans="1:1" x14ac:dyDescent="0.25">
      <c r="A142" s="8" t="s">
        <v>164</v>
      </c>
    </row>
    <row r="143" spans="1:1" x14ac:dyDescent="0.25">
      <c r="A143" s="8" t="s">
        <v>167</v>
      </c>
    </row>
    <row r="144" spans="1:1" x14ac:dyDescent="0.25">
      <c r="A144" s="8" t="s">
        <v>168</v>
      </c>
    </row>
    <row r="145" spans="1:1" x14ac:dyDescent="0.25">
      <c r="A145" s="8" t="s">
        <v>60</v>
      </c>
    </row>
    <row r="146" spans="1:1" x14ac:dyDescent="0.25">
      <c r="A146" s="8" t="s">
        <v>696</v>
      </c>
    </row>
    <row r="147" spans="1:1" x14ac:dyDescent="0.25">
      <c r="A147" s="8" t="s">
        <v>127</v>
      </c>
    </row>
    <row r="148" spans="1:1" x14ac:dyDescent="0.25">
      <c r="A148" s="8" t="s">
        <v>213</v>
      </c>
    </row>
    <row r="149" spans="1:1" x14ac:dyDescent="0.25">
      <c r="A149" s="8" t="s">
        <v>105</v>
      </c>
    </row>
    <row r="150" spans="1:1" x14ac:dyDescent="0.25">
      <c r="A150" s="8" t="s">
        <v>535</v>
      </c>
    </row>
    <row r="151" spans="1:1" x14ac:dyDescent="0.25">
      <c r="A151" s="8" t="s">
        <v>652</v>
      </c>
    </row>
    <row r="152" spans="1:1" x14ac:dyDescent="0.25">
      <c r="A152" s="8" t="s">
        <v>652</v>
      </c>
    </row>
    <row r="153" spans="1:1" x14ac:dyDescent="0.25">
      <c r="A153" s="8" t="s">
        <v>518</v>
      </c>
    </row>
    <row r="154" spans="1:1" x14ac:dyDescent="0.25">
      <c r="A154" s="8" t="s">
        <v>518</v>
      </c>
    </row>
    <row r="155" spans="1:1" x14ac:dyDescent="0.25">
      <c r="A155" s="8" t="s">
        <v>281</v>
      </c>
    </row>
    <row r="156" spans="1:1" x14ac:dyDescent="0.25">
      <c r="A156" s="8" t="s">
        <v>281</v>
      </c>
    </row>
    <row r="157" spans="1:1" x14ac:dyDescent="0.25">
      <c r="A157" s="8" t="s">
        <v>283</v>
      </c>
    </row>
    <row r="158" spans="1:1" x14ac:dyDescent="0.25">
      <c r="A158" s="8" t="s">
        <v>283</v>
      </c>
    </row>
    <row r="159" spans="1:1" x14ac:dyDescent="0.25">
      <c r="A159" s="8" t="s">
        <v>438</v>
      </c>
    </row>
    <row r="160" spans="1:1" x14ac:dyDescent="0.25">
      <c r="A160" s="8" t="s">
        <v>216</v>
      </c>
    </row>
    <row r="161" spans="1:1" x14ac:dyDescent="0.25">
      <c r="A161" s="8" t="s">
        <v>443</v>
      </c>
    </row>
    <row r="162" spans="1:1" x14ac:dyDescent="0.25">
      <c r="A162" s="8" t="s">
        <v>218</v>
      </c>
    </row>
    <row r="163" spans="1:1" x14ac:dyDescent="0.25">
      <c r="A163" s="8" t="s">
        <v>113</v>
      </c>
    </row>
    <row r="164" spans="1:1" x14ac:dyDescent="0.25">
      <c r="A164" s="8" t="s">
        <v>113</v>
      </c>
    </row>
    <row r="165" spans="1:1" x14ac:dyDescent="0.25">
      <c r="A165" s="8" t="s">
        <v>113</v>
      </c>
    </row>
    <row r="166" spans="1:1" x14ac:dyDescent="0.25">
      <c r="A166" s="8" t="s">
        <v>113</v>
      </c>
    </row>
    <row r="167" spans="1:1" x14ac:dyDescent="0.25">
      <c r="A167" s="8" t="s">
        <v>701</v>
      </c>
    </row>
    <row r="168" spans="1:1" x14ac:dyDescent="0.25">
      <c r="A168" s="8" t="s">
        <v>447</v>
      </c>
    </row>
    <row r="169" spans="1:1" x14ac:dyDescent="0.25">
      <c r="A169" s="8" t="s">
        <v>447</v>
      </c>
    </row>
    <row r="170" spans="1:1" x14ac:dyDescent="0.25">
      <c r="A170" s="8" t="s">
        <v>193</v>
      </c>
    </row>
    <row r="171" spans="1:1" x14ac:dyDescent="0.25">
      <c r="A171" s="8" t="s">
        <v>305</v>
      </c>
    </row>
    <row r="172" spans="1:1" x14ac:dyDescent="0.25">
      <c r="A172" s="8" t="s">
        <v>414</v>
      </c>
    </row>
    <row r="173" spans="1:1" x14ac:dyDescent="0.25">
      <c r="A173" s="8" t="s">
        <v>415</v>
      </c>
    </row>
    <row r="174" spans="1:1" x14ac:dyDescent="0.25">
      <c r="A174" s="8" t="s">
        <v>416</v>
      </c>
    </row>
    <row r="175" spans="1:1" x14ac:dyDescent="0.25">
      <c r="A175" s="8" t="s">
        <v>293</v>
      </c>
    </row>
    <row r="176" spans="1:1" x14ac:dyDescent="0.25">
      <c r="A176" s="8" t="s">
        <v>207</v>
      </c>
    </row>
    <row r="177" spans="1:1" x14ac:dyDescent="0.25">
      <c r="A177" s="8" t="s">
        <v>612</v>
      </c>
    </row>
    <row r="178" spans="1:1" x14ac:dyDescent="0.25">
      <c r="A178" s="8" t="s">
        <v>221</v>
      </c>
    </row>
    <row r="179" spans="1:1" x14ac:dyDescent="0.25">
      <c r="A179" s="8" t="s">
        <v>727</v>
      </c>
    </row>
    <row r="180" spans="1:1" x14ac:dyDescent="0.25">
      <c r="A180" s="8" t="s">
        <v>607</v>
      </c>
    </row>
    <row r="181" spans="1:1" x14ac:dyDescent="0.25">
      <c r="A181" s="8" t="s">
        <v>165</v>
      </c>
    </row>
    <row r="182" spans="1:1" x14ac:dyDescent="0.25">
      <c r="A182" s="8" t="s">
        <v>63</v>
      </c>
    </row>
    <row r="183" spans="1:1" x14ac:dyDescent="0.25">
      <c r="A183" s="8" t="s">
        <v>602</v>
      </c>
    </row>
    <row r="184" spans="1:1" x14ac:dyDescent="0.25">
      <c r="A184" s="8" t="s">
        <v>172</v>
      </c>
    </row>
    <row r="185" spans="1:1" x14ac:dyDescent="0.25">
      <c r="A185" s="8" t="s">
        <v>552</v>
      </c>
    </row>
    <row r="186" spans="1:1" x14ac:dyDescent="0.25">
      <c r="A186" s="8" t="s">
        <v>550</v>
      </c>
    </row>
    <row r="187" spans="1:1" x14ac:dyDescent="0.25">
      <c r="A187" s="8" t="s">
        <v>406</v>
      </c>
    </row>
    <row r="188" spans="1:1" x14ac:dyDescent="0.25">
      <c r="A188" s="8" t="s">
        <v>408</v>
      </c>
    </row>
    <row r="189" spans="1:1" x14ac:dyDescent="0.25">
      <c r="A189" s="8" t="s">
        <v>768</v>
      </c>
    </row>
    <row r="190" spans="1:1" x14ac:dyDescent="0.25">
      <c r="A190" s="8" t="s">
        <v>764</v>
      </c>
    </row>
    <row r="191" spans="1:1" x14ac:dyDescent="0.25">
      <c r="A191" s="8" t="s">
        <v>142</v>
      </c>
    </row>
    <row r="192" spans="1:1" x14ac:dyDescent="0.25">
      <c r="A192" s="8" t="s">
        <v>745</v>
      </c>
    </row>
    <row r="193" spans="1:1" x14ac:dyDescent="0.25">
      <c r="A193" s="8" t="s">
        <v>333</v>
      </c>
    </row>
    <row r="194" spans="1:1" x14ac:dyDescent="0.25">
      <c r="A194" s="8" t="s">
        <v>33</v>
      </c>
    </row>
    <row r="195" spans="1:1" x14ac:dyDescent="0.25">
      <c r="A195" s="8" t="s">
        <v>347</v>
      </c>
    </row>
    <row r="196" spans="1:1" x14ac:dyDescent="0.25">
      <c r="A196" s="8" t="s">
        <v>358</v>
      </c>
    </row>
    <row r="197" spans="1:1" x14ac:dyDescent="0.25">
      <c r="A197" s="8" t="s">
        <v>596</v>
      </c>
    </row>
    <row r="198" spans="1:1" x14ac:dyDescent="0.25">
      <c r="A198" s="8" t="s">
        <v>616</v>
      </c>
    </row>
    <row r="199" spans="1:1" x14ac:dyDescent="0.25">
      <c r="A199" s="8" t="s">
        <v>617</v>
      </c>
    </row>
    <row r="200" spans="1:1" x14ac:dyDescent="0.25">
      <c r="A200" s="8" t="s">
        <v>702</v>
      </c>
    </row>
    <row r="201" spans="1:1" x14ac:dyDescent="0.25">
      <c r="A201" s="8" t="s">
        <v>204</v>
      </c>
    </row>
    <row r="202" spans="1:1" x14ac:dyDescent="0.25">
      <c r="A202" s="8" t="s">
        <v>636</v>
      </c>
    </row>
    <row r="203" spans="1:1" x14ac:dyDescent="0.25">
      <c r="A203" s="8" t="s">
        <v>52</v>
      </c>
    </row>
    <row r="204" spans="1:1" x14ac:dyDescent="0.25">
      <c r="A204" s="8" t="s">
        <v>54</v>
      </c>
    </row>
    <row r="205" spans="1:1" x14ac:dyDescent="0.25">
      <c r="A205" s="8" t="s">
        <v>646</v>
      </c>
    </row>
    <row r="206" spans="1:1" x14ac:dyDescent="0.25">
      <c r="A206" s="8" t="s">
        <v>609</v>
      </c>
    </row>
    <row r="207" spans="1:1" x14ac:dyDescent="0.25">
      <c r="A207" s="8" t="s">
        <v>258</v>
      </c>
    </row>
    <row r="208" spans="1:1" x14ac:dyDescent="0.25">
      <c r="A208" s="8" t="s">
        <v>639</v>
      </c>
    </row>
    <row r="209" spans="1:1" x14ac:dyDescent="0.25">
      <c r="A209" s="8" t="s">
        <v>34</v>
      </c>
    </row>
    <row r="210" spans="1:1" x14ac:dyDescent="0.25">
      <c r="A210" s="8" t="s">
        <v>35</v>
      </c>
    </row>
    <row r="211" spans="1:1" x14ac:dyDescent="0.25">
      <c r="A211" s="8" t="s">
        <v>269</v>
      </c>
    </row>
    <row r="212" spans="1:1" x14ac:dyDescent="0.25">
      <c r="A212" s="8" t="s">
        <v>711</v>
      </c>
    </row>
    <row r="213" spans="1:1" x14ac:dyDescent="0.25">
      <c r="A213" s="8" t="s">
        <v>743</v>
      </c>
    </row>
    <row r="214" spans="1:1" x14ac:dyDescent="0.25">
      <c r="A214" s="8" t="s">
        <v>618</v>
      </c>
    </row>
    <row r="215" spans="1:1" x14ac:dyDescent="0.25">
      <c r="A215" s="8" t="s">
        <v>619</v>
      </c>
    </row>
    <row r="216" spans="1:1" x14ac:dyDescent="0.25">
      <c r="A216" s="8" t="s">
        <v>380</v>
      </c>
    </row>
    <row r="217" spans="1:1" x14ac:dyDescent="0.25">
      <c r="A217" s="8" t="s">
        <v>365</v>
      </c>
    </row>
    <row r="218" spans="1:1" x14ac:dyDescent="0.25">
      <c r="A218" s="8" t="s">
        <v>177</v>
      </c>
    </row>
    <row r="219" spans="1:1" x14ac:dyDescent="0.25">
      <c r="A219" s="8" t="s">
        <v>274</v>
      </c>
    </row>
    <row r="220" spans="1:1" x14ac:dyDescent="0.25">
      <c r="A220" s="8" t="s">
        <v>703</v>
      </c>
    </row>
    <row r="221" spans="1:1" x14ac:dyDescent="0.25">
      <c r="A221" s="8" t="s">
        <v>564</v>
      </c>
    </row>
    <row r="222" spans="1:1" x14ac:dyDescent="0.25">
      <c r="A222" s="8" t="s">
        <v>751</v>
      </c>
    </row>
    <row r="223" spans="1:1" x14ac:dyDescent="0.25">
      <c r="A223" s="8" t="s">
        <v>359</v>
      </c>
    </row>
    <row r="224" spans="1:1" x14ac:dyDescent="0.25">
      <c r="A224" s="8" t="s">
        <v>562</v>
      </c>
    </row>
    <row r="225" spans="1:1" x14ac:dyDescent="0.25">
      <c r="A225" s="8" t="s">
        <v>143</v>
      </c>
    </row>
    <row r="226" spans="1:1" x14ac:dyDescent="0.25">
      <c r="A226" s="8" t="s">
        <v>683</v>
      </c>
    </row>
    <row r="227" spans="1:1" x14ac:dyDescent="0.25">
      <c r="A227" s="8" t="s">
        <v>686</v>
      </c>
    </row>
    <row r="228" spans="1:1" x14ac:dyDescent="0.25">
      <c r="A228" s="8" t="s">
        <v>640</v>
      </c>
    </row>
    <row r="229" spans="1:1" x14ac:dyDescent="0.25">
      <c r="A229" s="8" t="s">
        <v>641</v>
      </c>
    </row>
    <row r="230" spans="1:1" x14ac:dyDescent="0.25">
      <c r="A230" s="8" t="s">
        <v>270</v>
      </c>
    </row>
    <row r="231" spans="1:1" x14ac:dyDescent="0.25">
      <c r="A231" s="8" t="s">
        <v>116</v>
      </c>
    </row>
    <row r="232" spans="1:1" x14ac:dyDescent="0.25">
      <c r="A232" s="8" t="s">
        <v>291</v>
      </c>
    </row>
    <row r="233" spans="1:1" x14ac:dyDescent="0.25">
      <c r="A233" s="8" t="s">
        <v>317</v>
      </c>
    </row>
    <row r="234" spans="1:1" x14ac:dyDescent="0.25">
      <c r="A234" s="8" t="s">
        <v>300</v>
      </c>
    </row>
    <row r="235" spans="1:1" x14ac:dyDescent="0.25">
      <c r="A235" s="8" t="s">
        <v>451</v>
      </c>
    </row>
    <row r="236" spans="1:1" x14ac:dyDescent="0.25">
      <c r="A236" s="8" t="s">
        <v>276</v>
      </c>
    </row>
    <row r="237" spans="1:1" x14ac:dyDescent="0.25">
      <c r="A237" s="8" t="s">
        <v>278</v>
      </c>
    </row>
    <row r="238" spans="1:1" x14ac:dyDescent="0.25">
      <c r="A238" s="8" t="s">
        <v>680</v>
      </c>
    </row>
    <row r="239" spans="1:1" x14ac:dyDescent="0.25">
      <c r="A239" s="8" t="s">
        <v>107</v>
      </c>
    </row>
    <row r="240" spans="1:1" x14ac:dyDescent="0.25">
      <c r="A240" s="8" t="s">
        <v>107</v>
      </c>
    </row>
    <row r="241" spans="1:1" x14ac:dyDescent="0.25">
      <c r="A241" s="8" t="s">
        <v>108</v>
      </c>
    </row>
    <row r="242" spans="1:1" x14ac:dyDescent="0.25">
      <c r="A242" s="8" t="s">
        <v>454</v>
      </c>
    </row>
    <row r="243" spans="1:1" x14ac:dyDescent="0.25">
      <c r="A243" s="8" t="s">
        <v>719</v>
      </c>
    </row>
    <row r="244" spans="1:1" x14ac:dyDescent="0.25">
      <c r="A244" s="8" t="s">
        <v>755</v>
      </c>
    </row>
    <row r="245" spans="1:1" x14ac:dyDescent="0.25">
      <c r="A245" s="8" t="s">
        <v>117</v>
      </c>
    </row>
    <row r="246" spans="1:1" x14ac:dyDescent="0.25">
      <c r="A246" s="8" t="s">
        <v>307</v>
      </c>
    </row>
    <row r="247" spans="1:1" x14ac:dyDescent="0.25">
      <c r="A247" s="8" t="s">
        <v>325</v>
      </c>
    </row>
    <row r="248" spans="1:1" x14ac:dyDescent="0.25">
      <c r="A248" s="8" t="s">
        <v>295</v>
      </c>
    </row>
    <row r="249" spans="1:1" x14ac:dyDescent="0.25">
      <c r="A249" s="8" t="s">
        <v>653</v>
      </c>
    </row>
    <row r="250" spans="1:1" x14ac:dyDescent="0.25">
      <c r="A250" s="8" t="s">
        <v>297</v>
      </c>
    </row>
    <row r="251" spans="1:1" x14ac:dyDescent="0.25">
      <c r="A251" s="8" t="s">
        <v>298</v>
      </c>
    </row>
    <row r="252" spans="1:1" x14ac:dyDescent="0.25">
      <c r="A252" s="8" t="s">
        <v>665</v>
      </c>
    </row>
    <row r="253" spans="1:1" x14ac:dyDescent="0.25">
      <c r="A253" s="8" t="s">
        <v>36</v>
      </c>
    </row>
    <row r="254" spans="1:1" x14ac:dyDescent="0.25">
      <c r="A254" s="8" t="s">
        <v>774</v>
      </c>
    </row>
    <row r="255" spans="1:1" x14ac:dyDescent="0.25">
      <c r="A255" s="8" t="s">
        <v>781</v>
      </c>
    </row>
    <row r="256" spans="1:1" x14ac:dyDescent="0.25">
      <c r="A256" s="8" t="s">
        <v>199</v>
      </c>
    </row>
    <row r="257" spans="1:1" x14ac:dyDescent="0.25">
      <c r="A257" s="8" t="s">
        <v>334</v>
      </c>
    </row>
    <row r="258" spans="1:1" x14ac:dyDescent="0.25">
      <c r="A258" s="8" t="s">
        <v>765</v>
      </c>
    </row>
    <row r="259" spans="1:1" x14ac:dyDescent="0.25">
      <c r="A259" s="8" t="s">
        <v>418</v>
      </c>
    </row>
    <row r="260" spans="1:1" x14ac:dyDescent="0.25">
      <c r="A260" s="8" t="s">
        <v>418</v>
      </c>
    </row>
    <row r="261" spans="1:1" x14ac:dyDescent="0.25">
      <c r="A261" s="8" t="s">
        <v>381</v>
      </c>
    </row>
    <row r="262" spans="1:1" x14ac:dyDescent="0.25">
      <c r="A262" s="8" t="s">
        <v>381</v>
      </c>
    </row>
    <row r="263" spans="1:1" x14ac:dyDescent="0.25">
      <c r="A263" s="8" t="s">
        <v>243</v>
      </c>
    </row>
    <row r="264" spans="1:1" x14ac:dyDescent="0.25">
      <c r="A264" s="8" t="s">
        <v>485</v>
      </c>
    </row>
    <row r="265" spans="1:1" x14ac:dyDescent="0.25">
      <c r="A265" s="8" t="s">
        <v>603</v>
      </c>
    </row>
    <row r="266" spans="1:1" x14ac:dyDescent="0.25">
      <c r="A266" s="8" t="s">
        <v>553</v>
      </c>
    </row>
    <row r="267" spans="1:1" x14ac:dyDescent="0.25">
      <c r="A267" s="8" t="s">
        <v>724</v>
      </c>
    </row>
    <row r="268" spans="1:1" x14ac:dyDescent="0.25">
      <c r="A268" s="8" t="s">
        <v>144</v>
      </c>
    </row>
    <row r="269" spans="1:1" x14ac:dyDescent="0.25">
      <c r="A269" s="8" t="s">
        <v>467</v>
      </c>
    </row>
    <row r="270" spans="1:1" x14ac:dyDescent="0.25">
      <c r="A270" s="8" t="s">
        <v>338</v>
      </c>
    </row>
    <row r="271" spans="1:1" x14ac:dyDescent="0.25">
      <c r="A271" s="8" t="s">
        <v>214</v>
      </c>
    </row>
    <row r="272" spans="1:1" x14ac:dyDescent="0.25">
      <c r="A272" s="8" t="s">
        <v>599</v>
      </c>
    </row>
    <row r="273" spans="1:1" x14ac:dyDescent="0.25">
      <c r="A273" s="8" t="s">
        <v>383</v>
      </c>
    </row>
    <row r="274" spans="1:1" x14ac:dyDescent="0.25">
      <c r="A274" s="8" t="s">
        <v>605</v>
      </c>
    </row>
    <row r="275" spans="1:1" x14ac:dyDescent="0.25">
      <c r="A275" s="8" t="s">
        <v>179</v>
      </c>
    </row>
    <row r="276" spans="1:1" x14ac:dyDescent="0.25">
      <c r="A276" s="8" t="s">
        <v>457</v>
      </c>
    </row>
    <row r="277" spans="1:1" x14ac:dyDescent="0.25">
      <c r="A277" s="8" t="s">
        <v>707</v>
      </c>
    </row>
    <row r="278" spans="1:1" x14ac:dyDescent="0.25">
      <c r="A278" s="8" t="s">
        <v>235</v>
      </c>
    </row>
    <row r="279" spans="1:1" x14ac:dyDescent="0.25">
      <c r="A279" s="8" t="s">
        <v>237</v>
      </c>
    </row>
    <row r="280" spans="1:1" x14ac:dyDescent="0.25">
      <c r="A280" s="8" t="s">
        <v>237</v>
      </c>
    </row>
    <row r="281" spans="1:1" x14ac:dyDescent="0.25">
      <c r="A281" s="8" t="s">
        <v>145</v>
      </c>
    </row>
    <row r="282" spans="1:1" x14ac:dyDescent="0.25">
      <c r="A282" s="8" t="s">
        <v>622</v>
      </c>
    </row>
    <row r="283" spans="1:1" x14ac:dyDescent="0.25">
      <c r="A283" s="8" t="s">
        <v>629</v>
      </c>
    </row>
    <row r="284" spans="1:1" x14ac:dyDescent="0.25">
      <c r="A284" s="8" t="s">
        <v>630</v>
      </c>
    </row>
    <row r="285" spans="1:1" x14ac:dyDescent="0.25">
      <c r="A285" s="8" t="s">
        <v>318</v>
      </c>
    </row>
    <row r="286" spans="1:1" x14ac:dyDescent="0.25">
      <c r="A286" s="8" t="s">
        <v>153</v>
      </c>
    </row>
    <row r="287" spans="1:1" x14ac:dyDescent="0.25">
      <c r="A287" s="8" t="s">
        <v>684</v>
      </c>
    </row>
    <row r="288" spans="1:1" x14ac:dyDescent="0.25">
      <c r="A288" s="8" t="s">
        <v>559</v>
      </c>
    </row>
    <row r="289" spans="1:1" x14ac:dyDescent="0.25">
      <c r="A289" s="8" t="s">
        <v>345</v>
      </c>
    </row>
    <row r="290" spans="1:1" x14ac:dyDescent="0.25">
      <c r="A290" s="8" t="s">
        <v>509</v>
      </c>
    </row>
    <row r="291" spans="1:1" x14ac:dyDescent="0.25">
      <c r="A291" s="8" t="s">
        <v>130</v>
      </c>
    </row>
    <row r="292" spans="1:1" x14ac:dyDescent="0.25">
      <c r="A292" s="8" t="s">
        <v>109</v>
      </c>
    </row>
    <row r="293" spans="1:1" x14ac:dyDescent="0.25">
      <c r="A293" s="8" t="s">
        <v>360</v>
      </c>
    </row>
    <row r="294" spans="1:1" x14ac:dyDescent="0.25">
      <c r="A294" s="8" t="s">
        <v>173</v>
      </c>
    </row>
    <row r="295" spans="1:1" x14ac:dyDescent="0.25">
      <c r="A295" s="8" t="s">
        <v>354</v>
      </c>
    </row>
    <row r="296" spans="1:1" x14ac:dyDescent="0.25">
      <c r="A296" s="8" t="s">
        <v>362</v>
      </c>
    </row>
    <row r="297" spans="1:1" x14ac:dyDescent="0.25">
      <c r="A297" s="8" t="s">
        <v>635</v>
      </c>
    </row>
    <row r="298" spans="1:1" x14ac:dyDescent="0.25">
      <c r="A298" s="8" t="s">
        <v>230</v>
      </c>
    </row>
    <row r="299" spans="1:1" x14ac:dyDescent="0.25">
      <c r="A299" s="8" t="s">
        <v>201</v>
      </c>
    </row>
    <row r="300" spans="1:1" x14ac:dyDescent="0.25">
      <c r="A300" s="8" t="s">
        <v>259</v>
      </c>
    </row>
    <row r="301" spans="1:1" x14ac:dyDescent="0.25">
      <c r="A301" s="8" t="s">
        <v>656</v>
      </c>
    </row>
    <row r="302" spans="1:1" x14ac:dyDescent="0.25">
      <c r="A302" s="8" t="s">
        <v>600</v>
      </c>
    </row>
    <row r="303" spans="1:1" x14ac:dyDescent="0.25">
      <c r="A303" s="8" t="s">
        <v>372</v>
      </c>
    </row>
    <row r="304" spans="1:1" x14ac:dyDescent="0.25">
      <c r="A304" s="8" t="s">
        <v>353</v>
      </c>
    </row>
    <row r="305" spans="1:1" x14ac:dyDescent="0.25">
      <c r="A305" s="8" t="s">
        <v>647</v>
      </c>
    </row>
    <row r="306" spans="1:1" x14ac:dyDescent="0.25">
      <c r="A306" s="8" t="s">
        <v>393</v>
      </c>
    </row>
    <row r="307" spans="1:1" x14ac:dyDescent="0.25">
      <c r="A307" s="8" t="s">
        <v>469</v>
      </c>
    </row>
    <row r="308" spans="1:1" x14ac:dyDescent="0.25">
      <c r="A308" s="8" t="s">
        <v>394</v>
      </c>
    </row>
    <row r="309" spans="1:1" x14ac:dyDescent="0.25">
      <c r="A309" s="8" t="s">
        <v>394</v>
      </c>
    </row>
    <row r="310" spans="1:1" x14ac:dyDescent="0.25">
      <c r="A310" s="8" t="s">
        <v>398</v>
      </c>
    </row>
    <row r="311" spans="1:1" x14ac:dyDescent="0.25">
      <c r="A311" s="8" t="s">
        <v>401</v>
      </c>
    </row>
    <row r="312" spans="1:1" x14ac:dyDescent="0.25">
      <c r="A312" s="8" t="s">
        <v>698</v>
      </c>
    </row>
    <row r="313" spans="1:1" x14ac:dyDescent="0.25">
      <c r="A313" s="8" t="s">
        <v>419</v>
      </c>
    </row>
    <row r="314" spans="1:1" x14ac:dyDescent="0.25">
      <c r="A314" s="8" t="s">
        <v>420</v>
      </c>
    </row>
    <row r="315" spans="1:1" x14ac:dyDescent="0.25">
      <c r="A315" s="8" t="s">
        <v>308</v>
      </c>
    </row>
    <row r="316" spans="1:1" x14ac:dyDescent="0.25">
      <c r="A316" s="8" t="s">
        <v>642</v>
      </c>
    </row>
    <row r="317" spans="1:1" x14ac:dyDescent="0.25">
      <c r="A317" s="8" t="s">
        <v>409</v>
      </c>
    </row>
    <row r="318" spans="1:1" x14ac:dyDescent="0.25">
      <c r="A318" s="8" t="s">
        <v>445</v>
      </c>
    </row>
    <row r="319" spans="1:1" x14ac:dyDescent="0.25">
      <c r="A319" s="8" t="s">
        <v>404</v>
      </c>
    </row>
    <row r="320" spans="1:1" x14ac:dyDescent="0.25">
      <c r="A320" s="8" t="s">
        <v>95</v>
      </c>
    </row>
    <row r="321" spans="1:1" x14ac:dyDescent="0.25">
      <c r="A321" s="8" t="s">
        <v>96</v>
      </c>
    </row>
    <row r="322" spans="1:1" x14ac:dyDescent="0.25">
      <c r="A322" s="8" t="s">
        <v>532</v>
      </c>
    </row>
    <row r="323" spans="1:1" x14ac:dyDescent="0.25">
      <c r="A323" s="8" t="s">
        <v>215</v>
      </c>
    </row>
    <row r="324" spans="1:1" x14ac:dyDescent="0.25">
      <c r="A324" s="8" t="s">
        <v>728</v>
      </c>
    </row>
    <row r="325" spans="1:1" x14ac:dyDescent="0.25">
      <c r="A325" s="8" t="s">
        <v>729</v>
      </c>
    </row>
    <row r="326" spans="1:1" x14ac:dyDescent="0.25">
      <c r="A326" s="8" t="s">
        <v>730</v>
      </c>
    </row>
    <row r="327" spans="1:1" x14ac:dyDescent="0.25">
      <c r="A327" s="8" t="s">
        <v>731</v>
      </c>
    </row>
    <row r="328" spans="1:1" x14ac:dyDescent="0.25">
      <c r="A328" s="8" t="s">
        <v>756</v>
      </c>
    </row>
    <row r="329" spans="1:1" x14ac:dyDescent="0.25">
      <c r="A329" s="8" t="s">
        <v>757</v>
      </c>
    </row>
    <row r="330" spans="1:1" x14ac:dyDescent="0.25">
      <c r="A330" s="8" t="s">
        <v>335</v>
      </c>
    </row>
    <row r="331" spans="1:1" x14ac:dyDescent="0.25">
      <c r="A331" s="8" t="s">
        <v>694</v>
      </c>
    </row>
    <row r="332" spans="1:1" x14ac:dyDescent="0.25">
      <c r="A332" s="8" t="s">
        <v>677</v>
      </c>
    </row>
    <row r="333" spans="1:1" x14ac:dyDescent="0.25">
      <c r="A333" s="8" t="s">
        <v>421</v>
      </c>
    </row>
    <row r="334" spans="1:1" x14ac:dyDescent="0.25">
      <c r="A334" s="8" t="s">
        <v>239</v>
      </c>
    </row>
    <row r="335" spans="1:1" x14ac:dyDescent="0.25">
      <c r="A335" s="8" t="s">
        <v>239</v>
      </c>
    </row>
    <row r="336" spans="1:1" x14ac:dyDescent="0.25">
      <c r="A336" s="8" t="s">
        <v>260</v>
      </c>
    </row>
    <row r="337" spans="1:1" x14ac:dyDescent="0.25">
      <c r="A337" s="8" t="s">
        <v>643</v>
      </c>
    </row>
    <row r="338" spans="1:1" x14ac:dyDescent="0.25">
      <c r="A338" s="8" t="s">
        <v>606</v>
      </c>
    </row>
    <row r="339" spans="1:1" x14ac:dyDescent="0.25">
      <c r="A339" s="8" t="s">
        <v>427</v>
      </c>
    </row>
    <row r="340" spans="1:1" x14ac:dyDescent="0.25">
      <c r="A340" s="8" t="s">
        <v>440</v>
      </c>
    </row>
    <row r="341" spans="1:1" x14ac:dyDescent="0.25">
      <c r="A341" s="8" t="s">
        <v>37</v>
      </c>
    </row>
    <row r="342" spans="1:1" x14ac:dyDescent="0.25">
      <c r="A342" s="8" t="s">
        <v>513</v>
      </c>
    </row>
    <row r="343" spans="1:1" x14ac:dyDescent="0.25">
      <c r="A343" s="8" t="s">
        <v>513</v>
      </c>
    </row>
    <row r="344" spans="1:1" x14ac:dyDescent="0.25">
      <c r="A344" s="8" t="s">
        <v>245</v>
      </c>
    </row>
    <row r="345" spans="1:1" x14ac:dyDescent="0.25">
      <c r="A345" s="8" t="s">
        <v>432</v>
      </c>
    </row>
    <row r="346" spans="1:1" x14ac:dyDescent="0.25">
      <c r="A346" s="8" t="s">
        <v>434</v>
      </c>
    </row>
    <row r="347" spans="1:1" x14ac:dyDescent="0.25">
      <c r="A347" s="8" t="s">
        <v>131</v>
      </c>
    </row>
    <row r="348" spans="1:1" x14ac:dyDescent="0.25">
      <c r="A348" s="8" t="s">
        <v>709</v>
      </c>
    </row>
    <row r="349" spans="1:1" x14ac:dyDescent="0.25">
      <c r="A349" s="8" t="s">
        <v>749</v>
      </c>
    </row>
    <row r="350" spans="1:1" x14ac:dyDescent="0.25">
      <c r="A350" s="8" t="s">
        <v>480</v>
      </c>
    </row>
    <row r="351" spans="1:1" x14ac:dyDescent="0.25">
      <c r="A351" s="8" t="s">
        <v>481</v>
      </c>
    </row>
    <row r="352" spans="1:1" x14ac:dyDescent="0.25">
      <c r="A352" s="8" t="s">
        <v>515</v>
      </c>
    </row>
    <row r="353" spans="1:1" x14ac:dyDescent="0.25">
      <c r="A353" s="8" t="s">
        <v>302</v>
      </c>
    </row>
    <row r="354" spans="1:1" x14ac:dyDescent="0.25">
      <c r="A354" s="8" t="s">
        <v>442</v>
      </c>
    </row>
    <row r="355" spans="1:1" x14ac:dyDescent="0.25">
      <c r="A355" s="8" t="s">
        <v>442</v>
      </c>
    </row>
    <row r="356" spans="1:1" x14ac:dyDescent="0.25">
      <c r="A356" s="8" t="s">
        <v>732</v>
      </c>
    </row>
    <row r="357" spans="1:1" x14ac:dyDescent="0.25">
      <c r="A357" s="8" t="s">
        <v>186</v>
      </c>
    </row>
    <row r="358" spans="1:1" x14ac:dyDescent="0.25">
      <c r="A358" s="8" t="s">
        <v>187</v>
      </c>
    </row>
    <row r="359" spans="1:1" x14ac:dyDescent="0.25">
      <c r="A359" s="8" t="s">
        <v>519</v>
      </c>
    </row>
    <row r="360" spans="1:1" x14ac:dyDescent="0.25">
      <c r="A360" s="8" t="s">
        <v>169</v>
      </c>
    </row>
    <row r="361" spans="1:1" x14ac:dyDescent="0.25">
      <c r="A361" s="8" t="s">
        <v>597</v>
      </c>
    </row>
    <row r="362" spans="1:1" x14ac:dyDescent="0.25">
      <c r="A362" s="8" t="s">
        <v>174</v>
      </c>
    </row>
    <row r="363" spans="1:1" x14ac:dyDescent="0.25">
      <c r="A363" s="8" t="s">
        <v>65</v>
      </c>
    </row>
    <row r="364" spans="1:1" x14ac:dyDescent="0.25">
      <c r="A364" s="8" t="s">
        <v>651</v>
      </c>
    </row>
    <row r="365" spans="1:1" x14ac:dyDescent="0.25">
      <c r="A365" s="8" t="s">
        <v>449</v>
      </c>
    </row>
    <row r="366" spans="1:1" x14ac:dyDescent="0.25">
      <c r="A366" s="8" t="s">
        <v>493</v>
      </c>
    </row>
    <row r="367" spans="1:1" x14ac:dyDescent="0.25">
      <c r="A367" s="8" t="s">
        <v>460</v>
      </c>
    </row>
    <row r="368" spans="1:1" x14ac:dyDescent="0.25">
      <c r="A368" s="8" t="s">
        <v>739</v>
      </c>
    </row>
    <row r="369" spans="1:1" x14ac:dyDescent="0.25">
      <c r="A369" s="8" t="s">
        <v>309</v>
      </c>
    </row>
    <row r="370" spans="1:1" x14ac:dyDescent="0.25">
      <c r="A370" s="8" t="s">
        <v>746</v>
      </c>
    </row>
    <row r="371" spans="1:1" x14ac:dyDescent="0.25">
      <c r="A371" s="8" t="s">
        <v>611</v>
      </c>
    </row>
    <row r="372" spans="1:1" x14ac:dyDescent="0.25">
      <c r="A372" s="8" t="s">
        <v>611</v>
      </c>
    </row>
    <row r="373" spans="1:1" x14ac:dyDescent="0.25">
      <c r="A373" s="8" t="s">
        <v>97</v>
      </c>
    </row>
    <row r="374" spans="1:1" x14ac:dyDescent="0.25">
      <c r="A374" s="8" t="s">
        <v>385</v>
      </c>
    </row>
    <row r="375" spans="1:1" x14ac:dyDescent="0.25">
      <c r="A375" s="8" t="s">
        <v>402</v>
      </c>
    </row>
    <row r="376" spans="1:1" x14ac:dyDescent="0.25">
      <c r="A376" s="8" t="s">
        <v>402</v>
      </c>
    </row>
    <row r="377" spans="1:1" x14ac:dyDescent="0.25">
      <c r="A377" s="8" t="s">
        <v>536</v>
      </c>
    </row>
    <row r="378" spans="1:1" x14ac:dyDescent="0.25">
      <c r="A378" s="8" t="s">
        <v>490</v>
      </c>
    </row>
    <row r="379" spans="1:1" x14ac:dyDescent="0.25">
      <c r="A379" s="8" t="s">
        <v>468</v>
      </c>
    </row>
    <row r="380" spans="1:1" x14ac:dyDescent="0.25">
      <c r="A380" s="8" t="s">
        <v>488</v>
      </c>
    </row>
    <row r="381" spans="1:1" x14ac:dyDescent="0.25">
      <c r="A381" s="8" t="s">
        <v>494</v>
      </c>
    </row>
    <row r="382" spans="1:1" x14ac:dyDescent="0.25">
      <c r="A382" s="8" t="s">
        <v>118</v>
      </c>
    </row>
    <row r="383" spans="1:1" x14ac:dyDescent="0.25">
      <c r="A383" s="8" t="s">
        <v>119</v>
      </c>
    </row>
    <row r="384" spans="1:1" x14ac:dyDescent="0.25">
      <c r="A384" s="8" t="s">
        <v>644</v>
      </c>
    </row>
    <row r="385" spans="1:1" x14ac:dyDescent="0.25">
      <c r="A385" s="8" t="s">
        <v>99</v>
      </c>
    </row>
    <row r="386" spans="1:1" x14ac:dyDescent="0.25">
      <c r="A386" s="8" t="s">
        <v>38</v>
      </c>
    </row>
    <row r="387" spans="1:1" x14ac:dyDescent="0.25">
      <c r="A387" s="8" t="s">
        <v>748</v>
      </c>
    </row>
    <row r="388" spans="1:1" x14ac:dyDescent="0.25">
      <c r="A388" s="8" t="s">
        <v>708</v>
      </c>
    </row>
    <row r="389" spans="1:1" x14ac:dyDescent="0.25">
      <c r="A389" s="8" t="s">
        <v>699</v>
      </c>
    </row>
    <row r="390" spans="1:1" x14ac:dyDescent="0.25">
      <c r="A390" s="8" t="s">
        <v>722</v>
      </c>
    </row>
    <row r="391" spans="1:1" x14ac:dyDescent="0.25">
      <c r="A391" s="8" t="s">
        <v>386</v>
      </c>
    </row>
    <row r="392" spans="1:1" x14ac:dyDescent="0.25">
      <c r="A392" s="8" t="s">
        <v>389</v>
      </c>
    </row>
    <row r="393" spans="1:1" x14ac:dyDescent="0.25">
      <c r="A393" s="8" t="s">
        <v>39</v>
      </c>
    </row>
    <row r="394" spans="1:1" x14ac:dyDescent="0.25">
      <c r="A394" s="8" t="s">
        <v>40</v>
      </c>
    </row>
    <row r="395" spans="1:1" x14ac:dyDescent="0.25">
      <c r="A395" s="8" t="s">
        <v>527</v>
      </c>
    </row>
    <row r="396" spans="1:1" x14ac:dyDescent="0.25">
      <c r="A396" s="8" t="s">
        <v>41</v>
      </c>
    </row>
    <row r="397" spans="1:1" x14ac:dyDescent="0.25">
      <c r="A397" s="8" t="s">
        <v>320</v>
      </c>
    </row>
    <row r="398" spans="1:1" x14ac:dyDescent="0.25">
      <c r="A398" s="8" t="s">
        <v>73</v>
      </c>
    </row>
    <row r="399" spans="1:1" x14ac:dyDescent="0.25">
      <c r="A399" s="8" t="s">
        <v>422</v>
      </c>
    </row>
    <row r="400" spans="1:1" x14ac:dyDescent="0.25">
      <c r="A400" s="8" t="s">
        <v>423</v>
      </c>
    </row>
    <row r="401" spans="1:1" x14ac:dyDescent="0.25">
      <c r="A401" s="8" t="s">
        <v>424</v>
      </c>
    </row>
    <row r="402" spans="1:1" x14ac:dyDescent="0.25">
      <c r="A402" s="8" t="s">
        <v>175</v>
      </c>
    </row>
    <row r="403" spans="1:1" x14ac:dyDescent="0.25">
      <c r="A403" s="8" t="s">
        <v>202</v>
      </c>
    </row>
    <row r="404" spans="1:1" x14ac:dyDescent="0.25">
      <c r="A404" s="8" t="s">
        <v>484</v>
      </c>
    </row>
    <row r="405" spans="1:1" x14ac:dyDescent="0.25">
      <c r="A405" s="8" t="s">
        <v>689</v>
      </c>
    </row>
    <row r="406" spans="1:1" x14ac:dyDescent="0.25">
      <c r="A406" s="8" t="s">
        <v>690</v>
      </c>
    </row>
    <row r="407" spans="1:1" x14ac:dyDescent="0.25">
      <c r="A407" s="8" t="s">
        <v>691</v>
      </c>
    </row>
    <row r="408" spans="1:1" x14ac:dyDescent="0.25">
      <c r="A408" s="8" t="s">
        <v>691</v>
      </c>
    </row>
    <row r="409" spans="1:1" x14ac:dyDescent="0.25">
      <c r="A409" s="8" t="s">
        <v>666</v>
      </c>
    </row>
    <row r="410" spans="1:1" x14ac:dyDescent="0.25">
      <c r="A410" s="8" t="s">
        <v>678</v>
      </c>
    </row>
    <row r="411" spans="1:1" x14ac:dyDescent="0.25">
      <c r="A411" s="8" t="s">
        <v>321</v>
      </c>
    </row>
    <row r="412" spans="1:1" x14ac:dyDescent="0.25">
      <c r="A412" s="8" t="s">
        <v>458</v>
      </c>
    </row>
    <row r="413" spans="1:1" x14ac:dyDescent="0.25">
      <c r="A413" s="8" t="s">
        <v>491</v>
      </c>
    </row>
    <row r="414" spans="1:1" x14ac:dyDescent="0.25">
      <c r="A414" s="8" t="s">
        <v>777</v>
      </c>
    </row>
    <row r="415" spans="1:1" x14ac:dyDescent="0.25">
      <c r="A415" s="8" t="s">
        <v>112</v>
      </c>
    </row>
    <row r="416" spans="1:1" x14ac:dyDescent="0.25">
      <c r="A416" s="8" t="s">
        <v>395</v>
      </c>
    </row>
    <row r="417" spans="1:1" x14ac:dyDescent="0.25">
      <c r="A417" s="8" t="s">
        <v>188</v>
      </c>
    </row>
    <row r="418" spans="1:1" x14ac:dyDescent="0.25">
      <c r="A418" s="8" t="s">
        <v>435</v>
      </c>
    </row>
    <row r="419" spans="1:1" x14ac:dyDescent="0.25">
      <c r="A419" s="8" t="s">
        <v>733</v>
      </c>
    </row>
    <row r="420" spans="1:1" x14ac:dyDescent="0.25">
      <c r="A420" s="8" t="s">
        <v>734</v>
      </c>
    </row>
    <row r="421" spans="1:1" x14ac:dyDescent="0.25">
      <c r="A421" s="8" t="s">
        <v>735</v>
      </c>
    </row>
    <row r="422" spans="1:1" x14ac:dyDescent="0.25">
      <c r="A422" s="8" t="s">
        <v>697</v>
      </c>
    </row>
    <row r="423" spans="1:1" x14ac:dyDescent="0.25">
      <c r="A423" s="8" t="s">
        <v>769</v>
      </c>
    </row>
    <row r="424" spans="1:1" x14ac:dyDescent="0.25">
      <c r="A424" s="8" t="s">
        <v>44</v>
      </c>
    </row>
    <row r="425" spans="1:1" x14ac:dyDescent="0.25">
      <c r="A425" s="8" t="s">
        <v>241</v>
      </c>
    </row>
    <row r="426" spans="1:1" x14ac:dyDescent="0.25">
      <c r="A426" s="8" t="s">
        <v>241</v>
      </c>
    </row>
    <row r="427" spans="1:1" x14ac:dyDescent="0.25">
      <c r="A427" s="8" t="s">
        <v>241</v>
      </c>
    </row>
    <row r="428" spans="1:1" x14ac:dyDescent="0.25">
      <c r="A428" s="8" t="s">
        <v>396</v>
      </c>
    </row>
    <row r="429" spans="1:1" x14ac:dyDescent="0.25">
      <c r="A429" s="8" t="s">
        <v>166</v>
      </c>
    </row>
    <row r="430" spans="1:1" x14ac:dyDescent="0.25">
      <c r="A430" s="8" t="s">
        <v>710</v>
      </c>
    </row>
    <row r="431" spans="1:1" x14ac:dyDescent="0.25">
      <c r="A431" s="8" t="s">
        <v>322</v>
      </c>
    </row>
    <row r="432" spans="1:1" x14ac:dyDescent="0.25">
      <c r="A432" s="8" t="s">
        <v>625</v>
      </c>
    </row>
    <row r="433" spans="1:1" x14ac:dyDescent="0.25">
      <c r="A433" s="8" t="s">
        <v>248</v>
      </c>
    </row>
    <row r="434" spans="1:1" x14ac:dyDescent="0.25">
      <c r="A434" s="8" t="s">
        <v>538</v>
      </c>
    </row>
    <row r="435" spans="1:1" x14ac:dyDescent="0.25">
      <c r="A435" s="8" t="s">
        <v>363</v>
      </c>
    </row>
    <row r="436" spans="1:1" x14ac:dyDescent="0.25">
      <c r="A436" s="8" t="s">
        <v>363</v>
      </c>
    </row>
    <row r="437" spans="1:1" x14ac:dyDescent="0.25">
      <c r="A437" s="8" t="s">
        <v>736</v>
      </c>
    </row>
    <row r="438" spans="1:1" x14ac:dyDescent="0.25">
      <c r="A438" s="8" t="s">
        <v>766</v>
      </c>
    </row>
    <row r="439" spans="1:1" x14ac:dyDescent="0.25">
      <c r="A439" s="8" t="s">
        <v>251</v>
      </c>
    </row>
    <row r="440" spans="1:1" x14ac:dyDescent="0.25">
      <c r="A440" s="8" t="s">
        <v>71</v>
      </c>
    </row>
    <row r="441" spans="1:1" x14ac:dyDescent="0.25">
      <c r="A441" s="8" t="s">
        <v>72</v>
      </c>
    </row>
    <row r="442" spans="1:1" x14ac:dyDescent="0.25">
      <c r="A442" s="8" t="s">
        <v>627</v>
      </c>
    </row>
    <row r="443" spans="1:1" x14ac:dyDescent="0.25">
      <c r="A443" s="8" t="s">
        <v>391</v>
      </c>
    </row>
    <row r="444" spans="1:1" x14ac:dyDescent="0.25">
      <c r="A444" s="8" t="s">
        <v>446</v>
      </c>
    </row>
    <row r="445" spans="1:1" x14ac:dyDescent="0.25">
      <c r="A445" s="8" t="s">
        <v>436</v>
      </c>
    </row>
    <row r="446" spans="1:1" x14ac:dyDescent="0.25">
      <c r="A446" s="8" t="s">
        <v>271</v>
      </c>
    </row>
    <row r="447" spans="1:1" x14ac:dyDescent="0.25">
      <c r="A447" s="8" t="s">
        <v>49</v>
      </c>
    </row>
    <row r="448" spans="1:1" x14ac:dyDescent="0.25">
      <c r="A448" s="8" t="s">
        <v>514</v>
      </c>
    </row>
    <row r="449" spans="1:1" x14ac:dyDescent="0.25">
      <c r="A449" s="8" t="s">
        <v>514</v>
      </c>
    </row>
    <row r="450" spans="1:1" x14ac:dyDescent="0.25">
      <c r="A450" s="8" t="s">
        <v>337</v>
      </c>
    </row>
    <row r="451" spans="1:1" x14ac:dyDescent="0.25">
      <c r="A451" s="8" t="s">
        <v>337</v>
      </c>
    </row>
    <row r="452" spans="1:1" x14ac:dyDescent="0.25">
      <c r="A452" s="8" t="s">
        <v>266</v>
      </c>
    </row>
    <row r="453" spans="1:1" x14ac:dyDescent="0.25">
      <c r="A453" s="8" t="s">
        <v>695</v>
      </c>
    </row>
    <row r="454" spans="1:1" x14ac:dyDescent="0.25">
      <c r="A454" s="8" t="s">
        <v>390</v>
      </c>
    </row>
    <row r="455" spans="1:1" x14ac:dyDescent="0.25">
      <c r="A455" s="8" t="s">
        <v>713</v>
      </c>
    </row>
    <row r="456" spans="1:1" x14ac:dyDescent="0.25">
      <c r="A456" s="8" t="s">
        <v>623</v>
      </c>
    </row>
  </sheetData>
  <autoFilter ref="A1:A456" xr:uid="{49EDD0A5-9819-4EE9-ACF7-1F0D3D63E73E}">
    <sortState xmlns:xlrd2="http://schemas.microsoft.com/office/spreadsheetml/2017/richdata2" ref="A2:A456">
      <sortCondition ref="A1:A45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BE8C-B2DB-4B81-9E6B-C62674838F12}">
  <dimension ref="A2:D139"/>
  <sheetViews>
    <sheetView topLeftCell="A91" workbookViewId="0">
      <selection activeCell="D121" sqref="D121"/>
    </sheetView>
  </sheetViews>
  <sheetFormatPr baseColWidth="10" defaultRowHeight="15" x14ac:dyDescent="0.25"/>
  <sheetData>
    <row r="2" spans="1:4" x14ac:dyDescent="0.25">
      <c r="A2">
        <v>43547669.18</v>
      </c>
      <c r="D2">
        <v>6050.76</v>
      </c>
    </row>
    <row r="3" spans="1:4" x14ac:dyDescent="0.25">
      <c r="A3">
        <v>23542897.050000001</v>
      </c>
      <c r="D3">
        <v>5953.13</v>
      </c>
    </row>
    <row r="4" spans="1:4" x14ac:dyDescent="0.25">
      <c r="A4">
        <v>17565020.589999996</v>
      </c>
      <c r="D4">
        <v>4718.29</v>
      </c>
    </row>
    <row r="5" spans="1:4" x14ac:dyDescent="0.25">
      <c r="A5">
        <v>14931996.380000001</v>
      </c>
      <c r="D5">
        <v>2287.1400000000003</v>
      </c>
    </row>
    <row r="6" spans="1:4" x14ac:dyDescent="0.25">
      <c r="A6">
        <v>10971769.640000001</v>
      </c>
      <c r="D6">
        <v>2151.89</v>
      </c>
    </row>
    <row r="7" spans="1:4" x14ac:dyDescent="0.25">
      <c r="A7">
        <v>9637289.4900000002</v>
      </c>
      <c r="D7">
        <v>1978.1999999999998</v>
      </c>
    </row>
    <row r="8" spans="1:4" x14ac:dyDescent="0.25">
      <c r="A8">
        <v>7274612.9000000004</v>
      </c>
      <c r="D8">
        <v>1143.6600000000001</v>
      </c>
    </row>
    <row r="9" spans="1:4" x14ac:dyDescent="0.25">
      <c r="A9">
        <v>6339769.1000000006</v>
      </c>
      <c r="D9">
        <v>862.84</v>
      </c>
    </row>
    <row r="10" spans="1:4" x14ac:dyDescent="0.25">
      <c r="A10">
        <v>5122567.7200000007</v>
      </c>
      <c r="D10">
        <v>766.98</v>
      </c>
    </row>
    <row r="11" spans="1:4" x14ac:dyDescent="0.25">
      <c r="A11">
        <v>4480285.2200000007</v>
      </c>
      <c r="D11">
        <v>684.04</v>
      </c>
    </row>
    <row r="12" spans="1:4" x14ac:dyDescent="0.25">
      <c r="A12">
        <v>3789258.99</v>
      </c>
      <c r="D12">
        <v>180.74</v>
      </c>
    </row>
    <row r="13" spans="1:4" x14ac:dyDescent="0.25">
      <c r="A13">
        <v>3433275</v>
      </c>
      <c r="D13">
        <v>143.16</v>
      </c>
    </row>
    <row r="14" spans="1:4" x14ac:dyDescent="0.25">
      <c r="A14">
        <v>2441140.85</v>
      </c>
      <c r="D14">
        <v>95.2</v>
      </c>
    </row>
    <row r="15" spans="1:4" x14ac:dyDescent="0.25">
      <c r="A15">
        <v>2209310.9899999998</v>
      </c>
      <c r="D15">
        <v>86.5</v>
      </c>
    </row>
    <row r="16" spans="1:4" x14ac:dyDescent="0.25">
      <c r="A16">
        <v>2117844.46</v>
      </c>
      <c r="D16">
        <v>61.050000000000004</v>
      </c>
    </row>
    <row r="17" spans="1:4" x14ac:dyDescent="0.25">
      <c r="A17">
        <v>1673020.49</v>
      </c>
      <c r="D17">
        <v>60.769999999999996</v>
      </c>
    </row>
    <row r="18" spans="1:4" x14ac:dyDescent="0.25">
      <c r="A18">
        <v>1627764.8</v>
      </c>
      <c r="D18">
        <v>60.560000000000009</v>
      </c>
    </row>
    <row r="19" spans="1:4" x14ac:dyDescent="0.25">
      <c r="A19">
        <v>1516252.0599999998</v>
      </c>
      <c r="D19">
        <v>56.66</v>
      </c>
    </row>
    <row r="20" spans="1:4" x14ac:dyDescent="0.25">
      <c r="A20">
        <v>1392681.84</v>
      </c>
      <c r="D20">
        <v>55.419999999999995</v>
      </c>
    </row>
    <row r="21" spans="1:4" x14ac:dyDescent="0.25">
      <c r="A21">
        <v>1360573.54</v>
      </c>
      <c r="D21">
        <v>52.199999999999996</v>
      </c>
    </row>
    <row r="22" spans="1:4" x14ac:dyDescent="0.25">
      <c r="A22">
        <v>1347576.1199999999</v>
      </c>
      <c r="D22">
        <v>43.8</v>
      </c>
    </row>
    <row r="23" spans="1:4" x14ac:dyDescent="0.25">
      <c r="A23">
        <v>1250636.44</v>
      </c>
      <c r="D23">
        <v>31.56</v>
      </c>
    </row>
    <row r="24" spans="1:4" x14ac:dyDescent="0.25">
      <c r="A24">
        <v>1106994.6200000001</v>
      </c>
      <c r="D24">
        <v>31.43</v>
      </c>
    </row>
    <row r="25" spans="1:4" x14ac:dyDescent="0.25">
      <c r="A25">
        <v>1088582.4400000002</v>
      </c>
      <c r="D25">
        <v>31.29</v>
      </c>
    </row>
    <row r="26" spans="1:4" x14ac:dyDescent="0.25">
      <c r="A26">
        <v>1011074.39</v>
      </c>
      <c r="D26">
        <v>30.14</v>
      </c>
    </row>
    <row r="27" spans="1:4" x14ac:dyDescent="0.25">
      <c r="A27">
        <v>943410.34999999986</v>
      </c>
      <c r="D27">
        <v>29.239999999999995</v>
      </c>
    </row>
    <row r="28" spans="1:4" x14ac:dyDescent="0.25">
      <c r="A28">
        <v>871392.68</v>
      </c>
      <c r="D28">
        <v>23.29</v>
      </c>
    </row>
    <row r="29" spans="1:4" x14ac:dyDescent="0.25">
      <c r="A29">
        <v>863756.63</v>
      </c>
      <c r="D29">
        <v>22.32</v>
      </c>
    </row>
    <row r="30" spans="1:4" x14ac:dyDescent="0.25">
      <c r="A30">
        <v>830638.39</v>
      </c>
      <c r="D30">
        <v>18.470000000000002</v>
      </c>
    </row>
    <row r="31" spans="1:4" x14ac:dyDescent="0.25">
      <c r="A31">
        <v>794314.16</v>
      </c>
      <c r="D31">
        <v>18.010000000000002</v>
      </c>
    </row>
    <row r="32" spans="1:4" x14ac:dyDescent="0.25">
      <c r="A32">
        <v>716153.61</v>
      </c>
      <c r="D32">
        <v>16.84</v>
      </c>
    </row>
    <row r="33" spans="1:4" x14ac:dyDescent="0.25">
      <c r="A33">
        <v>634320.76</v>
      </c>
      <c r="D33">
        <v>15.399999999999997</v>
      </c>
    </row>
    <row r="34" spans="1:4" x14ac:dyDescent="0.25">
      <c r="A34">
        <v>633683.87</v>
      </c>
      <c r="D34">
        <v>13.04</v>
      </c>
    </row>
    <row r="35" spans="1:4" x14ac:dyDescent="0.25">
      <c r="A35">
        <v>614965.91999999993</v>
      </c>
      <c r="D35">
        <v>12.03</v>
      </c>
    </row>
    <row r="36" spans="1:4" x14ac:dyDescent="0.25">
      <c r="A36">
        <v>601758.86</v>
      </c>
      <c r="D36">
        <v>11.559999999999999</v>
      </c>
    </row>
    <row r="37" spans="1:4" x14ac:dyDescent="0.25">
      <c r="A37">
        <v>560206.52999999991</v>
      </c>
      <c r="D37">
        <v>10.95</v>
      </c>
    </row>
    <row r="38" spans="1:4" x14ac:dyDescent="0.25">
      <c r="A38">
        <v>558632.48</v>
      </c>
      <c r="D38">
        <v>10.39</v>
      </c>
    </row>
    <row r="39" spans="1:4" x14ac:dyDescent="0.25">
      <c r="A39">
        <v>525870.67000000004</v>
      </c>
      <c r="D39">
        <v>10.35</v>
      </c>
    </row>
    <row r="40" spans="1:4" x14ac:dyDescent="0.25">
      <c r="A40">
        <v>509787.63</v>
      </c>
      <c r="D40">
        <v>10.09</v>
      </c>
    </row>
    <row r="41" spans="1:4" x14ac:dyDescent="0.25">
      <c r="A41">
        <v>498413.47</v>
      </c>
      <c r="D41">
        <v>6.96</v>
      </c>
    </row>
    <row r="42" spans="1:4" x14ac:dyDescent="0.25">
      <c r="A42">
        <v>488491.59</v>
      </c>
      <c r="D42">
        <v>5.56</v>
      </c>
    </row>
    <row r="43" spans="1:4" x14ac:dyDescent="0.25">
      <c r="A43">
        <v>487629.11000000004</v>
      </c>
      <c r="D43">
        <v>5.3499999999999988</v>
      </c>
    </row>
    <row r="44" spans="1:4" x14ac:dyDescent="0.25">
      <c r="A44">
        <v>482481.00999999995</v>
      </c>
      <c r="D44">
        <v>4.7499999999999991</v>
      </c>
    </row>
    <row r="45" spans="1:4" x14ac:dyDescent="0.25">
      <c r="A45">
        <v>479752.56</v>
      </c>
      <c r="D45">
        <v>4.4599999999999991</v>
      </c>
    </row>
    <row r="46" spans="1:4" x14ac:dyDescent="0.25">
      <c r="A46">
        <v>471730.79</v>
      </c>
      <c r="D46">
        <v>4.2299999999999995</v>
      </c>
    </row>
    <row r="47" spans="1:4" x14ac:dyDescent="0.25">
      <c r="A47">
        <v>466212.2099999999</v>
      </c>
      <c r="D47">
        <v>4.0999999999999996</v>
      </c>
    </row>
    <row r="48" spans="1:4" x14ac:dyDescent="0.25">
      <c r="A48">
        <v>462230.85000000003</v>
      </c>
      <c r="D48">
        <v>3.0500000000000003</v>
      </c>
    </row>
    <row r="49" spans="1:4" x14ac:dyDescent="0.25">
      <c r="A49">
        <v>451793.03</v>
      </c>
      <c r="D49">
        <v>1.26</v>
      </c>
    </row>
    <row r="50" spans="1:4" x14ac:dyDescent="0.25">
      <c r="A50">
        <v>451132.2</v>
      </c>
      <c r="D50">
        <v>1.05</v>
      </c>
    </row>
    <row r="51" spans="1:4" x14ac:dyDescent="0.25">
      <c r="A51">
        <v>441596.48</v>
      </c>
      <c r="D51">
        <v>1.02</v>
      </c>
    </row>
    <row r="52" spans="1:4" x14ac:dyDescent="0.25">
      <c r="A52">
        <v>397120.91000000003</v>
      </c>
      <c r="D52">
        <v>0.34</v>
      </c>
    </row>
    <row r="53" spans="1:4" x14ac:dyDescent="0.25">
      <c r="A53">
        <v>388862.12</v>
      </c>
      <c r="D53">
        <v>0.05</v>
      </c>
    </row>
    <row r="54" spans="1:4" x14ac:dyDescent="0.25">
      <c r="A54">
        <v>387111.02999999997</v>
      </c>
      <c r="D54">
        <v>0</v>
      </c>
    </row>
    <row r="55" spans="1:4" x14ac:dyDescent="0.25">
      <c r="A55">
        <v>373607.19000000006</v>
      </c>
      <c r="D55">
        <v>0</v>
      </c>
    </row>
    <row r="56" spans="1:4" x14ac:dyDescent="0.25">
      <c r="A56">
        <v>351500.08999999997</v>
      </c>
      <c r="D56">
        <v>0</v>
      </c>
    </row>
    <row r="57" spans="1:4" x14ac:dyDescent="0.25">
      <c r="A57">
        <v>333371</v>
      </c>
      <c r="D57">
        <v>0</v>
      </c>
    </row>
    <row r="58" spans="1:4" x14ac:dyDescent="0.25">
      <c r="A58">
        <v>316503.15999999997</v>
      </c>
      <c r="D58">
        <v>0</v>
      </c>
    </row>
    <row r="59" spans="1:4" x14ac:dyDescent="0.25">
      <c r="A59">
        <v>310551.21999999997</v>
      </c>
      <c r="D59">
        <v>0</v>
      </c>
    </row>
    <row r="60" spans="1:4" x14ac:dyDescent="0.25">
      <c r="A60">
        <v>309670.5</v>
      </c>
      <c r="D60">
        <v>0</v>
      </c>
    </row>
    <row r="61" spans="1:4" x14ac:dyDescent="0.25">
      <c r="A61">
        <v>292805.36</v>
      </c>
      <c r="D61">
        <v>0</v>
      </c>
    </row>
    <row r="62" spans="1:4" x14ac:dyDescent="0.25">
      <c r="A62">
        <v>279620.38</v>
      </c>
      <c r="D62">
        <v>0</v>
      </c>
    </row>
    <row r="63" spans="1:4" x14ac:dyDescent="0.25">
      <c r="A63">
        <v>252354.08</v>
      </c>
      <c r="D63">
        <v>0</v>
      </c>
    </row>
    <row r="64" spans="1:4" x14ac:dyDescent="0.25">
      <c r="A64">
        <v>245420.65</v>
      </c>
      <c r="D64">
        <v>0</v>
      </c>
    </row>
    <row r="65" spans="1:4" x14ac:dyDescent="0.25">
      <c r="A65">
        <v>220779.4</v>
      </c>
      <c r="D65">
        <v>0</v>
      </c>
    </row>
    <row r="66" spans="1:4" x14ac:dyDescent="0.25">
      <c r="A66">
        <v>220127.15</v>
      </c>
      <c r="D66">
        <v>0</v>
      </c>
    </row>
    <row r="67" spans="1:4" x14ac:dyDescent="0.25">
      <c r="A67">
        <v>168384.8</v>
      </c>
      <c r="D67">
        <v>0</v>
      </c>
    </row>
    <row r="68" spans="1:4" x14ac:dyDescent="0.25">
      <c r="A68">
        <v>163264.63000000003</v>
      </c>
      <c r="D68">
        <v>0</v>
      </c>
    </row>
    <row r="69" spans="1:4" x14ac:dyDescent="0.25">
      <c r="A69">
        <v>159491.00000000003</v>
      </c>
      <c r="D69">
        <v>0</v>
      </c>
    </row>
    <row r="70" spans="1:4" x14ac:dyDescent="0.25">
      <c r="A70">
        <v>159095.49000000002</v>
      </c>
      <c r="D70">
        <v>0</v>
      </c>
    </row>
    <row r="71" spans="1:4" x14ac:dyDescent="0.25">
      <c r="A71">
        <v>154181.67999999996</v>
      </c>
      <c r="D71">
        <v>0</v>
      </c>
    </row>
    <row r="72" spans="1:4" x14ac:dyDescent="0.25">
      <c r="A72">
        <v>145236.71</v>
      </c>
      <c r="D72">
        <v>0</v>
      </c>
    </row>
    <row r="73" spans="1:4" x14ac:dyDescent="0.25">
      <c r="A73">
        <v>144187.41999999998</v>
      </c>
      <c r="D73">
        <v>0</v>
      </c>
    </row>
    <row r="74" spans="1:4" x14ac:dyDescent="0.25">
      <c r="A74">
        <v>134479.56999999998</v>
      </c>
      <c r="D74">
        <v>0</v>
      </c>
    </row>
    <row r="75" spans="1:4" x14ac:dyDescent="0.25">
      <c r="A75">
        <v>133637.59</v>
      </c>
      <c r="D75">
        <v>0</v>
      </c>
    </row>
    <row r="76" spans="1:4" x14ac:dyDescent="0.25">
      <c r="A76">
        <v>111317.49</v>
      </c>
      <c r="D76">
        <v>0</v>
      </c>
    </row>
    <row r="77" spans="1:4" x14ac:dyDescent="0.25">
      <c r="A77">
        <v>108160.13</v>
      </c>
      <c r="D77">
        <v>0</v>
      </c>
    </row>
    <row r="78" spans="1:4" x14ac:dyDescent="0.25">
      <c r="A78">
        <v>107138.13</v>
      </c>
      <c r="D78">
        <v>0</v>
      </c>
    </row>
    <row r="79" spans="1:4" x14ac:dyDescent="0.25">
      <c r="A79">
        <v>106240.9</v>
      </c>
      <c r="D79">
        <v>0</v>
      </c>
    </row>
    <row r="80" spans="1:4" x14ac:dyDescent="0.25">
      <c r="A80">
        <v>100687.06</v>
      </c>
      <c r="D80">
        <v>0</v>
      </c>
    </row>
    <row r="81" spans="1:4" x14ac:dyDescent="0.25">
      <c r="A81">
        <v>94187.67</v>
      </c>
      <c r="D81">
        <v>0</v>
      </c>
    </row>
    <row r="82" spans="1:4" x14ac:dyDescent="0.25">
      <c r="A82">
        <v>92715.23000000001</v>
      </c>
      <c r="D82">
        <v>0</v>
      </c>
    </row>
    <row r="83" spans="1:4" x14ac:dyDescent="0.25">
      <c r="A83">
        <v>90937.610000000015</v>
      </c>
      <c r="D83">
        <v>0</v>
      </c>
    </row>
    <row r="84" spans="1:4" x14ac:dyDescent="0.25">
      <c r="A84">
        <v>90784.36</v>
      </c>
      <c r="D84">
        <v>0</v>
      </c>
    </row>
    <row r="85" spans="1:4" x14ac:dyDescent="0.25">
      <c r="A85">
        <v>85185.959999999992</v>
      </c>
      <c r="D85">
        <v>0</v>
      </c>
    </row>
    <row r="86" spans="1:4" x14ac:dyDescent="0.25">
      <c r="A86">
        <v>82509.149999999994</v>
      </c>
      <c r="D86">
        <v>0</v>
      </c>
    </row>
    <row r="87" spans="1:4" x14ac:dyDescent="0.25">
      <c r="A87">
        <v>82501.579999999987</v>
      </c>
      <c r="D87">
        <v>0</v>
      </c>
    </row>
    <row r="88" spans="1:4" x14ac:dyDescent="0.25">
      <c r="A88">
        <v>81600.09</v>
      </c>
      <c r="D88">
        <v>0</v>
      </c>
    </row>
    <row r="89" spans="1:4" x14ac:dyDescent="0.25">
      <c r="A89">
        <v>79211.490000000005</v>
      </c>
      <c r="D89">
        <v>0</v>
      </c>
    </row>
    <row r="90" spans="1:4" x14ac:dyDescent="0.25">
      <c r="A90">
        <v>76892.820000000007</v>
      </c>
      <c r="D90">
        <v>0</v>
      </c>
    </row>
    <row r="91" spans="1:4" x14ac:dyDescent="0.25">
      <c r="A91">
        <v>68832.38</v>
      </c>
      <c r="D91">
        <v>0</v>
      </c>
    </row>
    <row r="92" spans="1:4" x14ac:dyDescent="0.25">
      <c r="A92">
        <v>66022.05</v>
      </c>
      <c r="D92">
        <v>0</v>
      </c>
    </row>
    <row r="93" spans="1:4" x14ac:dyDescent="0.25">
      <c r="A93">
        <v>64795.67</v>
      </c>
      <c r="D93">
        <v>0</v>
      </c>
    </row>
    <row r="94" spans="1:4" x14ac:dyDescent="0.25">
      <c r="A94">
        <v>61718.47</v>
      </c>
      <c r="D94">
        <v>0</v>
      </c>
    </row>
    <row r="95" spans="1:4" x14ac:dyDescent="0.25">
      <c r="A95">
        <v>59667.18</v>
      </c>
      <c r="D95">
        <v>0</v>
      </c>
    </row>
    <row r="96" spans="1:4" x14ac:dyDescent="0.25">
      <c r="A96">
        <v>59041.130000000005</v>
      </c>
      <c r="D96">
        <v>0</v>
      </c>
    </row>
    <row r="97" spans="1:4" x14ac:dyDescent="0.25">
      <c r="A97">
        <v>56450.139999999992</v>
      </c>
      <c r="D97">
        <v>0</v>
      </c>
    </row>
    <row r="98" spans="1:4" x14ac:dyDescent="0.25">
      <c r="A98">
        <v>54345.400000000009</v>
      </c>
      <c r="D98">
        <v>0</v>
      </c>
    </row>
    <row r="99" spans="1:4" x14ac:dyDescent="0.25">
      <c r="A99">
        <v>50703.76</v>
      </c>
      <c r="D99">
        <v>0</v>
      </c>
    </row>
    <row r="100" spans="1:4" x14ac:dyDescent="0.25">
      <c r="A100">
        <v>47918.830000000009</v>
      </c>
      <c r="D100">
        <v>0</v>
      </c>
    </row>
    <row r="101" spans="1:4" x14ac:dyDescent="0.25">
      <c r="A101">
        <v>47262.25</v>
      </c>
      <c r="D101">
        <v>0</v>
      </c>
    </row>
    <row r="102" spans="1:4" x14ac:dyDescent="0.25">
      <c r="A102">
        <v>45265.029999999992</v>
      </c>
      <c r="D102">
        <v>0</v>
      </c>
    </row>
    <row r="103" spans="1:4" x14ac:dyDescent="0.25">
      <c r="A103">
        <v>45143.72</v>
      </c>
      <c r="D103">
        <v>0</v>
      </c>
    </row>
    <row r="104" spans="1:4" x14ac:dyDescent="0.25">
      <c r="A104">
        <v>44999.080000000009</v>
      </c>
      <c r="D104">
        <v>0</v>
      </c>
    </row>
    <row r="105" spans="1:4" x14ac:dyDescent="0.25">
      <c r="A105">
        <v>43327.18</v>
      </c>
      <c r="D105">
        <v>0</v>
      </c>
    </row>
    <row r="106" spans="1:4" x14ac:dyDescent="0.25">
      <c r="A106">
        <v>42777.39</v>
      </c>
      <c r="D106">
        <v>0</v>
      </c>
    </row>
    <row r="107" spans="1:4" x14ac:dyDescent="0.25">
      <c r="A107">
        <v>41073.689999999995</v>
      </c>
      <c r="D107">
        <v>0</v>
      </c>
    </row>
    <row r="108" spans="1:4" x14ac:dyDescent="0.25">
      <c r="A108">
        <v>40831.22</v>
      </c>
      <c r="D108">
        <v>0</v>
      </c>
    </row>
    <row r="109" spans="1:4" x14ac:dyDescent="0.25">
      <c r="A109">
        <v>29194.5</v>
      </c>
      <c r="D109">
        <v>0</v>
      </c>
    </row>
    <row r="110" spans="1:4" x14ac:dyDescent="0.25">
      <c r="A110">
        <v>27378.730000000003</v>
      </c>
      <c r="D110">
        <v>0</v>
      </c>
    </row>
    <row r="111" spans="1:4" x14ac:dyDescent="0.25">
      <c r="A111">
        <v>26965.710000000003</v>
      </c>
      <c r="D111">
        <v>0</v>
      </c>
    </row>
    <row r="112" spans="1:4" x14ac:dyDescent="0.25">
      <c r="A112">
        <v>25113.410000000003</v>
      </c>
      <c r="D112">
        <v>0</v>
      </c>
    </row>
    <row r="113" spans="1:4" x14ac:dyDescent="0.25">
      <c r="A113">
        <v>23265.809999999998</v>
      </c>
      <c r="D113">
        <v>0</v>
      </c>
    </row>
    <row r="114" spans="1:4" x14ac:dyDescent="0.25">
      <c r="A114">
        <v>22207.739999999998</v>
      </c>
      <c r="D114">
        <v>0</v>
      </c>
    </row>
    <row r="115" spans="1:4" x14ac:dyDescent="0.25">
      <c r="A115">
        <v>21804.93</v>
      </c>
      <c r="D115">
        <v>0</v>
      </c>
    </row>
    <row r="116" spans="1:4" x14ac:dyDescent="0.25">
      <c r="A116">
        <v>20664.810000000001</v>
      </c>
      <c r="D116">
        <v>0</v>
      </c>
    </row>
    <row r="117" spans="1:4" x14ac:dyDescent="0.25">
      <c r="A117">
        <v>19271.160000000003</v>
      </c>
      <c r="D117">
        <v>0</v>
      </c>
    </row>
    <row r="118" spans="1:4" x14ac:dyDescent="0.25">
      <c r="A118">
        <v>18688.27</v>
      </c>
      <c r="D118">
        <v>0</v>
      </c>
    </row>
    <row r="119" spans="1:4" x14ac:dyDescent="0.25">
      <c r="A119">
        <v>18592.949999999997</v>
      </c>
      <c r="D119">
        <v>-0.18</v>
      </c>
    </row>
    <row r="120" spans="1:4" x14ac:dyDescent="0.25">
      <c r="A120">
        <v>17420.949999999997</v>
      </c>
      <c r="D120">
        <v>-1.07</v>
      </c>
    </row>
    <row r="121" spans="1:4" x14ac:dyDescent="0.25">
      <c r="A121">
        <v>15762.16</v>
      </c>
      <c r="D121">
        <f>+SUM(D2:D120)</f>
        <v>27880.32</v>
      </c>
    </row>
    <row r="122" spans="1:4" x14ac:dyDescent="0.25">
      <c r="A122">
        <v>15231</v>
      </c>
    </row>
    <row r="123" spans="1:4" x14ac:dyDescent="0.25">
      <c r="A123">
        <v>11749.26</v>
      </c>
    </row>
    <row r="124" spans="1:4" x14ac:dyDescent="0.25">
      <c r="A124">
        <v>11633.810000000001</v>
      </c>
    </row>
    <row r="125" spans="1:4" x14ac:dyDescent="0.25">
      <c r="A125">
        <v>10295.620000000001</v>
      </c>
    </row>
    <row r="126" spans="1:4" x14ac:dyDescent="0.25">
      <c r="A126">
        <v>10077.49</v>
      </c>
    </row>
    <row r="127" spans="1:4" x14ac:dyDescent="0.25">
      <c r="A127">
        <v>9866.4499999999989</v>
      </c>
    </row>
    <row r="128" spans="1:4" x14ac:dyDescent="0.25">
      <c r="A128">
        <v>8493.08</v>
      </c>
    </row>
    <row r="129" spans="1:1" x14ac:dyDescent="0.25">
      <c r="A129">
        <v>5014.8999999999996</v>
      </c>
    </row>
    <row r="130" spans="1:1" x14ac:dyDescent="0.25">
      <c r="A130">
        <v>4317.4399999999996</v>
      </c>
    </row>
    <row r="131" spans="1:1" x14ac:dyDescent="0.25">
      <c r="A131">
        <v>3800.1900000000005</v>
      </c>
    </row>
    <row r="132" spans="1:1" x14ac:dyDescent="0.25">
      <c r="A132">
        <v>3568.17</v>
      </c>
    </row>
    <row r="133" spans="1:1" x14ac:dyDescent="0.25">
      <c r="A133">
        <v>2708.16</v>
      </c>
    </row>
    <row r="134" spans="1:1" x14ac:dyDescent="0.25">
      <c r="A134">
        <v>2230.84</v>
      </c>
    </row>
    <row r="135" spans="1:1" x14ac:dyDescent="0.25">
      <c r="A135">
        <v>367.65999999999997</v>
      </c>
    </row>
    <row r="139" spans="1:1" x14ac:dyDescent="0.25">
      <c r="A139">
        <f>+SUM(A2:A135)/365</f>
        <v>532541.13071232883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C520-F690-4FF3-A806-698A2B11898C}">
  <sheetPr>
    <tabColor rgb="FFFF0000"/>
  </sheetPr>
  <dimension ref="A1:S473"/>
  <sheetViews>
    <sheetView topLeftCell="A286" zoomScale="85" zoomScaleNormal="85" workbookViewId="0">
      <selection activeCell="E315" sqref="B315:E315"/>
    </sheetView>
  </sheetViews>
  <sheetFormatPr baseColWidth="10" defaultRowHeight="15" x14ac:dyDescent="0.25"/>
  <cols>
    <col min="1" max="1" width="21.28515625" style="44" bestFit="1" customWidth="1"/>
    <col min="2" max="2" width="19.28515625" style="44" customWidth="1"/>
    <col min="3" max="3" width="38.85546875" style="44" customWidth="1"/>
    <col min="4" max="4" width="43" style="44" bestFit="1" customWidth="1"/>
    <col min="5" max="5" width="22.85546875" style="44" customWidth="1"/>
    <col min="6" max="6" width="14.42578125" style="14" customWidth="1"/>
    <col min="7" max="11" width="11.42578125" style="14"/>
    <col min="12" max="12" width="12" style="14" customWidth="1"/>
    <col min="13" max="14" width="11.42578125" style="14"/>
    <col min="15" max="15" width="13.140625" style="14" customWidth="1"/>
    <col min="16" max="16" width="11.85546875" style="14" bestFit="1" customWidth="1"/>
    <col min="17" max="18" width="11.42578125" style="14"/>
    <col min="19" max="19" width="11.42578125" style="52"/>
    <col min="20" max="16384" width="11.42578125" style="14"/>
  </cols>
  <sheetData>
    <row r="1" spans="1:19" ht="33.75" customHeigh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9" x14ac:dyDescent="0.25">
      <c r="A2" s="110" t="s">
        <v>571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9" x14ac:dyDescent="0.25">
      <c r="A3" s="110" t="s">
        <v>572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9" x14ac:dyDescent="0.25">
      <c r="A4" s="110" t="s">
        <v>573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19" x14ac:dyDescent="0.25">
      <c r="A5" s="111" t="s">
        <v>574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</row>
    <row r="6" spans="1:19" x14ac:dyDescent="0.25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</row>
    <row r="7" spans="1:19" x14ac:dyDescent="0.25">
      <c r="A7" s="100" t="s">
        <v>575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1:19" x14ac:dyDescent="0.25">
      <c r="A8" s="103" t="s">
        <v>576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5"/>
    </row>
    <row r="9" spans="1:19" x14ac:dyDescent="0.25">
      <c r="A9" s="37" t="s">
        <v>577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1:19" ht="45" customHeight="1" x14ac:dyDescent="0.25">
      <c r="A10" s="106" t="s">
        <v>578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</row>
    <row r="11" spans="1:19" ht="45" customHeight="1" x14ac:dyDescent="0.25">
      <c r="A11" s="51"/>
      <c r="B11" s="51"/>
      <c r="C11" s="51"/>
      <c r="D11" s="51"/>
      <c r="E11" s="51"/>
      <c r="F11">
        <v>31</v>
      </c>
      <c r="G11">
        <v>28</v>
      </c>
      <c r="H11">
        <v>31</v>
      </c>
      <c r="I11">
        <v>30</v>
      </c>
      <c r="J11">
        <v>31</v>
      </c>
      <c r="K11">
        <v>30</v>
      </c>
      <c r="L11">
        <v>31</v>
      </c>
      <c r="M11">
        <v>31</v>
      </c>
      <c r="N11">
        <v>30</v>
      </c>
      <c r="O11">
        <v>31</v>
      </c>
      <c r="P11">
        <v>30</v>
      </c>
      <c r="Q11">
        <v>31</v>
      </c>
    </row>
    <row r="12" spans="1:19" ht="22.5" customHeight="1" x14ac:dyDescent="0.25">
      <c r="A12" s="40" t="s">
        <v>579</v>
      </c>
      <c r="B12" s="40" t="s">
        <v>580</v>
      </c>
      <c r="C12" s="40" t="s">
        <v>581</v>
      </c>
      <c r="D12" s="40" t="s">
        <v>582</v>
      </c>
      <c r="E12" s="40" t="s">
        <v>583</v>
      </c>
      <c r="F12" s="40" t="s">
        <v>584</v>
      </c>
      <c r="G12" s="40" t="s">
        <v>585</v>
      </c>
      <c r="H12" s="40" t="s">
        <v>586</v>
      </c>
      <c r="I12" s="40" t="s">
        <v>587</v>
      </c>
      <c r="J12" s="40" t="s">
        <v>588</v>
      </c>
      <c r="K12" s="40" t="s">
        <v>589</v>
      </c>
      <c r="L12" s="40" t="s">
        <v>590</v>
      </c>
      <c r="M12" s="40" t="s">
        <v>591</v>
      </c>
      <c r="N12" s="41" t="s">
        <v>592</v>
      </c>
      <c r="O12" s="41" t="s">
        <v>593</v>
      </c>
      <c r="P12" s="41" t="s">
        <v>594</v>
      </c>
      <c r="Q12" s="41" t="s">
        <v>595</v>
      </c>
      <c r="S12" s="52">
        <v>2019</v>
      </c>
    </row>
    <row r="13" spans="1:19" x14ac:dyDescent="0.25">
      <c r="A13" s="8" t="s">
        <v>15</v>
      </c>
      <c r="B13" s="8" t="s">
        <v>16</v>
      </c>
      <c r="C13" s="8" t="s">
        <v>17</v>
      </c>
      <c r="D13" s="8" t="s">
        <v>18</v>
      </c>
      <c r="E13" s="8" t="s">
        <v>18</v>
      </c>
      <c r="F13" s="42">
        <v>503.19</v>
      </c>
      <c r="G13" s="42">
        <v>476.82</v>
      </c>
      <c r="H13" s="42">
        <v>456.23</v>
      </c>
      <c r="I13" s="42">
        <v>424.83</v>
      </c>
      <c r="J13" s="42">
        <v>469.35</v>
      </c>
      <c r="K13" s="42">
        <v>460.9</v>
      </c>
      <c r="L13" s="42">
        <v>469.61</v>
      </c>
      <c r="M13" s="43">
        <v>477.74</v>
      </c>
      <c r="N13" s="42">
        <v>464.63</v>
      </c>
      <c r="O13" s="42">
        <v>454.87</v>
      </c>
      <c r="P13" s="42">
        <v>457.44</v>
      </c>
      <c r="Q13" s="42">
        <v>482.28</v>
      </c>
      <c r="S13" s="52">
        <f>+SUMPRODUCT(F13:Q13,$F$11:$Q$11)</f>
        <v>170296.33</v>
      </c>
    </row>
    <row r="14" spans="1:19" x14ac:dyDescent="0.25">
      <c r="A14" s="8" t="s">
        <v>55</v>
      </c>
      <c r="B14" s="8" t="s">
        <v>249</v>
      </c>
      <c r="C14" s="8" t="s">
        <v>250</v>
      </c>
      <c r="D14" s="8" t="s">
        <v>357</v>
      </c>
      <c r="E14" s="8" t="s">
        <v>356</v>
      </c>
      <c r="F14" s="42">
        <v>3515.05</v>
      </c>
      <c r="G14" s="42">
        <v>3387.58</v>
      </c>
      <c r="H14" s="42">
        <v>3140.82</v>
      </c>
      <c r="I14" s="42">
        <v>3201.84</v>
      </c>
      <c r="J14" s="42">
        <v>3177.54</v>
      </c>
      <c r="K14" s="42">
        <v>3006.53</v>
      </c>
      <c r="L14" s="42">
        <v>2912.12</v>
      </c>
      <c r="M14" s="43">
        <v>3089.34</v>
      </c>
      <c r="N14" s="42">
        <v>3240.09</v>
      </c>
      <c r="O14" s="42">
        <v>3285.18</v>
      </c>
      <c r="P14" s="42">
        <v>3012.68</v>
      </c>
      <c r="Q14" s="42">
        <v>2858.6</v>
      </c>
      <c r="S14" s="52">
        <f t="shared" ref="S14:S77" si="0">+SUMPRODUCT(F14:Q14,$F$11:$Q$11)</f>
        <v>1150024.5900000001</v>
      </c>
    </row>
    <row r="15" spans="1:19" x14ac:dyDescent="0.25">
      <c r="A15" s="44" t="s">
        <v>19</v>
      </c>
      <c r="B15" s="44" t="s">
        <v>46</v>
      </c>
      <c r="C15" s="8" t="s">
        <v>104</v>
      </c>
      <c r="D15" s="8" t="s">
        <v>602</v>
      </c>
      <c r="E15" s="8" t="s">
        <v>660</v>
      </c>
      <c r="F15" s="42">
        <v>150.38</v>
      </c>
      <c r="G15" s="42">
        <v>160.47999999999999</v>
      </c>
      <c r="H15" s="42">
        <v>155.84</v>
      </c>
      <c r="I15" s="42">
        <v>97.92</v>
      </c>
      <c r="J15" s="42">
        <v>137.46</v>
      </c>
      <c r="K15" s="42">
        <v>153.29</v>
      </c>
      <c r="L15" s="42">
        <v>126.73</v>
      </c>
      <c r="M15" s="43">
        <v>226.9</v>
      </c>
      <c r="N15" s="42">
        <v>402.31</v>
      </c>
      <c r="O15" s="42">
        <v>533.29</v>
      </c>
      <c r="P15" s="42">
        <v>641.64</v>
      </c>
      <c r="Q15" s="42">
        <v>733.79</v>
      </c>
      <c r="S15" s="52">
        <f t="shared" si="0"/>
        <v>107344.32999999999</v>
      </c>
    </row>
    <row r="16" spans="1:19" x14ac:dyDescent="0.25">
      <c r="A16" s="8" t="s">
        <v>89</v>
      </c>
      <c r="B16" s="8" t="s">
        <v>370</v>
      </c>
      <c r="C16" s="8" t="s">
        <v>628</v>
      </c>
      <c r="D16" s="8" t="s">
        <v>771</v>
      </c>
      <c r="E16" s="8" t="s">
        <v>775</v>
      </c>
      <c r="F16" s="42">
        <v>3.73</v>
      </c>
      <c r="G16" s="42">
        <v>3.82</v>
      </c>
      <c r="H16" s="42">
        <v>3.89</v>
      </c>
      <c r="I16" s="42">
        <v>3.5300000000000002</v>
      </c>
      <c r="J16" s="42">
        <v>3.06</v>
      </c>
      <c r="K16" s="43">
        <v>2.73</v>
      </c>
      <c r="L16" s="42">
        <v>4.7</v>
      </c>
      <c r="M16" s="43">
        <v>6.44</v>
      </c>
      <c r="N16" s="42">
        <v>5.36</v>
      </c>
      <c r="O16" s="42">
        <v>4.5600000000000005</v>
      </c>
      <c r="P16" s="42">
        <v>5.49</v>
      </c>
      <c r="Q16" s="42">
        <v>5.82</v>
      </c>
      <c r="S16" s="52">
        <f t="shared" si="0"/>
        <v>1618.4600000000003</v>
      </c>
    </row>
    <row r="17" spans="1:19" x14ac:dyDescent="0.25">
      <c r="A17" s="8" t="s">
        <v>124</v>
      </c>
      <c r="B17" s="8" t="s">
        <v>373</v>
      </c>
      <c r="C17" s="8" t="s">
        <v>29</v>
      </c>
      <c r="D17" s="8" t="s">
        <v>375</v>
      </c>
      <c r="E17" s="8" t="s">
        <v>374</v>
      </c>
      <c r="F17" s="42">
        <v>1441.74</v>
      </c>
      <c r="G17" s="42">
        <v>1337.81</v>
      </c>
      <c r="H17" s="42">
        <v>1318.91</v>
      </c>
      <c r="I17" s="42">
        <v>1364.19</v>
      </c>
      <c r="J17" s="42">
        <v>1295.45</v>
      </c>
      <c r="K17" s="43">
        <v>1260.8800000000001</v>
      </c>
      <c r="L17" s="42">
        <v>987.58</v>
      </c>
      <c r="M17" s="43">
        <v>1167.21</v>
      </c>
      <c r="N17" s="42">
        <v>1388.36</v>
      </c>
      <c r="O17" s="42">
        <v>1725.48</v>
      </c>
      <c r="P17" s="42">
        <v>1559.15</v>
      </c>
      <c r="Q17" s="42">
        <v>1540.32</v>
      </c>
      <c r="S17" s="52">
        <f t="shared" si="0"/>
        <v>498413.47</v>
      </c>
    </row>
    <row r="18" spans="1:19" x14ac:dyDescent="0.25">
      <c r="A18" s="8" t="s">
        <v>19</v>
      </c>
      <c r="B18" s="8" t="s">
        <v>78</v>
      </c>
      <c r="C18" s="8" t="s">
        <v>17</v>
      </c>
      <c r="D18" s="8" t="s">
        <v>526</v>
      </c>
      <c r="E18" s="8" t="s">
        <v>525</v>
      </c>
      <c r="F18" s="42">
        <v>0</v>
      </c>
      <c r="G18" s="42">
        <v>0</v>
      </c>
      <c r="H18" s="42">
        <v>0</v>
      </c>
      <c r="I18" s="42">
        <v>33.86</v>
      </c>
      <c r="J18" s="42">
        <v>59.31</v>
      </c>
      <c r="K18" s="43">
        <v>72.02</v>
      </c>
      <c r="L18" s="42">
        <v>0</v>
      </c>
      <c r="M18" s="43">
        <v>0</v>
      </c>
      <c r="N18" s="42">
        <v>0</v>
      </c>
      <c r="O18" s="42">
        <v>0</v>
      </c>
      <c r="P18" s="42">
        <v>0</v>
      </c>
      <c r="Q18" s="42">
        <v>0</v>
      </c>
      <c r="S18" s="52">
        <f t="shared" si="0"/>
        <v>5015.01</v>
      </c>
    </row>
    <row r="19" spans="1:19" x14ac:dyDescent="0.25">
      <c r="A19" s="8" t="s">
        <v>133</v>
      </c>
      <c r="B19" s="8" t="s">
        <v>349</v>
      </c>
      <c r="C19" s="8" t="s">
        <v>126</v>
      </c>
      <c r="D19" s="8" t="s">
        <v>351</v>
      </c>
      <c r="E19" s="8" t="s">
        <v>350</v>
      </c>
      <c r="F19" s="42">
        <v>21613.58</v>
      </c>
      <c r="G19" s="42">
        <v>19716</v>
      </c>
      <c r="H19" s="42">
        <v>20632.37</v>
      </c>
      <c r="I19" s="42">
        <v>20298.240000000002</v>
      </c>
      <c r="J19" s="42">
        <v>18766.009999999998</v>
      </c>
      <c r="K19" s="43">
        <v>15394.19</v>
      </c>
      <c r="L19" s="42">
        <v>15220.05</v>
      </c>
      <c r="M19" s="43">
        <v>15724.9</v>
      </c>
      <c r="N19" s="42">
        <v>15105.12</v>
      </c>
      <c r="O19" s="42">
        <v>14135.63</v>
      </c>
      <c r="P19" s="42">
        <v>15508.28</v>
      </c>
      <c r="Q19" s="42">
        <v>15052.22</v>
      </c>
      <c r="S19" s="52">
        <f t="shared" si="0"/>
        <v>6296710.4600000009</v>
      </c>
    </row>
    <row r="20" spans="1:19" x14ac:dyDescent="0.25">
      <c r="A20" s="8" t="s">
        <v>19</v>
      </c>
      <c r="B20" s="8" t="s">
        <v>103</v>
      </c>
      <c r="C20" s="8" t="s">
        <v>81</v>
      </c>
      <c r="D20" s="8" t="s">
        <v>312</v>
      </c>
      <c r="E20" s="8" t="s">
        <v>311</v>
      </c>
      <c r="F20" s="42">
        <v>442.54</v>
      </c>
      <c r="G20" s="42">
        <v>433.6</v>
      </c>
      <c r="H20" s="42">
        <v>427.72</v>
      </c>
      <c r="I20" s="42">
        <v>421.02</v>
      </c>
      <c r="J20" s="42">
        <v>409.3</v>
      </c>
      <c r="K20" s="43">
        <v>400.85</v>
      </c>
      <c r="L20" s="42">
        <v>398.59</v>
      </c>
      <c r="M20" s="43">
        <v>391.93</v>
      </c>
      <c r="N20" s="42">
        <v>378.14</v>
      </c>
      <c r="O20" s="42">
        <v>379.61</v>
      </c>
      <c r="P20" s="42">
        <v>370.17</v>
      </c>
      <c r="Q20" s="42">
        <v>371.46</v>
      </c>
      <c r="S20" s="52">
        <f t="shared" si="0"/>
        <v>146701.85</v>
      </c>
    </row>
    <row r="21" spans="1:19" x14ac:dyDescent="0.25">
      <c r="A21" s="8" t="s">
        <v>124</v>
      </c>
      <c r="B21" s="8" t="s">
        <v>125</v>
      </c>
      <c r="C21" s="8" t="s">
        <v>67</v>
      </c>
      <c r="D21" s="8" t="s">
        <v>344</v>
      </c>
      <c r="E21" s="8" t="s">
        <v>343</v>
      </c>
      <c r="F21" s="42">
        <v>195.77</v>
      </c>
      <c r="G21" s="42">
        <v>220.48</v>
      </c>
      <c r="H21" s="42">
        <v>220.58</v>
      </c>
      <c r="I21" s="42">
        <v>206.95</v>
      </c>
      <c r="J21" s="42">
        <v>159.02000000000001</v>
      </c>
      <c r="K21" s="43">
        <v>151.74</v>
      </c>
      <c r="L21" s="42">
        <v>136.41</v>
      </c>
      <c r="M21" s="43">
        <v>167.66</v>
      </c>
      <c r="N21" s="42">
        <v>178.19</v>
      </c>
      <c r="O21" s="42">
        <v>170.64</v>
      </c>
      <c r="P21" s="42">
        <v>160.63999999999999</v>
      </c>
      <c r="Q21" s="42">
        <v>147.59</v>
      </c>
      <c r="S21" s="52">
        <f t="shared" si="0"/>
        <v>64226.80999999999</v>
      </c>
    </row>
    <row r="22" spans="1:19" x14ac:dyDescent="0.25">
      <c r="A22" s="8" t="s">
        <v>19</v>
      </c>
      <c r="B22" s="8" t="s">
        <v>166</v>
      </c>
      <c r="C22" s="8" t="s">
        <v>242</v>
      </c>
      <c r="D22" s="8" t="s">
        <v>247</v>
      </c>
      <c r="E22" s="8" t="s">
        <v>517</v>
      </c>
      <c r="F22" s="42">
        <v>0</v>
      </c>
      <c r="G22" s="42">
        <v>1.05</v>
      </c>
      <c r="H22" s="42">
        <v>0.43</v>
      </c>
      <c r="I22" s="42">
        <v>0.83</v>
      </c>
      <c r="J22" s="42">
        <v>0</v>
      </c>
      <c r="K22" s="43">
        <v>0</v>
      </c>
      <c r="L22" s="42">
        <v>0</v>
      </c>
      <c r="M22" s="43">
        <v>0</v>
      </c>
      <c r="N22" s="42">
        <v>0</v>
      </c>
      <c r="O22" s="42">
        <v>0</v>
      </c>
      <c r="P22" s="42">
        <v>0</v>
      </c>
      <c r="Q22" s="42">
        <v>0</v>
      </c>
      <c r="S22" s="52">
        <f t="shared" si="0"/>
        <v>67.63</v>
      </c>
    </row>
    <row r="23" spans="1:19" x14ac:dyDescent="0.25">
      <c r="A23" s="8" t="s">
        <v>89</v>
      </c>
      <c r="B23" s="8" t="s">
        <v>194</v>
      </c>
      <c r="C23" s="8" t="s">
        <v>29</v>
      </c>
      <c r="D23" s="8" t="s">
        <v>195</v>
      </c>
      <c r="E23" s="8" t="s">
        <v>195</v>
      </c>
      <c r="F23" s="42">
        <v>781.99</v>
      </c>
      <c r="G23" s="42">
        <v>590.59</v>
      </c>
      <c r="H23" s="42">
        <v>282.64</v>
      </c>
      <c r="I23" s="42">
        <v>278.38</v>
      </c>
      <c r="J23" s="42">
        <v>0</v>
      </c>
      <c r="K23" s="43">
        <v>271.02</v>
      </c>
      <c r="L23" s="42">
        <v>0</v>
      </c>
      <c r="M23" s="43">
        <v>0</v>
      </c>
      <c r="N23" s="42">
        <v>0</v>
      </c>
      <c r="O23" s="42">
        <v>0</v>
      </c>
      <c r="P23" s="42">
        <v>0</v>
      </c>
      <c r="Q23" s="42">
        <v>0</v>
      </c>
      <c r="S23" s="52">
        <f t="shared" si="0"/>
        <v>66022.05</v>
      </c>
    </row>
    <row r="24" spans="1:19" x14ac:dyDescent="0.25">
      <c r="A24" s="8" t="s">
        <v>89</v>
      </c>
      <c r="B24" s="8" t="s">
        <v>194</v>
      </c>
      <c r="C24" s="8" t="s">
        <v>81</v>
      </c>
      <c r="D24" s="8" t="s">
        <v>195</v>
      </c>
      <c r="E24" s="8" t="s">
        <v>195</v>
      </c>
      <c r="F24" s="42">
        <v>0</v>
      </c>
      <c r="G24" s="42">
        <v>0</v>
      </c>
      <c r="H24" s="42">
        <v>0</v>
      </c>
      <c r="I24" s="42">
        <v>0</v>
      </c>
      <c r="J24" s="42">
        <v>278.95</v>
      </c>
      <c r="K24" s="43">
        <v>0</v>
      </c>
      <c r="L24" s="42">
        <v>275.97000000000003</v>
      </c>
      <c r="M24" s="43">
        <v>258.87</v>
      </c>
      <c r="N24" s="42">
        <v>266.31</v>
      </c>
      <c r="O24" s="42">
        <v>560.26</v>
      </c>
      <c r="P24" s="42">
        <v>410.84</v>
      </c>
      <c r="Q24" s="42">
        <v>153.47</v>
      </c>
      <c r="S24" s="52">
        <f t="shared" si="0"/>
        <v>67667.62</v>
      </c>
    </row>
    <row r="25" spans="1:19" x14ac:dyDescent="0.25">
      <c r="A25" s="8" t="s">
        <v>27</v>
      </c>
      <c r="B25" s="8" t="s">
        <v>180</v>
      </c>
      <c r="C25" s="8" t="s">
        <v>29</v>
      </c>
      <c r="D25" s="8" t="s">
        <v>182</v>
      </c>
      <c r="E25" s="8" t="s">
        <v>181</v>
      </c>
      <c r="F25" s="42">
        <v>12307.73</v>
      </c>
      <c r="G25" s="42">
        <v>13785.32</v>
      </c>
      <c r="H25" s="42">
        <v>17174.560000000001</v>
      </c>
      <c r="I25" s="42">
        <v>17208.36</v>
      </c>
      <c r="J25" s="42">
        <v>17564.79</v>
      </c>
      <c r="K25" s="43">
        <v>17905.32</v>
      </c>
      <c r="L25" s="42">
        <v>17127.560000000001</v>
      </c>
      <c r="M25" s="61">
        <v>18818.48</v>
      </c>
      <c r="N25" s="42">
        <v>17602.41</v>
      </c>
      <c r="O25" s="42">
        <v>19529.13</v>
      </c>
      <c r="P25" s="42">
        <v>19547.89</v>
      </c>
      <c r="Q25" s="42">
        <v>19602.29</v>
      </c>
      <c r="S25" s="52">
        <f t="shared" si="0"/>
        <v>6339769.1000000006</v>
      </c>
    </row>
    <row r="26" spans="1:19" x14ac:dyDescent="0.25">
      <c r="A26" s="8" t="s">
        <v>27</v>
      </c>
      <c r="B26" s="8" t="s">
        <v>191</v>
      </c>
      <c r="C26" s="8" t="s">
        <v>29</v>
      </c>
      <c r="D26" s="8" t="s">
        <v>182</v>
      </c>
      <c r="E26" s="8" t="s">
        <v>181</v>
      </c>
      <c r="F26" s="42">
        <v>2551.79</v>
      </c>
      <c r="G26" s="42">
        <v>2527.46</v>
      </c>
      <c r="H26" s="42">
        <v>2498.16</v>
      </c>
      <c r="I26" s="42">
        <v>2510.4</v>
      </c>
      <c r="J26" s="42">
        <v>2509.14</v>
      </c>
      <c r="K26" s="43">
        <v>2409.58</v>
      </c>
      <c r="L26" s="42">
        <v>2362.8000000000002</v>
      </c>
      <c r="M26" s="43">
        <v>2321.44</v>
      </c>
      <c r="N26" s="42">
        <v>2336.65</v>
      </c>
      <c r="O26" s="42">
        <v>2214.87</v>
      </c>
      <c r="P26" s="42">
        <v>2025.26</v>
      </c>
      <c r="Q26" s="42">
        <v>2385.9</v>
      </c>
      <c r="S26" s="52">
        <f t="shared" si="0"/>
        <v>871392.68</v>
      </c>
    </row>
    <row r="27" spans="1:19" x14ac:dyDescent="0.25">
      <c r="A27" s="8" t="s">
        <v>19</v>
      </c>
      <c r="B27" s="8" t="s">
        <v>155</v>
      </c>
      <c r="C27" s="8" t="s">
        <v>81</v>
      </c>
      <c r="D27" s="8" t="s">
        <v>704</v>
      </c>
      <c r="E27" s="8" t="s">
        <v>705</v>
      </c>
      <c r="F27" s="42">
        <v>1378.87</v>
      </c>
      <c r="G27" s="42">
        <v>1245.8599999999999</v>
      </c>
      <c r="H27" s="42">
        <v>777.85</v>
      </c>
      <c r="I27" s="42">
        <v>621.46</v>
      </c>
      <c r="J27" s="42">
        <v>818.68</v>
      </c>
      <c r="K27" s="43">
        <v>1977.91</v>
      </c>
      <c r="L27" s="42">
        <v>2628.81</v>
      </c>
      <c r="M27" s="43">
        <v>2612.66</v>
      </c>
      <c r="N27" s="42">
        <v>2764.67</v>
      </c>
      <c r="O27" s="42">
        <v>2442.46</v>
      </c>
      <c r="P27" s="42">
        <v>1599.44</v>
      </c>
      <c r="Q27" s="42">
        <v>1560.07</v>
      </c>
      <c r="S27" s="52">
        <f t="shared" si="0"/>
        <v>622589.88</v>
      </c>
    </row>
    <row r="28" spans="1:19" x14ac:dyDescent="0.25">
      <c r="A28" s="8" t="s">
        <v>19</v>
      </c>
      <c r="B28" s="8" t="s">
        <v>20</v>
      </c>
      <c r="C28" s="8" t="s">
        <v>631</v>
      </c>
      <c r="D28" s="8" t="s">
        <v>632</v>
      </c>
      <c r="E28" s="8" t="s">
        <v>633</v>
      </c>
      <c r="F28" s="42">
        <v>212.7</v>
      </c>
      <c r="G28" s="42">
        <v>185.12</v>
      </c>
      <c r="H28" s="42">
        <v>160.33000000000001</v>
      </c>
      <c r="I28" s="42">
        <v>202.56</v>
      </c>
      <c r="J28" s="42">
        <v>203.6</v>
      </c>
      <c r="K28" s="43">
        <v>190.4</v>
      </c>
      <c r="L28" s="42">
        <v>188.13</v>
      </c>
      <c r="M28" s="43">
        <v>171.06</v>
      </c>
      <c r="N28" s="42">
        <v>186.9</v>
      </c>
      <c r="O28" s="42">
        <v>179.81</v>
      </c>
      <c r="P28" s="42">
        <v>176.56</v>
      </c>
      <c r="Q28" s="42">
        <v>181.26</v>
      </c>
      <c r="S28" s="52">
        <f t="shared" si="0"/>
        <v>68079.55</v>
      </c>
    </row>
    <row r="29" spans="1:19" x14ac:dyDescent="0.25">
      <c r="A29" s="8" t="s">
        <v>27</v>
      </c>
      <c r="B29" s="8" t="s">
        <v>158</v>
      </c>
      <c r="C29" s="8" t="s">
        <v>17</v>
      </c>
      <c r="D29" s="8" t="s">
        <v>34</v>
      </c>
      <c r="E29" s="8" t="s">
        <v>261</v>
      </c>
      <c r="F29" s="42">
        <v>2611.11</v>
      </c>
      <c r="G29" s="42">
        <v>2446.0500000000002</v>
      </c>
      <c r="H29" s="42">
        <v>2247.42</v>
      </c>
      <c r="I29" s="42">
        <v>2125.96</v>
      </c>
      <c r="J29" s="42">
        <v>2038.13</v>
      </c>
      <c r="K29" s="43">
        <v>1941.53</v>
      </c>
      <c r="L29" s="42">
        <v>1909.35</v>
      </c>
      <c r="M29" s="43">
        <v>1731.63</v>
      </c>
      <c r="N29" s="42">
        <v>1589.45</v>
      </c>
      <c r="O29" s="42">
        <v>1393.66</v>
      </c>
      <c r="P29" s="42">
        <v>1300.46</v>
      </c>
      <c r="Q29" s="42">
        <v>0</v>
      </c>
      <c r="S29" s="52">
        <f t="shared" si="0"/>
        <v>647081.70000000007</v>
      </c>
    </row>
    <row r="30" spans="1:19" x14ac:dyDescent="0.25">
      <c r="A30" s="8" t="s">
        <v>27</v>
      </c>
      <c r="B30" s="8" t="s">
        <v>761</v>
      </c>
      <c r="C30" s="8" t="s">
        <v>459</v>
      </c>
      <c r="D30" s="8" t="s">
        <v>766</v>
      </c>
      <c r="E30" s="8" t="s">
        <v>767</v>
      </c>
      <c r="F30" s="42">
        <v>564.49</v>
      </c>
      <c r="G30" s="42">
        <v>580.77</v>
      </c>
      <c r="H30" s="42">
        <v>602.80999999999995</v>
      </c>
      <c r="I30" s="42">
        <v>707.02</v>
      </c>
      <c r="J30" s="42">
        <v>714.24</v>
      </c>
      <c r="K30" s="43">
        <v>715.36</v>
      </c>
      <c r="L30" s="42">
        <v>708.09</v>
      </c>
      <c r="M30" s="43">
        <v>700.68</v>
      </c>
      <c r="N30" s="42">
        <v>690.47</v>
      </c>
      <c r="O30" s="42">
        <v>704.05</v>
      </c>
      <c r="P30" s="42">
        <v>687.84</v>
      </c>
      <c r="Q30" s="42">
        <v>662.88</v>
      </c>
      <c r="S30" s="52">
        <f t="shared" si="0"/>
        <v>244656.69999999998</v>
      </c>
    </row>
    <row r="31" spans="1:19" x14ac:dyDescent="0.25">
      <c r="A31" s="8" t="s">
        <v>19</v>
      </c>
      <c r="B31" s="8" t="s">
        <v>20</v>
      </c>
      <c r="C31" s="8" t="s">
        <v>631</v>
      </c>
      <c r="D31" s="8" t="s">
        <v>632</v>
      </c>
      <c r="E31" s="8" t="s">
        <v>634</v>
      </c>
      <c r="F31" s="42">
        <v>0</v>
      </c>
      <c r="G31" s="42">
        <v>0</v>
      </c>
      <c r="H31" s="42">
        <v>0</v>
      </c>
      <c r="I31" s="42">
        <v>18.309999999999999</v>
      </c>
      <c r="J31" s="42">
        <v>75.180000000000007</v>
      </c>
      <c r="K31" s="43">
        <v>55.45</v>
      </c>
      <c r="L31" s="42">
        <v>52.5</v>
      </c>
      <c r="M31" s="43">
        <v>47.86</v>
      </c>
      <c r="N31" s="42">
        <v>38.85</v>
      </c>
      <c r="O31" s="42">
        <v>27.15</v>
      </c>
      <c r="P31" s="42">
        <v>26.46</v>
      </c>
      <c r="Q31" s="42">
        <v>27.8</v>
      </c>
      <c r="S31" s="52">
        <f t="shared" si="0"/>
        <v>11317.289999999999</v>
      </c>
    </row>
    <row r="32" spans="1:19" x14ac:dyDescent="0.25">
      <c r="A32" s="8" t="s">
        <v>27</v>
      </c>
      <c r="B32" s="8" t="s">
        <v>84</v>
      </c>
      <c r="C32" s="8" t="s">
        <v>17</v>
      </c>
      <c r="D32" s="8" t="s">
        <v>742</v>
      </c>
      <c r="E32" s="8" t="s">
        <v>760</v>
      </c>
      <c r="F32" s="42">
        <v>0</v>
      </c>
      <c r="G32" s="42">
        <v>0</v>
      </c>
      <c r="H32" s="42">
        <v>0</v>
      </c>
      <c r="I32" s="42">
        <v>0</v>
      </c>
      <c r="J32" s="42">
        <v>2.7E-2</v>
      </c>
      <c r="K32" s="43">
        <v>14.89</v>
      </c>
      <c r="L32" s="42">
        <v>0</v>
      </c>
      <c r="M32" s="43">
        <v>0</v>
      </c>
      <c r="N32" s="42">
        <v>0</v>
      </c>
      <c r="O32" s="42">
        <v>0</v>
      </c>
      <c r="P32" s="42">
        <v>0</v>
      </c>
      <c r="Q32" s="42">
        <v>0</v>
      </c>
      <c r="S32" s="52">
        <f t="shared" si="0"/>
        <v>447.53700000000003</v>
      </c>
    </row>
    <row r="33" spans="1:19" x14ac:dyDescent="0.25">
      <c r="A33" s="8" t="s">
        <v>15</v>
      </c>
      <c r="B33" s="8" t="s">
        <v>24</v>
      </c>
      <c r="C33" s="8" t="s">
        <v>25</v>
      </c>
      <c r="D33" s="8" t="s">
        <v>26</v>
      </c>
      <c r="E33" s="8" t="s">
        <v>26</v>
      </c>
      <c r="F33" s="42">
        <v>31.01</v>
      </c>
      <c r="G33" s="42">
        <v>31.13</v>
      </c>
      <c r="H33" s="42">
        <v>30.73</v>
      </c>
      <c r="I33" s="42">
        <v>30.77</v>
      </c>
      <c r="J33" s="42">
        <v>30.48</v>
      </c>
      <c r="K33" s="43">
        <v>30.36</v>
      </c>
      <c r="L33" s="42">
        <v>30.09</v>
      </c>
      <c r="M33" s="43">
        <v>30.53</v>
      </c>
      <c r="N33" s="42">
        <v>30.15</v>
      </c>
      <c r="O33" s="42">
        <v>29.91</v>
      </c>
      <c r="P33" s="42">
        <v>30.44</v>
      </c>
      <c r="Q33" s="42">
        <v>29.96</v>
      </c>
      <c r="S33" s="52">
        <f t="shared" si="0"/>
        <v>11117.250000000002</v>
      </c>
    </row>
    <row r="34" spans="1:19" x14ac:dyDescent="0.25">
      <c r="A34" s="8" t="s">
        <v>61</v>
      </c>
      <c r="B34" s="8" t="s">
        <v>717</v>
      </c>
      <c r="C34" s="8" t="s">
        <v>43</v>
      </c>
      <c r="D34" s="8" t="s">
        <v>61</v>
      </c>
      <c r="E34" s="8" t="s">
        <v>718</v>
      </c>
      <c r="F34" s="42">
        <v>36.89</v>
      </c>
      <c r="G34" s="42">
        <v>37.06</v>
      </c>
      <c r="H34" s="42">
        <v>35.5</v>
      </c>
      <c r="I34" s="42">
        <v>36.409999999999997</v>
      </c>
      <c r="J34" s="42">
        <v>37.57</v>
      </c>
      <c r="K34" s="43">
        <v>36.99</v>
      </c>
      <c r="L34" s="42">
        <v>38.39</v>
      </c>
      <c r="M34" s="43">
        <v>75.760000000000005</v>
      </c>
      <c r="N34" s="42">
        <v>106.82</v>
      </c>
      <c r="O34" s="42">
        <v>102.27</v>
      </c>
      <c r="P34" s="42">
        <v>88.51</v>
      </c>
      <c r="Q34" s="42">
        <v>83.47</v>
      </c>
      <c r="S34" s="52">
        <f t="shared" si="0"/>
        <v>21804.93</v>
      </c>
    </row>
    <row r="35" spans="1:19" x14ac:dyDescent="0.25">
      <c r="A35" s="8" t="s">
        <v>19</v>
      </c>
      <c r="B35" s="8" t="s">
        <v>46</v>
      </c>
      <c r="C35" s="8" t="s">
        <v>662</v>
      </c>
      <c r="D35" s="8" t="s">
        <v>663</v>
      </c>
      <c r="E35" s="8" t="s">
        <v>664</v>
      </c>
      <c r="F35" s="42">
        <v>136.38999999999999</v>
      </c>
      <c r="G35" s="42">
        <v>163.71</v>
      </c>
      <c r="H35" s="42">
        <v>170.84</v>
      </c>
      <c r="I35" s="42">
        <v>158</v>
      </c>
      <c r="J35" s="42">
        <v>154.58000000000001</v>
      </c>
      <c r="K35" s="43">
        <v>143.33000000000001</v>
      </c>
      <c r="L35" s="42">
        <v>141.97</v>
      </c>
      <c r="M35" s="43">
        <v>131.44999999999999</v>
      </c>
      <c r="N35" s="42">
        <v>128.27000000000001</v>
      </c>
      <c r="O35" s="42">
        <v>123.26</v>
      </c>
      <c r="P35" s="42">
        <v>120.43</v>
      </c>
      <c r="Q35" s="42">
        <v>120.9</v>
      </c>
      <c r="S35" s="52">
        <f t="shared" si="0"/>
        <v>51445.869999999995</v>
      </c>
    </row>
    <row r="36" spans="1:19" x14ac:dyDescent="0.25">
      <c r="A36" s="8" t="s">
        <v>19</v>
      </c>
      <c r="B36" s="8" t="s">
        <v>20</v>
      </c>
      <c r="C36" s="8" t="s">
        <v>17</v>
      </c>
      <c r="D36" s="8" t="s">
        <v>613</v>
      </c>
      <c r="E36" s="8" t="s">
        <v>614</v>
      </c>
      <c r="F36" s="42">
        <v>122.52</v>
      </c>
      <c r="G36" s="42">
        <v>103.45</v>
      </c>
      <c r="H36" s="42">
        <v>100.22</v>
      </c>
      <c r="I36" s="42">
        <v>92.2</v>
      </c>
      <c r="J36" s="42">
        <v>84.17</v>
      </c>
      <c r="K36" s="43">
        <v>77.930000000000007</v>
      </c>
      <c r="L36" s="42">
        <v>71.790000000000006</v>
      </c>
      <c r="M36" s="43">
        <v>79.680000000000007</v>
      </c>
      <c r="N36" s="42">
        <v>79.42</v>
      </c>
      <c r="O36" s="42">
        <v>72.05</v>
      </c>
      <c r="P36" s="42">
        <v>64.819999999999993</v>
      </c>
      <c r="Q36" s="42">
        <v>57.33</v>
      </c>
      <c r="S36" s="52">
        <f t="shared" si="0"/>
        <v>30548.26</v>
      </c>
    </row>
    <row r="37" spans="1:19" x14ac:dyDescent="0.25">
      <c r="A37" s="8" t="s">
        <v>79</v>
      </c>
      <c r="B37" s="8" t="s">
        <v>80</v>
      </c>
      <c r="C37" s="8" t="s">
        <v>81</v>
      </c>
      <c r="D37" s="8" t="s">
        <v>83</v>
      </c>
      <c r="E37" s="8" t="s">
        <v>82</v>
      </c>
      <c r="F37" s="42">
        <v>799.81</v>
      </c>
      <c r="G37" s="42">
        <v>1873.86</v>
      </c>
      <c r="H37" s="42">
        <v>2136.9699999999998</v>
      </c>
      <c r="I37" s="42">
        <v>2773.15</v>
      </c>
      <c r="J37" s="42">
        <v>2976.41</v>
      </c>
      <c r="K37" s="43">
        <v>3040.09</v>
      </c>
      <c r="L37" s="42">
        <v>3369.84</v>
      </c>
      <c r="M37" s="43">
        <v>4140.93</v>
      </c>
      <c r="N37" s="42">
        <v>4427.0200000000004</v>
      </c>
      <c r="O37" s="42">
        <v>4306.2700000000004</v>
      </c>
      <c r="P37" s="42">
        <v>4091.12</v>
      </c>
      <c r="Q37" s="42">
        <v>3348.14</v>
      </c>
      <c r="S37" s="52">
        <f t="shared" si="0"/>
        <v>1135838.95</v>
      </c>
    </row>
    <row r="38" spans="1:19" x14ac:dyDescent="0.25">
      <c r="A38" s="8" t="s">
        <v>79</v>
      </c>
      <c r="B38" s="8" t="s">
        <v>80</v>
      </c>
      <c r="C38" s="8" t="s">
        <v>81</v>
      </c>
      <c r="D38" s="8" t="s">
        <v>83</v>
      </c>
      <c r="E38" s="8" t="s">
        <v>530</v>
      </c>
      <c r="F38" s="42">
        <v>0</v>
      </c>
      <c r="G38" s="42">
        <v>0</v>
      </c>
      <c r="H38" s="42">
        <v>0</v>
      </c>
      <c r="I38" s="42">
        <v>0</v>
      </c>
      <c r="J38" s="42">
        <v>52.62</v>
      </c>
      <c r="K38" s="43">
        <v>308.30699999999996</v>
      </c>
      <c r="L38" s="42">
        <v>0</v>
      </c>
      <c r="M38" s="43">
        <v>0</v>
      </c>
      <c r="N38" s="42">
        <v>1521.9</v>
      </c>
      <c r="O38" s="42">
        <v>2099.81</v>
      </c>
      <c r="P38" s="42">
        <v>1257.06</v>
      </c>
      <c r="Q38" s="42">
        <v>0</v>
      </c>
      <c r="S38" s="52">
        <f t="shared" si="0"/>
        <v>159343.34</v>
      </c>
    </row>
    <row r="39" spans="1:19" x14ac:dyDescent="0.25">
      <c r="A39" s="8" t="s">
        <v>89</v>
      </c>
      <c r="B39" s="8" t="s">
        <v>370</v>
      </c>
      <c r="C39" s="8" t="s">
        <v>371</v>
      </c>
      <c r="D39" s="8" t="s">
        <v>372</v>
      </c>
      <c r="E39" s="8" t="s">
        <v>773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3">
        <v>0</v>
      </c>
      <c r="L39" s="42">
        <v>0</v>
      </c>
      <c r="M39" s="43">
        <v>0</v>
      </c>
      <c r="N39" s="42">
        <v>0</v>
      </c>
      <c r="O39" s="42">
        <v>129.29</v>
      </c>
      <c r="P39" s="42">
        <v>111.9</v>
      </c>
      <c r="Q39" s="42">
        <v>111.65</v>
      </c>
      <c r="S39" s="52">
        <f t="shared" si="0"/>
        <v>10826.14</v>
      </c>
    </row>
    <row r="40" spans="1:19" x14ac:dyDescent="0.25">
      <c r="A40" s="8" t="s">
        <v>27</v>
      </c>
      <c r="B40" s="8" t="s">
        <v>28</v>
      </c>
      <c r="C40" s="8" t="s">
        <v>29</v>
      </c>
      <c r="D40" s="8" t="s">
        <v>30</v>
      </c>
      <c r="E40" s="8" t="s">
        <v>30</v>
      </c>
      <c r="F40" s="42">
        <v>4094.43</v>
      </c>
      <c r="G40" s="42">
        <v>4113.13</v>
      </c>
      <c r="H40" s="42">
        <v>4118.57</v>
      </c>
      <c r="I40" s="42">
        <v>3967.49</v>
      </c>
      <c r="J40" s="42">
        <v>3517.48</v>
      </c>
      <c r="K40" s="43">
        <v>3802.75</v>
      </c>
      <c r="L40" s="42">
        <v>3929.62</v>
      </c>
      <c r="M40" s="43">
        <v>3642.29</v>
      </c>
      <c r="N40" s="42">
        <v>3633.93</v>
      </c>
      <c r="O40" s="42">
        <v>3284.3</v>
      </c>
      <c r="P40" s="42">
        <v>3148.09</v>
      </c>
      <c r="Q40" s="42">
        <v>3085.59</v>
      </c>
      <c r="S40" s="52">
        <f t="shared" si="0"/>
        <v>1347576.1199999999</v>
      </c>
    </row>
    <row r="41" spans="1:19" x14ac:dyDescent="0.25">
      <c r="A41" s="8" t="s">
        <v>27</v>
      </c>
      <c r="B41" s="8" t="s">
        <v>28</v>
      </c>
      <c r="C41" s="8" t="s">
        <v>29</v>
      </c>
      <c r="D41" s="8" t="s">
        <v>30</v>
      </c>
      <c r="E41" s="8" t="s">
        <v>31</v>
      </c>
      <c r="F41" s="42">
        <v>313.29000000000002</v>
      </c>
      <c r="G41" s="42">
        <v>217.41</v>
      </c>
      <c r="H41" s="42">
        <v>189.16</v>
      </c>
      <c r="I41" s="42">
        <v>244.34</v>
      </c>
      <c r="J41" s="42">
        <v>180.59</v>
      </c>
      <c r="K41" s="43">
        <v>190.38</v>
      </c>
      <c r="L41" s="42">
        <v>228.6</v>
      </c>
      <c r="M41" s="43">
        <v>263.49</v>
      </c>
      <c r="N41" s="42">
        <v>295.81</v>
      </c>
      <c r="O41" s="42">
        <v>289.44</v>
      </c>
      <c r="P41" s="42">
        <v>302.98</v>
      </c>
      <c r="Q41" s="42">
        <v>272.36</v>
      </c>
      <c r="S41" s="52">
        <f t="shared" si="0"/>
        <v>90937.610000000015</v>
      </c>
    </row>
    <row r="42" spans="1:19" x14ac:dyDescent="0.25">
      <c r="A42" s="8" t="s">
        <v>79</v>
      </c>
      <c r="B42" s="8" t="s">
        <v>137</v>
      </c>
      <c r="C42" s="8" t="s">
        <v>138</v>
      </c>
      <c r="D42" s="8" t="s">
        <v>140</v>
      </c>
      <c r="E42" s="8" t="s">
        <v>139</v>
      </c>
      <c r="F42" s="42">
        <v>189.23</v>
      </c>
      <c r="G42" s="42">
        <v>184.64</v>
      </c>
      <c r="H42" s="42">
        <v>173.32</v>
      </c>
      <c r="I42" s="42">
        <v>144.43</v>
      </c>
      <c r="J42" s="42">
        <v>139.77000000000001</v>
      </c>
      <c r="K42" s="43">
        <v>117.5</v>
      </c>
      <c r="L42" s="42">
        <v>62.39</v>
      </c>
      <c r="M42" s="43">
        <v>95.87</v>
      </c>
      <c r="N42" s="42">
        <v>82.77</v>
      </c>
      <c r="O42" s="42">
        <v>105.74</v>
      </c>
      <c r="P42" s="42">
        <v>72.67</v>
      </c>
      <c r="Q42" s="42">
        <v>61.19</v>
      </c>
      <c r="S42" s="52">
        <f t="shared" si="0"/>
        <v>43343.83</v>
      </c>
    </row>
    <row r="43" spans="1:19" x14ac:dyDescent="0.25">
      <c r="A43" s="8" t="s">
        <v>19</v>
      </c>
      <c r="B43" s="8" t="s">
        <v>103</v>
      </c>
      <c r="C43" s="8" t="s">
        <v>17</v>
      </c>
      <c r="D43" s="8" t="s">
        <v>668</v>
      </c>
      <c r="E43" s="8" t="s">
        <v>669</v>
      </c>
      <c r="F43" s="42">
        <v>63.33</v>
      </c>
      <c r="G43" s="42">
        <v>65.03</v>
      </c>
      <c r="H43" s="42">
        <v>61.92</v>
      </c>
      <c r="I43" s="42">
        <v>57.74</v>
      </c>
      <c r="J43" s="42">
        <v>57.74</v>
      </c>
      <c r="K43" s="43">
        <v>60.35</v>
      </c>
      <c r="L43" s="42">
        <v>62.12</v>
      </c>
      <c r="M43" s="43">
        <v>63.52</v>
      </c>
      <c r="N43" s="42">
        <v>64.05</v>
      </c>
      <c r="O43" s="42">
        <v>65.599999999999994</v>
      </c>
      <c r="P43" s="42">
        <v>49.02</v>
      </c>
      <c r="Q43" s="42">
        <v>49.07</v>
      </c>
      <c r="S43" s="52">
        <f t="shared" si="0"/>
        <v>21877.939999999995</v>
      </c>
    </row>
    <row r="44" spans="1:19" x14ac:dyDescent="0.25">
      <c r="A44" s="8" t="s">
        <v>27</v>
      </c>
      <c r="B44" s="8" t="s">
        <v>158</v>
      </c>
      <c r="C44" s="8" t="s">
        <v>17</v>
      </c>
      <c r="D44" s="8" t="s">
        <v>34</v>
      </c>
      <c r="E44" s="8" t="s">
        <v>262</v>
      </c>
      <c r="F44" s="42">
        <v>2848.36</v>
      </c>
      <c r="G44" s="42">
        <v>2823.78</v>
      </c>
      <c r="H44" s="42">
        <v>2575.88</v>
      </c>
      <c r="I44" s="42">
        <v>2556.61</v>
      </c>
      <c r="J44" s="42">
        <v>2403.1999999999998</v>
      </c>
      <c r="K44" s="43">
        <v>2340.2399999999998</v>
      </c>
      <c r="L44" s="42">
        <v>2800.63</v>
      </c>
      <c r="M44" s="43">
        <v>2618.16</v>
      </c>
      <c r="N44" s="42">
        <v>2612.34</v>
      </c>
      <c r="O44" s="42">
        <v>2627.18</v>
      </c>
      <c r="P44" s="42">
        <v>2523.85</v>
      </c>
      <c r="Q44" s="42">
        <v>0</v>
      </c>
      <c r="S44" s="52">
        <f t="shared" si="0"/>
        <v>872132.74999999988</v>
      </c>
    </row>
    <row r="45" spans="1:19" x14ac:dyDescent="0.25">
      <c r="A45" s="8" t="s">
        <v>327</v>
      </c>
      <c r="B45" s="8" t="s">
        <v>361</v>
      </c>
      <c r="C45" s="8" t="s">
        <v>29</v>
      </c>
      <c r="D45" s="8" t="s">
        <v>368</v>
      </c>
      <c r="E45" s="8" t="s">
        <v>367</v>
      </c>
      <c r="F45" s="42">
        <v>1291.74</v>
      </c>
      <c r="G45" s="42">
        <v>1285.0999999999999</v>
      </c>
      <c r="H45" s="42">
        <v>1281.02</v>
      </c>
      <c r="I45" s="42">
        <v>1254.71</v>
      </c>
      <c r="J45" s="42">
        <v>1323.26</v>
      </c>
      <c r="K45" s="43">
        <v>1268.0999999999999</v>
      </c>
      <c r="L45" s="42">
        <v>1198.19</v>
      </c>
      <c r="M45" s="43">
        <v>1212.3900000000001</v>
      </c>
      <c r="N45" s="42">
        <v>1356.37</v>
      </c>
      <c r="O45" s="42">
        <v>1286.82</v>
      </c>
      <c r="P45" s="42">
        <v>1546.81</v>
      </c>
      <c r="Q45" s="42">
        <v>1558.79</v>
      </c>
      <c r="S45" s="52">
        <f t="shared" si="0"/>
        <v>482481.00999999995</v>
      </c>
    </row>
    <row r="46" spans="1:19" x14ac:dyDescent="0.25">
      <c r="A46" s="8" t="s">
        <v>327</v>
      </c>
      <c r="B46" s="8" t="s">
        <v>369</v>
      </c>
      <c r="C46" s="8" t="s">
        <v>29</v>
      </c>
      <c r="D46" s="8" t="s">
        <v>368</v>
      </c>
      <c r="E46" s="8" t="s">
        <v>367</v>
      </c>
      <c r="F46" s="42">
        <v>205.95</v>
      </c>
      <c r="G46" s="42">
        <v>213.24</v>
      </c>
      <c r="H46" s="42">
        <v>199.52</v>
      </c>
      <c r="I46" s="42">
        <v>183.49</v>
      </c>
      <c r="J46" s="42">
        <v>164.47</v>
      </c>
      <c r="K46" s="43">
        <v>164.93</v>
      </c>
      <c r="L46" s="42">
        <v>150.85</v>
      </c>
      <c r="M46" s="43">
        <v>125.04</v>
      </c>
      <c r="N46" s="42">
        <v>131.28</v>
      </c>
      <c r="O46" s="42">
        <v>122.17</v>
      </c>
      <c r="P46" s="42">
        <v>140.35</v>
      </c>
      <c r="Q46" s="42">
        <v>60.32</v>
      </c>
      <c r="S46" s="52">
        <f t="shared" si="0"/>
        <v>56450.139999999992</v>
      </c>
    </row>
    <row r="47" spans="1:19" x14ac:dyDescent="0.25">
      <c r="A47" s="8" t="s">
        <v>61</v>
      </c>
      <c r="B47" s="8" t="s">
        <v>399</v>
      </c>
      <c r="C47" s="8" t="s">
        <v>29</v>
      </c>
      <c r="D47" s="8" t="s">
        <v>411</v>
      </c>
      <c r="E47" s="8" t="s">
        <v>410</v>
      </c>
      <c r="F47" s="42">
        <v>1203.5899999999999</v>
      </c>
      <c r="G47" s="42">
        <v>1178.21</v>
      </c>
      <c r="H47" s="42">
        <v>1091.81</v>
      </c>
      <c r="I47" s="42">
        <v>1137.93</v>
      </c>
      <c r="J47" s="42">
        <v>1241.1300000000001</v>
      </c>
      <c r="K47" s="43">
        <v>1250.01</v>
      </c>
      <c r="L47" s="42">
        <v>1264.43</v>
      </c>
      <c r="M47" s="43">
        <v>1272.02</v>
      </c>
      <c r="N47" s="42">
        <v>1253.8</v>
      </c>
      <c r="O47" s="42">
        <v>1327.75</v>
      </c>
      <c r="P47" s="42">
        <v>1292.25</v>
      </c>
      <c r="Q47" s="42">
        <v>1334.22</v>
      </c>
      <c r="S47" s="52">
        <f t="shared" si="0"/>
        <v>451793.03</v>
      </c>
    </row>
    <row r="48" spans="1:19" x14ac:dyDescent="0.25">
      <c r="A48" s="8" t="s">
        <v>27</v>
      </c>
      <c r="B48" s="8" t="s">
        <v>84</v>
      </c>
      <c r="C48" s="8" t="s">
        <v>753</v>
      </c>
      <c r="D48" s="8" t="s">
        <v>758</v>
      </c>
      <c r="E48" s="8" t="s">
        <v>759</v>
      </c>
      <c r="F48" s="42">
        <v>289.77</v>
      </c>
      <c r="G48" s="42">
        <v>284.52</v>
      </c>
      <c r="H48" s="42">
        <v>283.43</v>
      </c>
      <c r="I48" s="42">
        <v>251.46</v>
      </c>
      <c r="J48" s="42">
        <v>278.82</v>
      </c>
      <c r="K48" s="43">
        <v>274.08999999999997</v>
      </c>
      <c r="L48" s="42">
        <v>271.37</v>
      </c>
      <c r="M48" s="43">
        <v>267.79000000000002</v>
      </c>
      <c r="N48" s="42">
        <v>239.17</v>
      </c>
      <c r="O48" s="42">
        <v>257.20999999999998</v>
      </c>
      <c r="P48" s="42">
        <v>250.12</v>
      </c>
      <c r="Q48" s="42">
        <v>250.06</v>
      </c>
      <c r="S48" s="52">
        <f t="shared" si="0"/>
        <v>97263.71</v>
      </c>
    </row>
    <row r="49" spans="1:19" x14ac:dyDescent="0.25">
      <c r="A49" s="8" t="s">
        <v>89</v>
      </c>
      <c r="B49" s="8" t="s">
        <v>90</v>
      </c>
      <c r="C49" s="8" t="s">
        <v>29</v>
      </c>
      <c r="D49" s="8" t="s">
        <v>429</v>
      </c>
      <c r="E49" s="8" t="s">
        <v>428</v>
      </c>
      <c r="F49" s="42">
        <v>265.72000000000003</v>
      </c>
      <c r="G49" s="42">
        <v>290.55</v>
      </c>
      <c r="H49" s="42">
        <v>367.94</v>
      </c>
      <c r="I49" s="42">
        <v>379.4</v>
      </c>
      <c r="J49" s="42">
        <v>412.96</v>
      </c>
      <c r="K49" s="43">
        <v>396.47</v>
      </c>
      <c r="L49" s="42">
        <v>394.11</v>
      </c>
      <c r="M49" s="43">
        <v>383.26</v>
      </c>
      <c r="N49" s="42">
        <v>374.74</v>
      </c>
      <c r="O49" s="42">
        <v>381.15</v>
      </c>
      <c r="P49" s="42">
        <v>369.7</v>
      </c>
      <c r="Q49" s="42">
        <v>372.05</v>
      </c>
      <c r="S49" s="52">
        <f t="shared" si="0"/>
        <v>133637.59</v>
      </c>
    </row>
    <row r="50" spans="1:19" x14ac:dyDescent="0.25">
      <c r="A50" s="8" t="s">
        <v>27</v>
      </c>
      <c r="B50" s="44" t="s">
        <v>28</v>
      </c>
      <c r="C50" s="8" t="s">
        <v>29</v>
      </c>
      <c r="D50" s="8" t="s">
        <v>30</v>
      </c>
      <c r="E50" s="8" t="s">
        <v>32</v>
      </c>
      <c r="F50" s="42">
        <v>674.88</v>
      </c>
      <c r="G50" s="42">
        <v>628.66</v>
      </c>
      <c r="H50" s="42">
        <v>408.5</v>
      </c>
      <c r="I50" s="42">
        <v>527.76</v>
      </c>
      <c r="J50" s="42">
        <v>523.4</v>
      </c>
      <c r="K50" s="43">
        <v>511.16</v>
      </c>
      <c r="L50" s="42">
        <v>262.39999999999998</v>
      </c>
      <c r="M50" s="43">
        <v>312.36</v>
      </c>
      <c r="N50" s="42">
        <v>306.88</v>
      </c>
      <c r="O50" s="42">
        <v>282.58999999999997</v>
      </c>
      <c r="P50" s="42">
        <v>397.31</v>
      </c>
      <c r="Q50" s="42">
        <v>254.77</v>
      </c>
      <c r="S50" s="52">
        <f t="shared" si="0"/>
        <v>154181.67999999996</v>
      </c>
    </row>
    <row r="51" spans="1:19" x14ac:dyDescent="0.25">
      <c r="A51" s="8" t="s">
        <v>27</v>
      </c>
      <c r="B51" s="44" t="s">
        <v>158</v>
      </c>
      <c r="C51" s="8" t="s">
        <v>17</v>
      </c>
      <c r="D51" s="8" t="s">
        <v>34</v>
      </c>
      <c r="E51" s="8" t="s">
        <v>263</v>
      </c>
      <c r="F51" s="42">
        <v>5954.36</v>
      </c>
      <c r="G51" s="42">
        <v>6146.03</v>
      </c>
      <c r="H51" s="42">
        <v>5935.7</v>
      </c>
      <c r="I51" s="42">
        <v>5195.63</v>
      </c>
      <c r="J51" s="42">
        <v>5039.28</v>
      </c>
      <c r="K51" s="43">
        <v>5080.8599999999997</v>
      </c>
      <c r="L51" s="42">
        <v>4807.41</v>
      </c>
      <c r="M51" s="43">
        <v>5430.21</v>
      </c>
      <c r="N51" s="42">
        <v>5437.53</v>
      </c>
      <c r="O51" s="42">
        <v>5115.26</v>
      </c>
      <c r="P51" s="42">
        <v>4764.21</v>
      </c>
      <c r="Q51" s="42">
        <v>0</v>
      </c>
      <c r="S51" s="52">
        <f t="shared" si="0"/>
        <v>1787184.56</v>
      </c>
    </row>
    <row r="52" spans="1:19" x14ac:dyDescent="0.25">
      <c r="A52" s="8" t="s">
        <v>19</v>
      </c>
      <c r="B52" s="8" t="s">
        <v>166</v>
      </c>
      <c r="C52" s="8" t="s">
        <v>242</v>
      </c>
      <c r="D52" s="8" t="s">
        <v>247</v>
      </c>
      <c r="E52" s="8" t="s">
        <v>246</v>
      </c>
      <c r="F52" s="42">
        <v>791.99</v>
      </c>
      <c r="G52" s="42">
        <v>871.92</v>
      </c>
      <c r="H52" s="42">
        <v>915.31</v>
      </c>
      <c r="I52" s="42">
        <v>912.11</v>
      </c>
      <c r="J52" s="42">
        <v>884.67</v>
      </c>
      <c r="K52" s="43">
        <v>824.74</v>
      </c>
      <c r="L52" s="42">
        <v>766.63</v>
      </c>
      <c r="M52" s="43">
        <v>731.08</v>
      </c>
      <c r="N52" s="42">
        <v>696.43</v>
      </c>
      <c r="O52" s="42">
        <v>647.83000000000004</v>
      </c>
      <c r="P52" s="42">
        <v>598.36</v>
      </c>
      <c r="Q52" s="42">
        <v>553.29</v>
      </c>
      <c r="S52" s="52">
        <f t="shared" si="0"/>
        <v>279377.76</v>
      </c>
    </row>
    <row r="53" spans="1:19" x14ac:dyDescent="0.25">
      <c r="A53" s="8" t="s">
        <v>19</v>
      </c>
      <c r="B53" s="8" t="s">
        <v>78</v>
      </c>
      <c r="C53" s="8" t="s">
        <v>313</v>
      </c>
      <c r="D53" s="8" t="s">
        <v>692</v>
      </c>
      <c r="E53" s="8" t="s">
        <v>693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  <c r="L53" s="42">
        <v>0</v>
      </c>
      <c r="M53" s="43">
        <v>0</v>
      </c>
      <c r="N53" s="42">
        <v>0</v>
      </c>
      <c r="O53" s="42">
        <v>0</v>
      </c>
      <c r="P53" s="42">
        <v>0</v>
      </c>
      <c r="Q53" s="42">
        <v>1165.01</v>
      </c>
      <c r="S53" s="52">
        <f t="shared" si="0"/>
        <v>36115.31</v>
      </c>
    </row>
    <row r="54" spans="1:19" x14ac:dyDescent="0.25">
      <c r="A54" s="8" t="s">
        <v>19</v>
      </c>
      <c r="B54" s="8" t="s">
        <v>46</v>
      </c>
      <c r="C54" s="8" t="s">
        <v>17</v>
      </c>
      <c r="D54" s="8" t="s">
        <v>48</v>
      </c>
      <c r="E54" s="8" t="s">
        <v>47</v>
      </c>
      <c r="F54" s="42">
        <v>150.56</v>
      </c>
      <c r="G54" s="42">
        <v>150.63999999999999</v>
      </c>
      <c r="H54" s="42">
        <v>150.13999999999999</v>
      </c>
      <c r="I54" s="42">
        <v>142.01</v>
      </c>
      <c r="J54" s="42">
        <v>199.94</v>
      </c>
      <c r="K54" s="43">
        <v>228.46</v>
      </c>
      <c r="L54" s="42">
        <v>187.8</v>
      </c>
      <c r="M54" s="43">
        <v>158.62</v>
      </c>
      <c r="N54" s="42">
        <v>159.47</v>
      </c>
      <c r="O54" s="42">
        <v>162.59</v>
      </c>
      <c r="P54" s="42">
        <v>164.92</v>
      </c>
      <c r="Q54" s="42">
        <v>165.3</v>
      </c>
      <c r="S54" s="52">
        <f t="shared" si="0"/>
        <v>61487.17</v>
      </c>
    </row>
    <row r="55" spans="1:19" x14ac:dyDescent="0.25">
      <c r="A55" s="8" t="s">
        <v>19</v>
      </c>
      <c r="B55" s="8" t="s">
        <v>155</v>
      </c>
      <c r="C55" s="8" t="s">
        <v>81</v>
      </c>
      <c r="D55" s="8" t="s">
        <v>704</v>
      </c>
      <c r="E55" s="8" t="s">
        <v>706</v>
      </c>
      <c r="F55" s="42">
        <v>5865.53</v>
      </c>
      <c r="G55" s="42">
        <v>5579.82</v>
      </c>
      <c r="H55" s="42">
        <v>5427.86</v>
      </c>
      <c r="I55" s="42">
        <v>5250.86</v>
      </c>
      <c r="J55" s="42">
        <v>4380.3999999999996</v>
      </c>
      <c r="K55" s="43">
        <v>4215.8</v>
      </c>
      <c r="L55" s="42">
        <v>3166.93</v>
      </c>
      <c r="M55" s="43">
        <v>2842.41</v>
      </c>
      <c r="N55" s="42">
        <v>3686.6</v>
      </c>
      <c r="O55" s="42">
        <v>4126.03</v>
      </c>
      <c r="P55" s="42">
        <v>3950.17</v>
      </c>
      <c r="Q55" s="42">
        <v>3533.59</v>
      </c>
      <c r="S55" s="52">
        <f t="shared" si="0"/>
        <v>1578963.11</v>
      </c>
    </row>
    <row r="56" spans="1:19" x14ac:dyDescent="0.25">
      <c r="A56" s="8" t="s">
        <v>61</v>
      </c>
      <c r="B56" s="8" t="s">
        <v>399</v>
      </c>
      <c r="C56" s="8" t="s">
        <v>29</v>
      </c>
      <c r="D56" s="8" t="s">
        <v>401</v>
      </c>
      <c r="E56" s="8" t="s">
        <v>400</v>
      </c>
      <c r="F56" s="42">
        <v>801.04</v>
      </c>
      <c r="G56" s="42">
        <v>775.68</v>
      </c>
      <c r="H56" s="42">
        <v>797.94</v>
      </c>
      <c r="I56" s="42">
        <v>715.52</v>
      </c>
      <c r="J56" s="42">
        <v>717.88</v>
      </c>
      <c r="K56" s="43">
        <v>737.3</v>
      </c>
      <c r="L56" s="42">
        <v>791.86</v>
      </c>
      <c r="M56" s="43">
        <v>789.68</v>
      </c>
      <c r="N56" s="42">
        <v>793.54</v>
      </c>
      <c r="O56" s="42">
        <v>767.02</v>
      </c>
      <c r="P56" s="42">
        <v>784.26</v>
      </c>
      <c r="Q56" s="42">
        <v>721.12</v>
      </c>
      <c r="S56" s="52">
        <f t="shared" si="0"/>
        <v>279620.38</v>
      </c>
    </row>
    <row r="57" spans="1:19" x14ac:dyDescent="0.25">
      <c r="A57" s="8" t="s">
        <v>19</v>
      </c>
      <c r="B57" s="8" t="s">
        <v>103</v>
      </c>
      <c r="C57" s="8" t="s">
        <v>104</v>
      </c>
      <c r="D57" s="8" t="s">
        <v>19</v>
      </c>
      <c r="E57" s="8" t="s">
        <v>679</v>
      </c>
      <c r="F57" s="42">
        <v>197.74</v>
      </c>
      <c r="G57" s="42">
        <v>180.23</v>
      </c>
      <c r="H57" s="42">
        <v>95.38</v>
      </c>
      <c r="I57" s="42">
        <v>186.22</v>
      </c>
      <c r="J57" s="42">
        <v>198</v>
      </c>
      <c r="K57" s="43">
        <v>197.28</v>
      </c>
      <c r="L57" s="42">
        <v>185.64</v>
      </c>
      <c r="M57" s="43">
        <v>196.31</v>
      </c>
      <c r="N57" s="42">
        <v>190.8</v>
      </c>
      <c r="O57" s="42">
        <v>178.75</v>
      </c>
      <c r="P57" s="42">
        <v>169.64</v>
      </c>
      <c r="Q57" s="42">
        <v>170.54</v>
      </c>
      <c r="S57" s="52">
        <f t="shared" si="0"/>
        <v>65257.799999999996</v>
      </c>
    </row>
    <row r="58" spans="1:19" x14ac:dyDescent="0.25">
      <c r="A58" s="8" t="s">
        <v>19</v>
      </c>
      <c r="B58" s="8" t="s">
        <v>20</v>
      </c>
      <c r="C58" s="8" t="s">
        <v>17</v>
      </c>
      <c r="D58" s="8" t="s">
        <v>610</v>
      </c>
      <c r="E58" s="8" t="s">
        <v>620</v>
      </c>
      <c r="F58" s="42">
        <v>66.06</v>
      </c>
      <c r="G58" s="42">
        <v>73.63</v>
      </c>
      <c r="H58" s="42">
        <v>77.41</v>
      </c>
      <c r="I58" s="42">
        <v>78.75</v>
      </c>
      <c r="J58" s="42">
        <v>94.59</v>
      </c>
      <c r="K58" s="43">
        <v>70.84</v>
      </c>
      <c r="L58" s="42">
        <v>68.77</v>
      </c>
      <c r="M58" s="43">
        <v>58.21</v>
      </c>
      <c r="N58" s="42">
        <v>62.09</v>
      </c>
      <c r="O58" s="42">
        <v>44.85</v>
      </c>
      <c r="P58" s="42">
        <v>74.209999999999994</v>
      </c>
      <c r="Q58" s="42">
        <v>341.88</v>
      </c>
      <c r="S58" s="52">
        <f t="shared" si="0"/>
        <v>33943.21</v>
      </c>
    </row>
    <row r="59" spans="1:19" x14ac:dyDescent="0.25">
      <c r="A59" s="8" t="s">
        <v>89</v>
      </c>
      <c r="B59" s="8" t="s">
        <v>146</v>
      </c>
      <c r="C59" s="8" t="s">
        <v>628</v>
      </c>
      <c r="D59" s="8" t="s">
        <v>771</v>
      </c>
      <c r="E59" s="8" t="s">
        <v>772</v>
      </c>
      <c r="F59" s="42">
        <v>0.9</v>
      </c>
      <c r="G59" s="42">
        <v>0.74</v>
      </c>
      <c r="H59" s="42">
        <v>0</v>
      </c>
      <c r="I59" s="42">
        <v>0</v>
      </c>
      <c r="J59" s="42">
        <v>0</v>
      </c>
      <c r="K59" s="43">
        <v>0</v>
      </c>
      <c r="L59" s="42">
        <v>0</v>
      </c>
      <c r="M59" s="43">
        <v>0</v>
      </c>
      <c r="N59" s="42">
        <v>0</v>
      </c>
      <c r="O59" s="42">
        <v>0</v>
      </c>
      <c r="P59" s="42">
        <v>0</v>
      </c>
      <c r="Q59" s="42">
        <v>0</v>
      </c>
      <c r="S59" s="52">
        <f t="shared" si="0"/>
        <v>48.620000000000005</v>
      </c>
    </row>
    <row r="60" spans="1:19" x14ac:dyDescent="0.25">
      <c r="A60" s="8" t="s">
        <v>79</v>
      </c>
      <c r="B60" s="8" t="s">
        <v>137</v>
      </c>
      <c r="C60" s="8" t="s">
        <v>138</v>
      </c>
      <c r="D60" s="8" t="s">
        <v>140</v>
      </c>
      <c r="E60" s="8" t="s">
        <v>141</v>
      </c>
      <c r="F60" s="42">
        <v>1152.1300000000001</v>
      </c>
      <c r="G60" s="42">
        <v>835.18</v>
      </c>
      <c r="H60" s="42">
        <v>611.77</v>
      </c>
      <c r="I60" s="42">
        <v>608.77</v>
      </c>
      <c r="J60" s="42">
        <v>561.13</v>
      </c>
      <c r="K60" s="43">
        <v>474.9</v>
      </c>
      <c r="L60" s="42">
        <v>302.13</v>
      </c>
      <c r="M60" s="43">
        <v>440.84</v>
      </c>
      <c r="N60" s="42">
        <v>345.53</v>
      </c>
      <c r="O60" s="42">
        <v>429.9</v>
      </c>
      <c r="P60" s="42">
        <v>406.7</v>
      </c>
      <c r="Q60" s="42">
        <v>398.58</v>
      </c>
      <c r="S60" s="52">
        <f t="shared" si="0"/>
        <v>199252.92</v>
      </c>
    </row>
    <row r="61" spans="1:19" x14ac:dyDescent="0.25">
      <c r="A61" s="44" t="s">
        <v>19</v>
      </c>
      <c r="B61" s="44" t="s">
        <v>46</v>
      </c>
      <c r="C61" s="8" t="s">
        <v>81</v>
      </c>
      <c r="D61" s="8" t="s">
        <v>324</v>
      </c>
      <c r="E61" s="8" t="s">
        <v>323</v>
      </c>
      <c r="F61" s="42">
        <v>375.04</v>
      </c>
      <c r="G61" s="42">
        <v>367.18</v>
      </c>
      <c r="H61" s="42">
        <v>357.1</v>
      </c>
      <c r="I61" s="42">
        <v>346.24</v>
      </c>
      <c r="J61" s="42">
        <v>339.89</v>
      </c>
      <c r="K61" s="43">
        <v>329.44</v>
      </c>
      <c r="L61" s="42">
        <v>324.64999999999998</v>
      </c>
      <c r="M61" s="43">
        <v>316.69</v>
      </c>
      <c r="N61" s="42">
        <v>307.08</v>
      </c>
      <c r="O61" s="42">
        <v>305.39999999999998</v>
      </c>
      <c r="P61" s="42">
        <v>299.45999999999998</v>
      </c>
      <c r="Q61" s="42">
        <v>288.89999999999998</v>
      </c>
      <c r="S61" s="52">
        <f t="shared" si="0"/>
        <v>120285.40999999997</v>
      </c>
    </row>
    <row r="62" spans="1:19" x14ac:dyDescent="0.25">
      <c r="A62" s="8" t="s">
        <v>55</v>
      </c>
      <c r="B62" s="8" t="s">
        <v>60</v>
      </c>
      <c r="C62" s="8" t="s">
        <v>57</v>
      </c>
      <c r="D62" s="8" t="s">
        <v>59</v>
      </c>
      <c r="E62" s="8" t="s">
        <v>58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  <c r="L62" s="42">
        <v>0</v>
      </c>
      <c r="M62" s="43">
        <v>0</v>
      </c>
      <c r="N62" s="42">
        <v>0</v>
      </c>
      <c r="O62" s="42">
        <v>37.06</v>
      </c>
      <c r="P62" s="42">
        <v>0</v>
      </c>
      <c r="Q62" s="42">
        <v>0</v>
      </c>
      <c r="S62" s="52">
        <f t="shared" si="0"/>
        <v>1148.8600000000001</v>
      </c>
    </row>
    <row r="63" spans="1:19" x14ac:dyDescent="0.25">
      <c r="A63" s="8" t="s">
        <v>55</v>
      </c>
      <c r="B63" s="8" t="s">
        <v>56</v>
      </c>
      <c r="C63" s="8" t="s">
        <v>57</v>
      </c>
      <c r="D63" s="8" t="s">
        <v>59</v>
      </c>
      <c r="E63" s="8" t="s">
        <v>58</v>
      </c>
      <c r="F63" s="42">
        <v>40.26</v>
      </c>
      <c r="G63" s="42">
        <v>38.51</v>
      </c>
      <c r="H63" s="42">
        <v>39.68</v>
      </c>
      <c r="I63" s="42">
        <v>39.92</v>
      </c>
      <c r="J63" s="42">
        <v>38.659999999999997</v>
      </c>
      <c r="K63" s="43">
        <v>38.14</v>
      </c>
      <c r="L63" s="42">
        <v>38.71</v>
      </c>
      <c r="M63" s="43">
        <v>38.270000000000003</v>
      </c>
      <c r="N63" s="42">
        <v>37.18</v>
      </c>
      <c r="O63" s="42">
        <v>0</v>
      </c>
      <c r="P63" s="42">
        <v>37.04</v>
      </c>
      <c r="Q63" s="42">
        <v>36.659999999999997</v>
      </c>
      <c r="S63" s="52">
        <f t="shared" si="0"/>
        <v>12846.12</v>
      </c>
    </row>
    <row r="64" spans="1:19" x14ac:dyDescent="0.25">
      <c r="A64" s="8" t="s">
        <v>89</v>
      </c>
      <c r="B64" s="8" t="s">
        <v>288</v>
      </c>
      <c r="C64" s="8" t="s">
        <v>29</v>
      </c>
      <c r="D64" s="8" t="s">
        <v>431</v>
      </c>
      <c r="E64" s="8" t="s">
        <v>430</v>
      </c>
      <c r="F64" s="42">
        <v>1643.81</v>
      </c>
      <c r="G64" s="42">
        <v>1708.38</v>
      </c>
      <c r="H64" s="42">
        <v>1686.33</v>
      </c>
      <c r="I64" s="42">
        <v>1654.02</v>
      </c>
      <c r="J64" s="42">
        <v>1582.87</v>
      </c>
      <c r="K64" s="43">
        <v>1580.37</v>
      </c>
      <c r="L64" s="42">
        <v>1691.1</v>
      </c>
      <c r="M64" s="43">
        <v>1823.77</v>
      </c>
      <c r="N64" s="42">
        <v>1708.96</v>
      </c>
      <c r="O64" s="42">
        <v>1732.55</v>
      </c>
      <c r="P64" s="42">
        <v>1708.09</v>
      </c>
      <c r="Q64" s="42">
        <v>1697.25</v>
      </c>
      <c r="S64" s="52">
        <f t="shared" si="0"/>
        <v>614965.91999999993</v>
      </c>
    </row>
    <row r="65" spans="1:19" x14ac:dyDescent="0.25">
      <c r="A65" s="8" t="s">
        <v>231</v>
      </c>
      <c r="B65" s="8" t="s">
        <v>464</v>
      </c>
      <c r="C65" s="8" t="s">
        <v>43</v>
      </c>
      <c r="D65" s="8" t="s">
        <v>466</v>
      </c>
      <c r="E65" s="8" t="s">
        <v>465</v>
      </c>
      <c r="F65" s="42">
        <v>6.48</v>
      </c>
      <c r="G65" s="42">
        <v>6.5</v>
      </c>
      <c r="H65" s="42">
        <v>6.3</v>
      </c>
      <c r="I65" s="42">
        <v>6.18</v>
      </c>
      <c r="J65" s="42">
        <v>6.57</v>
      </c>
      <c r="K65" s="43">
        <v>6.45</v>
      </c>
      <c r="L65" s="42">
        <v>6.25</v>
      </c>
      <c r="M65" s="43">
        <v>5.72</v>
      </c>
      <c r="N65" s="42">
        <v>5.95</v>
      </c>
      <c r="O65" s="42">
        <v>5.76</v>
      </c>
      <c r="P65" s="42">
        <v>5.55</v>
      </c>
      <c r="Q65" s="42">
        <v>5.66</v>
      </c>
      <c r="S65" s="52">
        <f t="shared" si="0"/>
        <v>2230.84</v>
      </c>
    </row>
    <row r="66" spans="1:19" x14ac:dyDescent="0.25">
      <c r="A66" s="8" t="s">
        <v>146</v>
      </c>
      <c r="B66" s="8" t="s">
        <v>147</v>
      </c>
      <c r="C66" s="8" t="s">
        <v>43</v>
      </c>
      <c r="D66" s="8" t="s">
        <v>149</v>
      </c>
      <c r="E66" s="8" t="s">
        <v>148</v>
      </c>
      <c r="F66" s="42">
        <v>56.06</v>
      </c>
      <c r="G66" s="42">
        <v>51.56</v>
      </c>
      <c r="H66" s="42">
        <v>51.69</v>
      </c>
      <c r="I66" s="42">
        <v>31.84</v>
      </c>
      <c r="J66" s="42">
        <v>34.979999999999997</v>
      </c>
      <c r="K66" s="43">
        <v>36.526666666666664</v>
      </c>
      <c r="L66" s="42">
        <v>48.67</v>
      </c>
      <c r="M66" s="43">
        <v>67.67</v>
      </c>
      <c r="N66" s="42">
        <v>82.84</v>
      </c>
      <c r="O66" s="42">
        <v>81.05</v>
      </c>
      <c r="P66" s="42">
        <v>79.44</v>
      </c>
      <c r="Q66" s="42">
        <v>56.71</v>
      </c>
      <c r="S66" s="52">
        <f t="shared" si="0"/>
        <v>20664.810000000001</v>
      </c>
    </row>
    <row r="67" spans="1:19" x14ac:dyDescent="0.25">
      <c r="A67" s="8" t="s">
        <v>19</v>
      </c>
      <c r="B67" s="8" t="s">
        <v>70</v>
      </c>
      <c r="C67" s="8" t="s">
        <v>21</v>
      </c>
      <c r="D67" s="8" t="s">
        <v>456</v>
      </c>
      <c r="E67" s="8" t="s">
        <v>455</v>
      </c>
      <c r="F67" s="42">
        <v>215.59</v>
      </c>
      <c r="G67" s="42">
        <v>212.96</v>
      </c>
      <c r="H67" s="42">
        <v>211.69</v>
      </c>
      <c r="I67" s="42">
        <v>201.34</v>
      </c>
      <c r="J67" s="42">
        <v>194</v>
      </c>
      <c r="K67" s="43">
        <v>163.82</v>
      </c>
      <c r="L67" s="42">
        <v>145.58000000000001</v>
      </c>
      <c r="M67" s="43">
        <v>127.51</v>
      </c>
      <c r="N67" s="42">
        <v>87.1</v>
      </c>
      <c r="O67" s="42">
        <v>59.72</v>
      </c>
      <c r="P67" s="42">
        <v>45.33</v>
      </c>
      <c r="Q67" s="42">
        <v>33.58</v>
      </c>
      <c r="S67" s="52">
        <f t="shared" si="0"/>
        <v>51508.350000000006</v>
      </c>
    </row>
    <row r="68" spans="1:19" x14ac:dyDescent="0.25">
      <c r="A68" s="8" t="s">
        <v>89</v>
      </c>
      <c r="B68" s="8" t="s">
        <v>533</v>
      </c>
      <c r="C68" s="8" t="s">
        <v>81</v>
      </c>
      <c r="D68" s="8" t="s">
        <v>778</v>
      </c>
      <c r="E68" s="8" t="s">
        <v>534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3">
        <v>131.155</v>
      </c>
      <c r="L68" s="42">
        <v>48.62</v>
      </c>
      <c r="M68" s="43">
        <v>270.64999999999998</v>
      </c>
      <c r="N68" s="42">
        <v>289.58</v>
      </c>
      <c r="O68" s="42">
        <v>0</v>
      </c>
      <c r="P68" s="42">
        <v>0</v>
      </c>
      <c r="Q68" s="42">
        <v>0</v>
      </c>
      <c r="S68" s="52">
        <f t="shared" si="0"/>
        <v>22519.42</v>
      </c>
    </row>
    <row r="69" spans="1:19" x14ac:dyDescent="0.25">
      <c r="A69" s="8" t="s">
        <v>89</v>
      </c>
      <c r="B69" s="8" t="s">
        <v>533</v>
      </c>
      <c r="C69" s="8" t="s">
        <v>81</v>
      </c>
      <c r="D69" s="8" t="s">
        <v>778</v>
      </c>
      <c r="E69" s="8" t="s">
        <v>534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3">
        <v>0</v>
      </c>
      <c r="L69" s="42">
        <v>0</v>
      </c>
      <c r="M69" s="43">
        <v>0</v>
      </c>
      <c r="N69" s="42">
        <v>0</v>
      </c>
      <c r="O69" s="42">
        <v>504.54</v>
      </c>
      <c r="P69" s="42">
        <v>478.57</v>
      </c>
      <c r="Q69" s="42">
        <v>375.2</v>
      </c>
      <c r="S69" s="52">
        <f t="shared" si="0"/>
        <v>41629.040000000001</v>
      </c>
    </row>
    <row r="70" spans="1:19" x14ac:dyDescent="0.25">
      <c r="A70" s="8" t="s">
        <v>61</v>
      </c>
      <c r="B70" s="8" t="s">
        <v>399</v>
      </c>
      <c r="C70" s="8" t="s">
        <v>29</v>
      </c>
      <c r="D70" s="8" t="s">
        <v>411</v>
      </c>
      <c r="E70" s="8" t="s">
        <v>412</v>
      </c>
      <c r="F70" s="42">
        <v>236.26</v>
      </c>
      <c r="G70" s="42">
        <v>183.87</v>
      </c>
      <c r="H70" s="42">
        <v>239.6</v>
      </c>
      <c r="I70" s="42">
        <v>224.49</v>
      </c>
      <c r="J70" s="42">
        <v>226.83</v>
      </c>
      <c r="K70" s="43">
        <v>225.38</v>
      </c>
      <c r="L70" s="42">
        <v>245.53</v>
      </c>
      <c r="M70" s="43">
        <v>237.98</v>
      </c>
      <c r="N70" s="42">
        <v>233.64</v>
      </c>
      <c r="O70" s="42">
        <v>228.39</v>
      </c>
      <c r="P70" s="42">
        <v>224.81</v>
      </c>
      <c r="Q70" s="42">
        <v>201.9</v>
      </c>
      <c r="S70" s="52">
        <f t="shared" si="0"/>
        <v>82509.149999999994</v>
      </c>
    </row>
    <row r="71" spans="1:19" x14ac:dyDescent="0.25">
      <c r="A71" s="8" t="s">
        <v>474</v>
      </c>
      <c r="B71" s="8" t="s">
        <v>475</v>
      </c>
      <c r="C71" s="8" t="s">
        <v>242</v>
      </c>
      <c r="D71" s="8" t="s">
        <v>477</v>
      </c>
      <c r="E71" s="8" t="s">
        <v>476</v>
      </c>
      <c r="F71" s="42">
        <v>418.45</v>
      </c>
      <c r="G71" s="42">
        <v>409.33</v>
      </c>
      <c r="H71" s="42">
        <v>404.78</v>
      </c>
      <c r="I71" s="42">
        <v>402.62</v>
      </c>
      <c r="J71" s="42">
        <v>403.58</v>
      </c>
      <c r="K71" s="43">
        <v>422.47</v>
      </c>
      <c r="L71" s="42">
        <v>520.48</v>
      </c>
      <c r="M71" s="43">
        <v>443.94</v>
      </c>
      <c r="N71" s="42">
        <v>380.79</v>
      </c>
      <c r="O71" s="42">
        <v>559.38</v>
      </c>
      <c r="P71" s="42">
        <v>556.23</v>
      </c>
      <c r="Q71" s="42">
        <v>594.5</v>
      </c>
      <c r="S71" s="52">
        <f t="shared" si="0"/>
        <v>168022.94999999998</v>
      </c>
    </row>
    <row r="72" spans="1:19" x14ac:dyDescent="0.25">
      <c r="A72" s="8" t="s">
        <v>27</v>
      </c>
      <c r="B72" s="8" t="s">
        <v>84</v>
      </c>
      <c r="C72" s="8" t="s">
        <v>206</v>
      </c>
      <c r="D72" s="8" t="s">
        <v>752</v>
      </c>
      <c r="E72" s="8" t="s">
        <v>752</v>
      </c>
      <c r="F72" s="42">
        <v>684.73</v>
      </c>
      <c r="G72" s="42">
        <v>681.25</v>
      </c>
      <c r="H72" s="42">
        <v>652.46</v>
      </c>
      <c r="I72" s="42">
        <v>629.69000000000005</v>
      </c>
      <c r="J72" s="42">
        <v>625.65</v>
      </c>
      <c r="K72" s="43">
        <v>610.67999999999995</v>
      </c>
      <c r="L72" s="42">
        <v>608.41999999999996</v>
      </c>
      <c r="M72" s="43">
        <v>602.61</v>
      </c>
      <c r="N72" s="42">
        <v>602.13</v>
      </c>
      <c r="O72" s="42">
        <v>590.83000000000004</v>
      </c>
      <c r="P72" s="42">
        <v>577.09</v>
      </c>
      <c r="Q72" s="42">
        <v>577.86</v>
      </c>
      <c r="S72" s="52">
        <f t="shared" si="0"/>
        <v>226282.06000000003</v>
      </c>
    </row>
    <row r="73" spans="1:19" x14ac:dyDescent="0.25">
      <c r="A73" s="8" t="s">
        <v>55</v>
      </c>
      <c r="B73" s="8" t="s">
        <v>249</v>
      </c>
      <c r="C73" s="8" t="s">
        <v>29</v>
      </c>
      <c r="D73" s="8" t="s">
        <v>398</v>
      </c>
      <c r="E73" s="8" t="s">
        <v>397</v>
      </c>
      <c r="F73" s="42">
        <v>747.63</v>
      </c>
      <c r="G73" s="42">
        <v>720.58</v>
      </c>
      <c r="H73" s="42">
        <v>705.03</v>
      </c>
      <c r="I73" s="42">
        <v>710.09</v>
      </c>
      <c r="J73" s="42">
        <v>692.74</v>
      </c>
      <c r="K73" s="43">
        <v>713.45</v>
      </c>
      <c r="L73" s="42">
        <v>706.83</v>
      </c>
      <c r="M73" s="43">
        <v>684.77</v>
      </c>
      <c r="N73" s="42">
        <v>675.26</v>
      </c>
      <c r="O73" s="42">
        <v>680.44</v>
      </c>
      <c r="P73" s="42">
        <v>641.36</v>
      </c>
      <c r="Q73" s="42">
        <v>620.4</v>
      </c>
      <c r="S73" s="52">
        <f t="shared" si="0"/>
        <v>252354.08</v>
      </c>
    </row>
    <row r="74" spans="1:19" x14ac:dyDescent="0.25">
      <c r="A74" s="8" t="s">
        <v>27</v>
      </c>
      <c r="B74" s="8" t="s">
        <v>84</v>
      </c>
      <c r="C74" s="8" t="s">
        <v>17</v>
      </c>
      <c r="D74" s="8" t="s">
        <v>749</v>
      </c>
      <c r="E74" s="8" t="s">
        <v>750</v>
      </c>
      <c r="F74" s="42">
        <v>2867.88</v>
      </c>
      <c r="G74" s="42">
        <v>2737.21</v>
      </c>
      <c r="H74" s="42">
        <v>2658.33</v>
      </c>
      <c r="I74" s="42">
        <v>2796.62</v>
      </c>
      <c r="J74" s="42">
        <v>2804.17</v>
      </c>
      <c r="K74" s="43">
        <v>2782.1</v>
      </c>
      <c r="L74" s="42">
        <v>2751.73</v>
      </c>
      <c r="M74" s="43">
        <v>2532.7600000000002</v>
      </c>
      <c r="N74" s="42">
        <v>2696.12</v>
      </c>
      <c r="O74" s="42">
        <v>2617.54</v>
      </c>
      <c r="P74" s="42">
        <v>2568.92</v>
      </c>
      <c r="Q74" s="42">
        <v>537.03</v>
      </c>
      <c r="S74" s="52">
        <f t="shared" si="0"/>
        <v>921807.32000000007</v>
      </c>
    </row>
    <row r="75" spans="1:19" x14ac:dyDescent="0.25">
      <c r="A75" s="8" t="s">
        <v>19</v>
      </c>
      <c r="B75" s="8" t="s">
        <v>78</v>
      </c>
      <c r="C75" s="8" t="s">
        <v>313</v>
      </c>
      <c r="D75" s="8" t="s">
        <v>315</v>
      </c>
      <c r="E75" s="8" t="s">
        <v>314</v>
      </c>
      <c r="F75" s="42">
        <v>899</v>
      </c>
      <c r="G75" s="42">
        <v>1755.16</v>
      </c>
      <c r="H75" s="42">
        <v>1046.25</v>
      </c>
      <c r="I75" s="42">
        <v>1810.98</v>
      </c>
      <c r="J75" s="42">
        <v>1853.81</v>
      </c>
      <c r="K75" s="43">
        <v>1296.57</v>
      </c>
      <c r="L75" s="42">
        <v>1953.52</v>
      </c>
      <c r="M75" s="43">
        <v>1205.57</v>
      </c>
      <c r="N75" s="42">
        <v>581.85</v>
      </c>
      <c r="O75" s="42">
        <v>548.99</v>
      </c>
      <c r="P75" s="42">
        <v>496.64</v>
      </c>
      <c r="Q75" s="42">
        <v>227.58</v>
      </c>
      <c r="S75" s="52">
        <f t="shared" si="0"/>
        <v>414502</v>
      </c>
    </row>
    <row r="76" spans="1:19" x14ac:dyDescent="0.25">
      <c r="A76" s="8" t="s">
        <v>19</v>
      </c>
      <c r="B76" s="8" t="s">
        <v>66</v>
      </c>
      <c r="C76" s="8" t="s">
        <v>67</v>
      </c>
      <c r="D76" s="8" t="s">
        <v>68</v>
      </c>
      <c r="E76" s="8" t="s">
        <v>68</v>
      </c>
      <c r="F76" s="42">
        <v>408.63</v>
      </c>
      <c r="G76" s="42">
        <v>400.44</v>
      </c>
      <c r="H76" s="42">
        <v>391.62</v>
      </c>
      <c r="I76" s="42">
        <v>360.39</v>
      </c>
      <c r="J76" s="42">
        <v>364.28</v>
      </c>
      <c r="K76" s="43">
        <v>378.95</v>
      </c>
      <c r="L76" s="42">
        <v>392.81</v>
      </c>
      <c r="M76" s="43">
        <v>382.15</v>
      </c>
      <c r="N76" s="42">
        <v>373.92</v>
      </c>
      <c r="O76" s="42">
        <v>378.16</v>
      </c>
      <c r="P76" s="42">
        <v>367.49</v>
      </c>
      <c r="Q76" s="42">
        <v>366.88</v>
      </c>
      <c r="S76" s="52">
        <f t="shared" si="0"/>
        <v>138855.25</v>
      </c>
    </row>
    <row r="77" spans="1:19" x14ac:dyDescent="0.25">
      <c r="A77" s="8" t="s">
        <v>19</v>
      </c>
      <c r="B77" s="8" t="s">
        <v>20</v>
      </c>
      <c r="C77" s="8" t="s">
        <v>21</v>
      </c>
      <c r="D77" s="8" t="s">
        <v>23</v>
      </c>
      <c r="E77" s="8" t="s">
        <v>22</v>
      </c>
      <c r="F77" s="42">
        <v>400.47</v>
      </c>
      <c r="G77" s="42">
        <v>710.71</v>
      </c>
      <c r="H77" s="42">
        <v>1065.8699999999999</v>
      </c>
      <c r="I77" s="42">
        <v>1792.89</v>
      </c>
      <c r="J77" s="42">
        <v>2039.7</v>
      </c>
      <c r="K77" s="43">
        <v>1910.41</v>
      </c>
      <c r="L77" s="42">
        <v>1015.16</v>
      </c>
      <c r="M77" s="43">
        <v>1555.57</v>
      </c>
      <c r="N77" s="42">
        <v>1424.32</v>
      </c>
      <c r="O77" s="42">
        <v>1219.4100000000001</v>
      </c>
      <c r="P77" s="42">
        <v>1178.1199999999999</v>
      </c>
      <c r="Q77" s="42">
        <v>1001.07</v>
      </c>
      <c r="S77" s="52">
        <f t="shared" si="0"/>
        <v>466286.82999999996</v>
      </c>
    </row>
    <row r="78" spans="1:19" x14ac:dyDescent="0.25">
      <c r="A78" s="8" t="s">
        <v>19</v>
      </c>
      <c r="B78" s="8" t="s">
        <v>75</v>
      </c>
      <c r="C78" s="8" t="s">
        <v>17</v>
      </c>
      <c r="D78" s="8" t="s">
        <v>77</v>
      </c>
      <c r="E78" s="8" t="s">
        <v>76</v>
      </c>
      <c r="F78" s="42">
        <v>382.38</v>
      </c>
      <c r="G78" s="42">
        <v>332.86</v>
      </c>
      <c r="H78" s="42">
        <v>101.96</v>
      </c>
      <c r="I78" s="42">
        <v>276.74</v>
      </c>
      <c r="J78" s="42">
        <v>215.16</v>
      </c>
      <c r="K78" s="43">
        <v>233.28</v>
      </c>
      <c r="L78" s="42">
        <v>241.86</v>
      </c>
      <c r="M78" s="43">
        <v>235.69</v>
      </c>
      <c r="N78" s="42">
        <v>227.02</v>
      </c>
      <c r="O78" s="42">
        <v>231.06</v>
      </c>
      <c r="P78" s="42">
        <v>246.57</v>
      </c>
      <c r="Q78" s="42">
        <v>250.84</v>
      </c>
      <c r="S78" s="52">
        <f t="shared" ref="S78:S141" si="1">+SUMPRODUCT(F78:Q78,$F$11:$Q$11)</f>
        <v>90255.83</v>
      </c>
    </row>
    <row r="79" spans="1:19" x14ac:dyDescent="0.25">
      <c r="A79" s="8" t="s">
        <v>19</v>
      </c>
      <c r="B79" s="8" t="s">
        <v>78</v>
      </c>
      <c r="C79" s="8" t="s">
        <v>17</v>
      </c>
      <c r="D79" s="8" t="s">
        <v>77</v>
      </c>
      <c r="E79" s="8" t="s">
        <v>76</v>
      </c>
      <c r="F79" s="42">
        <v>268.52999999999997</v>
      </c>
      <c r="G79" s="42">
        <v>220.19</v>
      </c>
      <c r="H79" s="42">
        <v>343.14</v>
      </c>
      <c r="I79" s="42">
        <v>299.47000000000003</v>
      </c>
      <c r="J79" s="42">
        <v>280.33999999999997</v>
      </c>
      <c r="K79" s="43">
        <v>250.8</v>
      </c>
      <c r="L79" s="42">
        <v>234.11</v>
      </c>
      <c r="M79" s="43">
        <v>205.74</v>
      </c>
      <c r="N79" s="42">
        <v>327.63</v>
      </c>
      <c r="O79" s="42">
        <v>300.11</v>
      </c>
      <c r="P79" s="42">
        <v>284.05</v>
      </c>
      <c r="Q79" s="42">
        <v>245.32</v>
      </c>
      <c r="S79" s="52">
        <f t="shared" si="1"/>
        <v>99219.81</v>
      </c>
    </row>
    <row r="80" spans="1:19" x14ac:dyDescent="0.25">
      <c r="A80" s="8" t="s">
        <v>79</v>
      </c>
      <c r="B80" s="8" t="s">
        <v>137</v>
      </c>
      <c r="C80" s="8" t="s">
        <v>138</v>
      </c>
      <c r="D80" s="8" t="s">
        <v>171</v>
      </c>
      <c r="E80" s="8" t="s">
        <v>170</v>
      </c>
      <c r="F80" s="42">
        <v>1341.94</v>
      </c>
      <c r="G80" s="42">
        <v>1290.32</v>
      </c>
      <c r="H80" s="42">
        <v>1144.77</v>
      </c>
      <c r="I80" s="42">
        <v>1230.17</v>
      </c>
      <c r="J80" s="42">
        <v>1221.1300000000001</v>
      </c>
      <c r="K80" s="43">
        <v>1232.07</v>
      </c>
      <c r="L80" s="42">
        <v>738.35</v>
      </c>
      <c r="M80" s="43">
        <v>1036.03</v>
      </c>
      <c r="N80" s="42">
        <v>853.33</v>
      </c>
      <c r="O80" s="42">
        <v>1135.74</v>
      </c>
      <c r="P80" s="42">
        <v>1145.27</v>
      </c>
      <c r="Q80" s="42">
        <v>1137</v>
      </c>
      <c r="S80" s="52">
        <f t="shared" si="1"/>
        <v>410357.92000000004</v>
      </c>
    </row>
    <row r="81" spans="1:19" x14ac:dyDescent="0.25">
      <c r="A81" s="8" t="s">
        <v>19</v>
      </c>
      <c r="B81" s="8" t="s">
        <v>20</v>
      </c>
      <c r="C81" s="8" t="s">
        <v>104</v>
      </c>
      <c r="D81" s="8" t="s">
        <v>637</v>
      </c>
      <c r="E81" s="8" t="s">
        <v>638</v>
      </c>
      <c r="F81" s="42">
        <v>20.99</v>
      </c>
      <c r="G81" s="42">
        <v>15.75</v>
      </c>
      <c r="H81" s="42">
        <v>22.68</v>
      </c>
      <c r="I81" s="42">
        <v>21.64</v>
      </c>
      <c r="J81" s="42">
        <v>23.55</v>
      </c>
      <c r="K81" s="43">
        <v>31.99</v>
      </c>
      <c r="L81" s="42">
        <v>29.95</v>
      </c>
      <c r="M81" s="43">
        <v>31</v>
      </c>
      <c r="N81" s="42">
        <v>27.17</v>
      </c>
      <c r="O81" s="42">
        <v>28.21</v>
      </c>
      <c r="P81" s="42">
        <v>37.729999999999997</v>
      </c>
      <c r="Q81" s="42">
        <v>34.64</v>
      </c>
      <c r="S81" s="52">
        <f t="shared" si="1"/>
        <v>9918.52</v>
      </c>
    </row>
    <row r="82" spans="1:19" x14ac:dyDescent="0.25">
      <c r="A82" s="8" t="s">
        <v>27</v>
      </c>
      <c r="B82" s="8" t="s">
        <v>158</v>
      </c>
      <c r="C82" s="8" t="s">
        <v>17</v>
      </c>
      <c r="D82" s="8" t="s">
        <v>34</v>
      </c>
      <c r="E82" s="8" t="s">
        <v>264</v>
      </c>
      <c r="F82" s="42">
        <v>5389.09</v>
      </c>
      <c r="G82" s="42">
        <v>3780.38</v>
      </c>
      <c r="H82" s="42">
        <v>3374.37</v>
      </c>
      <c r="I82" s="42">
        <v>3118.71</v>
      </c>
      <c r="J82" s="42">
        <v>2565.48</v>
      </c>
      <c r="K82" s="43">
        <v>2140.36</v>
      </c>
      <c r="L82" s="42">
        <v>1668.79</v>
      </c>
      <c r="M82" s="43">
        <v>1470.28</v>
      </c>
      <c r="N82" s="42">
        <v>1446.25</v>
      </c>
      <c r="O82" s="42">
        <v>1562.99</v>
      </c>
      <c r="P82" s="42">
        <v>1636.18</v>
      </c>
      <c r="Q82" s="42">
        <v>1644.76</v>
      </c>
      <c r="S82" s="52">
        <f t="shared" si="1"/>
        <v>904044.20000000019</v>
      </c>
    </row>
    <row r="83" spans="1:19" x14ac:dyDescent="0.25">
      <c r="A83" s="8" t="s">
        <v>19</v>
      </c>
      <c r="B83" s="8" t="s">
        <v>103</v>
      </c>
      <c r="C83" s="8" t="s">
        <v>104</v>
      </c>
      <c r="D83" s="8" t="s">
        <v>168</v>
      </c>
      <c r="E83" s="8" t="s">
        <v>681</v>
      </c>
      <c r="F83" s="42">
        <v>200.08</v>
      </c>
      <c r="G83" s="42">
        <v>202.19</v>
      </c>
      <c r="H83" s="42">
        <v>178.25</v>
      </c>
      <c r="I83" s="42">
        <v>205.23</v>
      </c>
      <c r="J83" s="42">
        <v>218.36</v>
      </c>
      <c r="K83" s="43">
        <v>205.69</v>
      </c>
      <c r="L83" s="42">
        <v>195.52</v>
      </c>
      <c r="M83" s="43">
        <v>174.52</v>
      </c>
      <c r="N83" s="42">
        <v>187.82</v>
      </c>
      <c r="O83" s="42">
        <v>198.12</v>
      </c>
      <c r="P83" s="42">
        <v>189.27</v>
      </c>
      <c r="Q83" s="42">
        <v>180.03</v>
      </c>
      <c r="S83" s="52">
        <f t="shared" si="1"/>
        <v>70992.899999999994</v>
      </c>
    </row>
    <row r="84" spans="1:19" x14ac:dyDescent="0.25">
      <c r="A84" s="8" t="s">
        <v>19</v>
      </c>
      <c r="B84" s="8" t="s">
        <v>46</v>
      </c>
      <c r="C84" s="8" t="s">
        <v>104</v>
      </c>
      <c r="D84" s="8" t="s">
        <v>19</v>
      </c>
      <c r="E84" s="8" t="s">
        <v>657</v>
      </c>
      <c r="F84" s="42">
        <v>170.59</v>
      </c>
      <c r="G84" s="42">
        <v>170.04</v>
      </c>
      <c r="H84" s="42">
        <v>153.88999999999999</v>
      </c>
      <c r="I84" s="42">
        <v>154.13999999999999</v>
      </c>
      <c r="J84" s="42">
        <v>148.78</v>
      </c>
      <c r="K84" s="43">
        <v>149.06</v>
      </c>
      <c r="L84" s="42">
        <v>134.01</v>
      </c>
      <c r="M84" s="43">
        <v>142.99</v>
      </c>
      <c r="N84" s="42">
        <v>125.89</v>
      </c>
      <c r="O84" s="42">
        <v>124.88</v>
      </c>
      <c r="P84" s="42">
        <v>101.72</v>
      </c>
      <c r="Q84" s="42">
        <v>98.1</v>
      </c>
      <c r="S84" s="52">
        <f t="shared" si="1"/>
        <v>50855.859999999993</v>
      </c>
    </row>
    <row r="85" spans="1:19" x14ac:dyDescent="0.25">
      <c r="A85" s="8" t="s">
        <v>19</v>
      </c>
      <c r="B85" s="8" t="s">
        <v>46</v>
      </c>
      <c r="C85" s="8" t="s">
        <v>104</v>
      </c>
      <c r="D85" s="8" t="s">
        <v>19</v>
      </c>
      <c r="E85" s="8" t="s">
        <v>658</v>
      </c>
      <c r="F85" s="42">
        <v>118.01</v>
      </c>
      <c r="G85" s="42">
        <v>129.71</v>
      </c>
      <c r="H85" s="42">
        <v>116.2</v>
      </c>
      <c r="I85" s="42">
        <v>103.28</v>
      </c>
      <c r="J85" s="42">
        <v>119.79</v>
      </c>
      <c r="K85" s="43">
        <v>151.22</v>
      </c>
      <c r="L85" s="42">
        <v>145.35</v>
      </c>
      <c r="M85" s="43">
        <v>137.51</v>
      </c>
      <c r="N85" s="42">
        <v>138.5</v>
      </c>
      <c r="O85" s="42">
        <v>140.74</v>
      </c>
      <c r="P85" s="42">
        <v>125.06</v>
      </c>
      <c r="Q85" s="42">
        <v>136.13999999999999</v>
      </c>
      <c r="S85" s="52">
        <f t="shared" si="1"/>
        <v>47499.62</v>
      </c>
    </row>
    <row r="86" spans="1:19" x14ac:dyDescent="0.25">
      <c r="A86" s="8" t="s">
        <v>19</v>
      </c>
      <c r="B86" s="8" t="s">
        <v>46</v>
      </c>
      <c r="C86" s="8" t="s">
        <v>104</v>
      </c>
      <c r="D86" s="8" t="s">
        <v>19</v>
      </c>
      <c r="E86" s="8" t="s">
        <v>659</v>
      </c>
      <c r="F86" s="42">
        <v>209.15</v>
      </c>
      <c r="G86" s="42">
        <v>189.09</v>
      </c>
      <c r="H86" s="42">
        <v>190.56</v>
      </c>
      <c r="I86" s="42">
        <v>155.41</v>
      </c>
      <c r="J86" s="42">
        <v>155.32</v>
      </c>
      <c r="K86" s="43">
        <v>144.22999999999999</v>
      </c>
      <c r="L86" s="42">
        <v>151.38</v>
      </c>
      <c r="M86" s="43">
        <v>143.4</v>
      </c>
      <c r="N86" s="42">
        <v>142.82</v>
      </c>
      <c r="O86" s="42">
        <v>139.86000000000001</v>
      </c>
      <c r="P86" s="42">
        <v>130.08000000000001</v>
      </c>
      <c r="Q86" s="42">
        <v>122.38</v>
      </c>
      <c r="S86" s="52">
        <f t="shared" si="1"/>
        <v>56944.270000000004</v>
      </c>
    </row>
    <row r="87" spans="1:19" x14ac:dyDescent="0.25">
      <c r="A87" s="8" t="s">
        <v>79</v>
      </c>
      <c r="B87" s="8" t="s">
        <v>79</v>
      </c>
      <c r="C87" s="8" t="s">
        <v>138</v>
      </c>
      <c r="D87" s="8" t="s">
        <v>184</v>
      </c>
      <c r="E87" s="8" t="s">
        <v>183</v>
      </c>
      <c r="F87" s="42">
        <v>21049.81</v>
      </c>
      <c r="G87" s="42">
        <v>22407.57</v>
      </c>
      <c r="H87" s="42">
        <v>23908.84</v>
      </c>
      <c r="I87" s="42">
        <v>23677.27</v>
      </c>
      <c r="J87" s="42">
        <v>22887.03</v>
      </c>
      <c r="K87" s="43">
        <v>23514.37</v>
      </c>
      <c r="L87" s="42">
        <v>17537.97</v>
      </c>
      <c r="M87" s="43">
        <v>22907.13</v>
      </c>
      <c r="N87" s="42">
        <v>22241.43</v>
      </c>
      <c r="O87" s="42">
        <v>22449.48</v>
      </c>
      <c r="P87" s="42">
        <v>22608.13</v>
      </c>
      <c r="Q87" s="42">
        <v>21636.58</v>
      </c>
      <c r="S87" s="52">
        <f t="shared" si="1"/>
        <v>8112330.0000000009</v>
      </c>
    </row>
    <row r="88" spans="1:19" x14ac:dyDescent="0.25">
      <c r="A88" s="8" t="s">
        <v>79</v>
      </c>
      <c r="B88" s="8" t="s">
        <v>137</v>
      </c>
      <c r="C88" s="8" t="s">
        <v>138</v>
      </c>
      <c r="D88" s="8" t="s">
        <v>184</v>
      </c>
      <c r="E88" s="8" t="s">
        <v>183</v>
      </c>
      <c r="F88" s="42">
        <v>138.52000000000001</v>
      </c>
      <c r="G88" s="42">
        <v>337.57</v>
      </c>
      <c r="H88" s="42">
        <v>603.71</v>
      </c>
      <c r="I88" s="42">
        <v>668.77</v>
      </c>
      <c r="J88" s="42">
        <v>711.29</v>
      </c>
      <c r="K88" s="43">
        <v>793.13</v>
      </c>
      <c r="L88" s="42">
        <v>880.52</v>
      </c>
      <c r="M88" s="43">
        <v>1216.19</v>
      </c>
      <c r="N88" s="42">
        <v>737.33</v>
      </c>
      <c r="O88" s="42">
        <v>815.61</v>
      </c>
      <c r="P88" s="42">
        <v>381.07</v>
      </c>
      <c r="Q88" s="42">
        <v>854.16</v>
      </c>
      <c r="S88" s="52">
        <f t="shared" si="1"/>
        <v>248680.95999999996</v>
      </c>
    </row>
    <row r="89" spans="1:19" x14ac:dyDescent="0.25">
      <c r="A89" s="8" t="s">
        <v>79</v>
      </c>
      <c r="B89" s="8" t="s">
        <v>137</v>
      </c>
      <c r="C89" s="8" t="s">
        <v>138</v>
      </c>
      <c r="D89" s="8" t="s">
        <v>462</v>
      </c>
      <c r="E89" s="8" t="s">
        <v>461</v>
      </c>
      <c r="F89" s="42">
        <v>3109.32</v>
      </c>
      <c r="G89" s="42">
        <v>3429.36</v>
      </c>
      <c r="H89" s="42">
        <v>3131.9</v>
      </c>
      <c r="I89" s="42">
        <v>4551.87</v>
      </c>
      <c r="J89" s="42">
        <v>3684.68</v>
      </c>
      <c r="K89" s="43">
        <v>3387.97</v>
      </c>
      <c r="L89" s="42">
        <v>2026.48</v>
      </c>
      <c r="M89" s="43">
        <v>2825.97</v>
      </c>
      <c r="N89" s="42">
        <v>2460.13</v>
      </c>
      <c r="O89" s="42">
        <v>2955.97</v>
      </c>
      <c r="P89" s="42">
        <v>2552</v>
      </c>
      <c r="Q89" s="42">
        <v>2979.39</v>
      </c>
      <c r="S89" s="52">
        <f t="shared" si="1"/>
        <v>1126706.19</v>
      </c>
    </row>
    <row r="90" spans="1:19" x14ac:dyDescent="0.25">
      <c r="A90" s="8" t="s">
        <v>27</v>
      </c>
      <c r="B90" s="8" t="s">
        <v>84</v>
      </c>
      <c r="C90" s="8" t="s">
        <v>29</v>
      </c>
      <c r="D90" s="8" t="s">
        <v>737</v>
      </c>
      <c r="E90" s="8" t="s">
        <v>738</v>
      </c>
      <c r="F90" s="42">
        <v>3513.59</v>
      </c>
      <c r="G90" s="42">
        <v>3481.84</v>
      </c>
      <c r="H90" s="42">
        <v>3575.59</v>
      </c>
      <c r="I90" s="42">
        <v>3504.8</v>
      </c>
      <c r="J90" s="42">
        <v>3682.06</v>
      </c>
      <c r="K90" s="43">
        <v>3937.65</v>
      </c>
      <c r="L90" s="42">
        <v>4477.0600000000004</v>
      </c>
      <c r="M90" s="43">
        <v>5140.42</v>
      </c>
      <c r="N90" s="42">
        <v>5309.22</v>
      </c>
      <c r="O90" s="42">
        <v>5410.97</v>
      </c>
      <c r="P90" s="42">
        <v>5682.97</v>
      </c>
      <c r="Q90" s="42">
        <v>5723.99</v>
      </c>
      <c r="S90" s="52">
        <f t="shared" si="1"/>
        <v>1627764.8</v>
      </c>
    </row>
    <row r="91" spans="1:19" x14ac:dyDescent="0.25">
      <c r="A91" s="8" t="s">
        <v>79</v>
      </c>
      <c r="B91" s="8" t="s">
        <v>79</v>
      </c>
      <c r="C91" s="8" t="s">
        <v>138</v>
      </c>
      <c r="D91" s="8" t="s">
        <v>184</v>
      </c>
      <c r="E91" s="8" t="s">
        <v>185</v>
      </c>
      <c r="F91" s="42">
        <v>3231.68</v>
      </c>
      <c r="G91" s="42">
        <v>3197.75</v>
      </c>
      <c r="H91" s="42">
        <v>3438.68</v>
      </c>
      <c r="I91" s="42">
        <v>3297.6</v>
      </c>
      <c r="J91" s="42">
        <v>3072.48</v>
      </c>
      <c r="K91" s="43">
        <v>3115.67</v>
      </c>
      <c r="L91" s="42">
        <v>2171.9</v>
      </c>
      <c r="M91" s="43">
        <v>3095.81</v>
      </c>
      <c r="N91" s="42">
        <v>3355.6</v>
      </c>
      <c r="O91" s="42">
        <v>3343.84</v>
      </c>
      <c r="P91" s="42">
        <v>3368.6</v>
      </c>
      <c r="Q91" s="42">
        <v>3299.19</v>
      </c>
      <c r="S91" s="52">
        <f t="shared" si="1"/>
        <v>1154922.0799999998</v>
      </c>
    </row>
    <row r="92" spans="1:19" x14ac:dyDescent="0.25">
      <c r="A92" s="8" t="s">
        <v>79</v>
      </c>
      <c r="B92" s="8" t="s">
        <v>80</v>
      </c>
      <c r="C92" s="8" t="s">
        <v>81</v>
      </c>
      <c r="D92" s="8" t="s">
        <v>83</v>
      </c>
      <c r="E92" s="8" t="s">
        <v>83</v>
      </c>
      <c r="F92" s="42">
        <v>886.12</v>
      </c>
      <c r="G92" s="42">
        <v>1123.75</v>
      </c>
      <c r="H92" s="42">
        <v>1049.3599999999999</v>
      </c>
      <c r="I92" s="42">
        <v>1744.61</v>
      </c>
      <c r="J92" s="42">
        <v>1915.1</v>
      </c>
      <c r="K92" s="43">
        <v>1776.17</v>
      </c>
      <c r="L92" s="42">
        <v>1655.36</v>
      </c>
      <c r="M92" s="43">
        <v>2020.24</v>
      </c>
      <c r="N92" s="42">
        <v>1084.6300000000001</v>
      </c>
      <c r="O92" s="42">
        <v>172.89</v>
      </c>
      <c r="P92" s="42">
        <v>320.95999999999998</v>
      </c>
      <c r="Q92" s="42">
        <v>1989.49</v>
      </c>
      <c r="S92" s="52">
        <f t="shared" si="1"/>
        <v>479601.46</v>
      </c>
    </row>
    <row r="93" spans="1:19" x14ac:dyDescent="0.25">
      <c r="A93" s="8" t="s">
        <v>27</v>
      </c>
      <c r="B93" s="8" t="s">
        <v>714</v>
      </c>
      <c r="C93" s="8" t="s">
        <v>67</v>
      </c>
      <c r="D93" s="8" t="s">
        <v>715</v>
      </c>
      <c r="E93" s="8" t="s">
        <v>716</v>
      </c>
      <c r="F93" s="42">
        <v>2780.23</v>
      </c>
      <c r="G93" s="42">
        <v>2761.52</v>
      </c>
      <c r="H93" s="42">
        <v>2647.46</v>
      </c>
      <c r="I93" s="42">
        <v>2719.77</v>
      </c>
      <c r="J93" s="42">
        <v>2921.3</v>
      </c>
      <c r="K93" s="43">
        <v>2814.22</v>
      </c>
      <c r="L93" s="42">
        <v>2221.09</v>
      </c>
      <c r="M93" s="43">
        <v>2626.62</v>
      </c>
      <c r="N93" s="42">
        <v>2442.21</v>
      </c>
      <c r="O93" s="42">
        <v>2395.88</v>
      </c>
      <c r="P93" s="42">
        <v>2230.4699999999998</v>
      </c>
      <c r="Q93" s="42">
        <v>2012.74</v>
      </c>
      <c r="S93" s="52">
        <f t="shared" si="1"/>
        <v>929287.58000000007</v>
      </c>
    </row>
    <row r="94" spans="1:19" x14ac:dyDescent="0.25">
      <c r="A94" s="8" t="s">
        <v>209</v>
      </c>
      <c r="B94" s="8" t="s">
        <v>210</v>
      </c>
      <c r="C94" s="8" t="s">
        <v>17</v>
      </c>
      <c r="D94" s="8" t="s">
        <v>212</v>
      </c>
      <c r="E94" s="8" t="s">
        <v>211</v>
      </c>
      <c r="F94" s="42">
        <v>2.08</v>
      </c>
      <c r="G94" s="42">
        <v>1.29</v>
      </c>
      <c r="H94" s="42">
        <v>1.21</v>
      </c>
      <c r="I94" s="42">
        <v>1.07</v>
      </c>
      <c r="J94" s="42">
        <v>0.84</v>
      </c>
      <c r="K94" s="43">
        <v>1.1000000000000001</v>
      </c>
      <c r="L94" s="42">
        <v>1.1599999999999999</v>
      </c>
      <c r="M94" s="43">
        <v>0.8</v>
      </c>
      <c r="N94" s="42">
        <v>1.03</v>
      </c>
      <c r="O94" s="42">
        <v>1.3900000000000001</v>
      </c>
      <c r="P94" s="42">
        <v>7.0000000000000007E-2</v>
      </c>
      <c r="Q94" s="42">
        <v>0</v>
      </c>
      <c r="S94" s="52">
        <f t="shared" si="1"/>
        <v>366.1</v>
      </c>
    </row>
    <row r="95" spans="1:19" x14ac:dyDescent="0.25">
      <c r="A95" s="8" t="s">
        <v>27</v>
      </c>
      <c r="B95" s="8" t="s">
        <v>84</v>
      </c>
      <c r="C95" s="8" t="s">
        <v>85</v>
      </c>
      <c r="D95" s="8" t="s">
        <v>87</v>
      </c>
      <c r="E95" s="8" t="s">
        <v>86</v>
      </c>
      <c r="F95" s="42">
        <v>2426.7800000000002</v>
      </c>
      <c r="G95" s="42">
        <v>2607.9499999999998</v>
      </c>
      <c r="H95" s="42">
        <v>2569.2800000000002</v>
      </c>
      <c r="I95" s="42">
        <v>2648.76</v>
      </c>
      <c r="J95" s="42">
        <v>2746.91</v>
      </c>
      <c r="K95" s="43">
        <v>2637.64</v>
      </c>
      <c r="L95" s="42">
        <v>2644.07</v>
      </c>
      <c r="M95" s="43">
        <v>2496.6</v>
      </c>
      <c r="N95" s="42">
        <v>2561.56</v>
      </c>
      <c r="O95" s="42">
        <v>2534.2600000000002</v>
      </c>
      <c r="P95" s="42">
        <v>2441.2600000000002</v>
      </c>
      <c r="Q95" s="42">
        <v>2362.69</v>
      </c>
      <c r="S95" s="52">
        <f t="shared" si="1"/>
        <v>932897.49000000011</v>
      </c>
    </row>
    <row r="96" spans="1:19" x14ac:dyDescent="0.25">
      <c r="A96" s="8" t="s">
        <v>27</v>
      </c>
      <c r="B96" s="8" t="s">
        <v>84</v>
      </c>
      <c r="C96" s="8" t="s">
        <v>85</v>
      </c>
      <c r="D96" s="8" t="s">
        <v>87</v>
      </c>
      <c r="E96" s="8" t="s">
        <v>88</v>
      </c>
      <c r="F96" s="42">
        <v>2092.5100000000002</v>
      </c>
      <c r="G96" s="42">
        <v>2048.2199999999998</v>
      </c>
      <c r="H96" s="42">
        <v>2003.48</v>
      </c>
      <c r="I96" s="42">
        <v>1933</v>
      </c>
      <c r="J96" s="42">
        <v>1932.68</v>
      </c>
      <c r="K96" s="43">
        <v>1778.88</v>
      </c>
      <c r="L96" s="42">
        <v>1865.77</v>
      </c>
      <c r="M96" s="43">
        <v>1891.64</v>
      </c>
      <c r="N96" s="42">
        <v>1827.34</v>
      </c>
      <c r="O96" s="42">
        <v>1680.75</v>
      </c>
      <c r="P96" s="42">
        <v>1742.26</v>
      </c>
      <c r="Q96" s="42">
        <v>1845.59</v>
      </c>
      <c r="S96" s="52">
        <f t="shared" si="1"/>
        <v>688479.58000000007</v>
      </c>
    </row>
    <row r="97" spans="1:19" x14ac:dyDescent="0.25">
      <c r="A97" s="8" t="s">
        <v>133</v>
      </c>
      <c r="B97" s="8" t="s">
        <v>292</v>
      </c>
      <c r="C97" s="8" t="s">
        <v>242</v>
      </c>
      <c r="D97" s="8" t="s">
        <v>505</v>
      </c>
      <c r="E97" s="8" t="s">
        <v>504</v>
      </c>
      <c r="F97" s="42">
        <v>1.41</v>
      </c>
      <c r="G97" s="42">
        <v>0</v>
      </c>
      <c r="H97" s="42">
        <v>0</v>
      </c>
      <c r="I97" s="42">
        <v>0</v>
      </c>
      <c r="J97" s="42">
        <v>0</v>
      </c>
      <c r="K97" s="43">
        <v>0</v>
      </c>
      <c r="L97" s="42">
        <v>0</v>
      </c>
      <c r="M97" s="43">
        <v>0</v>
      </c>
      <c r="N97" s="42">
        <v>0</v>
      </c>
      <c r="O97" s="42">
        <v>0</v>
      </c>
      <c r="P97" s="42">
        <v>0</v>
      </c>
      <c r="Q97" s="42">
        <v>0</v>
      </c>
      <c r="S97" s="52">
        <f t="shared" si="1"/>
        <v>43.71</v>
      </c>
    </row>
    <row r="98" spans="1:19" x14ac:dyDescent="0.25">
      <c r="A98" s="8" t="s">
        <v>19</v>
      </c>
      <c r="B98" s="8" t="s">
        <v>103</v>
      </c>
      <c r="C98" s="8" t="s">
        <v>17</v>
      </c>
      <c r="D98" s="8" t="s">
        <v>668</v>
      </c>
      <c r="E98" s="8" t="s">
        <v>670</v>
      </c>
      <c r="F98" s="42">
        <v>205.86</v>
      </c>
      <c r="G98" s="42">
        <v>200.42</v>
      </c>
      <c r="H98" s="42">
        <v>193.02</v>
      </c>
      <c r="I98" s="42">
        <v>163.12</v>
      </c>
      <c r="J98" s="42">
        <v>143.54</v>
      </c>
      <c r="K98" s="43">
        <v>146.86000000000001</v>
      </c>
      <c r="L98" s="42">
        <v>152.69999999999999</v>
      </c>
      <c r="M98" s="43">
        <v>167.2</v>
      </c>
      <c r="N98" s="42">
        <v>172.32</v>
      </c>
      <c r="O98" s="42">
        <v>181.51</v>
      </c>
      <c r="P98" s="42">
        <v>155.22999999999999</v>
      </c>
      <c r="Q98" s="42">
        <v>167.65</v>
      </c>
      <c r="S98" s="52">
        <f t="shared" si="1"/>
        <v>62293.539999999994</v>
      </c>
    </row>
    <row r="99" spans="1:19" x14ac:dyDescent="0.25">
      <c r="A99" s="8" t="s">
        <v>124</v>
      </c>
      <c r="B99" s="8" t="s">
        <v>353</v>
      </c>
      <c r="C99" s="8" t="s">
        <v>29</v>
      </c>
      <c r="D99" s="8" t="s">
        <v>516</v>
      </c>
      <c r="E99" s="8" t="s">
        <v>376</v>
      </c>
      <c r="F99" s="42">
        <v>1344.53</v>
      </c>
      <c r="G99" s="42">
        <v>1319.17</v>
      </c>
      <c r="H99" s="42">
        <v>1313.48</v>
      </c>
      <c r="I99" s="42">
        <v>1299.9000000000001</v>
      </c>
      <c r="J99" s="42">
        <v>1193.8599999999999</v>
      </c>
      <c r="K99" s="43">
        <v>1227.27</v>
      </c>
      <c r="L99" s="42">
        <v>1242.26</v>
      </c>
      <c r="M99" s="43">
        <v>1216.8399999999999</v>
      </c>
      <c r="N99" s="42">
        <v>1196.29</v>
      </c>
      <c r="O99" s="42">
        <v>1169.58</v>
      </c>
      <c r="P99" s="42">
        <v>1157.7</v>
      </c>
      <c r="Q99" s="42">
        <v>1156.8900000000001</v>
      </c>
      <c r="S99" s="52">
        <f t="shared" si="1"/>
        <v>451132.2</v>
      </c>
    </row>
    <row r="100" spans="1:19" x14ac:dyDescent="0.25">
      <c r="A100" s="8" t="s">
        <v>79</v>
      </c>
      <c r="B100" s="8" t="s">
        <v>137</v>
      </c>
      <c r="C100" s="8" t="s">
        <v>138</v>
      </c>
      <c r="D100" s="8" t="s">
        <v>462</v>
      </c>
      <c r="E100" s="8" t="s">
        <v>463</v>
      </c>
      <c r="F100" s="42">
        <v>3974.32</v>
      </c>
      <c r="G100" s="42">
        <v>4444.32</v>
      </c>
      <c r="H100" s="42">
        <v>5359.1</v>
      </c>
      <c r="I100" s="42">
        <v>4415.63</v>
      </c>
      <c r="J100" s="42">
        <v>3336.48</v>
      </c>
      <c r="K100" s="43">
        <v>4040.13</v>
      </c>
      <c r="L100" s="42">
        <v>2272.39</v>
      </c>
      <c r="M100" s="43">
        <v>3717.97</v>
      </c>
      <c r="N100" s="42">
        <v>3052.27</v>
      </c>
      <c r="O100" s="42">
        <v>3764.1</v>
      </c>
      <c r="P100" s="42">
        <v>3814.77</v>
      </c>
      <c r="Q100" s="42">
        <v>3602.48</v>
      </c>
      <c r="S100" s="52">
        <f t="shared" si="1"/>
        <v>1390957</v>
      </c>
    </row>
    <row r="101" spans="1:19" x14ac:dyDescent="0.25">
      <c r="A101" s="8" t="s">
        <v>19</v>
      </c>
      <c r="B101" s="8" t="s">
        <v>78</v>
      </c>
      <c r="C101" s="8" t="s">
        <v>313</v>
      </c>
      <c r="D101" s="8" t="s">
        <v>315</v>
      </c>
      <c r="E101" s="8" t="s">
        <v>316</v>
      </c>
      <c r="F101" s="42">
        <v>181</v>
      </c>
      <c r="G101" s="42">
        <v>176.24</v>
      </c>
      <c r="H101" s="42">
        <v>171.3</v>
      </c>
      <c r="I101" s="42">
        <v>167.71</v>
      </c>
      <c r="J101" s="42">
        <v>153.56</v>
      </c>
      <c r="K101" s="43">
        <v>152.13999999999999</v>
      </c>
      <c r="L101" s="42">
        <v>164.41</v>
      </c>
      <c r="M101" s="43">
        <v>280.39999999999998</v>
      </c>
      <c r="N101" s="42">
        <v>315.7</v>
      </c>
      <c r="O101" s="42">
        <v>314.08999999999997</v>
      </c>
      <c r="P101" s="42">
        <v>302.41000000000003</v>
      </c>
      <c r="Q101" s="42">
        <v>244.37</v>
      </c>
      <c r="S101" s="52">
        <f t="shared" si="1"/>
        <v>79856.55</v>
      </c>
    </row>
    <row r="102" spans="1:19" x14ac:dyDescent="0.25">
      <c r="A102" s="8" t="s">
        <v>133</v>
      </c>
      <c r="B102" s="8" t="s">
        <v>349</v>
      </c>
      <c r="C102" s="44" t="s">
        <v>29</v>
      </c>
      <c r="D102" s="8" t="s">
        <v>491</v>
      </c>
      <c r="E102" s="8" t="s">
        <v>712</v>
      </c>
      <c r="F102" s="42">
        <v>6.78</v>
      </c>
      <c r="G102" s="42">
        <v>55.69</v>
      </c>
      <c r="H102" s="42">
        <v>42.86</v>
      </c>
      <c r="I102" s="42">
        <v>34.64</v>
      </c>
      <c r="J102" s="42">
        <v>30.63</v>
      </c>
      <c r="K102" s="42">
        <v>26.95</v>
      </c>
      <c r="L102" s="42">
        <v>29.7</v>
      </c>
      <c r="M102" s="42">
        <v>23.7</v>
      </c>
      <c r="N102" s="42">
        <v>22.12</v>
      </c>
      <c r="O102" s="42">
        <v>8.99</v>
      </c>
      <c r="P102" s="42">
        <v>0</v>
      </c>
      <c r="Q102" s="42">
        <v>0</v>
      </c>
      <c r="S102" s="52">
        <f t="shared" si="1"/>
        <v>8493.08</v>
      </c>
    </row>
    <row r="103" spans="1:19" x14ac:dyDescent="0.25">
      <c r="A103" s="8" t="s">
        <v>19</v>
      </c>
      <c r="B103" s="8" t="s">
        <v>20</v>
      </c>
      <c r="C103" s="8" t="s">
        <v>17</v>
      </c>
      <c r="D103" s="8" t="s">
        <v>610</v>
      </c>
      <c r="E103" s="8" t="s">
        <v>621</v>
      </c>
      <c r="F103" s="42">
        <v>408.32</v>
      </c>
      <c r="G103" s="42">
        <v>443.04</v>
      </c>
      <c r="H103" s="42">
        <v>406.76</v>
      </c>
      <c r="I103" s="42">
        <v>364.89</v>
      </c>
      <c r="J103" s="42">
        <v>377.4</v>
      </c>
      <c r="K103" s="43">
        <v>385.77</v>
      </c>
      <c r="L103" s="42">
        <v>336.04</v>
      </c>
      <c r="M103" s="43">
        <v>313.79000000000002</v>
      </c>
      <c r="N103" s="42">
        <v>294.7</v>
      </c>
      <c r="O103" s="42">
        <v>394.33</v>
      </c>
      <c r="P103" s="42">
        <v>468.02</v>
      </c>
      <c r="Q103" s="42">
        <v>452.45</v>
      </c>
      <c r="S103" s="52">
        <f t="shared" si="1"/>
        <v>141168.31</v>
      </c>
    </row>
    <row r="104" spans="1:19" x14ac:dyDescent="0.25">
      <c r="A104" s="8" t="s">
        <v>19</v>
      </c>
      <c r="B104" s="8" t="s">
        <v>299</v>
      </c>
      <c r="C104" s="8" t="s">
        <v>280</v>
      </c>
      <c r="D104" s="8" t="s">
        <v>512</v>
      </c>
      <c r="E104" s="8" t="s">
        <v>511</v>
      </c>
      <c r="F104" s="42">
        <v>160.33000000000001</v>
      </c>
      <c r="G104" s="42">
        <v>160.19999999999999</v>
      </c>
      <c r="H104" s="42">
        <v>152.56</v>
      </c>
      <c r="I104" s="42">
        <v>113.09</v>
      </c>
      <c r="J104" s="42">
        <v>64.25</v>
      </c>
      <c r="K104" s="43">
        <v>71.010000000000005</v>
      </c>
      <c r="L104" s="42">
        <v>0</v>
      </c>
      <c r="M104" s="43">
        <v>0</v>
      </c>
      <c r="N104" s="42">
        <v>0</v>
      </c>
      <c r="O104" s="42">
        <v>0</v>
      </c>
      <c r="P104" s="42">
        <v>0</v>
      </c>
      <c r="Q104" s="42">
        <v>0</v>
      </c>
      <c r="S104" s="52">
        <f t="shared" si="1"/>
        <v>21699.94</v>
      </c>
    </row>
    <row r="105" spans="1:19" x14ac:dyDescent="0.25">
      <c r="A105" s="8" t="s">
        <v>19</v>
      </c>
      <c r="B105" s="8" t="s">
        <v>299</v>
      </c>
      <c r="C105" s="8" t="s">
        <v>51</v>
      </c>
      <c r="D105" s="8" t="s">
        <v>512</v>
      </c>
      <c r="E105" s="8" t="s">
        <v>511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3">
        <v>0</v>
      </c>
      <c r="L105" s="42">
        <v>82.02</v>
      </c>
      <c r="M105" s="43">
        <v>273.31</v>
      </c>
      <c r="N105" s="42">
        <v>331.1</v>
      </c>
      <c r="O105" s="42">
        <v>281.3</v>
      </c>
      <c r="P105" s="42">
        <v>200.1</v>
      </c>
      <c r="Q105" s="42">
        <v>277.08</v>
      </c>
      <c r="S105" s="52">
        <f t="shared" si="1"/>
        <v>44261.009999999995</v>
      </c>
    </row>
    <row r="106" spans="1:19" x14ac:dyDescent="0.25">
      <c r="A106" s="8" t="s">
        <v>19</v>
      </c>
      <c r="B106" s="8" t="s">
        <v>155</v>
      </c>
      <c r="C106" s="8" t="s">
        <v>17</v>
      </c>
      <c r="D106" s="8" t="s">
        <v>157</v>
      </c>
      <c r="E106" s="8" t="s">
        <v>156</v>
      </c>
      <c r="F106" s="42">
        <v>306.8</v>
      </c>
      <c r="G106" s="42">
        <v>302.58</v>
      </c>
      <c r="H106" s="42">
        <v>296.61</v>
      </c>
      <c r="I106" s="42">
        <v>284.95999999999998</v>
      </c>
      <c r="J106" s="42">
        <v>283.12</v>
      </c>
      <c r="K106" s="43">
        <v>284.91000000000003</v>
      </c>
      <c r="L106" s="42">
        <v>270.11</v>
      </c>
      <c r="M106" s="43">
        <v>259.14</v>
      </c>
      <c r="N106" s="42">
        <v>258.77999999999997</v>
      </c>
      <c r="O106" s="42">
        <v>246.46</v>
      </c>
      <c r="P106" s="42">
        <v>249.54</v>
      </c>
      <c r="Q106" s="42">
        <v>243.42</v>
      </c>
      <c r="S106" s="52">
        <f t="shared" si="1"/>
        <v>99893.4</v>
      </c>
    </row>
    <row r="107" spans="1:19" x14ac:dyDescent="0.25">
      <c r="A107" s="8" t="s">
        <v>327</v>
      </c>
      <c r="B107" s="8" t="s">
        <v>328</v>
      </c>
      <c r="C107" s="8" t="s">
        <v>29</v>
      </c>
      <c r="D107" s="8" t="s">
        <v>330</v>
      </c>
      <c r="E107" s="8" t="s">
        <v>329</v>
      </c>
      <c r="F107" s="42">
        <v>10383.34</v>
      </c>
      <c r="G107" s="42">
        <v>10307.74</v>
      </c>
      <c r="H107" s="42">
        <v>10208.219999999999</v>
      </c>
      <c r="I107" s="42">
        <v>10161.94</v>
      </c>
      <c r="J107" s="42">
        <v>10251.030000000001</v>
      </c>
      <c r="K107" s="43">
        <v>10108.620000000001</v>
      </c>
      <c r="L107" s="42">
        <v>10636.26</v>
      </c>
      <c r="M107" s="43">
        <v>9707.98</v>
      </c>
      <c r="N107" s="42">
        <v>9795.5</v>
      </c>
      <c r="O107" s="42">
        <v>10265.620000000001</v>
      </c>
      <c r="P107" s="42">
        <v>10958.9</v>
      </c>
      <c r="Q107" s="42">
        <v>11769.92</v>
      </c>
      <c r="S107" s="52">
        <f t="shared" si="1"/>
        <v>3789258.99</v>
      </c>
    </row>
    <row r="108" spans="1:19" x14ac:dyDescent="0.25">
      <c r="A108" s="8" t="s">
        <v>327</v>
      </c>
      <c r="B108" s="8" t="s">
        <v>328</v>
      </c>
      <c r="C108" s="8" t="s">
        <v>29</v>
      </c>
      <c r="D108" s="8" t="s">
        <v>330</v>
      </c>
      <c r="E108" s="8" t="s">
        <v>331</v>
      </c>
      <c r="F108" s="42">
        <v>1957.22</v>
      </c>
      <c r="G108" s="42">
        <v>1923.78</v>
      </c>
      <c r="H108" s="42">
        <v>1974.96</v>
      </c>
      <c r="I108" s="42">
        <v>1952.15</v>
      </c>
      <c r="J108" s="42">
        <v>1845.97</v>
      </c>
      <c r="K108" s="43">
        <v>1739.7</v>
      </c>
      <c r="L108" s="42">
        <v>1763.54</v>
      </c>
      <c r="M108" s="43">
        <v>867.7</v>
      </c>
      <c r="N108" s="42">
        <v>1450.86</v>
      </c>
      <c r="O108" s="42">
        <v>1710.93</v>
      </c>
      <c r="P108" s="42">
        <v>1815.17</v>
      </c>
      <c r="Q108" s="42">
        <v>1870.6</v>
      </c>
      <c r="S108" s="52">
        <f t="shared" si="1"/>
        <v>634320.76</v>
      </c>
    </row>
    <row r="109" spans="1:19" x14ac:dyDescent="0.25">
      <c r="A109" s="8" t="s">
        <v>19</v>
      </c>
      <c r="B109" s="8" t="s">
        <v>20</v>
      </c>
      <c r="C109" s="8" t="s">
        <v>17</v>
      </c>
      <c r="D109" s="8" t="s">
        <v>624</v>
      </c>
      <c r="E109" s="8" t="s">
        <v>648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3">
        <v>131.16999999999999</v>
      </c>
      <c r="L109" s="42">
        <v>288.38</v>
      </c>
      <c r="M109" s="43">
        <v>349.56</v>
      </c>
      <c r="N109" s="42">
        <v>311.89999999999998</v>
      </c>
      <c r="O109" s="42">
        <v>299.48</v>
      </c>
      <c r="P109" s="42">
        <v>93.32</v>
      </c>
      <c r="Q109" s="42">
        <v>0</v>
      </c>
      <c r="S109" s="52">
        <f t="shared" si="1"/>
        <v>45151.720000000008</v>
      </c>
    </row>
    <row r="110" spans="1:19" x14ac:dyDescent="0.25">
      <c r="A110" s="8" t="s">
        <v>27</v>
      </c>
      <c r="B110" s="8" t="s">
        <v>725</v>
      </c>
      <c r="C110" s="8" t="s">
        <v>29</v>
      </c>
      <c r="D110" s="8" t="s">
        <v>190</v>
      </c>
      <c r="E110" s="8" t="s">
        <v>720</v>
      </c>
      <c r="F110" s="42">
        <v>71821.960000000006</v>
      </c>
      <c r="G110" s="42">
        <v>72822.92</v>
      </c>
      <c r="H110" s="42">
        <v>71704.19</v>
      </c>
      <c r="I110" s="42">
        <v>69910.53</v>
      </c>
      <c r="J110" s="42">
        <v>70686.64</v>
      </c>
      <c r="K110" s="43">
        <v>77.33</v>
      </c>
      <c r="L110" s="42">
        <v>71006.720000000001</v>
      </c>
      <c r="M110" s="43">
        <v>68957.289999999994</v>
      </c>
      <c r="N110" s="42">
        <v>69377.55</v>
      </c>
      <c r="O110" s="42">
        <v>69499.86</v>
      </c>
      <c r="P110" s="42">
        <v>68337.960000000006</v>
      </c>
      <c r="Q110" s="42">
        <v>68992.83</v>
      </c>
      <c r="S110" s="52">
        <f t="shared" si="1"/>
        <v>23542897.050000001</v>
      </c>
    </row>
    <row r="111" spans="1:19" x14ac:dyDescent="0.25">
      <c r="A111" s="8" t="s">
        <v>27</v>
      </c>
      <c r="B111" s="8" t="s">
        <v>180</v>
      </c>
      <c r="C111" s="8" t="s">
        <v>29</v>
      </c>
      <c r="D111" s="8" t="s">
        <v>190</v>
      </c>
      <c r="E111" s="8" t="s">
        <v>720</v>
      </c>
      <c r="F111" s="42">
        <v>0</v>
      </c>
      <c r="G111" s="42">
        <v>0</v>
      </c>
      <c r="H111" s="42">
        <v>171.97</v>
      </c>
      <c r="I111" s="42">
        <v>287.26</v>
      </c>
      <c r="J111" s="42">
        <v>66.89</v>
      </c>
      <c r="K111" s="43">
        <v>72391.5</v>
      </c>
      <c r="L111" s="42">
        <v>98.13</v>
      </c>
      <c r="M111" s="43">
        <v>100.87</v>
      </c>
      <c r="N111" s="42">
        <v>121.93</v>
      </c>
      <c r="O111" s="42">
        <v>108.92</v>
      </c>
      <c r="P111" s="42">
        <v>127.23</v>
      </c>
      <c r="Q111" s="42">
        <v>145.91</v>
      </c>
      <c r="S111" s="52">
        <f t="shared" si="1"/>
        <v>2209310.9899999998</v>
      </c>
    </row>
    <row r="112" spans="1:19" x14ac:dyDescent="0.25">
      <c r="A112" s="8" t="s">
        <v>27</v>
      </c>
      <c r="B112" s="8" t="s">
        <v>725</v>
      </c>
      <c r="C112" s="8" t="s">
        <v>29</v>
      </c>
      <c r="D112" s="8" t="s">
        <v>190</v>
      </c>
      <c r="E112" s="8" t="s">
        <v>726</v>
      </c>
      <c r="F112" s="42">
        <v>328.19</v>
      </c>
      <c r="G112" s="42">
        <v>307.79000000000002</v>
      </c>
      <c r="H112" s="42">
        <v>252.24</v>
      </c>
      <c r="I112" s="42">
        <v>212.87</v>
      </c>
      <c r="J112" s="42">
        <v>220.94</v>
      </c>
      <c r="K112" s="43">
        <v>239.27</v>
      </c>
      <c r="L112" s="42">
        <v>244.04</v>
      </c>
      <c r="M112" s="43">
        <v>199.17</v>
      </c>
      <c r="N112" s="42">
        <v>176.32</v>
      </c>
      <c r="O112" s="42">
        <v>188.53</v>
      </c>
      <c r="P112" s="42">
        <v>185.99</v>
      </c>
      <c r="Q112" s="42">
        <v>162.05000000000001</v>
      </c>
      <c r="S112" s="52">
        <f t="shared" si="1"/>
        <v>82501.579999999987</v>
      </c>
    </row>
    <row r="113" spans="1:19" x14ac:dyDescent="0.25">
      <c r="A113" s="8" t="s">
        <v>27</v>
      </c>
      <c r="B113" s="8" t="s">
        <v>180</v>
      </c>
      <c r="C113" s="8" t="s">
        <v>29</v>
      </c>
      <c r="D113" s="8" t="s">
        <v>190</v>
      </c>
      <c r="E113" s="8" t="s">
        <v>721</v>
      </c>
      <c r="F113" s="42">
        <v>40632.550000000003</v>
      </c>
      <c r="G113" s="42">
        <v>41073.160000000003</v>
      </c>
      <c r="H113" s="42">
        <v>41473.199999999997</v>
      </c>
      <c r="I113" s="42">
        <v>42667.9</v>
      </c>
      <c r="J113" s="42">
        <v>42973.919999999998</v>
      </c>
      <c r="K113" s="43">
        <v>40705.629999999997</v>
      </c>
      <c r="L113" s="42">
        <v>40308.07</v>
      </c>
      <c r="M113" s="43">
        <v>37749.79</v>
      </c>
      <c r="N113" s="42">
        <v>39929.21</v>
      </c>
      <c r="O113" s="42">
        <v>40775.4</v>
      </c>
      <c r="P113" s="42">
        <v>40114.239999999998</v>
      </c>
      <c r="Q113" s="42">
        <v>42520.57</v>
      </c>
      <c r="S113" s="52">
        <f t="shared" si="1"/>
        <v>14931996.380000001</v>
      </c>
    </row>
    <row r="114" spans="1:19" x14ac:dyDescent="0.25">
      <c r="A114" s="8" t="s">
        <v>27</v>
      </c>
      <c r="B114" s="8" t="s">
        <v>725</v>
      </c>
      <c r="C114" s="8" t="s">
        <v>29</v>
      </c>
      <c r="D114" s="8" t="s">
        <v>190</v>
      </c>
      <c r="E114" s="8" t="s">
        <v>721</v>
      </c>
      <c r="F114" s="42">
        <v>2472.04</v>
      </c>
      <c r="G114" s="42">
        <v>2043.65</v>
      </c>
      <c r="H114" s="42">
        <v>2331.5500000000002</v>
      </c>
      <c r="I114" s="42">
        <v>2238.0100000000002</v>
      </c>
      <c r="J114" s="42">
        <v>2071.66</v>
      </c>
      <c r="K114" s="43">
        <v>2109.87</v>
      </c>
      <c r="L114" s="42">
        <v>2146.2199999999998</v>
      </c>
      <c r="M114" s="43">
        <v>2664.68</v>
      </c>
      <c r="N114" s="42">
        <v>2698.17</v>
      </c>
      <c r="O114" s="42">
        <v>2566.7600000000002</v>
      </c>
      <c r="P114" s="42">
        <v>2549.08</v>
      </c>
      <c r="Q114" s="42">
        <v>2478.7199999999998</v>
      </c>
      <c r="S114" s="52">
        <f t="shared" si="1"/>
        <v>863756.63</v>
      </c>
    </row>
    <row r="115" spans="1:19" x14ac:dyDescent="0.25">
      <c r="A115" s="8" t="s">
        <v>61</v>
      </c>
      <c r="B115" s="8" t="s">
        <v>62</v>
      </c>
      <c r="C115" s="8" t="s">
        <v>29</v>
      </c>
      <c r="D115" s="8" t="s">
        <v>411</v>
      </c>
      <c r="E115" s="8" t="s">
        <v>413</v>
      </c>
      <c r="F115" s="42">
        <v>149.18</v>
      </c>
      <c r="G115" s="42">
        <v>144.1</v>
      </c>
      <c r="H115" s="42">
        <v>124.32</v>
      </c>
      <c r="I115" s="42">
        <v>130.84</v>
      </c>
      <c r="J115" s="42">
        <v>113.62</v>
      </c>
      <c r="K115" s="43">
        <v>100.99</v>
      </c>
      <c r="L115" s="42">
        <v>189.69</v>
      </c>
      <c r="M115" s="43">
        <v>203.19</v>
      </c>
      <c r="N115" s="42">
        <v>205.46</v>
      </c>
      <c r="O115" s="42">
        <v>200.76</v>
      </c>
      <c r="P115" s="42">
        <v>184.33</v>
      </c>
      <c r="Q115" s="42">
        <v>192.07</v>
      </c>
      <c r="S115" s="52">
        <f t="shared" si="1"/>
        <v>59041.130000000005</v>
      </c>
    </row>
    <row r="116" spans="1:19" x14ac:dyDescent="0.25">
      <c r="A116" s="8" t="s">
        <v>19</v>
      </c>
      <c r="B116" s="8" t="s">
        <v>103</v>
      </c>
      <c r="C116" s="8" t="s">
        <v>17</v>
      </c>
      <c r="D116" s="8" t="s">
        <v>114</v>
      </c>
      <c r="E116" s="8" t="s">
        <v>667</v>
      </c>
      <c r="F116" s="42">
        <v>0</v>
      </c>
      <c r="G116" s="42">
        <v>0</v>
      </c>
      <c r="H116" s="42">
        <v>66.98</v>
      </c>
      <c r="I116" s="42">
        <v>33.43</v>
      </c>
      <c r="J116" s="42">
        <v>338.02</v>
      </c>
      <c r="K116" s="43">
        <v>154</v>
      </c>
      <c r="L116" s="42">
        <v>0</v>
      </c>
      <c r="M116" s="43">
        <v>0</v>
      </c>
      <c r="N116" s="42">
        <v>0</v>
      </c>
      <c r="O116" s="42">
        <v>0</v>
      </c>
      <c r="P116" s="42">
        <v>0</v>
      </c>
      <c r="Q116" s="42">
        <v>0</v>
      </c>
      <c r="S116" s="52">
        <f t="shared" si="1"/>
        <v>18177.900000000001</v>
      </c>
    </row>
    <row r="117" spans="1:19" x14ac:dyDescent="0.25">
      <c r="A117" s="8" t="s">
        <v>27</v>
      </c>
      <c r="B117" s="8" t="s">
        <v>158</v>
      </c>
      <c r="C117" s="8" t="s">
        <v>17</v>
      </c>
      <c r="D117" s="8" t="s">
        <v>34</v>
      </c>
      <c r="E117" s="8" t="s">
        <v>265</v>
      </c>
      <c r="F117" s="42">
        <v>957.09</v>
      </c>
      <c r="G117" s="42">
        <v>988.06</v>
      </c>
      <c r="H117" s="42">
        <v>915.2</v>
      </c>
      <c r="I117" s="42">
        <v>857.77</v>
      </c>
      <c r="J117" s="42">
        <v>730</v>
      </c>
      <c r="K117" s="43">
        <v>732.84</v>
      </c>
      <c r="L117" s="42">
        <v>745.64</v>
      </c>
      <c r="M117" s="43">
        <v>719.53</v>
      </c>
      <c r="N117" s="42">
        <v>676.98</v>
      </c>
      <c r="O117" s="42">
        <v>627.94000000000005</v>
      </c>
      <c r="P117" s="42">
        <v>563.35</v>
      </c>
      <c r="Q117" s="42">
        <v>8586.8799999999992</v>
      </c>
      <c r="S117" s="52">
        <f t="shared" si="1"/>
        <v>524344.55999999994</v>
      </c>
    </row>
    <row r="118" spans="1:19" x14ac:dyDescent="0.25">
      <c r="A118" s="8" t="s">
        <v>19</v>
      </c>
      <c r="B118" s="8" t="s">
        <v>66</v>
      </c>
      <c r="C118" s="8" t="s">
        <v>67</v>
      </c>
      <c r="D118" s="8" t="s">
        <v>68</v>
      </c>
      <c r="E118" s="8" t="s">
        <v>69</v>
      </c>
      <c r="F118" s="42">
        <v>96.08</v>
      </c>
      <c r="G118" s="42">
        <v>97.03</v>
      </c>
      <c r="H118" s="42">
        <v>96.91</v>
      </c>
      <c r="I118" s="42">
        <v>99.44</v>
      </c>
      <c r="J118" s="42">
        <v>96.15</v>
      </c>
      <c r="K118" s="43">
        <v>94.14</v>
      </c>
      <c r="L118" s="42">
        <v>93.12</v>
      </c>
      <c r="M118" s="43">
        <v>115.64</v>
      </c>
      <c r="N118" s="42">
        <v>112.23</v>
      </c>
      <c r="O118" s="42">
        <v>115.46</v>
      </c>
      <c r="P118" s="42">
        <v>112.51</v>
      </c>
      <c r="Q118" s="42">
        <v>108.46</v>
      </c>
      <c r="S118" s="52">
        <f t="shared" si="1"/>
        <v>37642.86</v>
      </c>
    </row>
    <row r="119" spans="1:19" x14ac:dyDescent="0.25">
      <c r="A119" s="8" t="s">
        <v>98</v>
      </c>
      <c r="B119" s="8" t="s">
        <v>99</v>
      </c>
      <c r="C119" s="8" t="s">
        <v>100</v>
      </c>
      <c r="D119" s="8" t="s">
        <v>102</v>
      </c>
      <c r="E119" s="8" t="s">
        <v>101</v>
      </c>
      <c r="F119" s="42">
        <v>0.19</v>
      </c>
      <c r="G119" s="42">
        <v>0.44</v>
      </c>
      <c r="H119" s="42">
        <v>0.8</v>
      </c>
      <c r="I119" s="42">
        <v>0.35</v>
      </c>
      <c r="J119" s="42">
        <v>0.14000000000000001</v>
      </c>
      <c r="K119" s="43">
        <v>0.24</v>
      </c>
      <c r="L119" s="42">
        <v>0.24</v>
      </c>
      <c r="M119" s="43">
        <v>0.1</v>
      </c>
      <c r="N119" s="42">
        <v>0.1</v>
      </c>
      <c r="O119" s="42">
        <v>0.1</v>
      </c>
      <c r="P119" s="42">
        <v>0.28000000000000003</v>
      </c>
      <c r="Q119" s="42">
        <v>0.06</v>
      </c>
      <c r="S119" s="52">
        <f t="shared" si="1"/>
        <v>91.95</v>
      </c>
    </row>
    <row r="120" spans="1:19" x14ac:dyDescent="0.25">
      <c r="A120" s="8" t="s">
        <v>19</v>
      </c>
      <c r="B120" s="8" t="s">
        <v>78</v>
      </c>
      <c r="C120" s="8" t="s">
        <v>280</v>
      </c>
      <c r="D120" s="8" t="s">
        <v>319</v>
      </c>
      <c r="E120" s="8" t="s">
        <v>687</v>
      </c>
      <c r="F120" s="42">
        <v>48.82</v>
      </c>
      <c r="G120" s="42">
        <v>159.78</v>
      </c>
      <c r="H120" s="42">
        <v>229.24</v>
      </c>
      <c r="I120" s="42">
        <v>208.92</v>
      </c>
      <c r="J120" s="42">
        <v>174.42</v>
      </c>
      <c r="K120" s="43">
        <v>168.07</v>
      </c>
      <c r="L120" s="42">
        <v>159.69999999999999</v>
      </c>
      <c r="M120" s="43">
        <v>156.69999999999999</v>
      </c>
      <c r="N120" s="42">
        <v>131.38999999999999</v>
      </c>
      <c r="O120" s="42">
        <v>139.63999999999999</v>
      </c>
      <c r="P120" s="42">
        <v>128.22</v>
      </c>
      <c r="Q120" s="42">
        <v>118.99</v>
      </c>
      <c r="S120" s="52">
        <f t="shared" si="1"/>
        <v>55424.649999999987</v>
      </c>
    </row>
    <row r="121" spans="1:19" x14ac:dyDescent="0.25">
      <c r="A121" s="8" t="s">
        <v>27</v>
      </c>
      <c r="B121" s="8" t="s">
        <v>84</v>
      </c>
      <c r="C121" s="8" t="s">
        <v>17</v>
      </c>
      <c r="D121" s="8" t="s">
        <v>746</v>
      </c>
      <c r="E121" s="8" t="s">
        <v>747</v>
      </c>
      <c r="F121" s="42">
        <v>20.96</v>
      </c>
      <c r="G121" s="42">
        <v>0</v>
      </c>
      <c r="H121" s="42">
        <v>0</v>
      </c>
      <c r="I121" s="42">
        <v>0</v>
      </c>
      <c r="J121" s="42">
        <v>0</v>
      </c>
      <c r="K121" s="43">
        <v>0</v>
      </c>
      <c r="L121" s="42">
        <v>0</v>
      </c>
      <c r="M121" s="43">
        <v>0</v>
      </c>
      <c r="N121" s="42">
        <v>0</v>
      </c>
      <c r="O121" s="42">
        <v>0</v>
      </c>
      <c r="P121" s="42">
        <v>0</v>
      </c>
      <c r="Q121" s="42">
        <v>0</v>
      </c>
      <c r="S121" s="52">
        <f t="shared" si="1"/>
        <v>649.76</v>
      </c>
    </row>
    <row r="122" spans="1:19" x14ac:dyDescent="0.25">
      <c r="A122" s="8" t="s">
        <v>19</v>
      </c>
      <c r="B122" s="8" t="s">
        <v>46</v>
      </c>
      <c r="C122" s="8" t="s">
        <v>104</v>
      </c>
      <c r="D122" s="8" t="s">
        <v>602</v>
      </c>
      <c r="E122" s="8" t="s">
        <v>661</v>
      </c>
      <c r="F122" s="42">
        <v>275.42</v>
      </c>
      <c r="G122" s="42">
        <v>278.8</v>
      </c>
      <c r="H122" s="42">
        <v>273.01</v>
      </c>
      <c r="I122" s="42">
        <v>268.93</v>
      </c>
      <c r="J122" s="42">
        <v>266.68</v>
      </c>
      <c r="K122" s="43">
        <v>257.2</v>
      </c>
      <c r="L122" s="42">
        <v>257.72000000000003</v>
      </c>
      <c r="M122" s="43">
        <v>251.89</v>
      </c>
      <c r="N122" s="42">
        <v>248.52</v>
      </c>
      <c r="O122" s="42">
        <v>254.48</v>
      </c>
      <c r="P122" s="42">
        <v>243.32</v>
      </c>
      <c r="Q122" s="42">
        <v>246.66</v>
      </c>
      <c r="S122" s="52">
        <f t="shared" si="1"/>
        <v>94947.160000000018</v>
      </c>
    </row>
    <row r="123" spans="1:19" x14ac:dyDescent="0.25">
      <c r="A123" s="8" t="s">
        <v>15</v>
      </c>
      <c r="B123" s="8" t="s">
        <v>131</v>
      </c>
      <c r="C123" s="8" t="s">
        <v>43</v>
      </c>
      <c r="D123" s="8" t="s">
        <v>132</v>
      </c>
      <c r="E123" s="8" t="s">
        <v>132</v>
      </c>
      <c r="F123" s="42">
        <v>46.51</v>
      </c>
      <c r="G123" s="42">
        <v>46</v>
      </c>
      <c r="H123" s="42">
        <v>44.41</v>
      </c>
      <c r="I123" s="42">
        <v>19.57</v>
      </c>
      <c r="J123" s="42">
        <v>63.49</v>
      </c>
      <c r="K123" s="43">
        <v>68.14</v>
      </c>
      <c r="L123" s="42">
        <v>59.69</v>
      </c>
      <c r="M123" s="43">
        <v>56.58</v>
      </c>
      <c r="N123" s="42">
        <v>53.74</v>
      </c>
      <c r="O123" s="42">
        <v>52.56</v>
      </c>
      <c r="P123" s="42">
        <v>51.71</v>
      </c>
      <c r="Q123" s="42">
        <v>51.13</v>
      </c>
      <c r="S123" s="52">
        <f t="shared" si="1"/>
        <v>18688.27</v>
      </c>
    </row>
    <row r="124" spans="1:19" x14ac:dyDescent="0.25">
      <c r="A124" s="8" t="s">
        <v>27</v>
      </c>
      <c r="B124" s="8" t="s">
        <v>180</v>
      </c>
      <c r="C124" s="8" t="s">
        <v>29</v>
      </c>
      <c r="D124" s="8" t="s">
        <v>190</v>
      </c>
      <c r="E124" s="8" t="s">
        <v>189</v>
      </c>
      <c r="F124" s="42">
        <v>50104.38</v>
      </c>
      <c r="G124" s="42">
        <v>49321.04</v>
      </c>
      <c r="H124" s="42">
        <v>48212.74</v>
      </c>
      <c r="I124" s="42">
        <v>45500.65</v>
      </c>
      <c r="J124" s="42">
        <v>47285.98</v>
      </c>
      <c r="K124" s="43">
        <v>48182.41</v>
      </c>
      <c r="L124" s="42">
        <v>46094.75</v>
      </c>
      <c r="M124" s="43">
        <v>48446.879999999997</v>
      </c>
      <c r="N124" s="42">
        <v>45112.56</v>
      </c>
      <c r="O124" s="42">
        <v>49355.97</v>
      </c>
      <c r="P124" s="42">
        <v>50123.3</v>
      </c>
      <c r="Q124" s="42">
        <v>49740.07</v>
      </c>
      <c r="S124" s="52">
        <f t="shared" si="1"/>
        <v>17565020.589999996</v>
      </c>
    </row>
    <row r="125" spans="1:19" x14ac:dyDescent="0.25">
      <c r="A125" s="8" t="s">
        <v>27</v>
      </c>
      <c r="B125" s="8" t="s">
        <v>191</v>
      </c>
      <c r="C125" s="8" t="s">
        <v>29</v>
      </c>
      <c r="D125" s="8" t="s">
        <v>190</v>
      </c>
      <c r="E125" s="8" t="s">
        <v>189</v>
      </c>
      <c r="F125" s="42">
        <v>918.93</v>
      </c>
      <c r="G125" s="42">
        <v>878.77</v>
      </c>
      <c r="H125" s="42">
        <v>895.55</v>
      </c>
      <c r="I125" s="42">
        <v>935.57</v>
      </c>
      <c r="J125" s="42">
        <v>857.56</v>
      </c>
      <c r="K125" s="43">
        <v>833</v>
      </c>
      <c r="L125" s="42">
        <v>754.47</v>
      </c>
      <c r="M125" s="43">
        <v>836.02</v>
      </c>
      <c r="N125" s="42">
        <v>802.08</v>
      </c>
      <c r="O125" s="42">
        <v>802.36</v>
      </c>
      <c r="P125" s="42">
        <v>715.25</v>
      </c>
      <c r="Q125" s="42">
        <v>950.85</v>
      </c>
      <c r="S125" s="52">
        <f t="shared" si="1"/>
        <v>309670.5</v>
      </c>
    </row>
    <row r="126" spans="1:19" x14ac:dyDescent="0.25">
      <c r="A126" s="8" t="s">
        <v>27</v>
      </c>
      <c r="B126" s="8" t="s">
        <v>191</v>
      </c>
      <c r="C126" s="8" t="s">
        <v>29</v>
      </c>
      <c r="D126" s="8" t="s">
        <v>190</v>
      </c>
      <c r="E126" s="8" t="s">
        <v>192</v>
      </c>
      <c r="F126" s="42">
        <v>19670.45</v>
      </c>
      <c r="G126" s="42">
        <v>19788.169999999998</v>
      </c>
      <c r="H126" s="42">
        <v>19058.490000000002</v>
      </c>
      <c r="I126" s="42">
        <v>19326.02</v>
      </c>
      <c r="J126" s="42">
        <v>20825.669999999998</v>
      </c>
      <c r="K126" s="43">
        <v>19626.439999999999</v>
      </c>
      <c r="L126" s="42">
        <v>18064.5</v>
      </c>
      <c r="M126" s="43">
        <v>21107.41</v>
      </c>
      <c r="N126" s="42">
        <v>19968.09</v>
      </c>
      <c r="O126" s="42">
        <v>20543.060000000001</v>
      </c>
      <c r="P126" s="42">
        <v>20863.330000000002</v>
      </c>
      <c r="Q126" s="42">
        <v>20311.96</v>
      </c>
      <c r="S126" s="52">
        <f t="shared" si="1"/>
        <v>7274612.9000000004</v>
      </c>
    </row>
    <row r="127" spans="1:19" x14ac:dyDescent="0.25">
      <c r="A127" s="8" t="s">
        <v>27</v>
      </c>
      <c r="B127" s="8" t="s">
        <v>180</v>
      </c>
      <c r="C127" s="8" t="s">
        <v>29</v>
      </c>
      <c r="D127" s="8" t="s">
        <v>190</v>
      </c>
      <c r="E127" s="8" t="s">
        <v>192</v>
      </c>
      <c r="F127" s="42">
        <v>377.48</v>
      </c>
      <c r="G127" s="42">
        <v>329.14</v>
      </c>
      <c r="H127" s="42">
        <v>119.53</v>
      </c>
      <c r="I127" s="42">
        <v>0</v>
      </c>
      <c r="J127" s="42">
        <v>0</v>
      </c>
      <c r="K127" s="43">
        <v>0</v>
      </c>
      <c r="L127" s="42">
        <v>0</v>
      </c>
      <c r="M127" s="43">
        <v>0</v>
      </c>
      <c r="N127" s="42">
        <v>300.64999999999998</v>
      </c>
      <c r="O127" s="42">
        <v>386.23</v>
      </c>
      <c r="P127" s="42">
        <v>389.67</v>
      </c>
      <c r="Q127" s="42">
        <v>371.82</v>
      </c>
      <c r="S127" s="52">
        <f t="shared" si="1"/>
        <v>68832.38</v>
      </c>
    </row>
    <row r="128" spans="1:19" x14ac:dyDescent="0.25">
      <c r="A128" s="8" t="s">
        <v>79</v>
      </c>
      <c r="B128" s="8" t="s">
        <v>79</v>
      </c>
      <c r="C128" s="8" t="s">
        <v>138</v>
      </c>
      <c r="D128" s="8" t="s">
        <v>140</v>
      </c>
      <c r="E128" s="8" t="s">
        <v>140</v>
      </c>
      <c r="F128" s="42">
        <v>7262.77</v>
      </c>
      <c r="G128" s="42">
        <v>6149.36</v>
      </c>
      <c r="H128" s="42">
        <v>5679.87</v>
      </c>
      <c r="I128" s="42">
        <v>5515.9</v>
      </c>
      <c r="J128" s="42">
        <v>5369.35</v>
      </c>
      <c r="K128" s="43">
        <v>5876.67</v>
      </c>
      <c r="L128" s="42">
        <v>4382.8999999999996</v>
      </c>
      <c r="M128" s="43">
        <v>5399.29</v>
      </c>
      <c r="N128" s="42">
        <v>4762.7299999999996</v>
      </c>
      <c r="O128" s="42">
        <v>5451.39</v>
      </c>
      <c r="P128" s="42">
        <v>5736.2</v>
      </c>
      <c r="Q128" s="42">
        <v>5725.81</v>
      </c>
      <c r="S128" s="52">
        <f t="shared" si="1"/>
        <v>2046339.86</v>
      </c>
    </row>
    <row r="129" spans="1:19" x14ac:dyDescent="0.25">
      <c r="A129" s="8" t="s">
        <v>79</v>
      </c>
      <c r="B129" s="8" t="s">
        <v>137</v>
      </c>
      <c r="C129" s="8" t="s">
        <v>138</v>
      </c>
      <c r="D129" s="8" t="s">
        <v>140</v>
      </c>
      <c r="E129" s="8" t="s">
        <v>140</v>
      </c>
      <c r="F129" s="42">
        <v>118.06</v>
      </c>
      <c r="G129" s="42">
        <v>135.32</v>
      </c>
      <c r="H129" s="42">
        <v>136.22999999999999</v>
      </c>
      <c r="I129" s="42">
        <v>108.4</v>
      </c>
      <c r="J129" s="42">
        <v>88.52</v>
      </c>
      <c r="K129" s="43">
        <v>89.47</v>
      </c>
      <c r="L129" s="42">
        <v>48.9</v>
      </c>
      <c r="M129" s="43">
        <v>79.680000000000007</v>
      </c>
      <c r="N129" s="42">
        <v>70.13</v>
      </c>
      <c r="O129" s="42">
        <v>88.26</v>
      </c>
      <c r="P129" s="42">
        <v>86.9</v>
      </c>
      <c r="Q129" s="42">
        <v>87.48</v>
      </c>
      <c r="S129" s="52">
        <f t="shared" si="1"/>
        <v>34496.990000000005</v>
      </c>
    </row>
    <row r="130" spans="1:19" x14ac:dyDescent="0.25">
      <c r="A130" s="8" t="s">
        <v>19</v>
      </c>
      <c r="B130" s="8" t="s">
        <v>78</v>
      </c>
      <c r="C130" s="8" t="s">
        <v>280</v>
      </c>
      <c r="D130" s="8" t="s">
        <v>319</v>
      </c>
      <c r="E130" s="44" t="s">
        <v>688</v>
      </c>
      <c r="F130" s="42">
        <v>1217.74</v>
      </c>
      <c r="G130" s="42">
        <v>1220.1400000000001</v>
      </c>
      <c r="H130" s="42">
        <v>1297.48</v>
      </c>
      <c r="I130" s="42">
        <v>1557.68</v>
      </c>
      <c r="J130" s="42">
        <v>1957.18</v>
      </c>
      <c r="K130" s="43">
        <v>2008.25</v>
      </c>
      <c r="L130" s="42">
        <v>1549.46</v>
      </c>
      <c r="M130" s="43">
        <v>3743.35</v>
      </c>
      <c r="N130" s="42">
        <v>4373.5</v>
      </c>
      <c r="O130" s="42">
        <v>4306.58</v>
      </c>
      <c r="P130" s="42">
        <v>4078.32</v>
      </c>
      <c r="Q130" s="42">
        <v>3755.28</v>
      </c>
      <c r="S130" s="52">
        <f t="shared" si="1"/>
        <v>947335.59000000008</v>
      </c>
    </row>
    <row r="131" spans="1:19" x14ac:dyDescent="0.25">
      <c r="A131" s="8" t="s">
        <v>133</v>
      </c>
      <c r="B131" s="8" t="s">
        <v>238</v>
      </c>
      <c r="C131" s="8" t="s">
        <v>126</v>
      </c>
      <c r="D131" s="8" t="s">
        <v>351</v>
      </c>
      <c r="E131" s="8" t="s">
        <v>352</v>
      </c>
      <c r="F131" s="42">
        <v>69.14</v>
      </c>
      <c r="G131" s="42">
        <v>34.340000000000003</v>
      </c>
      <c r="H131" s="42">
        <v>18.2</v>
      </c>
      <c r="I131" s="42">
        <v>20.02</v>
      </c>
      <c r="J131" s="42">
        <v>28.97</v>
      </c>
      <c r="K131" s="43">
        <v>83.37</v>
      </c>
      <c r="L131" s="42">
        <v>231.73</v>
      </c>
      <c r="M131" s="43">
        <v>226.32</v>
      </c>
      <c r="N131" s="42">
        <v>211.58</v>
      </c>
      <c r="O131" s="42">
        <v>211.99</v>
      </c>
      <c r="P131" s="42">
        <v>198.72</v>
      </c>
      <c r="Q131" s="42">
        <v>195.93</v>
      </c>
      <c r="S131" s="52">
        <f t="shared" si="1"/>
        <v>46822.9</v>
      </c>
    </row>
    <row r="132" spans="1:19" x14ac:dyDescent="0.25">
      <c r="A132" s="8" t="s">
        <v>124</v>
      </c>
      <c r="B132" s="8" t="s">
        <v>353</v>
      </c>
      <c r="C132" s="44" t="s">
        <v>29</v>
      </c>
      <c r="D132" s="8" t="s">
        <v>516</v>
      </c>
      <c r="E132" s="8" t="s">
        <v>378</v>
      </c>
      <c r="F132" s="42">
        <v>198.37</v>
      </c>
      <c r="G132" s="42">
        <v>152.4</v>
      </c>
      <c r="H132" s="42">
        <v>157.63999999999999</v>
      </c>
      <c r="I132" s="42">
        <v>30.4</v>
      </c>
      <c r="J132" s="42">
        <v>156.6</v>
      </c>
      <c r="K132" s="43">
        <v>200.09</v>
      </c>
      <c r="L132" s="42">
        <v>143.93</v>
      </c>
      <c r="M132" s="43">
        <v>134.97</v>
      </c>
      <c r="N132" s="42">
        <v>146.83000000000001</v>
      </c>
      <c r="O132" s="42">
        <v>135.5</v>
      </c>
      <c r="P132" s="42">
        <v>57.08</v>
      </c>
      <c r="Q132" s="42">
        <v>39.54</v>
      </c>
      <c r="S132" s="52">
        <f t="shared" si="1"/>
        <v>47262.25</v>
      </c>
    </row>
    <row r="133" spans="1:19" x14ac:dyDescent="0.25">
      <c r="A133" s="8" t="s">
        <v>146</v>
      </c>
      <c r="B133" s="8" t="s">
        <v>150</v>
      </c>
      <c r="C133" s="8" t="s">
        <v>43</v>
      </c>
      <c r="D133" s="8" t="s">
        <v>149</v>
      </c>
      <c r="E133" s="8" t="s">
        <v>150</v>
      </c>
      <c r="F133" s="42">
        <v>437.24</v>
      </c>
      <c r="G133" s="42">
        <v>417.26</v>
      </c>
      <c r="H133" s="42">
        <v>421.81</v>
      </c>
      <c r="I133" s="42">
        <v>425.81</v>
      </c>
      <c r="J133" s="42">
        <v>453.09</v>
      </c>
      <c r="K133" s="43">
        <v>394.28</v>
      </c>
      <c r="L133" s="42">
        <v>362.75</v>
      </c>
      <c r="M133" s="43">
        <v>334.14</v>
      </c>
      <c r="N133" s="42">
        <v>383.88</v>
      </c>
      <c r="O133" s="42">
        <v>397.35</v>
      </c>
      <c r="P133" s="42">
        <v>389.83</v>
      </c>
      <c r="Q133" s="42">
        <v>325.56</v>
      </c>
      <c r="S133" s="52">
        <f t="shared" si="1"/>
        <v>144187.41999999998</v>
      </c>
    </row>
    <row r="134" spans="1:19" x14ac:dyDescent="0.25">
      <c r="A134" s="8" t="s">
        <v>146</v>
      </c>
      <c r="B134" s="8" t="s">
        <v>147</v>
      </c>
      <c r="C134" s="44" t="s">
        <v>43</v>
      </c>
      <c r="D134" s="8" t="s">
        <v>149</v>
      </c>
      <c r="E134" s="8" t="s">
        <v>150</v>
      </c>
      <c r="F134" s="42">
        <v>205.68</v>
      </c>
      <c r="G134" s="42">
        <v>201.22</v>
      </c>
      <c r="H134" s="42">
        <v>202.42</v>
      </c>
      <c r="I134" s="42">
        <v>221.7</v>
      </c>
      <c r="J134" s="42">
        <v>286.7</v>
      </c>
      <c r="K134" s="43">
        <v>260.47000000000003</v>
      </c>
      <c r="L134" s="42">
        <v>243.49</v>
      </c>
      <c r="M134" s="43">
        <v>245.74</v>
      </c>
      <c r="N134" s="42">
        <v>220.71</v>
      </c>
      <c r="O134" s="42">
        <v>216.43</v>
      </c>
      <c r="P134" s="42">
        <v>195.38</v>
      </c>
      <c r="Q134" s="42">
        <v>180.77</v>
      </c>
      <c r="S134" s="52">
        <f t="shared" si="1"/>
        <v>81600.09</v>
      </c>
    </row>
    <row r="135" spans="1:19" x14ac:dyDescent="0.25">
      <c r="A135" s="8" t="s">
        <v>19</v>
      </c>
      <c r="B135" s="8" t="s">
        <v>20</v>
      </c>
      <c r="C135" s="8" t="s">
        <v>17</v>
      </c>
      <c r="D135" s="8" t="s">
        <v>613</v>
      </c>
      <c r="E135" s="8" t="s">
        <v>615</v>
      </c>
      <c r="F135" s="42">
        <v>272.3</v>
      </c>
      <c r="G135" s="42">
        <v>261.69</v>
      </c>
      <c r="H135" s="42">
        <v>289.74</v>
      </c>
      <c r="I135" s="42">
        <v>245.54</v>
      </c>
      <c r="J135" s="42">
        <v>226.22</v>
      </c>
      <c r="K135" s="43">
        <v>220.82</v>
      </c>
      <c r="L135" s="42">
        <v>176.75</v>
      </c>
      <c r="M135" s="43">
        <v>130.85</v>
      </c>
      <c r="N135" s="42">
        <v>144.94</v>
      </c>
      <c r="O135" s="42">
        <v>234.05</v>
      </c>
      <c r="P135" s="42">
        <v>202.82</v>
      </c>
      <c r="Q135" s="42">
        <v>173.11</v>
      </c>
      <c r="S135" s="52">
        <f t="shared" si="1"/>
        <v>78344.540000000008</v>
      </c>
    </row>
    <row r="136" spans="1:19" x14ac:dyDescent="0.25">
      <c r="A136" s="8" t="s">
        <v>27</v>
      </c>
      <c r="B136" s="8" t="s">
        <v>158</v>
      </c>
      <c r="C136" s="44" t="s">
        <v>17</v>
      </c>
      <c r="D136" s="8" t="s">
        <v>157</v>
      </c>
      <c r="E136" s="8" t="s">
        <v>159</v>
      </c>
      <c r="F136" s="42">
        <v>219.54</v>
      </c>
      <c r="G136" s="42">
        <v>216.76</v>
      </c>
      <c r="H136" s="42">
        <v>214.45</v>
      </c>
      <c r="I136" s="42">
        <v>205.87</v>
      </c>
      <c r="J136" s="42">
        <v>200.92</v>
      </c>
      <c r="K136" s="43">
        <v>198.27</v>
      </c>
      <c r="L136" s="42">
        <v>195.77</v>
      </c>
      <c r="M136" s="43">
        <v>194.8</v>
      </c>
      <c r="N136" s="42">
        <v>192.25</v>
      </c>
      <c r="O136" s="42">
        <v>196.59</v>
      </c>
      <c r="P136" s="42">
        <v>185.95</v>
      </c>
      <c r="Q136" s="42">
        <v>180.32</v>
      </c>
      <c r="S136" s="52">
        <f t="shared" si="1"/>
        <v>73013.570000000007</v>
      </c>
    </row>
    <row r="137" spans="1:19" x14ac:dyDescent="0.25">
      <c r="A137" s="8" t="s">
        <v>124</v>
      </c>
      <c r="B137" s="8" t="s">
        <v>425</v>
      </c>
      <c r="C137" s="8" t="s">
        <v>115</v>
      </c>
      <c r="D137" s="8" t="s">
        <v>479</v>
      </c>
      <c r="E137" s="8" t="s">
        <v>478</v>
      </c>
      <c r="F137" s="42">
        <v>5476.82</v>
      </c>
      <c r="G137" s="42">
        <v>5154.41</v>
      </c>
      <c r="H137" s="42">
        <v>5132.8599999999997</v>
      </c>
      <c r="I137" s="42">
        <v>5109.95</v>
      </c>
      <c r="J137" s="42">
        <v>5333.78</v>
      </c>
      <c r="K137" s="43">
        <v>3393.97</v>
      </c>
      <c r="L137" s="42">
        <v>5470.34</v>
      </c>
      <c r="M137" s="43">
        <v>4715.37</v>
      </c>
      <c r="N137" s="42">
        <v>4914.4799999999996</v>
      </c>
      <c r="O137" s="42">
        <v>5551.43</v>
      </c>
      <c r="P137" s="42">
        <v>5627.99</v>
      </c>
      <c r="Q137" s="42">
        <v>6036.7</v>
      </c>
      <c r="S137" s="52">
        <f t="shared" si="1"/>
        <v>1884951.4799999997</v>
      </c>
    </row>
    <row r="138" spans="1:19" x14ac:dyDescent="0.25">
      <c r="A138" s="8" t="s">
        <v>89</v>
      </c>
      <c r="B138" s="8" t="s">
        <v>288</v>
      </c>
      <c r="C138" s="44" t="s">
        <v>126</v>
      </c>
      <c r="D138" s="8" t="s">
        <v>290</v>
      </c>
      <c r="E138" s="8" t="s">
        <v>289</v>
      </c>
      <c r="F138" s="42">
        <v>204.88</v>
      </c>
      <c r="G138" s="42">
        <v>183.64</v>
      </c>
      <c r="H138" s="42">
        <v>162.68</v>
      </c>
      <c r="I138" s="42">
        <v>172.34</v>
      </c>
      <c r="J138" s="42">
        <v>163.91</v>
      </c>
      <c r="K138" s="43">
        <v>142.94</v>
      </c>
      <c r="L138" s="42">
        <v>149.99</v>
      </c>
      <c r="M138" s="43">
        <v>139.86000000000001</v>
      </c>
      <c r="N138" s="42">
        <v>138.30000000000001</v>
      </c>
      <c r="O138" s="42">
        <v>138.69999999999999</v>
      </c>
      <c r="P138" s="42">
        <v>139.12</v>
      </c>
      <c r="Q138" s="42">
        <v>170.3</v>
      </c>
      <c r="S138" s="52">
        <f t="shared" si="1"/>
        <v>57962.840000000004</v>
      </c>
    </row>
    <row r="139" spans="1:19" x14ac:dyDescent="0.25">
      <c r="A139" s="8" t="s">
        <v>89</v>
      </c>
      <c r="B139" s="8" t="s">
        <v>197</v>
      </c>
      <c r="C139" s="8" t="s">
        <v>29</v>
      </c>
      <c r="D139" s="8" t="s">
        <v>196</v>
      </c>
      <c r="E139" s="8" t="s">
        <v>198</v>
      </c>
      <c r="F139" s="42">
        <v>96.45</v>
      </c>
      <c r="G139" s="42">
        <v>98.28</v>
      </c>
      <c r="H139" s="42">
        <v>90</v>
      </c>
      <c r="I139" s="42">
        <v>90.25</v>
      </c>
      <c r="J139" s="42">
        <v>92.56</v>
      </c>
      <c r="K139" s="43">
        <v>100.21</v>
      </c>
      <c r="L139" s="42">
        <v>97.55</v>
      </c>
      <c r="M139" s="43">
        <v>86.57</v>
      </c>
      <c r="N139" s="42">
        <v>91.28</v>
      </c>
      <c r="O139" s="42">
        <v>45.04</v>
      </c>
      <c r="P139" s="42">
        <v>0.28000000000000003</v>
      </c>
      <c r="Q139" s="42">
        <v>0</v>
      </c>
      <c r="S139" s="52">
        <f t="shared" si="1"/>
        <v>26965.710000000003</v>
      </c>
    </row>
    <row r="140" spans="1:19" x14ac:dyDescent="0.25">
      <c r="A140" s="8" t="s">
        <v>19</v>
      </c>
      <c r="B140" s="8" t="s">
        <v>103</v>
      </c>
      <c r="C140" s="44" t="s">
        <v>17</v>
      </c>
      <c r="D140" s="8" t="s">
        <v>668</v>
      </c>
      <c r="E140" s="8" t="s">
        <v>671</v>
      </c>
      <c r="F140" s="42">
        <v>1975.45</v>
      </c>
      <c r="G140" s="42">
        <v>1835.96</v>
      </c>
      <c r="H140" s="42">
        <v>1991.9</v>
      </c>
      <c r="I140" s="42">
        <v>1939.84</v>
      </c>
      <c r="J140" s="42">
        <v>1911.18</v>
      </c>
      <c r="K140" s="43">
        <v>2355.16</v>
      </c>
      <c r="L140" s="42">
        <v>2152.09</v>
      </c>
      <c r="M140" s="43">
        <v>2069.81</v>
      </c>
      <c r="N140" s="42">
        <v>1987.69</v>
      </c>
      <c r="O140" s="42">
        <v>1720.88</v>
      </c>
      <c r="P140" s="42">
        <v>1813.28</v>
      </c>
      <c r="Q140" s="42">
        <v>1632.95</v>
      </c>
      <c r="S140" s="52">
        <f t="shared" si="1"/>
        <v>711368.03999999992</v>
      </c>
    </row>
    <row r="141" spans="1:19" x14ac:dyDescent="0.25">
      <c r="A141" s="8" t="s">
        <v>19</v>
      </c>
      <c r="B141" s="8" t="s">
        <v>103</v>
      </c>
      <c r="C141" s="8" t="s">
        <v>17</v>
      </c>
      <c r="D141" s="8" t="s">
        <v>668</v>
      </c>
      <c r="E141" s="8" t="s">
        <v>672</v>
      </c>
      <c r="F141" s="42">
        <v>492.51</v>
      </c>
      <c r="G141" s="42">
        <v>498.1</v>
      </c>
      <c r="H141" s="42">
        <v>474.56</v>
      </c>
      <c r="I141" s="42">
        <v>502.52</v>
      </c>
      <c r="J141" s="42">
        <v>487.26</v>
      </c>
      <c r="K141" s="43">
        <v>551.76</v>
      </c>
      <c r="L141" s="42">
        <v>532.57000000000005</v>
      </c>
      <c r="M141" s="43">
        <v>522.45000000000005</v>
      </c>
      <c r="N141" s="42">
        <v>543.33000000000004</v>
      </c>
      <c r="O141" s="42">
        <v>537.34</v>
      </c>
      <c r="P141" s="42">
        <v>724.81</v>
      </c>
      <c r="Q141" s="42">
        <v>847.6</v>
      </c>
      <c r="S141" s="52">
        <f t="shared" si="1"/>
        <v>204342.39</v>
      </c>
    </row>
    <row r="142" spans="1:19" x14ac:dyDescent="0.25">
      <c r="A142" s="8" t="s">
        <v>19</v>
      </c>
      <c r="B142" s="8" t="s">
        <v>103</v>
      </c>
      <c r="C142" s="8" t="s">
        <v>17</v>
      </c>
      <c r="D142" s="8" t="s">
        <v>668</v>
      </c>
      <c r="E142" s="8" t="s">
        <v>673</v>
      </c>
      <c r="F142" s="42">
        <v>68.05</v>
      </c>
      <c r="G142" s="42">
        <v>73.42</v>
      </c>
      <c r="H142" s="42">
        <v>67.23</v>
      </c>
      <c r="I142" s="42">
        <v>64.900000000000006</v>
      </c>
      <c r="J142" s="42">
        <v>63.35</v>
      </c>
      <c r="K142" s="43">
        <v>78.239999999999995</v>
      </c>
      <c r="L142" s="42">
        <v>330.51</v>
      </c>
      <c r="M142" s="43">
        <v>226.78</v>
      </c>
      <c r="N142" s="42">
        <v>192.49</v>
      </c>
      <c r="O142" s="42">
        <v>180.51</v>
      </c>
      <c r="P142" s="42">
        <v>203.63</v>
      </c>
      <c r="Q142" s="42">
        <v>194.45</v>
      </c>
      <c r="S142" s="52">
        <f t="shared" ref="S142:S205" si="2">+SUMPRODUCT(F142:Q142,$F$11:$Q$11)</f>
        <v>53290.840000000004</v>
      </c>
    </row>
    <row r="143" spans="1:19" x14ac:dyDescent="0.25">
      <c r="A143" s="8" t="s">
        <v>19</v>
      </c>
      <c r="B143" s="8" t="s">
        <v>103</v>
      </c>
      <c r="C143" s="8" t="s">
        <v>17</v>
      </c>
      <c r="D143" s="8" t="s">
        <v>668</v>
      </c>
      <c r="E143" s="8" t="s">
        <v>674</v>
      </c>
      <c r="F143" s="42">
        <v>198.51</v>
      </c>
      <c r="G143" s="42">
        <v>190.73</v>
      </c>
      <c r="H143" s="42">
        <v>193.62</v>
      </c>
      <c r="I143" s="42">
        <v>185.22</v>
      </c>
      <c r="J143" s="42">
        <v>187.74</v>
      </c>
      <c r="K143" s="43">
        <v>182.05</v>
      </c>
      <c r="L143" s="42">
        <v>177.28</v>
      </c>
      <c r="M143" s="43">
        <v>175.34</v>
      </c>
      <c r="N143" s="42">
        <v>173.77</v>
      </c>
      <c r="O143" s="42">
        <v>175.51</v>
      </c>
      <c r="P143" s="42">
        <v>164.58</v>
      </c>
      <c r="Q143" s="42">
        <v>146.35</v>
      </c>
      <c r="S143" s="52">
        <f t="shared" si="2"/>
        <v>65393.89</v>
      </c>
    </row>
    <row r="144" spans="1:19" x14ac:dyDescent="0.25">
      <c r="A144" s="8" t="s">
        <v>19</v>
      </c>
      <c r="B144" s="8" t="s">
        <v>103</v>
      </c>
      <c r="C144" s="8" t="s">
        <v>17</v>
      </c>
      <c r="D144" s="8" t="s">
        <v>668</v>
      </c>
      <c r="E144" s="8" t="s">
        <v>675</v>
      </c>
      <c r="F144" s="42">
        <v>166.43</v>
      </c>
      <c r="G144" s="42">
        <v>182.56</v>
      </c>
      <c r="H144" s="42">
        <v>187.84</v>
      </c>
      <c r="I144" s="42">
        <v>162.05000000000001</v>
      </c>
      <c r="J144" s="42">
        <v>82.3</v>
      </c>
      <c r="K144" s="43">
        <v>51.48</v>
      </c>
      <c r="L144" s="42">
        <v>35.79</v>
      </c>
      <c r="M144" s="43">
        <v>21.45</v>
      </c>
      <c r="N144" s="42">
        <v>17.16</v>
      </c>
      <c r="O144" s="42">
        <v>125.55</v>
      </c>
      <c r="P144" s="42">
        <v>222.3</v>
      </c>
      <c r="Q144" s="42">
        <v>203.43</v>
      </c>
      <c r="S144" s="52">
        <f t="shared" si="2"/>
        <v>44207.87</v>
      </c>
    </row>
    <row r="145" spans="1:19" x14ac:dyDescent="0.25">
      <c r="A145" s="8" t="s">
        <v>19</v>
      </c>
      <c r="B145" s="8" t="s">
        <v>103</v>
      </c>
      <c r="C145" s="8" t="s">
        <v>17</v>
      </c>
      <c r="D145" s="8" t="s">
        <v>668</v>
      </c>
      <c r="E145" s="8" t="s">
        <v>676</v>
      </c>
      <c r="F145" s="42">
        <v>461.49</v>
      </c>
      <c r="G145" s="42">
        <v>475.24</v>
      </c>
      <c r="H145" s="42">
        <v>440.53</v>
      </c>
      <c r="I145" s="42">
        <v>393.62</v>
      </c>
      <c r="J145" s="42">
        <v>415.71</v>
      </c>
      <c r="K145" s="43">
        <v>455.04</v>
      </c>
      <c r="L145" s="42">
        <v>461.41</v>
      </c>
      <c r="M145" s="43">
        <v>442.59</v>
      </c>
      <c r="N145" s="42">
        <v>447.71</v>
      </c>
      <c r="O145" s="42">
        <v>433.49</v>
      </c>
      <c r="P145" s="42">
        <v>407.76</v>
      </c>
      <c r="Q145" s="42">
        <v>386.5</v>
      </c>
      <c r="S145" s="52">
        <f t="shared" si="2"/>
        <v>158723.93999999997</v>
      </c>
    </row>
    <row r="146" spans="1:19" x14ac:dyDescent="0.25">
      <c r="A146" s="8" t="s">
        <v>27</v>
      </c>
      <c r="B146" s="8" t="s">
        <v>84</v>
      </c>
      <c r="C146" s="8" t="s">
        <v>17</v>
      </c>
      <c r="D146" s="8" t="s">
        <v>740</v>
      </c>
      <c r="E146" s="8" t="s">
        <v>741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3">
        <v>0</v>
      </c>
      <c r="L146" s="42">
        <v>0</v>
      </c>
      <c r="M146" s="43">
        <v>99.98</v>
      </c>
      <c r="N146" s="42">
        <v>128.96</v>
      </c>
      <c r="O146" s="42">
        <v>82.36</v>
      </c>
      <c r="P146" s="42">
        <v>0</v>
      </c>
      <c r="Q146" s="42">
        <v>0</v>
      </c>
      <c r="S146" s="52">
        <f t="shared" si="2"/>
        <v>9521.34</v>
      </c>
    </row>
    <row r="147" spans="1:19" x14ac:dyDescent="0.25">
      <c r="A147" s="8" t="s">
        <v>27</v>
      </c>
      <c r="B147" s="8" t="s">
        <v>158</v>
      </c>
      <c r="C147" s="8" t="s">
        <v>17</v>
      </c>
      <c r="D147" s="8" t="s">
        <v>34</v>
      </c>
      <c r="E147" s="8" t="s">
        <v>723</v>
      </c>
      <c r="F147" s="42">
        <v>1936.56</v>
      </c>
      <c r="G147" s="42">
        <v>1825.02</v>
      </c>
      <c r="H147" s="42">
        <v>2265.13</v>
      </c>
      <c r="I147" s="42">
        <v>2429.1999999999998</v>
      </c>
      <c r="J147" s="42">
        <v>3038.16</v>
      </c>
      <c r="K147" s="43">
        <v>2949.13</v>
      </c>
      <c r="L147" s="42">
        <v>2885.33</v>
      </c>
      <c r="M147" s="43">
        <v>2685.52</v>
      </c>
      <c r="N147" s="42">
        <v>2583.96</v>
      </c>
      <c r="O147" s="42">
        <v>2459.66</v>
      </c>
      <c r="P147" s="42">
        <v>2298.4</v>
      </c>
      <c r="Q147" s="42">
        <v>2338.5100000000002</v>
      </c>
      <c r="S147" s="52">
        <f t="shared" si="2"/>
        <v>904796.2300000001</v>
      </c>
    </row>
    <row r="148" spans="1:19" x14ac:dyDescent="0.25">
      <c r="A148" s="8" t="s">
        <v>89</v>
      </c>
      <c r="B148" s="8" t="s">
        <v>90</v>
      </c>
      <c r="C148" s="8" t="s">
        <v>91</v>
      </c>
      <c r="D148" s="8" t="s">
        <v>93</v>
      </c>
      <c r="E148" s="8" t="s">
        <v>92</v>
      </c>
      <c r="F148" s="42">
        <v>40.409999999999997</v>
      </c>
      <c r="G148" s="42">
        <v>41.66</v>
      </c>
      <c r="H148" s="42">
        <v>41.64</v>
      </c>
      <c r="I148" s="42">
        <v>40.35</v>
      </c>
      <c r="J148" s="42">
        <v>41.45</v>
      </c>
      <c r="K148" s="43">
        <v>31.44</v>
      </c>
      <c r="L148" s="42">
        <v>30.84</v>
      </c>
      <c r="M148" s="43">
        <v>31.39</v>
      </c>
      <c r="N148" s="42">
        <v>31.52</v>
      </c>
      <c r="O148" s="42">
        <v>30.23</v>
      </c>
      <c r="P148" s="42">
        <v>28.86</v>
      </c>
      <c r="Q148" s="42">
        <v>28.49</v>
      </c>
      <c r="S148" s="52">
        <f t="shared" si="2"/>
        <v>12709.529999999999</v>
      </c>
    </row>
    <row r="149" spans="1:19" x14ac:dyDescent="0.25">
      <c r="A149" s="8" t="s">
        <v>89</v>
      </c>
      <c r="B149" s="8" t="s">
        <v>90</v>
      </c>
      <c r="C149" s="44" t="s">
        <v>91</v>
      </c>
      <c r="D149" s="8" t="s">
        <v>93</v>
      </c>
      <c r="E149" s="8" t="s">
        <v>94</v>
      </c>
      <c r="F149" s="42">
        <v>187.62</v>
      </c>
      <c r="G149" s="42">
        <v>142.99</v>
      </c>
      <c r="H149" s="42">
        <v>195.4</v>
      </c>
      <c r="I149" s="42">
        <v>151.47999999999999</v>
      </c>
      <c r="J149" s="42">
        <v>186.58</v>
      </c>
      <c r="K149" s="43">
        <v>179.64</v>
      </c>
      <c r="L149" s="42">
        <v>176.61</v>
      </c>
      <c r="M149" s="43">
        <v>171.08</v>
      </c>
      <c r="N149" s="42">
        <v>149.1</v>
      </c>
      <c r="O149" s="42">
        <v>167.55</v>
      </c>
      <c r="P149" s="42">
        <v>170.35</v>
      </c>
      <c r="Q149" s="42">
        <v>168.5</v>
      </c>
      <c r="S149" s="52">
        <f t="shared" si="2"/>
        <v>62374.360000000008</v>
      </c>
    </row>
    <row r="150" spans="1:19" x14ac:dyDescent="0.25">
      <c r="A150" s="8" t="s">
        <v>27</v>
      </c>
      <c r="B150" s="8" t="s">
        <v>160</v>
      </c>
      <c r="C150" s="8" t="s">
        <v>17</v>
      </c>
      <c r="D150" s="8" t="s">
        <v>157</v>
      </c>
      <c r="E150" s="8" t="s">
        <v>161</v>
      </c>
      <c r="F150" s="42">
        <v>238.22</v>
      </c>
      <c r="G150" s="42">
        <v>235.42</v>
      </c>
      <c r="H150" s="42">
        <v>221.18</v>
      </c>
      <c r="I150" s="42">
        <v>215.79</v>
      </c>
      <c r="J150" s="42">
        <v>214.93</v>
      </c>
      <c r="K150" s="43">
        <v>216.66</v>
      </c>
      <c r="L150" s="42">
        <v>217.26</v>
      </c>
      <c r="M150" s="43">
        <v>200.82</v>
      </c>
      <c r="N150" s="42">
        <v>205.07</v>
      </c>
      <c r="O150" s="42">
        <v>212.36</v>
      </c>
      <c r="P150" s="42">
        <v>212.41</v>
      </c>
      <c r="Q150" s="42">
        <v>207.65</v>
      </c>
      <c r="S150" s="52">
        <f t="shared" si="2"/>
        <v>78974.679999999993</v>
      </c>
    </row>
    <row r="151" spans="1:19" x14ac:dyDescent="0.25">
      <c r="A151" s="8" t="s">
        <v>27</v>
      </c>
      <c r="B151" s="8" t="s">
        <v>160</v>
      </c>
      <c r="C151" s="8" t="s">
        <v>17</v>
      </c>
      <c r="D151" s="8" t="s">
        <v>157</v>
      </c>
      <c r="E151" s="8" t="s">
        <v>162</v>
      </c>
      <c r="F151" s="42">
        <v>235.29</v>
      </c>
      <c r="G151" s="42">
        <v>212.01</v>
      </c>
      <c r="H151" s="42">
        <v>217.76</v>
      </c>
      <c r="I151" s="42">
        <v>211.7</v>
      </c>
      <c r="J151" s="42">
        <v>221.71</v>
      </c>
      <c r="K151" s="43">
        <v>222.91</v>
      </c>
      <c r="L151" s="42">
        <v>226.7</v>
      </c>
      <c r="M151" s="43">
        <v>223.12</v>
      </c>
      <c r="N151" s="42">
        <v>219.49</v>
      </c>
      <c r="O151" s="42">
        <v>216.27</v>
      </c>
      <c r="P151" s="42">
        <v>208.9</v>
      </c>
      <c r="Q151" s="42">
        <v>207.7</v>
      </c>
      <c r="S151" s="52">
        <f t="shared" si="2"/>
        <v>79831.33</v>
      </c>
    </row>
    <row r="152" spans="1:19" x14ac:dyDescent="0.25">
      <c r="A152" s="8" t="s">
        <v>27</v>
      </c>
      <c r="B152" s="8" t="s">
        <v>158</v>
      </c>
      <c r="C152" s="8" t="s">
        <v>17</v>
      </c>
      <c r="D152" s="8" t="s">
        <v>157</v>
      </c>
      <c r="E152" s="8" t="s">
        <v>163</v>
      </c>
      <c r="F152" s="42">
        <v>291.66000000000003</v>
      </c>
      <c r="G152" s="42">
        <v>299.89</v>
      </c>
      <c r="H152" s="42">
        <v>297.14999999999998</v>
      </c>
      <c r="I152" s="42">
        <v>303.57</v>
      </c>
      <c r="J152" s="42">
        <v>310.11</v>
      </c>
      <c r="K152" s="43">
        <v>298.11</v>
      </c>
      <c r="L152" s="42">
        <v>243.48</v>
      </c>
      <c r="M152" s="43">
        <v>128.30000000000001</v>
      </c>
      <c r="N152" s="42">
        <v>266.97000000000003</v>
      </c>
      <c r="O152" s="42">
        <v>82.54</v>
      </c>
      <c r="P152" s="42">
        <v>86.91</v>
      </c>
      <c r="Q152" s="42">
        <v>91.4</v>
      </c>
      <c r="S152" s="52">
        <f t="shared" si="2"/>
        <v>81847.56</v>
      </c>
    </row>
    <row r="153" spans="1:19" x14ac:dyDescent="0.25">
      <c r="A153" s="8" t="s">
        <v>27</v>
      </c>
      <c r="B153" s="8" t="s">
        <v>158</v>
      </c>
      <c r="C153" s="8" t="s">
        <v>17</v>
      </c>
      <c r="D153" s="8" t="s">
        <v>157</v>
      </c>
      <c r="E153" s="8" t="s">
        <v>164</v>
      </c>
      <c r="F153" s="42">
        <v>302.02999999999997</v>
      </c>
      <c r="G153" s="42">
        <v>300.01</v>
      </c>
      <c r="H153" s="42">
        <v>295.27999999999997</v>
      </c>
      <c r="I153" s="42">
        <v>271.83</v>
      </c>
      <c r="J153" s="42">
        <v>0</v>
      </c>
      <c r="K153" s="43">
        <v>193.72</v>
      </c>
      <c r="L153" s="42">
        <v>234.68</v>
      </c>
      <c r="M153" s="43">
        <v>242.99</v>
      </c>
      <c r="N153" s="42">
        <v>239.1</v>
      </c>
      <c r="O153" s="42">
        <v>243.29</v>
      </c>
      <c r="P153" s="42">
        <v>247.33</v>
      </c>
      <c r="Q153" s="42">
        <v>239.23</v>
      </c>
      <c r="S153" s="52">
        <f t="shared" si="2"/>
        <v>85242.180000000008</v>
      </c>
    </row>
    <row r="154" spans="1:19" x14ac:dyDescent="0.25">
      <c r="A154" s="8" t="s">
        <v>19</v>
      </c>
      <c r="B154" s="8" t="s">
        <v>166</v>
      </c>
      <c r="C154" s="8" t="s">
        <v>104</v>
      </c>
      <c r="D154" s="8" t="s">
        <v>168</v>
      </c>
      <c r="E154" s="8" t="s">
        <v>167</v>
      </c>
      <c r="F154" s="42">
        <v>1964.82</v>
      </c>
      <c r="G154" s="42">
        <v>1800.77</v>
      </c>
      <c r="H154" s="42">
        <v>1754.04</v>
      </c>
      <c r="I154" s="42">
        <v>1697.57</v>
      </c>
      <c r="J154" s="42">
        <v>1623.64</v>
      </c>
      <c r="K154" s="43">
        <v>1558.64</v>
      </c>
      <c r="L154" s="42">
        <v>1514.36</v>
      </c>
      <c r="M154" s="43">
        <v>1458.8</v>
      </c>
      <c r="N154" s="42">
        <v>1412.27</v>
      </c>
      <c r="O154" s="42">
        <v>1452.74</v>
      </c>
      <c r="P154" s="42">
        <v>1341.75</v>
      </c>
      <c r="Q154" s="42">
        <v>1239.48</v>
      </c>
      <c r="S154" s="52">
        <f t="shared" si="2"/>
        <v>571972.74</v>
      </c>
    </row>
    <row r="155" spans="1:19" x14ac:dyDescent="0.25">
      <c r="A155" s="8" t="s">
        <v>19</v>
      </c>
      <c r="B155" s="8" t="s">
        <v>166</v>
      </c>
      <c r="C155" s="8" t="s">
        <v>104</v>
      </c>
      <c r="D155" s="8" t="s">
        <v>168</v>
      </c>
      <c r="E155" s="8" t="s">
        <v>168</v>
      </c>
      <c r="F155" s="42">
        <v>932.8</v>
      </c>
      <c r="G155" s="42">
        <v>879.53</v>
      </c>
      <c r="H155" s="42">
        <v>921.21</v>
      </c>
      <c r="I155" s="42">
        <v>904.16</v>
      </c>
      <c r="J155" s="42">
        <v>864.57</v>
      </c>
      <c r="K155" s="43">
        <v>832.54</v>
      </c>
      <c r="L155" s="42">
        <v>818.26</v>
      </c>
      <c r="M155" s="43">
        <v>856.32</v>
      </c>
      <c r="N155" s="42">
        <v>816.98</v>
      </c>
      <c r="O155" s="42">
        <v>824.49</v>
      </c>
      <c r="P155" s="42">
        <v>735.28</v>
      </c>
      <c r="Q155" s="42">
        <v>740.99</v>
      </c>
      <c r="S155" s="52">
        <f t="shared" si="2"/>
        <v>308013.48000000004</v>
      </c>
    </row>
    <row r="156" spans="1:19" x14ac:dyDescent="0.25">
      <c r="A156" s="8" t="s">
        <v>55</v>
      </c>
      <c r="B156" s="8" t="s">
        <v>60</v>
      </c>
      <c r="C156" s="8" t="s">
        <v>57</v>
      </c>
      <c r="D156" s="8" t="s">
        <v>59</v>
      </c>
      <c r="E156" s="8" t="s">
        <v>60</v>
      </c>
      <c r="F156" s="42">
        <v>293.02999999999997</v>
      </c>
      <c r="G156" s="42">
        <v>305.39</v>
      </c>
      <c r="H156" s="42">
        <v>282.64999999999998</v>
      </c>
      <c r="I156" s="42">
        <v>277.8</v>
      </c>
      <c r="J156" s="42">
        <v>251.35</v>
      </c>
      <c r="K156" s="43">
        <v>260.37</v>
      </c>
      <c r="L156" s="42">
        <v>249.23</v>
      </c>
      <c r="M156" s="43">
        <v>236.29</v>
      </c>
      <c r="N156" s="42">
        <v>212.2</v>
      </c>
      <c r="O156" s="42">
        <v>226.03</v>
      </c>
      <c r="P156" s="42">
        <v>210.1</v>
      </c>
      <c r="Q156" s="42">
        <v>194.32</v>
      </c>
      <c r="S156" s="52">
        <f t="shared" si="2"/>
        <v>91084.92</v>
      </c>
    </row>
    <row r="157" spans="1:19" x14ac:dyDescent="0.25">
      <c r="A157" s="8" t="s">
        <v>19</v>
      </c>
      <c r="B157" s="8" t="s">
        <v>166</v>
      </c>
      <c r="C157" s="44" t="s">
        <v>104</v>
      </c>
      <c r="D157" s="8" t="s">
        <v>168</v>
      </c>
      <c r="E157" s="8" t="s">
        <v>696</v>
      </c>
      <c r="F157" s="42">
        <v>76.95</v>
      </c>
      <c r="G157" s="42">
        <v>69.94</v>
      </c>
      <c r="H157" s="42">
        <v>71.010000000000005</v>
      </c>
      <c r="I157" s="42">
        <v>70.98</v>
      </c>
      <c r="J157" s="42">
        <v>70.06</v>
      </c>
      <c r="K157" s="43">
        <v>69.489999999999995</v>
      </c>
      <c r="L157" s="42">
        <v>71.75</v>
      </c>
      <c r="M157" s="43">
        <v>75.52</v>
      </c>
      <c r="N157" s="42">
        <v>74.2</v>
      </c>
      <c r="O157" s="42">
        <v>53.82</v>
      </c>
      <c r="P157" s="42">
        <v>47.28</v>
      </c>
      <c r="Q157" s="42">
        <v>81.180000000000007</v>
      </c>
      <c r="S157" s="52">
        <f t="shared" si="2"/>
        <v>25325.810000000005</v>
      </c>
    </row>
    <row r="158" spans="1:19" x14ac:dyDescent="0.25">
      <c r="A158" s="8" t="s">
        <v>124</v>
      </c>
      <c r="B158" s="8" t="s">
        <v>125</v>
      </c>
      <c r="C158" s="8" t="s">
        <v>126</v>
      </c>
      <c r="D158" s="8" t="s">
        <v>128</v>
      </c>
      <c r="E158" s="8" t="s">
        <v>127</v>
      </c>
      <c r="F158" s="42">
        <v>7657.6</v>
      </c>
      <c r="G158" s="42">
        <v>7510.24</v>
      </c>
      <c r="H158" s="42">
        <v>7115.56</v>
      </c>
      <c r="I158" s="42">
        <v>6719.53</v>
      </c>
      <c r="J158" s="42">
        <v>5917.99</v>
      </c>
      <c r="K158" s="43">
        <v>5804.9</v>
      </c>
      <c r="L158" s="42">
        <v>5958.2</v>
      </c>
      <c r="M158" s="43">
        <v>6239.29</v>
      </c>
      <c r="N158" s="42">
        <v>6524.91</v>
      </c>
      <c r="O158" s="42">
        <v>6705.65</v>
      </c>
      <c r="P158" s="42">
        <v>6542.65</v>
      </c>
      <c r="Q158" s="42">
        <v>7674.75</v>
      </c>
      <c r="S158" s="52">
        <f t="shared" si="2"/>
        <v>2443386.66</v>
      </c>
    </row>
    <row r="159" spans="1:19" x14ac:dyDescent="0.25">
      <c r="A159" s="8" t="s">
        <v>209</v>
      </c>
      <c r="B159" s="8" t="s">
        <v>210</v>
      </c>
      <c r="C159" s="44" t="s">
        <v>17</v>
      </c>
      <c r="D159" s="8" t="s">
        <v>212</v>
      </c>
      <c r="E159" s="8" t="s">
        <v>213</v>
      </c>
      <c r="F159" s="42">
        <v>0.3</v>
      </c>
      <c r="G159" s="42">
        <v>0.27</v>
      </c>
      <c r="H159" s="42">
        <v>0</v>
      </c>
      <c r="I159" s="42">
        <v>0</v>
      </c>
      <c r="J159" s="42">
        <v>0</v>
      </c>
      <c r="K159" s="43">
        <v>0</v>
      </c>
      <c r="L159" s="42">
        <v>0</v>
      </c>
      <c r="M159" s="43">
        <v>0</v>
      </c>
      <c r="N159" s="42">
        <v>0</v>
      </c>
      <c r="O159" s="42">
        <v>0</v>
      </c>
      <c r="P159" s="42">
        <v>0</v>
      </c>
      <c r="Q159" s="42">
        <v>0</v>
      </c>
      <c r="S159" s="52">
        <f t="shared" si="2"/>
        <v>16.86</v>
      </c>
    </row>
    <row r="160" spans="1:19" x14ac:dyDescent="0.25">
      <c r="A160" s="8" t="s">
        <v>19</v>
      </c>
      <c r="B160" s="8" t="s">
        <v>103</v>
      </c>
      <c r="C160" s="8" t="s">
        <v>104</v>
      </c>
      <c r="D160" s="8" t="s">
        <v>19</v>
      </c>
      <c r="E160" s="8" t="s">
        <v>105</v>
      </c>
      <c r="F160" s="42">
        <v>567.79</v>
      </c>
      <c r="G160" s="42">
        <v>544.41</v>
      </c>
      <c r="H160" s="42">
        <v>579.37</v>
      </c>
      <c r="I160" s="42">
        <v>530.38</v>
      </c>
      <c r="J160" s="42">
        <v>72.88</v>
      </c>
      <c r="K160" s="43">
        <v>505.4</v>
      </c>
      <c r="L160" s="42">
        <v>541.70000000000005</v>
      </c>
      <c r="M160" s="43">
        <v>540.04</v>
      </c>
      <c r="N160" s="42">
        <v>524.37</v>
      </c>
      <c r="O160" s="42">
        <v>513.04</v>
      </c>
      <c r="P160" s="42">
        <v>495.68</v>
      </c>
      <c r="Q160" s="42">
        <v>498.98</v>
      </c>
      <c r="S160" s="52">
        <f t="shared" si="2"/>
        <v>179646.18</v>
      </c>
    </row>
    <row r="161" spans="1:19" x14ac:dyDescent="0.25">
      <c r="A161" s="8" t="s">
        <v>89</v>
      </c>
      <c r="B161" s="8" t="s">
        <v>90</v>
      </c>
      <c r="C161" s="8" t="s">
        <v>29</v>
      </c>
      <c r="D161" s="8" t="s">
        <v>330</v>
      </c>
      <c r="E161" s="8" t="s">
        <v>535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3">
        <v>0</v>
      </c>
      <c r="L161" s="42">
        <v>163.95</v>
      </c>
      <c r="M161" s="43">
        <v>199.67</v>
      </c>
      <c r="N161" s="42">
        <v>166.59</v>
      </c>
      <c r="O161" s="42">
        <v>37.130000000000003</v>
      </c>
      <c r="P161" s="42">
        <v>0</v>
      </c>
      <c r="Q161" s="42">
        <v>0</v>
      </c>
      <c r="S161" s="52">
        <f t="shared" si="2"/>
        <v>17420.949999999997</v>
      </c>
    </row>
    <row r="162" spans="1:19" x14ac:dyDescent="0.25">
      <c r="A162" s="8" t="s">
        <v>19</v>
      </c>
      <c r="B162" s="8" t="s">
        <v>46</v>
      </c>
      <c r="C162" s="8" t="s">
        <v>280</v>
      </c>
      <c r="D162" s="8" t="s">
        <v>282</v>
      </c>
      <c r="E162" s="8" t="s">
        <v>652</v>
      </c>
      <c r="F162" s="42">
        <v>0</v>
      </c>
      <c r="G162" s="42">
        <v>0</v>
      </c>
      <c r="H162" s="42">
        <v>0</v>
      </c>
      <c r="I162" s="42">
        <v>1.22</v>
      </c>
      <c r="J162" s="42">
        <v>0</v>
      </c>
      <c r="K162" s="43">
        <v>0</v>
      </c>
      <c r="L162" s="42">
        <v>0</v>
      </c>
      <c r="M162" s="43">
        <v>0</v>
      </c>
      <c r="N162" s="42">
        <v>0</v>
      </c>
      <c r="O162" s="42">
        <v>0</v>
      </c>
      <c r="P162" s="42">
        <v>0</v>
      </c>
      <c r="Q162" s="42">
        <v>0</v>
      </c>
      <c r="S162" s="52">
        <f t="shared" si="2"/>
        <v>36.6</v>
      </c>
    </row>
    <row r="163" spans="1:19" x14ac:dyDescent="0.25">
      <c r="A163" s="8" t="s">
        <v>19</v>
      </c>
      <c r="B163" s="8" t="s">
        <v>46</v>
      </c>
      <c r="C163" s="8" t="s">
        <v>51</v>
      </c>
      <c r="D163" s="8" t="s">
        <v>282</v>
      </c>
      <c r="E163" s="8" t="s">
        <v>652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3">
        <v>0</v>
      </c>
      <c r="L163" s="42">
        <v>0.12</v>
      </c>
      <c r="M163" s="43">
        <v>0</v>
      </c>
      <c r="N163" s="42">
        <v>0</v>
      </c>
      <c r="O163" s="42">
        <v>0</v>
      </c>
      <c r="P163" s="42">
        <v>0</v>
      </c>
      <c r="Q163" s="42">
        <v>0</v>
      </c>
      <c r="S163" s="52">
        <f t="shared" si="2"/>
        <v>3.7199999999999998</v>
      </c>
    </row>
    <row r="164" spans="1:19" x14ac:dyDescent="0.25">
      <c r="A164" s="8" t="s">
        <v>19</v>
      </c>
      <c r="B164" s="8" t="s">
        <v>46</v>
      </c>
      <c r="C164" s="8" t="s">
        <v>280</v>
      </c>
      <c r="D164" s="8" t="s">
        <v>282</v>
      </c>
      <c r="E164" s="8" t="s">
        <v>518</v>
      </c>
      <c r="F164" s="42">
        <v>26.53</v>
      </c>
      <c r="G164" s="42">
        <v>28.66</v>
      </c>
      <c r="H164" s="42">
        <v>27.73</v>
      </c>
      <c r="I164" s="42">
        <v>28.13</v>
      </c>
      <c r="J164" s="42">
        <v>29.68</v>
      </c>
      <c r="K164" s="43">
        <v>23.99</v>
      </c>
      <c r="L164" s="42">
        <v>0</v>
      </c>
      <c r="M164" s="43">
        <v>0</v>
      </c>
      <c r="N164" s="42">
        <v>0</v>
      </c>
      <c r="O164" s="42">
        <v>0</v>
      </c>
      <c r="P164" s="42">
        <v>0</v>
      </c>
      <c r="Q164" s="42">
        <v>0</v>
      </c>
      <c r="S164" s="52">
        <f t="shared" si="2"/>
        <v>4968.22</v>
      </c>
    </row>
    <row r="165" spans="1:19" x14ac:dyDescent="0.25">
      <c r="A165" s="8" t="s">
        <v>19</v>
      </c>
      <c r="B165" s="8" t="s">
        <v>46</v>
      </c>
      <c r="C165" s="8" t="s">
        <v>51</v>
      </c>
      <c r="D165" s="8" t="s">
        <v>282</v>
      </c>
      <c r="E165" s="8" t="s">
        <v>518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3">
        <v>0</v>
      </c>
      <c r="L165" s="42">
        <v>24.96</v>
      </c>
      <c r="M165" s="43">
        <v>29.02</v>
      </c>
      <c r="N165" s="42">
        <v>24.34</v>
      </c>
      <c r="O165" s="42">
        <v>24.68</v>
      </c>
      <c r="P165" s="42">
        <v>22.08</v>
      </c>
      <c r="Q165" s="42">
        <v>21.49</v>
      </c>
      <c r="S165" s="52">
        <f t="shared" si="2"/>
        <v>4497.25</v>
      </c>
    </row>
    <row r="166" spans="1:19" x14ac:dyDescent="0.25">
      <c r="A166" s="8" t="s">
        <v>19</v>
      </c>
      <c r="B166" s="8" t="s">
        <v>46</v>
      </c>
      <c r="C166" s="44" t="s">
        <v>280</v>
      </c>
      <c r="D166" s="8" t="s">
        <v>282</v>
      </c>
      <c r="E166" s="8" t="s">
        <v>281</v>
      </c>
      <c r="F166" s="42">
        <v>359.82</v>
      </c>
      <c r="G166" s="42">
        <v>359.3</v>
      </c>
      <c r="H166" s="42">
        <v>237.08</v>
      </c>
      <c r="I166" s="42">
        <v>250.75</v>
      </c>
      <c r="J166" s="42">
        <v>269.39999999999998</v>
      </c>
      <c r="K166" s="42">
        <v>264.27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S166" s="52">
        <f t="shared" si="2"/>
        <v>52366.3</v>
      </c>
    </row>
    <row r="167" spans="1:19" x14ac:dyDescent="0.25">
      <c r="A167" s="8" t="s">
        <v>19</v>
      </c>
      <c r="B167" s="8" t="s">
        <v>46</v>
      </c>
      <c r="C167" s="8" t="s">
        <v>51</v>
      </c>
      <c r="D167" s="8" t="s">
        <v>282</v>
      </c>
      <c r="E167" s="8" t="s">
        <v>281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3">
        <v>0</v>
      </c>
      <c r="L167" s="42">
        <v>243.2</v>
      </c>
      <c r="M167" s="43">
        <v>279.2</v>
      </c>
      <c r="N167" s="42">
        <v>250.51</v>
      </c>
      <c r="O167" s="42">
        <v>270.68</v>
      </c>
      <c r="P167" s="42">
        <v>299.36</v>
      </c>
      <c r="Q167" s="42">
        <v>393.46</v>
      </c>
      <c r="S167" s="52">
        <f t="shared" si="2"/>
        <v>53278.840000000004</v>
      </c>
    </row>
    <row r="168" spans="1:19" x14ac:dyDescent="0.25">
      <c r="A168" s="8" t="s">
        <v>19</v>
      </c>
      <c r="B168" s="8" t="s">
        <v>46</v>
      </c>
      <c r="C168" s="8" t="s">
        <v>280</v>
      </c>
      <c r="D168" s="8" t="s">
        <v>282</v>
      </c>
      <c r="E168" s="8" t="s">
        <v>283</v>
      </c>
      <c r="F168" s="42">
        <v>147.34</v>
      </c>
      <c r="G168" s="42">
        <v>143.46</v>
      </c>
      <c r="H168" s="42">
        <v>140.63</v>
      </c>
      <c r="I168" s="42">
        <v>161.96</v>
      </c>
      <c r="J168" s="42">
        <v>152.12</v>
      </c>
      <c r="K168" s="43">
        <v>147.75</v>
      </c>
      <c r="L168" s="42">
        <v>0</v>
      </c>
      <c r="M168" s="43">
        <v>0</v>
      </c>
      <c r="N168" s="42">
        <v>0</v>
      </c>
      <c r="O168" s="42">
        <v>0</v>
      </c>
      <c r="P168" s="42">
        <v>0</v>
      </c>
      <c r="Q168" s="42">
        <v>0</v>
      </c>
      <c r="S168" s="52">
        <f t="shared" si="2"/>
        <v>26950.97</v>
      </c>
    </row>
    <row r="169" spans="1:19" x14ac:dyDescent="0.25">
      <c r="A169" s="8" t="s">
        <v>19</v>
      </c>
      <c r="B169" s="8" t="s">
        <v>46</v>
      </c>
      <c r="C169" s="8" t="s">
        <v>51</v>
      </c>
      <c r="D169" s="8" t="s">
        <v>282</v>
      </c>
      <c r="E169" s="8" t="s">
        <v>283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3">
        <v>0</v>
      </c>
      <c r="L169" s="42">
        <v>132.29</v>
      </c>
      <c r="M169" s="43">
        <v>151.61000000000001</v>
      </c>
      <c r="N169" s="42">
        <v>145.08000000000001</v>
      </c>
      <c r="O169" s="42">
        <v>149.76</v>
      </c>
      <c r="P169" s="42">
        <v>149.22999999999999</v>
      </c>
      <c r="Q169" s="42">
        <v>144.84</v>
      </c>
      <c r="S169" s="52">
        <f t="shared" si="2"/>
        <v>26762.800000000003</v>
      </c>
    </row>
    <row r="170" spans="1:19" x14ac:dyDescent="0.25">
      <c r="A170" s="8" t="s">
        <v>124</v>
      </c>
      <c r="B170" s="8" t="s">
        <v>425</v>
      </c>
      <c r="C170" s="8" t="s">
        <v>126</v>
      </c>
      <c r="D170" s="8" t="s">
        <v>439</v>
      </c>
      <c r="E170" s="8" t="s">
        <v>438</v>
      </c>
      <c r="F170" s="42">
        <v>728.77</v>
      </c>
      <c r="G170" s="42">
        <v>711.77</v>
      </c>
      <c r="H170" s="42">
        <v>455.29</v>
      </c>
      <c r="I170" s="42">
        <v>314.26</v>
      </c>
      <c r="J170" s="42">
        <v>217.98</v>
      </c>
      <c r="K170" s="43">
        <v>307.99</v>
      </c>
      <c r="L170" s="42">
        <v>708.81</v>
      </c>
      <c r="M170" s="43">
        <v>528.62</v>
      </c>
      <c r="N170" s="42">
        <v>634.45000000000005</v>
      </c>
      <c r="O170" s="42">
        <v>741.2</v>
      </c>
      <c r="P170" s="42">
        <v>673.35</v>
      </c>
      <c r="Q170" s="42">
        <v>683.5</v>
      </c>
      <c r="S170" s="52">
        <f t="shared" si="2"/>
        <v>203820.33000000002</v>
      </c>
    </row>
    <row r="171" spans="1:19" x14ac:dyDescent="0.25">
      <c r="A171" s="8" t="s">
        <v>19</v>
      </c>
      <c r="B171" s="8" t="s">
        <v>106</v>
      </c>
      <c r="C171" s="8" t="s">
        <v>29</v>
      </c>
      <c r="D171" s="8" t="s">
        <v>217</v>
      </c>
      <c r="E171" s="8" t="s">
        <v>216</v>
      </c>
      <c r="F171" s="42">
        <v>6067.31</v>
      </c>
      <c r="G171" s="42">
        <v>5952.21</v>
      </c>
      <c r="H171" s="42">
        <v>5592.59</v>
      </c>
      <c r="I171" s="42">
        <v>5973.3</v>
      </c>
      <c r="J171" s="42">
        <v>5911.49</v>
      </c>
      <c r="K171" s="43">
        <v>5974.23</v>
      </c>
      <c r="L171" s="42">
        <v>5954.97</v>
      </c>
      <c r="M171" s="43">
        <v>6048.08</v>
      </c>
      <c r="N171" s="42">
        <v>6012.69</v>
      </c>
      <c r="O171" s="42">
        <v>5598.75</v>
      </c>
      <c r="P171" s="42">
        <v>5265.18</v>
      </c>
      <c r="Q171" s="42">
        <v>5291.99</v>
      </c>
      <c r="S171" s="52">
        <f t="shared" si="2"/>
        <v>2117844.46</v>
      </c>
    </row>
    <row r="172" spans="1:19" x14ac:dyDescent="0.25">
      <c r="A172" s="8" t="s">
        <v>19</v>
      </c>
      <c r="B172" s="8" t="s">
        <v>106</v>
      </c>
      <c r="C172" s="8" t="s">
        <v>29</v>
      </c>
      <c r="D172" s="8" t="s">
        <v>444</v>
      </c>
      <c r="E172" s="8" t="s">
        <v>443</v>
      </c>
      <c r="F172" s="42">
        <v>3473.87</v>
      </c>
      <c r="G172" s="42">
        <v>3394.69</v>
      </c>
      <c r="H172" s="42">
        <v>3359.42</v>
      </c>
      <c r="I172" s="42">
        <v>3365.69</v>
      </c>
      <c r="J172" s="42">
        <v>3350.86</v>
      </c>
      <c r="K172" s="43">
        <v>3374.82</v>
      </c>
      <c r="L172" s="42">
        <v>3279.76</v>
      </c>
      <c r="M172" s="43">
        <v>2998.66</v>
      </c>
      <c r="N172" s="42">
        <v>2872.62</v>
      </c>
      <c r="O172" s="42">
        <v>2441.66</v>
      </c>
      <c r="P172" s="42">
        <v>2255.46</v>
      </c>
      <c r="Q172" s="42">
        <v>2253.37</v>
      </c>
      <c r="S172" s="52">
        <f t="shared" si="2"/>
        <v>1106994.6200000001</v>
      </c>
    </row>
    <row r="173" spans="1:19" x14ac:dyDescent="0.25">
      <c r="A173" s="8" t="s">
        <v>19</v>
      </c>
      <c r="B173" s="8" t="s">
        <v>106</v>
      </c>
      <c r="C173" s="8" t="s">
        <v>29</v>
      </c>
      <c r="D173" s="8" t="s">
        <v>217</v>
      </c>
      <c r="E173" s="8" t="s">
        <v>218</v>
      </c>
      <c r="F173" s="42">
        <v>1731.42</v>
      </c>
      <c r="G173" s="42">
        <v>1531.41</v>
      </c>
      <c r="H173" s="42">
        <v>1453.37</v>
      </c>
      <c r="I173" s="42">
        <v>1320.58</v>
      </c>
      <c r="J173" s="42">
        <v>1335.66</v>
      </c>
      <c r="K173" s="43">
        <v>1192.42</v>
      </c>
      <c r="L173" s="42">
        <v>1221.69</v>
      </c>
      <c r="M173" s="43">
        <v>1245.57</v>
      </c>
      <c r="N173" s="42">
        <v>1297.69</v>
      </c>
      <c r="O173" s="42">
        <v>1486.39</v>
      </c>
      <c r="P173" s="42">
        <v>1542.91</v>
      </c>
      <c r="Q173" s="42">
        <v>1406.55</v>
      </c>
      <c r="S173" s="52">
        <f t="shared" si="2"/>
        <v>509787.63</v>
      </c>
    </row>
    <row r="174" spans="1:19" x14ac:dyDescent="0.25">
      <c r="A174" s="8" t="s">
        <v>19</v>
      </c>
      <c r="B174" s="8" t="s">
        <v>20</v>
      </c>
      <c r="C174" s="8" t="s">
        <v>17</v>
      </c>
      <c r="D174" s="8" t="s">
        <v>114</v>
      </c>
      <c r="E174" s="8" t="s">
        <v>113</v>
      </c>
      <c r="F174" s="42">
        <v>114.17</v>
      </c>
      <c r="G174" s="42">
        <v>56.54</v>
      </c>
      <c r="H174" s="42">
        <v>0</v>
      </c>
      <c r="I174" s="42">
        <v>0</v>
      </c>
      <c r="J174" s="42">
        <v>0</v>
      </c>
      <c r="K174" s="43">
        <v>0</v>
      </c>
      <c r="L174" s="42">
        <v>0</v>
      </c>
      <c r="M174" s="43">
        <v>0</v>
      </c>
      <c r="N174" s="42">
        <v>0</v>
      </c>
      <c r="O174" s="42">
        <v>0</v>
      </c>
      <c r="P174" s="42">
        <v>0</v>
      </c>
      <c r="Q174" s="42">
        <v>0</v>
      </c>
      <c r="S174" s="52">
        <f t="shared" si="2"/>
        <v>5122.3899999999994</v>
      </c>
    </row>
    <row r="175" spans="1:19" x14ac:dyDescent="0.25">
      <c r="A175" s="8" t="s">
        <v>19</v>
      </c>
      <c r="B175" s="8" t="s">
        <v>103</v>
      </c>
      <c r="C175" s="8" t="s">
        <v>17</v>
      </c>
      <c r="D175" s="8" t="s">
        <v>114</v>
      </c>
      <c r="E175" s="8" t="s">
        <v>113</v>
      </c>
      <c r="F175" s="42">
        <v>101.25</v>
      </c>
      <c r="G175" s="42">
        <v>50.14</v>
      </c>
      <c r="H175" s="42">
        <v>0</v>
      </c>
      <c r="I175" s="42">
        <v>0</v>
      </c>
      <c r="J175" s="42">
        <v>0</v>
      </c>
      <c r="K175" s="43">
        <v>0</v>
      </c>
      <c r="L175" s="42">
        <v>0</v>
      </c>
      <c r="M175" s="43">
        <v>0</v>
      </c>
      <c r="N175" s="42">
        <v>0</v>
      </c>
      <c r="O175" s="42">
        <v>0</v>
      </c>
      <c r="P175" s="42">
        <v>0</v>
      </c>
      <c r="Q175" s="42">
        <v>0</v>
      </c>
      <c r="S175" s="52">
        <f t="shared" si="2"/>
        <v>4542.67</v>
      </c>
    </row>
    <row r="176" spans="1:19" x14ac:dyDescent="0.25">
      <c r="A176" s="8" t="s">
        <v>19</v>
      </c>
      <c r="B176" s="8" t="s">
        <v>20</v>
      </c>
      <c r="C176" s="10" t="s">
        <v>556</v>
      </c>
      <c r="D176" s="8" t="s">
        <v>114</v>
      </c>
      <c r="E176" s="8" t="s">
        <v>113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3">
        <v>0</v>
      </c>
      <c r="L176" s="42">
        <v>0</v>
      </c>
      <c r="M176" s="43">
        <v>0</v>
      </c>
      <c r="N176" s="42">
        <v>0</v>
      </c>
      <c r="O176" s="42">
        <v>0</v>
      </c>
      <c r="P176" s="42">
        <v>30.01</v>
      </c>
      <c r="Q176" s="42">
        <v>118.06</v>
      </c>
      <c r="S176" s="52">
        <f t="shared" si="2"/>
        <v>4560.16</v>
      </c>
    </row>
    <row r="177" spans="1:19" x14ac:dyDescent="0.25">
      <c r="A177" s="8" t="s">
        <v>19</v>
      </c>
      <c r="B177" s="8" t="s">
        <v>103</v>
      </c>
      <c r="C177" s="10" t="s">
        <v>556</v>
      </c>
      <c r="D177" s="8" t="s">
        <v>114</v>
      </c>
      <c r="E177" s="8" t="s">
        <v>113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3">
        <v>0</v>
      </c>
      <c r="L177" s="42">
        <v>0</v>
      </c>
      <c r="M177" s="43">
        <v>0</v>
      </c>
      <c r="N177" s="42">
        <v>0</v>
      </c>
      <c r="O177" s="42">
        <v>0</v>
      </c>
      <c r="P177" s="42">
        <v>26.61</v>
      </c>
      <c r="Q177" s="42">
        <v>104.69</v>
      </c>
      <c r="S177" s="52">
        <f t="shared" si="2"/>
        <v>4043.6899999999996</v>
      </c>
    </row>
    <row r="178" spans="1:19" x14ac:dyDescent="0.25">
      <c r="A178" s="8" t="s">
        <v>19</v>
      </c>
      <c r="B178" s="8" t="s">
        <v>155</v>
      </c>
      <c r="C178" s="8" t="s">
        <v>280</v>
      </c>
      <c r="D178" s="8" t="s">
        <v>319</v>
      </c>
      <c r="E178" s="8" t="s">
        <v>701</v>
      </c>
      <c r="F178" s="42">
        <v>282.85000000000002</v>
      </c>
      <c r="G178" s="42">
        <v>268.95</v>
      </c>
      <c r="H178" s="42">
        <v>258.32</v>
      </c>
      <c r="I178" s="42">
        <v>257.04000000000002</v>
      </c>
      <c r="J178" s="42">
        <v>243.16</v>
      </c>
      <c r="K178" s="43">
        <v>237.42</v>
      </c>
      <c r="L178" s="42">
        <v>236.48</v>
      </c>
      <c r="M178" s="43">
        <v>223.73</v>
      </c>
      <c r="N178" s="42">
        <v>216.54</v>
      </c>
      <c r="O178" s="42">
        <v>211.34</v>
      </c>
      <c r="P178" s="42">
        <v>231.44</v>
      </c>
      <c r="Q178" s="42">
        <v>230.96</v>
      </c>
      <c r="S178" s="52">
        <f t="shared" si="2"/>
        <v>88095.839999999982</v>
      </c>
    </row>
    <row r="179" spans="1:19" x14ac:dyDescent="0.25">
      <c r="A179" s="8" t="s">
        <v>19</v>
      </c>
      <c r="B179" s="8" t="s">
        <v>78</v>
      </c>
      <c r="C179" s="8" t="s">
        <v>29</v>
      </c>
      <c r="D179" s="8" t="s">
        <v>448</v>
      </c>
      <c r="E179" s="8" t="s">
        <v>447</v>
      </c>
      <c r="F179" s="42">
        <v>1552.48</v>
      </c>
      <c r="G179" s="42">
        <v>1623.48</v>
      </c>
      <c r="H179" s="42">
        <v>1497.58</v>
      </c>
      <c r="I179" s="42">
        <v>1477.96</v>
      </c>
      <c r="J179" s="42">
        <v>1687.51</v>
      </c>
      <c r="K179" s="43">
        <v>1467.7</v>
      </c>
      <c r="L179" s="42">
        <v>1254.27</v>
      </c>
      <c r="M179" s="43">
        <v>1075.98</v>
      </c>
      <c r="N179" s="42">
        <v>1001.23</v>
      </c>
      <c r="O179" s="42">
        <v>977.84</v>
      </c>
      <c r="P179" s="42">
        <v>971.78</v>
      </c>
      <c r="Q179" s="42">
        <v>945.09</v>
      </c>
      <c r="S179" s="52">
        <f t="shared" si="2"/>
        <v>471730.79</v>
      </c>
    </row>
    <row r="180" spans="1:19" x14ac:dyDescent="0.25">
      <c r="A180" s="8" t="s">
        <v>19</v>
      </c>
      <c r="B180" s="8" t="s">
        <v>78</v>
      </c>
      <c r="C180" s="8" t="s">
        <v>29</v>
      </c>
      <c r="D180" s="8" t="s">
        <v>482</v>
      </c>
      <c r="E180" s="8" t="s">
        <v>447</v>
      </c>
      <c r="F180" s="42">
        <v>1122.75</v>
      </c>
      <c r="G180" s="42">
        <v>1044.32</v>
      </c>
      <c r="H180" s="42">
        <v>1275.46</v>
      </c>
      <c r="I180" s="42">
        <v>1535.28</v>
      </c>
      <c r="J180" s="42">
        <v>1612.63</v>
      </c>
      <c r="K180" s="43">
        <v>1528.87</v>
      </c>
      <c r="L180" s="42">
        <v>1275.23</v>
      </c>
      <c r="M180" s="43">
        <v>793.25</v>
      </c>
      <c r="N180" s="42">
        <v>700.8</v>
      </c>
      <c r="O180" s="42">
        <v>697.54</v>
      </c>
      <c r="P180" s="42">
        <v>762.44</v>
      </c>
      <c r="Q180" s="42">
        <v>708.89</v>
      </c>
      <c r="S180" s="52">
        <f t="shared" si="2"/>
        <v>397120.91000000003</v>
      </c>
    </row>
    <row r="181" spans="1:19" x14ac:dyDescent="0.25">
      <c r="A181" s="8" t="s">
        <v>19</v>
      </c>
      <c r="B181" s="8" t="s">
        <v>106</v>
      </c>
      <c r="C181" s="8" t="s">
        <v>29</v>
      </c>
      <c r="D181" s="8" t="s">
        <v>193</v>
      </c>
      <c r="E181" s="8" t="s">
        <v>193</v>
      </c>
      <c r="F181" s="42">
        <v>1028.98</v>
      </c>
      <c r="G181" s="42">
        <v>1066.93</v>
      </c>
      <c r="H181" s="42">
        <v>877.83</v>
      </c>
      <c r="I181" s="42">
        <v>743.95</v>
      </c>
      <c r="J181" s="42">
        <v>840.42</v>
      </c>
      <c r="K181" s="43">
        <v>804.93</v>
      </c>
      <c r="L181" s="42">
        <v>770.84</v>
      </c>
      <c r="M181" s="43">
        <v>761.01</v>
      </c>
      <c r="N181" s="42">
        <v>746.64</v>
      </c>
      <c r="O181" s="42">
        <v>725.28</v>
      </c>
      <c r="P181" s="42">
        <v>674.11</v>
      </c>
      <c r="Q181" s="42">
        <v>603.46</v>
      </c>
      <c r="S181" s="52">
        <f t="shared" si="2"/>
        <v>292805.36</v>
      </c>
    </row>
    <row r="182" spans="1:19" x14ac:dyDescent="0.25">
      <c r="A182" s="8" t="s">
        <v>19</v>
      </c>
      <c r="B182" s="8" t="s">
        <v>20</v>
      </c>
      <c r="C182" s="8" t="s">
        <v>304</v>
      </c>
      <c r="D182" s="8" t="s">
        <v>306</v>
      </c>
      <c r="E182" s="8" t="s">
        <v>305</v>
      </c>
      <c r="F182" s="42">
        <v>511.01</v>
      </c>
      <c r="G182" s="42">
        <v>136.72999999999999</v>
      </c>
      <c r="H182" s="42">
        <v>532.54999999999995</v>
      </c>
      <c r="I182" s="42">
        <v>447.94</v>
      </c>
      <c r="J182" s="42">
        <v>430.88</v>
      </c>
      <c r="K182" s="43">
        <v>418.35</v>
      </c>
      <c r="L182" s="42">
        <v>415.28</v>
      </c>
      <c r="M182" s="43">
        <v>410.81</v>
      </c>
      <c r="N182" s="42">
        <v>414.67</v>
      </c>
      <c r="O182" s="42">
        <v>413.67</v>
      </c>
      <c r="P182" s="42">
        <v>400.3</v>
      </c>
      <c r="Q182" s="42">
        <v>327.79</v>
      </c>
      <c r="S182" s="52">
        <f t="shared" si="2"/>
        <v>148567.93</v>
      </c>
    </row>
    <row r="183" spans="1:19" x14ac:dyDescent="0.25">
      <c r="A183" s="8" t="s">
        <v>61</v>
      </c>
      <c r="B183" s="8" t="s">
        <v>399</v>
      </c>
      <c r="C183" s="8" t="s">
        <v>29</v>
      </c>
      <c r="D183" s="8" t="s">
        <v>411</v>
      </c>
      <c r="E183" s="8" t="s">
        <v>414</v>
      </c>
      <c r="F183" s="42">
        <v>1316.64</v>
      </c>
      <c r="G183" s="42">
        <v>1298.4000000000001</v>
      </c>
      <c r="H183" s="42">
        <v>1263.52</v>
      </c>
      <c r="I183" s="42">
        <v>1256.46</v>
      </c>
      <c r="J183" s="42">
        <v>1200.96</v>
      </c>
      <c r="K183" s="43">
        <v>1173.0999999999999</v>
      </c>
      <c r="L183" s="42">
        <v>1344.92</v>
      </c>
      <c r="M183" s="43">
        <v>1222.57</v>
      </c>
      <c r="N183" s="42">
        <v>1241.6099999999999</v>
      </c>
      <c r="O183" s="42">
        <v>1330.02</v>
      </c>
      <c r="P183" s="42">
        <v>1285.29</v>
      </c>
      <c r="Q183" s="42">
        <v>1262.72</v>
      </c>
      <c r="S183" s="52">
        <f t="shared" si="2"/>
        <v>462230.85000000003</v>
      </c>
    </row>
    <row r="184" spans="1:19" x14ac:dyDescent="0.25">
      <c r="A184" s="8" t="s">
        <v>61</v>
      </c>
      <c r="B184" s="8" t="s">
        <v>399</v>
      </c>
      <c r="C184" s="8" t="s">
        <v>29</v>
      </c>
      <c r="D184" s="8" t="s">
        <v>411</v>
      </c>
      <c r="E184" s="8" t="s">
        <v>415</v>
      </c>
      <c r="F184" s="42">
        <v>324.55</v>
      </c>
      <c r="G184" s="42">
        <v>472.87</v>
      </c>
      <c r="H184" s="42">
        <v>474.91</v>
      </c>
      <c r="I184" s="42">
        <v>428.54</v>
      </c>
      <c r="J184" s="42">
        <v>367.37</v>
      </c>
      <c r="K184" s="43">
        <v>391.63</v>
      </c>
      <c r="L184" s="42">
        <v>404.53</v>
      </c>
      <c r="M184" s="43">
        <v>457.89</v>
      </c>
      <c r="N184" s="42">
        <v>513.35</v>
      </c>
      <c r="O184" s="42">
        <v>481.72</v>
      </c>
      <c r="P184" s="42">
        <v>484.19</v>
      </c>
      <c r="Q184" s="42">
        <v>434.96</v>
      </c>
      <c r="S184" s="52">
        <f t="shared" si="2"/>
        <v>159095.49000000002</v>
      </c>
    </row>
    <row r="185" spans="1:19" x14ac:dyDescent="0.25">
      <c r="A185" s="8" t="s">
        <v>61</v>
      </c>
      <c r="B185" s="8" t="s">
        <v>399</v>
      </c>
      <c r="C185" s="8" t="s">
        <v>29</v>
      </c>
      <c r="D185" s="8" t="s">
        <v>411</v>
      </c>
      <c r="E185" s="8" t="s">
        <v>416</v>
      </c>
      <c r="F185" s="42">
        <v>2898.85</v>
      </c>
      <c r="G185" s="42">
        <v>3007.23</v>
      </c>
      <c r="H185" s="42">
        <v>3177.48</v>
      </c>
      <c r="I185" s="42">
        <v>3139.14</v>
      </c>
      <c r="J185" s="42">
        <v>3182.42</v>
      </c>
      <c r="K185" s="43">
        <v>2960.3</v>
      </c>
      <c r="L185" s="42">
        <v>3002.53</v>
      </c>
      <c r="M185" s="43">
        <v>3035.79</v>
      </c>
      <c r="N185" s="42">
        <v>2906.06</v>
      </c>
      <c r="O185" s="42">
        <v>2846.25</v>
      </c>
      <c r="P185" s="42">
        <v>2872.93</v>
      </c>
      <c r="Q185" s="42">
        <v>2760.78</v>
      </c>
      <c r="S185" s="52">
        <f t="shared" si="2"/>
        <v>1088582.4400000002</v>
      </c>
    </row>
    <row r="186" spans="1:19" x14ac:dyDescent="0.25">
      <c r="A186" s="8" t="s">
        <v>133</v>
      </c>
      <c r="B186" s="8" t="s">
        <v>292</v>
      </c>
      <c r="C186" s="8" t="s">
        <v>29</v>
      </c>
      <c r="D186" s="8" t="s">
        <v>294</v>
      </c>
      <c r="E186" s="8" t="s">
        <v>293</v>
      </c>
      <c r="F186" s="42">
        <v>27.61</v>
      </c>
      <c r="G186" s="42">
        <v>27.46</v>
      </c>
      <c r="H186" s="42">
        <v>26.58</v>
      </c>
      <c r="I186" s="42">
        <v>22.02</v>
      </c>
      <c r="J186" s="42">
        <v>4.33</v>
      </c>
      <c r="K186" s="43">
        <v>3.9</v>
      </c>
      <c r="L186" s="42">
        <v>10.19</v>
      </c>
      <c r="M186" s="43">
        <v>12.94</v>
      </c>
      <c r="N186" s="42">
        <v>8.2200000000000006</v>
      </c>
      <c r="O186" s="42">
        <v>21.97</v>
      </c>
      <c r="P186" s="42">
        <v>0.32</v>
      </c>
      <c r="Q186" s="42">
        <v>0</v>
      </c>
      <c r="S186" s="52">
        <f t="shared" si="2"/>
        <v>5014.8999999999996</v>
      </c>
    </row>
    <row r="187" spans="1:19" x14ac:dyDescent="0.25">
      <c r="A187" s="8" t="s">
        <v>19</v>
      </c>
      <c r="B187" s="8" t="s">
        <v>46</v>
      </c>
      <c r="C187" s="8" t="s">
        <v>206</v>
      </c>
      <c r="D187" s="8" t="s">
        <v>208</v>
      </c>
      <c r="E187" s="8" t="s">
        <v>207</v>
      </c>
      <c r="F187" s="42">
        <v>1491.17</v>
      </c>
      <c r="G187" s="42">
        <v>1517.17</v>
      </c>
      <c r="H187" s="42">
        <v>1637.85</v>
      </c>
      <c r="I187" s="42">
        <v>1970.9</v>
      </c>
      <c r="J187" s="42">
        <v>1827.9</v>
      </c>
      <c r="K187" s="43">
        <v>1703.25</v>
      </c>
      <c r="L187" s="42">
        <v>1617.08</v>
      </c>
      <c r="M187" s="43">
        <v>1569.7</v>
      </c>
      <c r="N187" s="42">
        <v>1489.25</v>
      </c>
      <c r="O187" s="42">
        <v>1550.36</v>
      </c>
      <c r="P187" s="42">
        <v>1545.95</v>
      </c>
      <c r="Q187" s="42">
        <v>1536.71</v>
      </c>
      <c r="S187" s="52">
        <f t="shared" si="2"/>
        <v>591915.13</v>
      </c>
    </row>
    <row r="188" spans="1:19" x14ac:dyDescent="0.25">
      <c r="A188" s="8" t="s">
        <v>19</v>
      </c>
      <c r="B188" s="8" t="s">
        <v>46</v>
      </c>
      <c r="C188" s="8" t="s">
        <v>206</v>
      </c>
      <c r="D188" s="8" t="s">
        <v>208</v>
      </c>
      <c r="E188" s="8" t="s">
        <v>612</v>
      </c>
      <c r="F188" s="42">
        <v>92.87</v>
      </c>
      <c r="G188" s="42">
        <v>94.07</v>
      </c>
      <c r="H188" s="42">
        <v>93.6</v>
      </c>
      <c r="I188" s="42">
        <v>96.57</v>
      </c>
      <c r="J188" s="42">
        <v>97.79</v>
      </c>
      <c r="K188" s="43">
        <v>98.2</v>
      </c>
      <c r="L188" s="42">
        <v>94.71</v>
      </c>
      <c r="M188" s="43">
        <v>93.96</v>
      </c>
      <c r="N188" s="42">
        <v>92.84</v>
      </c>
      <c r="O188" s="42">
        <v>92.44</v>
      </c>
      <c r="P188" s="42">
        <v>87.55</v>
      </c>
      <c r="Q188" s="42">
        <v>33.42</v>
      </c>
      <c r="S188" s="52">
        <f t="shared" si="2"/>
        <v>32451.25</v>
      </c>
    </row>
    <row r="189" spans="1:19" x14ac:dyDescent="0.25">
      <c r="A189" s="8" t="s">
        <v>209</v>
      </c>
      <c r="B189" s="8" t="s">
        <v>219</v>
      </c>
      <c r="C189" s="8" t="s">
        <v>220</v>
      </c>
      <c r="D189" s="8" t="s">
        <v>221</v>
      </c>
      <c r="E189" s="8" t="s">
        <v>221</v>
      </c>
      <c r="F189" s="42">
        <v>157.63</v>
      </c>
      <c r="G189" s="42">
        <v>151.75</v>
      </c>
      <c r="H189" s="42">
        <v>152.63999999999999</v>
      </c>
      <c r="I189" s="42">
        <v>147.38999999999999</v>
      </c>
      <c r="J189" s="42">
        <v>130.71</v>
      </c>
      <c r="K189" s="43">
        <v>141.41</v>
      </c>
      <c r="L189" s="42">
        <v>152.04</v>
      </c>
      <c r="M189" s="43">
        <v>150.81</v>
      </c>
      <c r="N189" s="42">
        <v>145.6</v>
      </c>
      <c r="O189" s="42">
        <v>142.54</v>
      </c>
      <c r="P189" s="42">
        <v>137.57</v>
      </c>
      <c r="Q189" s="42">
        <v>132.99</v>
      </c>
      <c r="S189" s="52">
        <f t="shared" si="2"/>
        <v>53008.26</v>
      </c>
    </row>
    <row r="190" spans="1:19" x14ac:dyDescent="0.25">
      <c r="A190" s="8" t="s">
        <v>27</v>
      </c>
      <c r="B190" s="8" t="s">
        <v>84</v>
      </c>
      <c r="C190" s="8" t="s">
        <v>85</v>
      </c>
      <c r="D190" s="8" t="s">
        <v>87</v>
      </c>
      <c r="E190" s="8" t="s">
        <v>727</v>
      </c>
      <c r="F190" s="42">
        <v>1009.47</v>
      </c>
      <c r="G190" s="42">
        <v>979.96</v>
      </c>
      <c r="H190" s="42">
        <v>949.33</v>
      </c>
      <c r="I190" s="42">
        <v>958.92</v>
      </c>
      <c r="J190" s="42">
        <v>891.48</v>
      </c>
      <c r="K190" s="43">
        <v>1019.03</v>
      </c>
      <c r="L190" s="42">
        <v>993.46</v>
      </c>
      <c r="M190" s="43">
        <v>1013.06</v>
      </c>
      <c r="N190" s="42">
        <v>989.83</v>
      </c>
      <c r="O190" s="42">
        <v>1025.33</v>
      </c>
      <c r="P190" s="42">
        <v>922.62</v>
      </c>
      <c r="Q190" s="42">
        <v>982.85</v>
      </c>
      <c r="S190" s="52">
        <f t="shared" si="2"/>
        <v>356965.25999999995</v>
      </c>
    </row>
    <row r="191" spans="1:19" x14ac:dyDescent="0.25">
      <c r="A191" s="8" t="s">
        <v>19</v>
      </c>
      <c r="B191" s="8" t="s">
        <v>66</v>
      </c>
      <c r="C191" s="8" t="s">
        <v>220</v>
      </c>
      <c r="D191" s="8" t="s">
        <v>607</v>
      </c>
      <c r="E191" s="8" t="s">
        <v>607</v>
      </c>
      <c r="F191" s="42">
        <v>505.67</v>
      </c>
      <c r="G191" s="42">
        <v>486.98</v>
      </c>
      <c r="H191" s="42">
        <v>477.04</v>
      </c>
      <c r="I191" s="42">
        <v>437.61</v>
      </c>
      <c r="J191" s="42">
        <v>409.53</v>
      </c>
      <c r="K191" s="43">
        <v>455.87</v>
      </c>
      <c r="L191" s="42">
        <v>479.65</v>
      </c>
      <c r="M191" s="43">
        <v>451.17</v>
      </c>
      <c r="N191" s="42">
        <v>420.54</v>
      </c>
      <c r="O191" s="42">
        <v>337.48</v>
      </c>
      <c r="P191" s="42">
        <v>342.35</v>
      </c>
      <c r="Q191" s="42">
        <v>336.72</v>
      </c>
      <c r="S191" s="52">
        <f t="shared" si="2"/>
        <v>156241.60000000001</v>
      </c>
    </row>
    <row r="192" spans="1:19" x14ac:dyDescent="0.25">
      <c r="A192" s="8" t="s">
        <v>27</v>
      </c>
      <c r="B192" s="8" t="s">
        <v>160</v>
      </c>
      <c r="C192" s="8" t="s">
        <v>17</v>
      </c>
      <c r="D192" s="8" t="s">
        <v>157</v>
      </c>
      <c r="E192" s="8" t="s">
        <v>165</v>
      </c>
      <c r="F192" s="42">
        <v>74.680000000000007</v>
      </c>
      <c r="G192" s="42">
        <v>72.31</v>
      </c>
      <c r="H192" s="42">
        <v>71.09</v>
      </c>
      <c r="I192" s="42">
        <v>70.88</v>
      </c>
      <c r="J192" s="42">
        <v>70.27</v>
      </c>
      <c r="K192" s="43">
        <v>68.959999999999994</v>
      </c>
      <c r="L192" s="42">
        <v>68.45</v>
      </c>
      <c r="M192" s="43">
        <v>65.040000000000006</v>
      </c>
      <c r="N192" s="42">
        <v>66.28</v>
      </c>
      <c r="O192" s="42">
        <v>62.79</v>
      </c>
      <c r="P192" s="42">
        <v>61.16</v>
      </c>
      <c r="Q192" s="42">
        <v>61.04</v>
      </c>
      <c r="S192" s="52">
        <f t="shared" si="2"/>
        <v>24717.240000000005</v>
      </c>
    </row>
    <row r="193" spans="1:19" x14ac:dyDescent="0.25">
      <c r="A193" s="8" t="s">
        <v>61</v>
      </c>
      <c r="B193" s="8" t="s">
        <v>62</v>
      </c>
      <c r="C193" s="8" t="s">
        <v>29</v>
      </c>
      <c r="D193" s="8" t="s">
        <v>64</v>
      </c>
      <c r="E193" s="8" t="s">
        <v>63</v>
      </c>
      <c r="F193" s="42">
        <v>16.61</v>
      </c>
      <c r="G193" s="42">
        <v>17.41</v>
      </c>
      <c r="H193" s="42">
        <v>14.78</v>
      </c>
      <c r="I193" s="42">
        <v>12.92</v>
      </c>
      <c r="J193" s="42">
        <v>8.52</v>
      </c>
      <c r="K193" s="43">
        <v>8.17</v>
      </c>
      <c r="L193" s="42">
        <v>6.43</v>
      </c>
      <c r="M193" s="43">
        <v>7.58</v>
      </c>
      <c r="N193" s="42">
        <v>13.7</v>
      </c>
      <c r="O193" s="42">
        <v>13.51</v>
      </c>
      <c r="P193" s="42">
        <v>8.39</v>
      </c>
      <c r="Q193" s="42">
        <v>14.33</v>
      </c>
      <c r="S193" s="52">
        <f t="shared" si="2"/>
        <v>4317.4399999999996</v>
      </c>
    </row>
    <row r="194" spans="1:19" x14ac:dyDescent="0.25">
      <c r="A194" s="8" t="s">
        <v>19</v>
      </c>
      <c r="B194" s="8" t="s">
        <v>66</v>
      </c>
      <c r="C194" s="8" t="s">
        <v>601</v>
      </c>
      <c r="D194" s="8" t="s">
        <v>23</v>
      </c>
      <c r="E194" s="8" t="s">
        <v>602</v>
      </c>
      <c r="F194" s="42">
        <v>82.86</v>
      </c>
      <c r="G194" s="42">
        <v>83.28</v>
      </c>
      <c r="H194" s="42">
        <v>83.28</v>
      </c>
      <c r="I194" s="42">
        <v>77.67</v>
      </c>
      <c r="J194" s="42">
        <v>75.61</v>
      </c>
      <c r="K194" s="43">
        <v>75.78</v>
      </c>
      <c r="L194" s="42">
        <v>76.400000000000006</v>
      </c>
      <c r="M194" s="43">
        <v>76.540000000000006</v>
      </c>
      <c r="N194" s="42">
        <v>76.569999999999993</v>
      </c>
      <c r="O194" s="42">
        <v>76.31</v>
      </c>
      <c r="P194" s="42">
        <v>44.92</v>
      </c>
      <c r="Q194" s="42">
        <v>72.069999999999993</v>
      </c>
      <c r="S194" s="52">
        <f t="shared" si="2"/>
        <v>27415.21</v>
      </c>
    </row>
    <row r="195" spans="1:19" x14ac:dyDescent="0.25">
      <c r="A195" s="8" t="s">
        <v>79</v>
      </c>
      <c r="B195" s="8" t="s">
        <v>137</v>
      </c>
      <c r="C195" s="8" t="s">
        <v>138</v>
      </c>
      <c r="D195" s="8" t="s">
        <v>171</v>
      </c>
      <c r="E195" s="8" t="s">
        <v>172</v>
      </c>
      <c r="F195" s="42">
        <v>2494.9</v>
      </c>
      <c r="G195" s="42">
        <v>3022.57</v>
      </c>
      <c r="H195" s="42">
        <v>3005.71</v>
      </c>
      <c r="I195" s="42">
        <v>3013.77</v>
      </c>
      <c r="J195" s="42">
        <v>3039.48</v>
      </c>
      <c r="K195" s="43">
        <v>3327.37</v>
      </c>
      <c r="L195" s="42">
        <v>3357.29</v>
      </c>
      <c r="M195" s="43">
        <v>4587.97</v>
      </c>
      <c r="N195" s="42">
        <v>4736.47</v>
      </c>
      <c r="O195" s="42">
        <v>4494.26</v>
      </c>
      <c r="P195" s="42">
        <v>4006.67</v>
      </c>
      <c r="Q195" s="42">
        <v>3546.55</v>
      </c>
      <c r="S195" s="52">
        <f t="shared" si="2"/>
        <v>1297471.32</v>
      </c>
    </row>
    <row r="196" spans="1:19" x14ac:dyDescent="0.25">
      <c r="A196" s="8" t="s">
        <v>89</v>
      </c>
      <c r="B196" s="8" t="s">
        <v>332</v>
      </c>
      <c r="C196" s="8" t="s">
        <v>29</v>
      </c>
      <c r="D196" s="8" t="s">
        <v>330</v>
      </c>
      <c r="E196" s="8" t="s">
        <v>552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3">
        <v>0</v>
      </c>
      <c r="L196" s="42">
        <v>0</v>
      </c>
      <c r="M196" s="43">
        <v>0</v>
      </c>
      <c r="N196" s="42">
        <v>83.39</v>
      </c>
      <c r="O196" s="42">
        <v>6.66</v>
      </c>
      <c r="P196" s="42">
        <v>0</v>
      </c>
      <c r="Q196" s="42">
        <v>0</v>
      </c>
      <c r="S196" s="52">
        <f t="shared" si="2"/>
        <v>2708.16</v>
      </c>
    </row>
    <row r="197" spans="1:19" x14ac:dyDescent="0.25">
      <c r="A197" s="8" t="s">
        <v>19</v>
      </c>
      <c r="B197" s="8" t="s">
        <v>66</v>
      </c>
      <c r="C197" s="8" t="s">
        <v>549</v>
      </c>
      <c r="D197" s="8" t="s">
        <v>551</v>
      </c>
      <c r="E197" s="8" t="s">
        <v>550</v>
      </c>
      <c r="F197" s="42">
        <v>388.92</v>
      </c>
      <c r="G197" s="42">
        <v>459.94</v>
      </c>
      <c r="H197" s="42">
        <v>395.15</v>
      </c>
      <c r="I197" s="42">
        <v>380.08</v>
      </c>
      <c r="J197" s="42">
        <v>389.81</v>
      </c>
      <c r="K197" s="43">
        <v>332.72</v>
      </c>
      <c r="L197" s="42">
        <v>309.89999999999998</v>
      </c>
      <c r="M197" s="43">
        <v>334.87</v>
      </c>
      <c r="N197" s="42">
        <v>320.37</v>
      </c>
      <c r="O197" s="42">
        <v>315.49</v>
      </c>
      <c r="P197" s="42">
        <v>260.08</v>
      </c>
      <c r="Q197" s="42">
        <v>258.54000000000002</v>
      </c>
      <c r="S197" s="52">
        <f t="shared" si="2"/>
        <v>125848.90000000001</v>
      </c>
    </row>
    <row r="198" spans="1:19" x14ac:dyDescent="0.25">
      <c r="A198" s="8" t="s">
        <v>19</v>
      </c>
      <c r="B198" s="8" t="s">
        <v>70</v>
      </c>
      <c r="C198" s="8" t="s">
        <v>364</v>
      </c>
      <c r="D198" s="8" t="s">
        <v>407</v>
      </c>
      <c r="E198" s="8" t="s">
        <v>406</v>
      </c>
      <c r="F198" s="42">
        <v>5257.67</v>
      </c>
      <c r="G198" s="42">
        <v>5247.61</v>
      </c>
      <c r="H198" s="42">
        <v>5004.88</v>
      </c>
      <c r="I198" s="42">
        <v>4938.2299999999996</v>
      </c>
      <c r="J198" s="42">
        <v>4821.72</v>
      </c>
      <c r="K198" s="43">
        <v>4553.8</v>
      </c>
      <c r="L198" s="42">
        <v>4296.53</v>
      </c>
      <c r="M198" s="43">
        <v>4450.88</v>
      </c>
      <c r="N198" s="42">
        <v>4261.83</v>
      </c>
      <c r="O198" s="42">
        <v>4059.71</v>
      </c>
      <c r="P198" s="42">
        <v>4203.9399999999996</v>
      </c>
      <c r="Q198" s="42">
        <v>3958.72</v>
      </c>
      <c r="S198" s="52">
        <f t="shared" si="2"/>
        <v>1673020.49</v>
      </c>
    </row>
    <row r="199" spans="1:19" x14ac:dyDescent="0.25">
      <c r="A199" s="8" t="s">
        <v>19</v>
      </c>
      <c r="B199" s="8" t="s">
        <v>70</v>
      </c>
      <c r="C199" s="8" t="s">
        <v>364</v>
      </c>
      <c r="D199" s="8" t="s">
        <v>407</v>
      </c>
      <c r="E199" s="8" t="s">
        <v>408</v>
      </c>
      <c r="F199" s="42">
        <v>2966.21</v>
      </c>
      <c r="G199" s="42">
        <v>3357.8</v>
      </c>
      <c r="H199" s="42">
        <v>3392.11</v>
      </c>
      <c r="I199" s="42">
        <v>3447.25</v>
      </c>
      <c r="J199" s="42">
        <v>3646.08</v>
      </c>
      <c r="K199" s="43">
        <v>3751.7</v>
      </c>
      <c r="L199" s="42">
        <v>3943.12</v>
      </c>
      <c r="M199" s="43">
        <v>3642.93</v>
      </c>
      <c r="N199" s="42">
        <v>3422.5</v>
      </c>
      <c r="O199" s="42">
        <v>3177.61</v>
      </c>
      <c r="P199" s="42">
        <v>3278.66</v>
      </c>
      <c r="Q199" s="42">
        <v>3090.48</v>
      </c>
      <c r="S199" s="52">
        <f t="shared" si="2"/>
        <v>1250636.44</v>
      </c>
    </row>
    <row r="200" spans="1:19" x14ac:dyDescent="0.25">
      <c r="A200" s="8" t="s">
        <v>27</v>
      </c>
      <c r="B200" s="8" t="s">
        <v>349</v>
      </c>
      <c r="C200" s="8" t="s">
        <v>29</v>
      </c>
      <c r="D200" s="8" t="s">
        <v>737</v>
      </c>
      <c r="E200" s="8" t="s">
        <v>768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3">
        <v>0</v>
      </c>
      <c r="L200" s="42">
        <v>0</v>
      </c>
      <c r="M200" s="43">
        <v>0</v>
      </c>
      <c r="N200" s="42">
        <v>0</v>
      </c>
      <c r="O200" s="42">
        <v>6.58</v>
      </c>
      <c r="P200" s="42">
        <v>0</v>
      </c>
      <c r="Q200" s="42">
        <v>5.28</v>
      </c>
      <c r="S200" s="52">
        <f t="shared" si="2"/>
        <v>367.65999999999997</v>
      </c>
    </row>
    <row r="201" spans="1:19" x14ac:dyDescent="0.25">
      <c r="A201" s="8" t="s">
        <v>27</v>
      </c>
      <c r="B201" s="8" t="s">
        <v>761</v>
      </c>
      <c r="C201" s="8" t="s">
        <v>762</v>
      </c>
      <c r="D201" s="8" t="s">
        <v>763</v>
      </c>
      <c r="E201" s="8" t="s">
        <v>764</v>
      </c>
      <c r="F201" s="42">
        <v>72.599999999999994</v>
      </c>
      <c r="G201" s="42">
        <v>0</v>
      </c>
      <c r="H201" s="42">
        <v>0</v>
      </c>
      <c r="I201" s="42">
        <v>103.74</v>
      </c>
      <c r="J201" s="42">
        <v>126.95</v>
      </c>
      <c r="K201" s="43">
        <v>92.05</v>
      </c>
      <c r="L201" s="42">
        <v>5.23</v>
      </c>
      <c r="M201" s="43">
        <v>0</v>
      </c>
      <c r="N201" s="42">
        <v>0</v>
      </c>
      <c r="O201" s="42">
        <v>0</v>
      </c>
      <c r="P201" s="42">
        <v>0</v>
      </c>
      <c r="Q201" s="42">
        <v>0</v>
      </c>
      <c r="S201" s="52">
        <f t="shared" si="2"/>
        <v>12221.88</v>
      </c>
    </row>
    <row r="202" spans="1:19" x14ac:dyDescent="0.25">
      <c r="A202" s="8" t="s">
        <v>79</v>
      </c>
      <c r="B202" s="8" t="s">
        <v>79</v>
      </c>
      <c r="C202" s="8" t="s">
        <v>138</v>
      </c>
      <c r="D202" s="8" t="s">
        <v>140</v>
      </c>
      <c r="E202" s="8" t="s">
        <v>142</v>
      </c>
      <c r="F202" s="42">
        <v>123.42</v>
      </c>
      <c r="G202" s="42">
        <v>115.79</v>
      </c>
      <c r="H202" s="42">
        <v>113.23</v>
      </c>
      <c r="I202" s="42">
        <v>120.77</v>
      </c>
      <c r="J202" s="42">
        <v>129.94</v>
      </c>
      <c r="K202" s="43">
        <v>128.4</v>
      </c>
      <c r="L202" s="42">
        <v>80.58</v>
      </c>
      <c r="M202" s="43">
        <v>122.71</v>
      </c>
      <c r="N202" s="42">
        <v>99.2</v>
      </c>
      <c r="O202" s="42">
        <v>121</v>
      </c>
      <c r="P202" s="42">
        <v>105.27</v>
      </c>
      <c r="Q202" s="42">
        <v>105.74</v>
      </c>
      <c r="S202" s="52">
        <f t="shared" si="2"/>
        <v>41546.54</v>
      </c>
    </row>
    <row r="203" spans="1:19" x14ac:dyDescent="0.25">
      <c r="A203" s="8" t="s">
        <v>27</v>
      </c>
      <c r="B203" s="8" t="s">
        <v>84</v>
      </c>
      <c r="C203" s="8" t="s">
        <v>17</v>
      </c>
      <c r="D203" s="8" t="s">
        <v>744</v>
      </c>
      <c r="E203" s="8" t="s">
        <v>745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3">
        <v>0</v>
      </c>
      <c r="L203" s="42">
        <v>0</v>
      </c>
      <c r="M203" s="43">
        <v>0</v>
      </c>
      <c r="N203" s="42">
        <v>0</v>
      </c>
      <c r="O203" s="42">
        <v>0</v>
      </c>
      <c r="P203" s="42">
        <v>17.190000000000001</v>
      </c>
      <c r="Q203" s="42">
        <v>0</v>
      </c>
      <c r="S203" s="52">
        <f t="shared" si="2"/>
        <v>515.70000000000005</v>
      </c>
    </row>
    <row r="204" spans="1:19" x14ac:dyDescent="0.25">
      <c r="A204" s="8" t="s">
        <v>89</v>
      </c>
      <c r="B204" s="8" t="s">
        <v>332</v>
      </c>
      <c r="C204" s="8" t="s">
        <v>29</v>
      </c>
      <c r="D204" s="8" t="s">
        <v>330</v>
      </c>
      <c r="E204" s="8" t="s">
        <v>333</v>
      </c>
      <c r="F204" s="42">
        <v>336.12</v>
      </c>
      <c r="G204" s="42">
        <v>332.93</v>
      </c>
      <c r="H204" s="42">
        <v>344.38</v>
      </c>
      <c r="I204" s="42">
        <v>342.78</v>
      </c>
      <c r="J204" s="42">
        <v>331.72</v>
      </c>
      <c r="K204" s="43">
        <v>305.18</v>
      </c>
      <c r="L204" s="42">
        <v>302.52</v>
      </c>
      <c r="M204" s="43">
        <v>254.56</v>
      </c>
      <c r="N204" s="42">
        <v>221.55</v>
      </c>
      <c r="O204" s="42">
        <v>46</v>
      </c>
      <c r="P204" s="42">
        <v>43.85</v>
      </c>
      <c r="Q204" s="42">
        <v>128.62</v>
      </c>
      <c r="S204" s="52">
        <f t="shared" si="2"/>
        <v>90784.36</v>
      </c>
    </row>
    <row r="205" spans="1:19" x14ac:dyDescent="0.25">
      <c r="A205" s="8" t="s">
        <v>27</v>
      </c>
      <c r="B205" s="8" t="s">
        <v>28</v>
      </c>
      <c r="C205" s="8" t="s">
        <v>29</v>
      </c>
      <c r="D205" s="8" t="s">
        <v>30</v>
      </c>
      <c r="E205" s="8" t="s">
        <v>33</v>
      </c>
      <c r="F205" s="42">
        <v>824.01</v>
      </c>
      <c r="G205" s="42">
        <v>1218.67</v>
      </c>
      <c r="H205" s="42">
        <v>1219.5899999999999</v>
      </c>
      <c r="I205" s="42">
        <v>1247.06</v>
      </c>
      <c r="J205" s="42">
        <v>1208.6199999999999</v>
      </c>
      <c r="K205" s="43">
        <v>1229.83</v>
      </c>
      <c r="L205" s="42">
        <v>1300.33</v>
      </c>
      <c r="M205" s="43">
        <v>1207.42</v>
      </c>
      <c r="N205" s="42">
        <v>1151.21</v>
      </c>
      <c r="O205" s="42">
        <v>1263.56</v>
      </c>
      <c r="P205" s="42">
        <v>1289.32</v>
      </c>
      <c r="Q205" s="42">
        <v>1361.99</v>
      </c>
      <c r="S205" s="52">
        <f t="shared" si="2"/>
        <v>441596.48</v>
      </c>
    </row>
    <row r="206" spans="1:19" x14ac:dyDescent="0.25">
      <c r="A206" s="8" t="s">
        <v>61</v>
      </c>
      <c r="B206" s="8" t="s">
        <v>346</v>
      </c>
      <c r="C206" s="8" t="s">
        <v>67</v>
      </c>
      <c r="D206" s="8" t="s">
        <v>348</v>
      </c>
      <c r="E206" s="8" t="s">
        <v>347</v>
      </c>
      <c r="F206" s="42">
        <v>147.51</v>
      </c>
      <c r="G206" s="42">
        <v>56.3</v>
      </c>
      <c r="H206" s="42">
        <v>0</v>
      </c>
      <c r="I206" s="42">
        <v>0</v>
      </c>
      <c r="J206" s="42">
        <v>0</v>
      </c>
      <c r="K206" s="43">
        <v>0</v>
      </c>
      <c r="L206" s="42">
        <v>0</v>
      </c>
      <c r="M206" s="43">
        <v>0</v>
      </c>
      <c r="N206" s="42">
        <v>316.3</v>
      </c>
      <c r="O206" s="42">
        <v>378.48</v>
      </c>
      <c r="P206" s="42">
        <v>641.17999999999995</v>
      </c>
      <c r="Q206" s="42">
        <v>747.88</v>
      </c>
      <c r="S206" s="52">
        <f t="shared" ref="S206:S269" si="3">+SUMPRODUCT(F206:Q206,$F$11:$Q$11)</f>
        <v>69790.76999999999</v>
      </c>
    </row>
    <row r="207" spans="1:19" x14ac:dyDescent="0.25">
      <c r="A207" s="8" t="s">
        <v>55</v>
      </c>
      <c r="B207" s="8" t="s">
        <v>249</v>
      </c>
      <c r="C207" s="8" t="s">
        <v>250</v>
      </c>
      <c r="D207" s="8" t="s">
        <v>357</v>
      </c>
      <c r="E207" s="8" t="s">
        <v>358</v>
      </c>
      <c r="F207" s="42">
        <v>2924.93</v>
      </c>
      <c r="G207" s="42">
        <v>3008.66</v>
      </c>
      <c r="H207" s="42">
        <v>2712.96</v>
      </c>
      <c r="I207" s="42">
        <v>2917.05</v>
      </c>
      <c r="J207" s="42">
        <v>3045.59</v>
      </c>
      <c r="K207" s="43">
        <v>2819.64</v>
      </c>
      <c r="L207" s="42">
        <v>2763.11</v>
      </c>
      <c r="M207" s="43">
        <v>2915.58</v>
      </c>
      <c r="N207" s="42">
        <v>2877.09</v>
      </c>
      <c r="O207" s="42">
        <v>2860.31</v>
      </c>
      <c r="P207" s="42">
        <v>2887.54</v>
      </c>
      <c r="Q207" s="42">
        <v>2482.12</v>
      </c>
      <c r="S207" s="52">
        <f t="shared" si="3"/>
        <v>1040124.6799999998</v>
      </c>
    </row>
    <row r="208" spans="1:19" x14ac:dyDescent="0.25">
      <c r="A208" s="8" t="s">
        <v>79</v>
      </c>
      <c r="B208" s="8" t="s">
        <v>137</v>
      </c>
      <c r="C208" s="8" t="s">
        <v>138</v>
      </c>
      <c r="D208" s="8" t="s">
        <v>171</v>
      </c>
      <c r="E208" s="8" t="s">
        <v>596</v>
      </c>
      <c r="F208" s="42">
        <v>60.32</v>
      </c>
      <c r="G208" s="42">
        <v>65.819999999999993</v>
      </c>
      <c r="H208" s="42">
        <v>45.61</v>
      </c>
      <c r="I208" s="42">
        <v>42.8</v>
      </c>
      <c r="J208" s="42">
        <v>38.9</v>
      </c>
      <c r="K208" s="43">
        <v>44.37</v>
      </c>
      <c r="L208" s="42">
        <v>14.84</v>
      </c>
      <c r="M208" s="43">
        <v>43.1</v>
      </c>
      <c r="N208" s="42">
        <v>11.67</v>
      </c>
      <c r="O208" s="42">
        <v>47.97</v>
      </c>
      <c r="P208" s="42">
        <v>38.53</v>
      </c>
      <c r="Q208" s="42">
        <v>40.06</v>
      </c>
      <c r="S208" s="52">
        <f t="shared" si="3"/>
        <v>14978.86</v>
      </c>
    </row>
    <row r="209" spans="1:19" x14ac:dyDescent="0.25">
      <c r="A209" s="8" t="s">
        <v>19</v>
      </c>
      <c r="B209" s="8" t="s">
        <v>20</v>
      </c>
      <c r="C209" s="8" t="s">
        <v>17</v>
      </c>
      <c r="D209" s="8" t="s">
        <v>613</v>
      </c>
      <c r="E209" s="8" t="s">
        <v>616</v>
      </c>
      <c r="F209" s="42">
        <v>150.63</v>
      </c>
      <c r="G209" s="42">
        <v>150.09</v>
      </c>
      <c r="H209" s="42">
        <v>147</v>
      </c>
      <c r="I209" s="42">
        <v>144.57</v>
      </c>
      <c r="J209" s="42">
        <v>142.69999999999999</v>
      </c>
      <c r="K209" s="43">
        <v>143.47</v>
      </c>
      <c r="L209" s="42">
        <v>144.65</v>
      </c>
      <c r="M209" s="43">
        <v>143.94</v>
      </c>
      <c r="N209" s="42">
        <v>143.88</v>
      </c>
      <c r="O209" s="42">
        <v>144.09</v>
      </c>
      <c r="P209" s="42">
        <v>140.12</v>
      </c>
      <c r="Q209" s="42">
        <v>141.29</v>
      </c>
      <c r="S209" s="52">
        <f t="shared" si="3"/>
        <v>52807.02</v>
      </c>
    </row>
    <row r="210" spans="1:19" x14ac:dyDescent="0.25">
      <c r="A210" s="8" t="s">
        <v>19</v>
      </c>
      <c r="B210" s="8" t="s">
        <v>20</v>
      </c>
      <c r="C210" s="8" t="s">
        <v>17</v>
      </c>
      <c r="D210" s="8" t="s">
        <v>613</v>
      </c>
      <c r="E210" s="8" t="s">
        <v>617</v>
      </c>
      <c r="F210" s="42">
        <v>544.05999999999995</v>
      </c>
      <c r="G210" s="42">
        <v>424.7</v>
      </c>
      <c r="H210" s="42">
        <v>394.64</v>
      </c>
      <c r="I210" s="42">
        <v>378.7</v>
      </c>
      <c r="J210" s="42">
        <v>347.14</v>
      </c>
      <c r="K210" s="43">
        <v>327.38</v>
      </c>
      <c r="L210" s="42">
        <v>315.99</v>
      </c>
      <c r="M210" s="43">
        <v>291.18</v>
      </c>
      <c r="N210" s="42">
        <v>333.39</v>
      </c>
      <c r="O210" s="42">
        <v>525.58000000000004</v>
      </c>
      <c r="P210" s="42">
        <v>560.75</v>
      </c>
      <c r="Q210" s="42">
        <v>577.38</v>
      </c>
      <c r="S210" s="52">
        <f t="shared" si="3"/>
        <v>152773.26999999999</v>
      </c>
    </row>
    <row r="211" spans="1:19" x14ac:dyDescent="0.25">
      <c r="A211" s="8" t="s">
        <v>19</v>
      </c>
      <c r="B211" s="8" t="s">
        <v>155</v>
      </c>
      <c r="C211" s="8" t="s">
        <v>280</v>
      </c>
      <c r="D211" s="8" t="s">
        <v>319</v>
      </c>
      <c r="E211" s="8" t="s">
        <v>702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3">
        <v>0</v>
      </c>
      <c r="L211" s="42">
        <v>0</v>
      </c>
      <c r="M211" s="43">
        <v>0</v>
      </c>
      <c r="N211" s="42">
        <v>444.57</v>
      </c>
      <c r="O211" s="42">
        <v>597.36</v>
      </c>
      <c r="P211" s="42">
        <v>465.06</v>
      </c>
      <c r="Q211" s="42">
        <v>394.43</v>
      </c>
      <c r="S211" s="52">
        <f t="shared" si="3"/>
        <v>58034.39</v>
      </c>
    </row>
    <row r="212" spans="1:19" x14ac:dyDescent="0.25">
      <c r="A212" s="8" t="s">
        <v>203</v>
      </c>
      <c r="B212" s="8" t="s">
        <v>204</v>
      </c>
      <c r="C212" s="8" t="s">
        <v>17</v>
      </c>
      <c r="D212" s="8" t="s">
        <v>205</v>
      </c>
      <c r="E212" s="8" t="s">
        <v>204</v>
      </c>
      <c r="F212" s="42">
        <v>137.22999999999999</v>
      </c>
      <c r="G212" s="42">
        <v>136.57</v>
      </c>
      <c r="H212" s="42">
        <v>129.97</v>
      </c>
      <c r="I212" s="42">
        <v>137.1</v>
      </c>
      <c r="J212" s="42">
        <v>137.19</v>
      </c>
      <c r="K212" s="43">
        <v>135.4</v>
      </c>
      <c r="L212" s="42">
        <v>133.03</v>
      </c>
      <c r="M212" s="43">
        <v>132.29</v>
      </c>
      <c r="N212" s="42">
        <v>131.4</v>
      </c>
      <c r="O212" s="42">
        <v>129.13</v>
      </c>
      <c r="P212" s="42">
        <v>127.57</v>
      </c>
      <c r="Q212" s="42">
        <v>128.22999999999999</v>
      </c>
      <c r="S212" s="52">
        <f t="shared" si="3"/>
        <v>48507.229999999996</v>
      </c>
    </row>
    <row r="213" spans="1:19" x14ac:dyDescent="0.25">
      <c r="A213" s="8" t="s">
        <v>19</v>
      </c>
      <c r="B213" s="8" t="s">
        <v>20</v>
      </c>
      <c r="C213" s="8" t="s">
        <v>104</v>
      </c>
      <c r="D213" s="8" t="s">
        <v>602</v>
      </c>
      <c r="E213" s="8" t="s">
        <v>636</v>
      </c>
      <c r="F213" s="42">
        <v>62.78</v>
      </c>
      <c r="G213" s="42">
        <v>103.95</v>
      </c>
      <c r="H213" s="42">
        <v>116.51</v>
      </c>
      <c r="I213" s="42">
        <v>113.27</v>
      </c>
      <c r="J213" s="42">
        <v>84.21</v>
      </c>
      <c r="K213" s="43">
        <v>106.48</v>
      </c>
      <c r="L213" s="42">
        <v>84.71</v>
      </c>
      <c r="M213" s="43">
        <v>77.23</v>
      </c>
      <c r="N213" s="42">
        <v>71.900000000000006</v>
      </c>
      <c r="O213" s="42">
        <v>68.59</v>
      </c>
      <c r="P213" s="42">
        <v>75.72</v>
      </c>
      <c r="Q213" s="42">
        <v>73.87</v>
      </c>
      <c r="S213" s="52">
        <f t="shared" si="3"/>
        <v>31536.600000000002</v>
      </c>
    </row>
    <row r="214" spans="1:19" x14ac:dyDescent="0.25">
      <c r="A214" s="8" t="s">
        <v>15</v>
      </c>
      <c r="B214" s="8" t="s">
        <v>50</v>
      </c>
      <c r="C214" s="8" t="s">
        <v>51</v>
      </c>
      <c r="D214" s="8" t="s">
        <v>53</v>
      </c>
      <c r="E214" s="8" t="s">
        <v>52</v>
      </c>
      <c r="F214" s="42">
        <v>6088.39</v>
      </c>
      <c r="G214" s="42">
        <v>5810.12</v>
      </c>
      <c r="H214" s="42">
        <v>5801.79</v>
      </c>
      <c r="I214" s="42">
        <v>5760.25</v>
      </c>
      <c r="J214" s="42">
        <v>5606.59</v>
      </c>
      <c r="K214" s="43">
        <v>5530.81</v>
      </c>
      <c r="L214" s="42">
        <v>5536.51</v>
      </c>
      <c r="M214" s="43">
        <v>5399.55</v>
      </c>
      <c r="N214" s="42">
        <v>5390.88</v>
      </c>
      <c r="O214" s="42">
        <v>5492.16</v>
      </c>
      <c r="P214" s="42">
        <v>5258.38</v>
      </c>
      <c r="Q214" s="42">
        <v>5235.8100000000004</v>
      </c>
      <c r="S214" s="52">
        <f t="shared" si="3"/>
        <v>2034877.76</v>
      </c>
    </row>
    <row r="215" spans="1:19" x14ac:dyDescent="0.25">
      <c r="A215" s="8" t="s">
        <v>15</v>
      </c>
      <c r="B215" s="8" t="s">
        <v>50</v>
      </c>
      <c r="C215" s="8" t="s">
        <v>51</v>
      </c>
      <c r="D215" s="8" t="s">
        <v>53</v>
      </c>
      <c r="E215" s="8" t="s">
        <v>54</v>
      </c>
      <c r="F215" s="42">
        <v>2288.96</v>
      </c>
      <c r="G215" s="42">
        <v>2276.71</v>
      </c>
      <c r="H215" s="42">
        <v>2376.5300000000002</v>
      </c>
      <c r="I215" s="42">
        <v>2409.9</v>
      </c>
      <c r="J215" s="42">
        <v>2406.0700000000002</v>
      </c>
      <c r="K215" s="43">
        <v>2300.7800000000002</v>
      </c>
      <c r="L215" s="42">
        <v>2256.63</v>
      </c>
      <c r="M215" s="43">
        <v>2188.56</v>
      </c>
      <c r="N215" s="42">
        <v>1878.8</v>
      </c>
      <c r="O215" s="42">
        <v>1797.91</v>
      </c>
      <c r="P215" s="42">
        <v>1958.66</v>
      </c>
      <c r="Q215" s="42">
        <v>1827.9</v>
      </c>
      <c r="S215" s="52">
        <f t="shared" si="3"/>
        <v>789611.44000000006</v>
      </c>
    </row>
    <row r="216" spans="1:19" x14ac:dyDescent="0.25">
      <c r="A216" s="8" t="s">
        <v>19</v>
      </c>
      <c r="B216" s="8" t="s">
        <v>20</v>
      </c>
      <c r="C216" s="8" t="s">
        <v>104</v>
      </c>
      <c r="D216" s="8" t="s">
        <v>645</v>
      </c>
      <c r="E216" s="8" t="s">
        <v>646</v>
      </c>
      <c r="F216" s="42">
        <v>1091.56</v>
      </c>
      <c r="G216" s="42">
        <v>1054.3499999999999</v>
      </c>
      <c r="H216" s="42">
        <v>875.54</v>
      </c>
      <c r="I216" s="42">
        <v>962.69</v>
      </c>
      <c r="J216" s="42">
        <v>1109.99</v>
      </c>
      <c r="K216" s="43">
        <v>1017.92</v>
      </c>
      <c r="L216" s="42">
        <v>981.32</v>
      </c>
      <c r="M216" s="43">
        <v>885.54</v>
      </c>
      <c r="N216" s="42">
        <v>935.29</v>
      </c>
      <c r="O216" s="42">
        <v>840.16</v>
      </c>
      <c r="P216" s="42">
        <v>798.38</v>
      </c>
      <c r="Q216" s="42">
        <v>825.25</v>
      </c>
      <c r="S216" s="52">
        <f t="shared" si="3"/>
        <v>345840.36000000004</v>
      </c>
    </row>
    <row r="217" spans="1:19" x14ac:dyDescent="0.25">
      <c r="A217" s="8" t="s">
        <v>19</v>
      </c>
      <c r="B217" s="8" t="s">
        <v>66</v>
      </c>
      <c r="C217" s="8" t="s">
        <v>220</v>
      </c>
      <c r="D217" s="8" t="s">
        <v>608</v>
      </c>
      <c r="E217" s="8" t="s">
        <v>609</v>
      </c>
      <c r="F217" s="42">
        <v>56.93</v>
      </c>
      <c r="G217" s="42">
        <v>155.38</v>
      </c>
      <c r="H217" s="42">
        <v>154.41999999999999</v>
      </c>
      <c r="I217" s="42">
        <v>152.34</v>
      </c>
      <c r="J217" s="42">
        <v>149.94999999999999</v>
      </c>
      <c r="K217" s="43">
        <v>135.69</v>
      </c>
      <c r="L217" s="42">
        <v>154.82</v>
      </c>
      <c r="M217" s="43">
        <v>142.58000000000001</v>
      </c>
      <c r="N217" s="42">
        <v>155.93</v>
      </c>
      <c r="O217" s="42">
        <v>155.94</v>
      </c>
      <c r="P217" s="42">
        <v>153.08000000000001</v>
      </c>
      <c r="Q217" s="42">
        <v>154.13</v>
      </c>
      <c r="S217" s="52">
        <f t="shared" si="3"/>
        <v>52293.710000000006</v>
      </c>
    </row>
    <row r="218" spans="1:19" x14ac:dyDescent="0.25">
      <c r="A218" s="8" t="s">
        <v>27</v>
      </c>
      <c r="B218" s="8" t="s">
        <v>84</v>
      </c>
      <c r="C218" s="8" t="s">
        <v>43</v>
      </c>
      <c r="D218" s="8" t="s">
        <v>258</v>
      </c>
      <c r="E218" s="8" t="s">
        <v>258</v>
      </c>
      <c r="F218" s="42">
        <v>791.65</v>
      </c>
      <c r="G218" s="42">
        <v>922.51</v>
      </c>
      <c r="H218" s="42">
        <v>1071.97</v>
      </c>
      <c r="I218" s="42">
        <v>982</v>
      </c>
      <c r="J218" s="42">
        <v>910.54</v>
      </c>
      <c r="K218" s="43">
        <v>931.97</v>
      </c>
      <c r="L218" s="42">
        <v>845.49</v>
      </c>
      <c r="M218" s="43">
        <v>814.62</v>
      </c>
      <c r="N218" s="42">
        <v>794.91</v>
      </c>
      <c r="O218" s="42">
        <v>766.56</v>
      </c>
      <c r="P218" s="42">
        <v>765.15</v>
      </c>
      <c r="Q218" s="42">
        <v>813.75</v>
      </c>
      <c r="S218" s="52">
        <f t="shared" si="3"/>
        <v>316503.15999999997</v>
      </c>
    </row>
    <row r="219" spans="1:19" x14ac:dyDescent="0.25">
      <c r="A219" s="8" t="s">
        <v>19</v>
      </c>
      <c r="B219" s="8" t="s">
        <v>20</v>
      </c>
      <c r="C219" s="8" t="s">
        <v>104</v>
      </c>
      <c r="D219" s="8" t="s">
        <v>637</v>
      </c>
      <c r="E219" s="8" t="s">
        <v>639</v>
      </c>
      <c r="F219" s="42">
        <v>302.54000000000002</v>
      </c>
      <c r="G219" s="42">
        <v>307.63</v>
      </c>
      <c r="H219" s="42">
        <v>301.22000000000003</v>
      </c>
      <c r="I219" s="42">
        <v>290.02</v>
      </c>
      <c r="J219" s="42">
        <v>282.08</v>
      </c>
      <c r="K219" s="43">
        <v>251.3</v>
      </c>
      <c r="L219" s="42">
        <v>255.17</v>
      </c>
      <c r="M219" s="43">
        <v>242.28</v>
      </c>
      <c r="N219" s="42">
        <v>240.12</v>
      </c>
      <c r="O219" s="42">
        <v>230.56</v>
      </c>
      <c r="P219" s="42">
        <v>216.51</v>
      </c>
      <c r="Q219" s="42">
        <v>207.08</v>
      </c>
      <c r="S219" s="52">
        <f t="shared" si="3"/>
        <v>95000.97</v>
      </c>
    </row>
    <row r="220" spans="1:19" x14ac:dyDescent="0.25">
      <c r="A220" s="8" t="s">
        <v>27</v>
      </c>
      <c r="B220" s="8" t="s">
        <v>28</v>
      </c>
      <c r="C220" s="8" t="s">
        <v>29</v>
      </c>
      <c r="D220" s="8" t="s">
        <v>30</v>
      </c>
      <c r="E220" s="8" t="s">
        <v>34</v>
      </c>
      <c r="F220" s="42">
        <v>2297.12</v>
      </c>
      <c r="G220" s="42">
        <v>2311.56</v>
      </c>
      <c r="H220" s="42">
        <v>2303.0100000000002</v>
      </c>
      <c r="I220" s="42">
        <v>1837.34</v>
      </c>
      <c r="J220" s="42">
        <v>2186.39</v>
      </c>
      <c r="K220" s="43">
        <v>2059.1799999999998</v>
      </c>
      <c r="L220" s="42">
        <v>2406.15</v>
      </c>
      <c r="M220" s="43">
        <v>2189.7600000000002</v>
      </c>
      <c r="N220" s="42">
        <v>1991.49</v>
      </c>
      <c r="O220" s="42">
        <v>2264.23</v>
      </c>
      <c r="P220" s="42">
        <v>2160</v>
      </c>
      <c r="Q220" s="42">
        <v>2100.12</v>
      </c>
      <c r="S220" s="52">
        <f t="shared" si="3"/>
        <v>794314.16</v>
      </c>
    </row>
    <row r="221" spans="1:19" x14ac:dyDescent="0.25">
      <c r="A221" s="8" t="s">
        <v>27</v>
      </c>
      <c r="B221" s="8" t="s">
        <v>28</v>
      </c>
      <c r="C221" s="8" t="s">
        <v>29</v>
      </c>
      <c r="D221" s="8" t="s">
        <v>30</v>
      </c>
      <c r="E221" s="8" t="s">
        <v>35</v>
      </c>
      <c r="F221" s="42">
        <v>12.48</v>
      </c>
      <c r="G221" s="42">
        <v>2.9</v>
      </c>
      <c r="H221" s="42">
        <v>21.71</v>
      </c>
      <c r="I221" s="42">
        <v>34.17</v>
      </c>
      <c r="J221" s="42">
        <v>34.28</v>
      </c>
      <c r="K221" s="43">
        <v>11.31</v>
      </c>
      <c r="L221" s="42">
        <v>0</v>
      </c>
      <c r="M221" s="43">
        <v>0</v>
      </c>
      <c r="N221" s="42">
        <v>0</v>
      </c>
      <c r="O221" s="42">
        <v>0</v>
      </c>
      <c r="P221" s="42">
        <v>0</v>
      </c>
      <c r="Q221" s="42">
        <v>0</v>
      </c>
      <c r="S221" s="52">
        <f t="shared" si="3"/>
        <v>3568.17</v>
      </c>
    </row>
    <row r="222" spans="1:19" x14ac:dyDescent="0.25">
      <c r="A222" s="8" t="s">
        <v>267</v>
      </c>
      <c r="B222" s="8" t="s">
        <v>268</v>
      </c>
      <c r="C222" s="8" t="s">
        <v>126</v>
      </c>
      <c r="D222" s="8" t="s">
        <v>269</v>
      </c>
      <c r="E222" s="8" t="s">
        <v>269</v>
      </c>
      <c r="F222" s="42">
        <v>436.47</v>
      </c>
      <c r="G222" s="42">
        <v>418.81</v>
      </c>
      <c r="H222" s="42">
        <v>405.48</v>
      </c>
      <c r="I222" s="42">
        <v>404.14</v>
      </c>
      <c r="J222" s="42">
        <v>414.64</v>
      </c>
      <c r="K222" s="43">
        <v>382.74</v>
      </c>
      <c r="L222" s="42">
        <v>319.2</v>
      </c>
      <c r="M222" s="43">
        <v>389.86</v>
      </c>
      <c r="N222" s="42">
        <v>421.84</v>
      </c>
      <c r="O222" s="42">
        <v>394.07</v>
      </c>
      <c r="P222" s="42">
        <v>386.35</v>
      </c>
      <c r="Q222" s="42">
        <v>410.94</v>
      </c>
      <c r="S222" s="52">
        <f t="shared" si="3"/>
        <v>145469.24</v>
      </c>
    </row>
    <row r="223" spans="1:19" x14ac:dyDescent="0.25">
      <c r="A223" s="8" t="s">
        <v>133</v>
      </c>
      <c r="B223" s="8" t="s">
        <v>238</v>
      </c>
      <c r="C223" s="8" t="s">
        <v>81</v>
      </c>
      <c r="D223" s="8" t="s">
        <v>240</v>
      </c>
      <c r="E223" s="8" t="s">
        <v>711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3">
        <v>0</v>
      </c>
      <c r="L223" s="42">
        <v>1.3541935483870966</v>
      </c>
      <c r="M223" s="43">
        <v>0</v>
      </c>
      <c r="N223" s="42">
        <v>0</v>
      </c>
      <c r="O223" s="42">
        <v>0</v>
      </c>
      <c r="P223" s="42">
        <v>0</v>
      </c>
      <c r="Q223" s="42">
        <v>0</v>
      </c>
      <c r="S223" s="52">
        <f t="shared" si="3"/>
        <v>41.98</v>
      </c>
    </row>
    <row r="224" spans="1:19" x14ac:dyDescent="0.25">
      <c r="A224" s="8" t="s">
        <v>27</v>
      </c>
      <c r="B224" s="8" t="s">
        <v>84</v>
      </c>
      <c r="C224" s="8" t="s">
        <v>17</v>
      </c>
      <c r="D224" s="8" t="s">
        <v>742</v>
      </c>
      <c r="E224" s="8" t="s">
        <v>743</v>
      </c>
      <c r="F224" s="42">
        <v>979.91</v>
      </c>
      <c r="G224" s="42">
        <v>970.67</v>
      </c>
      <c r="H224" s="42">
        <v>956.59</v>
      </c>
      <c r="I224" s="42">
        <v>952.44</v>
      </c>
      <c r="J224" s="42">
        <v>1014.68</v>
      </c>
      <c r="K224" s="43">
        <v>1086.81</v>
      </c>
      <c r="L224" s="42">
        <v>1911.36</v>
      </c>
      <c r="M224" s="43">
        <v>2228.83</v>
      </c>
      <c r="N224" s="42">
        <v>2204.8200000000002</v>
      </c>
      <c r="O224" s="42">
        <v>1717.28</v>
      </c>
      <c r="P224" s="42">
        <v>2401.04</v>
      </c>
      <c r="Q224" s="42">
        <v>2980.31</v>
      </c>
      <c r="S224" s="52">
        <f t="shared" si="3"/>
        <v>591989.81999999995</v>
      </c>
    </row>
    <row r="225" spans="1:19" x14ac:dyDescent="0.25">
      <c r="A225" s="8" t="s">
        <v>19</v>
      </c>
      <c r="B225" s="8" t="s">
        <v>20</v>
      </c>
      <c r="C225" s="8" t="s">
        <v>17</v>
      </c>
      <c r="D225" s="8" t="s">
        <v>613</v>
      </c>
      <c r="E225" s="8" t="s">
        <v>618</v>
      </c>
      <c r="F225" s="42">
        <v>68.900000000000006</v>
      </c>
      <c r="G225" s="42">
        <v>65.239999999999995</v>
      </c>
      <c r="H225" s="42">
        <v>62.75</v>
      </c>
      <c r="I225" s="42">
        <v>66.33</v>
      </c>
      <c r="J225" s="42">
        <v>93.87</v>
      </c>
      <c r="K225" s="43">
        <v>102.83</v>
      </c>
      <c r="L225" s="42">
        <v>97.71</v>
      </c>
      <c r="M225" s="43">
        <v>96.65</v>
      </c>
      <c r="N225" s="42">
        <v>93.94</v>
      </c>
      <c r="O225" s="42">
        <v>97.42</v>
      </c>
      <c r="P225" s="42">
        <v>94.55</v>
      </c>
      <c r="Q225" s="42">
        <v>88.34</v>
      </c>
      <c r="S225" s="52">
        <f t="shared" si="3"/>
        <v>31331.06</v>
      </c>
    </row>
    <row r="226" spans="1:19" x14ac:dyDescent="0.25">
      <c r="A226" s="8" t="s">
        <v>19</v>
      </c>
      <c r="B226" s="8" t="s">
        <v>20</v>
      </c>
      <c r="C226" s="8" t="s">
        <v>17</v>
      </c>
      <c r="D226" s="8" t="s">
        <v>613</v>
      </c>
      <c r="E226" s="8" t="s">
        <v>619</v>
      </c>
      <c r="F226" s="42">
        <v>187.3</v>
      </c>
      <c r="G226" s="42">
        <v>179.75</v>
      </c>
      <c r="H226" s="42">
        <v>173.36</v>
      </c>
      <c r="I226" s="42">
        <v>177.62</v>
      </c>
      <c r="J226" s="42">
        <v>185.82</v>
      </c>
      <c r="K226" s="43">
        <v>183.74</v>
      </c>
      <c r="L226" s="42">
        <v>175.91</v>
      </c>
      <c r="M226" s="43">
        <v>176.09</v>
      </c>
      <c r="N226" s="42">
        <v>179.73</v>
      </c>
      <c r="O226" s="42">
        <v>184.02</v>
      </c>
      <c r="P226" s="42">
        <v>184.31</v>
      </c>
      <c r="Q226" s="42">
        <v>177.43</v>
      </c>
      <c r="S226" s="52">
        <f t="shared" si="3"/>
        <v>65852.83</v>
      </c>
    </row>
    <row r="227" spans="1:19" x14ac:dyDescent="0.25">
      <c r="A227" s="8" t="s">
        <v>124</v>
      </c>
      <c r="B227" s="8" t="s">
        <v>379</v>
      </c>
      <c r="C227" s="8" t="s">
        <v>29</v>
      </c>
      <c r="D227" s="8" t="s">
        <v>375</v>
      </c>
      <c r="E227" s="8" t="s">
        <v>380</v>
      </c>
      <c r="F227" s="42">
        <v>24.75</v>
      </c>
      <c r="G227" s="42">
        <v>18.55</v>
      </c>
      <c r="H227" s="42">
        <v>19.47</v>
      </c>
      <c r="I227" s="42">
        <v>29.12</v>
      </c>
      <c r="J227" s="42">
        <v>29.44</v>
      </c>
      <c r="K227" s="43">
        <v>29.73</v>
      </c>
      <c r="L227" s="42">
        <v>29.57</v>
      </c>
      <c r="M227" s="43">
        <v>32.06</v>
      </c>
      <c r="N227" s="42">
        <v>29.96</v>
      </c>
      <c r="O227" s="42">
        <v>29.37</v>
      </c>
      <c r="P227" s="42">
        <v>22.86</v>
      </c>
      <c r="Q227" s="42">
        <v>28.79</v>
      </c>
      <c r="S227" s="52">
        <f t="shared" si="3"/>
        <v>9866.4499999999989</v>
      </c>
    </row>
    <row r="228" spans="1:19" x14ac:dyDescent="0.25">
      <c r="A228" s="8" t="s">
        <v>19</v>
      </c>
      <c r="B228" s="8" t="s">
        <v>110</v>
      </c>
      <c r="C228" s="8" t="s">
        <v>364</v>
      </c>
      <c r="D228" s="8" t="s">
        <v>366</v>
      </c>
      <c r="E228" s="8" t="s">
        <v>365</v>
      </c>
      <c r="F228" s="42">
        <v>1002.33</v>
      </c>
      <c r="G228" s="42">
        <v>673.97</v>
      </c>
      <c r="H228" s="42">
        <v>541.86</v>
      </c>
      <c r="I228" s="42">
        <v>1199.46</v>
      </c>
      <c r="J228" s="42">
        <v>1185.74</v>
      </c>
      <c r="K228" s="43">
        <v>950.11</v>
      </c>
      <c r="L228" s="42">
        <v>838.49</v>
      </c>
      <c r="M228" s="43">
        <v>552.77</v>
      </c>
      <c r="N228" s="42">
        <v>300.39999999999998</v>
      </c>
      <c r="O228" s="42">
        <v>0</v>
      </c>
      <c r="P228" s="42">
        <v>0</v>
      </c>
      <c r="Q228" s="42">
        <v>0</v>
      </c>
      <c r="S228" s="52">
        <f t="shared" si="3"/>
        <v>220127.15</v>
      </c>
    </row>
    <row r="229" spans="1:19" x14ac:dyDescent="0.25">
      <c r="A229" s="8" t="s">
        <v>27</v>
      </c>
      <c r="B229" s="8" t="s">
        <v>158</v>
      </c>
      <c r="C229" s="8" t="s">
        <v>176</v>
      </c>
      <c r="D229" s="8" t="s">
        <v>178</v>
      </c>
      <c r="E229" s="8" t="s">
        <v>177</v>
      </c>
      <c r="F229" s="42">
        <v>4429.7700000000004</v>
      </c>
      <c r="G229" s="42">
        <v>1026.1099999999999</v>
      </c>
      <c r="H229" s="42">
        <v>1626.95</v>
      </c>
      <c r="I229" s="42">
        <v>4049.08</v>
      </c>
      <c r="J229" s="42">
        <v>4703.54</v>
      </c>
      <c r="K229" s="43">
        <v>4633.34</v>
      </c>
      <c r="L229" s="42">
        <v>4592.5</v>
      </c>
      <c r="M229" s="43">
        <v>4666.91</v>
      </c>
      <c r="N229" s="42">
        <v>4746.9799999999996</v>
      </c>
      <c r="O229" s="42">
        <v>4676.3100000000004</v>
      </c>
      <c r="P229" s="42">
        <v>4944.68</v>
      </c>
      <c r="Q229" s="42">
        <v>4988.0200000000004</v>
      </c>
      <c r="S229" s="52">
        <f t="shared" si="3"/>
        <v>1500157.48</v>
      </c>
    </row>
    <row r="230" spans="1:19" x14ac:dyDescent="0.25">
      <c r="A230" s="8" t="s">
        <v>89</v>
      </c>
      <c r="B230" s="8" t="s">
        <v>273</v>
      </c>
      <c r="C230" s="8" t="s">
        <v>29</v>
      </c>
      <c r="D230" s="8" t="s">
        <v>275</v>
      </c>
      <c r="E230" s="8" t="s">
        <v>274</v>
      </c>
      <c r="F230" s="42">
        <v>13009.66</v>
      </c>
      <c r="G230" s="42">
        <v>12501.58</v>
      </c>
      <c r="H230" s="42">
        <v>12202.39</v>
      </c>
      <c r="I230" s="42">
        <v>12164.89</v>
      </c>
      <c r="J230" s="42">
        <v>12096.12</v>
      </c>
      <c r="K230" s="43">
        <v>12386.12</v>
      </c>
      <c r="L230" s="42">
        <v>11976.69</v>
      </c>
      <c r="M230" s="43">
        <v>12056.2</v>
      </c>
      <c r="N230" s="42">
        <v>12278.03</v>
      </c>
      <c r="O230" s="42">
        <v>11593.66</v>
      </c>
      <c r="P230" s="42">
        <v>12493.82</v>
      </c>
      <c r="Q230" s="42">
        <v>12567.06</v>
      </c>
      <c r="S230" s="52">
        <f t="shared" si="3"/>
        <v>4480285.2200000007</v>
      </c>
    </row>
    <row r="231" spans="1:19" x14ac:dyDescent="0.25">
      <c r="A231" s="8" t="s">
        <v>19</v>
      </c>
      <c r="B231" s="8" t="s">
        <v>155</v>
      </c>
      <c r="C231" s="8" t="s">
        <v>280</v>
      </c>
      <c r="D231" s="8" t="s">
        <v>319</v>
      </c>
      <c r="E231" s="8" t="s">
        <v>703</v>
      </c>
      <c r="F231" s="42">
        <v>44.62</v>
      </c>
      <c r="G231" s="42">
        <v>41.06</v>
      </c>
      <c r="H231" s="42">
        <v>39.85</v>
      </c>
      <c r="I231" s="42">
        <v>39.950000000000003</v>
      </c>
      <c r="J231" s="42">
        <v>38.130000000000003</v>
      </c>
      <c r="K231" s="43">
        <v>34.090000000000003</v>
      </c>
      <c r="L231" s="42">
        <v>35.26</v>
      </c>
      <c r="M231" s="43">
        <v>32.619999999999997</v>
      </c>
      <c r="N231" s="42">
        <v>33.049999999999997</v>
      </c>
      <c r="O231" s="42">
        <v>35.159999999999997</v>
      </c>
      <c r="P231" s="42">
        <v>37.229999999999997</v>
      </c>
      <c r="Q231" s="42">
        <v>36.520000000000003</v>
      </c>
      <c r="S231" s="52">
        <f t="shared" si="3"/>
        <v>13606.239999999998</v>
      </c>
    </row>
    <row r="232" spans="1:19" x14ac:dyDescent="0.25">
      <c r="A232" s="8" t="s">
        <v>19</v>
      </c>
      <c r="B232" s="8" t="s">
        <v>155</v>
      </c>
      <c r="C232" s="8" t="s">
        <v>280</v>
      </c>
      <c r="D232" s="8" t="s">
        <v>319</v>
      </c>
      <c r="E232" s="8" t="s">
        <v>564</v>
      </c>
      <c r="F232" s="42">
        <v>24906.33</v>
      </c>
      <c r="G232" s="42">
        <v>24725.13</v>
      </c>
      <c r="H232" s="42">
        <v>24669.31</v>
      </c>
      <c r="I232" s="42">
        <v>24175.97</v>
      </c>
      <c r="J232" s="42">
        <v>24332.82</v>
      </c>
      <c r="K232" s="43">
        <v>25432.93</v>
      </c>
      <c r="L232" s="42">
        <v>25999.56</v>
      </c>
      <c r="M232" s="43">
        <v>25636.46</v>
      </c>
      <c r="N232" s="42">
        <v>26537.4</v>
      </c>
      <c r="O232" s="42">
        <v>25216.7</v>
      </c>
      <c r="P232" s="42">
        <v>26712.01</v>
      </c>
      <c r="Q232" s="42">
        <v>26485.41</v>
      </c>
      <c r="S232" s="52">
        <f t="shared" si="3"/>
        <v>9272697.2300000004</v>
      </c>
    </row>
    <row r="233" spans="1:19" x14ac:dyDescent="0.25">
      <c r="A233" s="8" t="s">
        <v>27</v>
      </c>
      <c r="B233" s="8" t="s">
        <v>84</v>
      </c>
      <c r="C233" s="8" t="s">
        <v>17</v>
      </c>
      <c r="D233" s="8" t="s">
        <v>749</v>
      </c>
      <c r="E233" s="8" t="s">
        <v>751</v>
      </c>
      <c r="F233" s="42">
        <v>43.55</v>
      </c>
      <c r="G233" s="42">
        <v>30.92</v>
      </c>
      <c r="H233" s="42">
        <v>0</v>
      </c>
      <c r="I233" s="42">
        <v>0</v>
      </c>
      <c r="J233" s="42">
        <v>0</v>
      </c>
      <c r="K233" s="43">
        <v>0</v>
      </c>
      <c r="L233" s="42">
        <v>0</v>
      </c>
      <c r="M233" s="43">
        <v>0</v>
      </c>
      <c r="N233" s="42">
        <v>0</v>
      </c>
      <c r="O233" s="42">
        <v>0</v>
      </c>
      <c r="P233" s="42">
        <v>0</v>
      </c>
      <c r="Q233" s="42">
        <v>0</v>
      </c>
      <c r="S233" s="52">
        <f t="shared" si="3"/>
        <v>2215.81</v>
      </c>
    </row>
    <row r="234" spans="1:19" x14ac:dyDescent="0.25">
      <c r="A234" s="8" t="s">
        <v>55</v>
      </c>
      <c r="B234" s="8" t="s">
        <v>249</v>
      </c>
      <c r="C234" s="8" t="s">
        <v>250</v>
      </c>
      <c r="D234" s="8" t="s">
        <v>357</v>
      </c>
      <c r="E234" s="8" t="s">
        <v>359</v>
      </c>
      <c r="F234" s="42">
        <v>4294.42</v>
      </c>
      <c r="G234" s="42">
        <v>4130.59</v>
      </c>
      <c r="H234" s="42">
        <v>3892.78</v>
      </c>
      <c r="I234" s="42">
        <v>4039.89</v>
      </c>
      <c r="J234" s="42">
        <v>3902.05</v>
      </c>
      <c r="K234" s="43">
        <v>3736.91</v>
      </c>
      <c r="L234" s="42">
        <v>3691.85</v>
      </c>
      <c r="M234" s="43">
        <v>3674.56</v>
      </c>
      <c r="N234" s="42">
        <v>3624.91</v>
      </c>
      <c r="O234" s="42">
        <v>3523.61</v>
      </c>
      <c r="P234" s="42">
        <v>3522.49</v>
      </c>
      <c r="Q234" s="42">
        <v>3556.48</v>
      </c>
      <c r="S234" s="52">
        <f t="shared" si="3"/>
        <v>1385990.77</v>
      </c>
    </row>
    <row r="235" spans="1:19" x14ac:dyDescent="0.25">
      <c r="A235" s="8" t="s">
        <v>79</v>
      </c>
      <c r="B235" s="8" t="s">
        <v>137</v>
      </c>
      <c r="C235" s="8" t="s">
        <v>138</v>
      </c>
      <c r="D235" s="8" t="s">
        <v>140</v>
      </c>
      <c r="E235" s="8" t="s">
        <v>562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4.13</v>
      </c>
      <c r="S235" s="52">
        <f t="shared" si="3"/>
        <v>128.03</v>
      </c>
    </row>
    <row r="236" spans="1:19" x14ac:dyDescent="0.25">
      <c r="A236" s="8" t="s">
        <v>79</v>
      </c>
      <c r="B236" s="8" t="s">
        <v>137</v>
      </c>
      <c r="C236" s="8" t="s">
        <v>138</v>
      </c>
      <c r="D236" s="8" t="s">
        <v>140</v>
      </c>
      <c r="E236" s="8" t="s">
        <v>143</v>
      </c>
      <c r="F236" s="42">
        <v>77.349999999999994</v>
      </c>
      <c r="G236" s="42">
        <v>91.46</v>
      </c>
      <c r="H236" s="42">
        <v>89.94</v>
      </c>
      <c r="I236" s="42">
        <v>96.03</v>
      </c>
      <c r="J236" s="42">
        <v>91.84</v>
      </c>
      <c r="K236" s="43">
        <v>92.37</v>
      </c>
      <c r="L236" s="42">
        <v>52.81</v>
      </c>
      <c r="M236" s="43">
        <v>81.48</v>
      </c>
      <c r="N236" s="42">
        <v>58.43</v>
      </c>
      <c r="O236" s="42">
        <v>70.19</v>
      </c>
      <c r="P236" s="42">
        <v>68.099999999999994</v>
      </c>
      <c r="Q236" s="42">
        <v>80.13</v>
      </c>
      <c r="S236" s="52">
        <f t="shared" si="3"/>
        <v>28864.719999999998</v>
      </c>
    </row>
    <row r="237" spans="1:19" x14ac:dyDescent="0.25">
      <c r="A237" s="8" t="s">
        <v>19</v>
      </c>
      <c r="B237" s="8" t="s">
        <v>78</v>
      </c>
      <c r="C237" s="8" t="s">
        <v>85</v>
      </c>
      <c r="D237" s="8" t="s">
        <v>682</v>
      </c>
      <c r="E237" s="8" t="s">
        <v>683</v>
      </c>
      <c r="F237" s="42">
        <v>207.57</v>
      </c>
      <c r="G237" s="42">
        <v>349.92</v>
      </c>
      <c r="H237" s="42">
        <v>317.19</v>
      </c>
      <c r="I237" s="42">
        <v>281.77999999999997</v>
      </c>
      <c r="J237" s="42">
        <v>250.65</v>
      </c>
      <c r="K237" s="43">
        <v>252.09</v>
      </c>
      <c r="L237" s="42">
        <v>233.54</v>
      </c>
      <c r="M237" s="43">
        <v>338.26</v>
      </c>
      <c r="N237" s="42">
        <v>294.10000000000002</v>
      </c>
      <c r="O237" s="42">
        <v>285.45999999999998</v>
      </c>
      <c r="P237" s="42">
        <v>272.27</v>
      </c>
      <c r="Q237" s="42">
        <v>255.26</v>
      </c>
      <c r="S237" s="52">
        <f t="shared" si="3"/>
        <v>101330.79</v>
      </c>
    </row>
    <row r="238" spans="1:19" x14ac:dyDescent="0.25">
      <c r="A238" s="8" t="s">
        <v>19</v>
      </c>
      <c r="B238" s="8" t="s">
        <v>78</v>
      </c>
      <c r="C238" s="8" t="s">
        <v>85</v>
      </c>
      <c r="D238" s="8" t="s">
        <v>685</v>
      </c>
      <c r="E238" s="8" t="s">
        <v>686</v>
      </c>
      <c r="F238" s="42">
        <v>351.8</v>
      </c>
      <c r="G238" s="42">
        <v>324.82</v>
      </c>
      <c r="H238" s="42">
        <v>298.45</v>
      </c>
      <c r="I238" s="42">
        <v>277.27999999999997</v>
      </c>
      <c r="J238" s="42">
        <v>268.3</v>
      </c>
      <c r="K238" s="43">
        <v>261.27999999999997</v>
      </c>
      <c r="L238" s="42">
        <v>241.12</v>
      </c>
      <c r="M238" s="43">
        <v>236.71</v>
      </c>
      <c r="N238" s="42">
        <v>228.41</v>
      </c>
      <c r="O238" s="42">
        <v>225.89</v>
      </c>
      <c r="P238" s="42">
        <v>216.07</v>
      </c>
      <c r="Q238" s="42">
        <v>194.4</v>
      </c>
      <c r="S238" s="52">
        <f t="shared" si="3"/>
        <v>94902.930000000008</v>
      </c>
    </row>
    <row r="239" spans="1:19" x14ac:dyDescent="0.25">
      <c r="A239" s="8" t="s">
        <v>19</v>
      </c>
      <c r="B239" s="8" t="s">
        <v>20</v>
      </c>
      <c r="C239" s="8" t="s">
        <v>104</v>
      </c>
      <c r="D239" s="8" t="s">
        <v>637</v>
      </c>
      <c r="E239" s="8" t="s">
        <v>640</v>
      </c>
      <c r="F239" s="42">
        <v>41.73</v>
      </c>
      <c r="G239" s="42">
        <v>38.6</v>
      </c>
      <c r="H239" s="42">
        <v>34.08</v>
      </c>
      <c r="I239" s="42">
        <v>39.21</v>
      </c>
      <c r="J239" s="42">
        <v>43.35</v>
      </c>
      <c r="K239" s="43">
        <v>38.36</v>
      </c>
      <c r="L239" s="42">
        <v>38.21</v>
      </c>
      <c r="M239" s="43">
        <v>35.46</v>
      </c>
      <c r="N239" s="42">
        <v>33.76</v>
      </c>
      <c r="O239" s="42">
        <v>33.130000000000003</v>
      </c>
      <c r="P239" s="42">
        <v>33.64</v>
      </c>
      <c r="Q239" s="42">
        <v>41.09</v>
      </c>
      <c r="S239" s="52">
        <f t="shared" si="3"/>
        <v>13708.450000000003</v>
      </c>
    </row>
    <row r="240" spans="1:19" x14ac:dyDescent="0.25">
      <c r="A240" s="8" t="s">
        <v>19</v>
      </c>
      <c r="B240" s="8" t="s">
        <v>20</v>
      </c>
      <c r="C240" s="8" t="s">
        <v>104</v>
      </c>
      <c r="D240" s="8" t="s">
        <v>637</v>
      </c>
      <c r="E240" s="8" t="s">
        <v>641</v>
      </c>
      <c r="F240" s="42">
        <v>485.14</v>
      </c>
      <c r="G240" s="42">
        <v>380.66</v>
      </c>
      <c r="H240" s="42">
        <v>353.16</v>
      </c>
      <c r="I240" s="42">
        <v>467.53</v>
      </c>
      <c r="J240" s="42">
        <v>475.51</v>
      </c>
      <c r="K240" s="43">
        <v>477.82</v>
      </c>
      <c r="L240" s="42">
        <v>492.52</v>
      </c>
      <c r="M240" s="43">
        <v>472.83</v>
      </c>
      <c r="N240" s="42">
        <v>476.38</v>
      </c>
      <c r="O240" s="42">
        <v>427.66</v>
      </c>
      <c r="P240" s="42">
        <v>379.39</v>
      </c>
      <c r="Q240" s="42">
        <v>393.67</v>
      </c>
      <c r="S240" s="52">
        <f t="shared" si="3"/>
        <v>160807.26999999999</v>
      </c>
    </row>
    <row r="241" spans="1:19" x14ac:dyDescent="0.25">
      <c r="A241" s="8" t="s">
        <v>124</v>
      </c>
      <c r="B241" s="8" t="s">
        <v>125</v>
      </c>
      <c r="C241" s="8" t="s">
        <v>126</v>
      </c>
      <c r="D241" s="8" t="s">
        <v>269</v>
      </c>
      <c r="E241" s="8" t="s">
        <v>270</v>
      </c>
      <c r="F241" s="42">
        <v>401.84</v>
      </c>
      <c r="G241" s="42">
        <v>422.59</v>
      </c>
      <c r="H241" s="42">
        <v>425.97</v>
      </c>
      <c r="I241" s="42">
        <v>385.59</v>
      </c>
      <c r="J241" s="42">
        <v>460.5</v>
      </c>
      <c r="K241" s="43">
        <v>479.7</v>
      </c>
      <c r="L241" s="42">
        <v>486.53</v>
      </c>
      <c r="M241" s="43">
        <v>461.73</v>
      </c>
      <c r="N241" s="42">
        <v>441.83</v>
      </c>
      <c r="O241" s="42">
        <v>493.51</v>
      </c>
      <c r="P241" s="42">
        <v>458.08</v>
      </c>
      <c r="Q241" s="42">
        <v>459.17</v>
      </c>
      <c r="S241" s="52">
        <f t="shared" si="3"/>
        <v>163655.26999999996</v>
      </c>
    </row>
    <row r="242" spans="1:19" x14ac:dyDescent="0.25">
      <c r="A242" s="8" t="s">
        <v>19</v>
      </c>
      <c r="B242" s="8" t="s">
        <v>20</v>
      </c>
      <c r="C242" s="8" t="s">
        <v>115</v>
      </c>
      <c r="D242" s="8" t="s">
        <v>117</v>
      </c>
      <c r="E242" s="8" t="s">
        <v>116</v>
      </c>
      <c r="F242" s="42">
        <v>81.48</v>
      </c>
      <c r="G242" s="42">
        <v>81.5</v>
      </c>
      <c r="H242" s="42">
        <v>78.290000000000006</v>
      </c>
      <c r="I242" s="42">
        <v>75.400000000000006</v>
      </c>
      <c r="J242" s="42">
        <v>83.81</v>
      </c>
      <c r="K242" s="43">
        <v>83.87</v>
      </c>
      <c r="L242" s="42">
        <v>89.65</v>
      </c>
      <c r="M242" s="43">
        <v>130.84</v>
      </c>
      <c r="N242" s="42">
        <v>121.73</v>
      </c>
      <c r="O242" s="42">
        <v>124.61</v>
      </c>
      <c r="P242" s="42">
        <v>118.93</v>
      </c>
      <c r="Q242" s="42">
        <v>104.29</v>
      </c>
      <c r="S242" s="52">
        <f t="shared" si="3"/>
        <v>35761.970000000008</v>
      </c>
    </row>
    <row r="243" spans="1:19" x14ac:dyDescent="0.25">
      <c r="A243" s="8" t="s">
        <v>89</v>
      </c>
      <c r="B243" s="8" t="s">
        <v>288</v>
      </c>
      <c r="C243" s="8" t="s">
        <v>126</v>
      </c>
      <c r="D243" s="8" t="s">
        <v>290</v>
      </c>
      <c r="E243" s="8" t="s">
        <v>291</v>
      </c>
      <c r="F243" s="42">
        <v>344.61</v>
      </c>
      <c r="G243" s="42">
        <v>321.05</v>
      </c>
      <c r="H243" s="42">
        <v>291.67</v>
      </c>
      <c r="I243" s="42">
        <v>299.32</v>
      </c>
      <c r="J243" s="42">
        <v>281.66000000000003</v>
      </c>
      <c r="K243" s="43">
        <v>274.58999999999997</v>
      </c>
      <c r="L243" s="42">
        <v>168.53</v>
      </c>
      <c r="M243" s="43">
        <v>242.47</v>
      </c>
      <c r="N243" s="42">
        <v>279</v>
      </c>
      <c r="O243" s="42">
        <v>258.77999999999997</v>
      </c>
      <c r="P243" s="42">
        <v>201.9</v>
      </c>
      <c r="Q243" s="42">
        <v>249.64</v>
      </c>
      <c r="S243" s="52">
        <f t="shared" si="3"/>
        <v>97591.859999999986</v>
      </c>
    </row>
    <row r="244" spans="1:19" x14ac:dyDescent="0.25">
      <c r="A244" s="8" t="s">
        <v>19</v>
      </c>
      <c r="B244" s="8" t="s">
        <v>78</v>
      </c>
      <c r="C244" s="8" t="s">
        <v>313</v>
      </c>
      <c r="D244" s="8" t="s">
        <v>315</v>
      </c>
      <c r="E244" s="8" t="s">
        <v>317</v>
      </c>
      <c r="F244" s="42">
        <v>226.91</v>
      </c>
      <c r="G244" s="42">
        <v>69.5</v>
      </c>
      <c r="H244" s="42">
        <v>214.74</v>
      </c>
      <c r="I244" s="42">
        <v>64.97</v>
      </c>
      <c r="J244" s="42">
        <v>65.680000000000007</v>
      </c>
      <c r="K244" s="43">
        <v>216.18</v>
      </c>
      <c r="L244" s="42">
        <v>72.430000000000007</v>
      </c>
      <c r="M244" s="43">
        <v>94.85</v>
      </c>
      <c r="N244" s="42">
        <v>135.12</v>
      </c>
      <c r="O244" s="42">
        <v>144.58000000000001</v>
      </c>
      <c r="P244" s="42">
        <v>141.51</v>
      </c>
      <c r="Q244" s="42">
        <v>319.83</v>
      </c>
      <c r="S244" s="52">
        <f t="shared" si="3"/>
        <v>53989.020000000004</v>
      </c>
    </row>
    <row r="245" spans="1:19" x14ac:dyDescent="0.25">
      <c r="A245" s="8" t="s">
        <v>19</v>
      </c>
      <c r="B245" s="8" t="s">
        <v>299</v>
      </c>
      <c r="C245" s="8" t="s">
        <v>81</v>
      </c>
      <c r="D245" s="8" t="s">
        <v>301</v>
      </c>
      <c r="E245" s="8" t="s">
        <v>300</v>
      </c>
      <c r="F245" s="42">
        <v>268.36</v>
      </c>
      <c r="G245" s="42">
        <v>324.22000000000003</v>
      </c>
      <c r="H245" s="42">
        <v>327.99</v>
      </c>
      <c r="I245" s="42">
        <v>361.79</v>
      </c>
      <c r="J245" s="42">
        <v>486.93</v>
      </c>
      <c r="K245" s="43">
        <v>460.86</v>
      </c>
      <c r="L245" s="42">
        <v>443.49</v>
      </c>
      <c r="M245" s="43">
        <v>448.04</v>
      </c>
      <c r="N245" s="42">
        <v>439.84</v>
      </c>
      <c r="O245" s="42">
        <v>391.46</v>
      </c>
      <c r="P245" s="42">
        <v>396.21</v>
      </c>
      <c r="Q245" s="42">
        <v>414.75</v>
      </c>
      <c r="S245" s="52">
        <f t="shared" si="3"/>
        <v>145050.78</v>
      </c>
    </row>
    <row r="246" spans="1:19" x14ac:dyDescent="0.25">
      <c r="A246" s="8" t="s">
        <v>61</v>
      </c>
      <c r="B246" s="8" t="s">
        <v>450</v>
      </c>
      <c r="C246" s="8" t="s">
        <v>43</v>
      </c>
      <c r="D246" s="8" t="s">
        <v>452</v>
      </c>
      <c r="E246" s="8" t="s">
        <v>451</v>
      </c>
      <c r="F246" s="42">
        <v>1180.8399999999999</v>
      </c>
      <c r="G246" s="42">
        <v>1270.3900000000001</v>
      </c>
      <c r="H246" s="42">
        <v>1375.68</v>
      </c>
      <c r="I246" s="42">
        <v>1328.66</v>
      </c>
      <c r="J246" s="42">
        <v>1410.22</v>
      </c>
      <c r="K246" s="43">
        <v>1419.93</v>
      </c>
      <c r="L246" s="42">
        <v>1359.27</v>
      </c>
      <c r="M246" s="43">
        <v>1381.93</v>
      </c>
      <c r="N246" s="42">
        <v>1369.12</v>
      </c>
      <c r="O246" s="42">
        <v>1332.62</v>
      </c>
      <c r="P246" s="42">
        <v>1309.6400000000001</v>
      </c>
      <c r="Q246" s="42">
        <v>1317.51</v>
      </c>
      <c r="S246" s="52">
        <f t="shared" si="3"/>
        <v>488491.59</v>
      </c>
    </row>
    <row r="247" spans="1:19" x14ac:dyDescent="0.25">
      <c r="A247" s="8" t="s">
        <v>89</v>
      </c>
      <c r="B247" s="8" t="s">
        <v>273</v>
      </c>
      <c r="C247" s="8" t="s">
        <v>29</v>
      </c>
      <c r="D247" s="8" t="s">
        <v>275</v>
      </c>
      <c r="E247" s="8" t="s">
        <v>276</v>
      </c>
      <c r="F247" s="42">
        <v>31008.22</v>
      </c>
      <c r="G247" s="42">
        <v>30325.1</v>
      </c>
      <c r="H247" s="42">
        <v>30868.67</v>
      </c>
      <c r="I247" s="42">
        <v>30835.09</v>
      </c>
      <c r="J247" s="42">
        <v>28622.37</v>
      </c>
      <c r="K247" s="43">
        <v>30620.43</v>
      </c>
      <c r="L247" s="42">
        <v>30196.41</v>
      </c>
      <c r="M247" s="43">
        <v>29884.44</v>
      </c>
      <c r="N247" s="42">
        <v>30530.33</v>
      </c>
      <c r="O247" s="42">
        <v>29737.74</v>
      </c>
      <c r="P247" s="42">
        <v>28250.13</v>
      </c>
      <c r="Q247" s="42">
        <v>29862.39</v>
      </c>
      <c r="S247" s="52">
        <f t="shared" si="3"/>
        <v>10971769.640000001</v>
      </c>
    </row>
    <row r="248" spans="1:19" x14ac:dyDescent="0.25">
      <c r="A248" s="8" t="s">
        <v>231</v>
      </c>
      <c r="B248" s="8" t="s">
        <v>277</v>
      </c>
      <c r="C248" s="8" t="s">
        <v>17</v>
      </c>
      <c r="D248" s="8" t="s">
        <v>278</v>
      </c>
      <c r="E248" s="8" t="s">
        <v>278</v>
      </c>
      <c r="F248" s="42">
        <v>0.96</v>
      </c>
      <c r="G248" s="42">
        <v>3.05</v>
      </c>
      <c r="H248" s="42">
        <v>1.21</v>
      </c>
      <c r="I248" s="42">
        <v>1.04</v>
      </c>
      <c r="J248" s="42">
        <v>0.27</v>
      </c>
      <c r="K248" s="43">
        <v>0</v>
      </c>
      <c r="L248" s="42">
        <v>1.06</v>
      </c>
      <c r="M248" s="43">
        <v>1.7</v>
      </c>
      <c r="N248" s="42">
        <v>0</v>
      </c>
      <c r="O248" s="42">
        <v>0</v>
      </c>
      <c r="P248" s="42">
        <v>1.44</v>
      </c>
      <c r="Q248" s="42">
        <v>2.99</v>
      </c>
      <c r="S248" s="52">
        <f t="shared" si="3"/>
        <v>413.69</v>
      </c>
    </row>
    <row r="249" spans="1:19" x14ac:dyDescent="0.25">
      <c r="A249" s="8" t="s">
        <v>19</v>
      </c>
      <c r="B249" s="8" t="s">
        <v>103</v>
      </c>
      <c r="C249" s="8" t="s">
        <v>104</v>
      </c>
      <c r="D249" s="8" t="s">
        <v>19</v>
      </c>
      <c r="E249" s="8" t="s">
        <v>680</v>
      </c>
      <c r="F249" s="42">
        <v>313.11</v>
      </c>
      <c r="G249" s="42">
        <v>261.97000000000003</v>
      </c>
      <c r="H249" s="42">
        <v>239.23</v>
      </c>
      <c r="I249" s="42">
        <v>293.64999999999998</v>
      </c>
      <c r="J249" s="42">
        <v>307.74</v>
      </c>
      <c r="K249" s="43">
        <v>305.54000000000002</v>
      </c>
      <c r="L249" s="42">
        <v>314.22000000000003</v>
      </c>
      <c r="M249" s="43">
        <v>297.57</v>
      </c>
      <c r="N249" s="42">
        <v>237.3</v>
      </c>
      <c r="O249" s="42">
        <v>244.15</v>
      </c>
      <c r="P249" s="42">
        <v>256.24</v>
      </c>
      <c r="Q249" s="42">
        <v>276.13</v>
      </c>
      <c r="S249" s="52">
        <f t="shared" si="3"/>
        <v>101873.70999999999</v>
      </c>
    </row>
    <row r="250" spans="1:19" x14ac:dyDescent="0.25">
      <c r="A250" s="8" t="s">
        <v>19</v>
      </c>
      <c r="B250" s="8" t="s">
        <v>106</v>
      </c>
      <c r="C250" s="8" t="s">
        <v>104</v>
      </c>
      <c r="D250" s="8" t="s">
        <v>19</v>
      </c>
      <c r="E250" s="8" t="s">
        <v>107</v>
      </c>
      <c r="F250" s="42">
        <v>398.03</v>
      </c>
      <c r="G250" s="42">
        <v>380.12</v>
      </c>
      <c r="H250" s="42">
        <v>335.5</v>
      </c>
      <c r="I250" s="42">
        <v>360.02</v>
      </c>
      <c r="J250" s="42">
        <v>301.73</v>
      </c>
      <c r="K250" s="43">
        <v>295.91000000000003</v>
      </c>
      <c r="L250" s="42">
        <v>287.72000000000003</v>
      </c>
      <c r="M250" s="43">
        <v>286.37</v>
      </c>
      <c r="N250" s="42">
        <v>278.12</v>
      </c>
      <c r="O250" s="42">
        <v>296.06</v>
      </c>
      <c r="P250" s="42">
        <v>277.91000000000003</v>
      </c>
      <c r="Q250" s="42">
        <v>268.29000000000002</v>
      </c>
      <c r="S250" s="52">
        <f t="shared" si="3"/>
        <v>114386.86000000003</v>
      </c>
    </row>
    <row r="251" spans="1:19" x14ac:dyDescent="0.25">
      <c r="A251" s="8" t="s">
        <v>19</v>
      </c>
      <c r="B251" s="8" t="s">
        <v>66</v>
      </c>
      <c r="C251" s="8" t="s">
        <v>104</v>
      </c>
      <c r="D251" s="8" t="s">
        <v>19</v>
      </c>
      <c r="E251" s="8" t="s">
        <v>107</v>
      </c>
      <c r="F251" s="42">
        <v>259.97000000000003</v>
      </c>
      <c r="G251" s="42">
        <v>298.97000000000003</v>
      </c>
      <c r="H251" s="42">
        <v>294.07</v>
      </c>
      <c r="I251" s="42">
        <v>294.62</v>
      </c>
      <c r="J251" s="42">
        <v>293.22000000000003</v>
      </c>
      <c r="K251" s="43">
        <v>280.37</v>
      </c>
      <c r="L251" s="42">
        <v>279.02</v>
      </c>
      <c r="M251" s="43">
        <v>276.61</v>
      </c>
      <c r="N251" s="42">
        <v>272.62</v>
      </c>
      <c r="O251" s="42">
        <v>268.31</v>
      </c>
      <c r="P251" s="42">
        <v>139.6</v>
      </c>
      <c r="Q251" s="42">
        <v>186.86</v>
      </c>
      <c r="S251" s="52">
        <f t="shared" si="3"/>
        <v>95587.32</v>
      </c>
    </row>
    <row r="252" spans="1:19" x14ac:dyDescent="0.25">
      <c r="A252" s="8" t="s">
        <v>19</v>
      </c>
      <c r="B252" s="8" t="s">
        <v>70</v>
      </c>
      <c r="C252" s="8" t="s">
        <v>104</v>
      </c>
      <c r="D252" s="8" t="s">
        <v>19</v>
      </c>
      <c r="E252" s="8" t="s">
        <v>108</v>
      </c>
      <c r="F252" s="42">
        <v>598.35</v>
      </c>
      <c r="G252" s="42">
        <v>577.22</v>
      </c>
      <c r="H252" s="42">
        <v>571.27</v>
      </c>
      <c r="I252" s="42">
        <v>385.12</v>
      </c>
      <c r="J252" s="42">
        <v>151.96</v>
      </c>
      <c r="K252" s="43">
        <v>518.41999999999996</v>
      </c>
      <c r="L252" s="42">
        <v>495.02</v>
      </c>
      <c r="M252" s="43">
        <v>487.39</v>
      </c>
      <c r="N252" s="42">
        <v>473.77</v>
      </c>
      <c r="O252" s="42">
        <v>471.69</v>
      </c>
      <c r="P252" s="42">
        <v>459.3</v>
      </c>
      <c r="Q252" s="42">
        <v>455.83</v>
      </c>
      <c r="S252" s="52">
        <f t="shared" si="3"/>
        <v>171437.27</v>
      </c>
    </row>
    <row r="253" spans="1:19" x14ac:dyDescent="0.25">
      <c r="A253" s="8" t="s">
        <v>61</v>
      </c>
      <c r="B253" s="8" t="s">
        <v>453</v>
      </c>
      <c r="C253" s="8" t="s">
        <v>43</v>
      </c>
      <c r="D253" s="8" t="s">
        <v>452</v>
      </c>
      <c r="E253" s="8" t="s">
        <v>454</v>
      </c>
      <c r="F253" s="42">
        <v>704.38</v>
      </c>
      <c r="G253" s="42">
        <v>692.59</v>
      </c>
      <c r="H253" s="42">
        <v>685.51</v>
      </c>
      <c r="I253" s="42">
        <v>676.86</v>
      </c>
      <c r="J253" s="42">
        <v>683.97</v>
      </c>
      <c r="K253" s="43">
        <v>906.73</v>
      </c>
      <c r="L253" s="42">
        <v>1002.88</v>
      </c>
      <c r="M253" s="43">
        <v>972.31</v>
      </c>
      <c r="N253" s="42">
        <v>987.49</v>
      </c>
      <c r="O253" s="42">
        <v>961.76</v>
      </c>
      <c r="P253" s="42">
        <v>999.93</v>
      </c>
      <c r="Q253" s="42">
        <v>925.59</v>
      </c>
      <c r="S253" s="52">
        <f t="shared" si="3"/>
        <v>310551.21999999997</v>
      </c>
    </row>
    <row r="254" spans="1:19" x14ac:dyDescent="0.25">
      <c r="A254" s="8" t="s">
        <v>61</v>
      </c>
      <c r="B254" s="8" t="s">
        <v>62</v>
      </c>
      <c r="C254" s="8" t="s">
        <v>29</v>
      </c>
      <c r="D254" s="8" t="s">
        <v>74</v>
      </c>
      <c r="E254" s="8" t="s">
        <v>719</v>
      </c>
      <c r="F254" s="42">
        <v>51.05</v>
      </c>
      <c r="G254" s="42">
        <v>45.33</v>
      </c>
      <c r="H254" s="42">
        <v>50.75</v>
      </c>
      <c r="I254" s="42">
        <v>46.09</v>
      </c>
      <c r="J254" s="42">
        <v>49.1</v>
      </c>
      <c r="K254" s="43">
        <v>53.09</v>
      </c>
      <c r="L254" s="42">
        <v>56.14</v>
      </c>
      <c r="M254" s="43">
        <v>58.86</v>
      </c>
      <c r="N254" s="42">
        <v>57.21</v>
      </c>
      <c r="O254" s="42">
        <v>58.2</v>
      </c>
      <c r="P254" s="42">
        <v>46.44</v>
      </c>
      <c r="Q254" s="42">
        <v>60.32</v>
      </c>
      <c r="S254" s="52">
        <f t="shared" si="3"/>
        <v>19271.160000000003</v>
      </c>
    </row>
    <row r="255" spans="1:19" x14ac:dyDescent="0.25">
      <c r="A255" s="8" t="s">
        <v>27</v>
      </c>
      <c r="B255" s="8" t="s">
        <v>84</v>
      </c>
      <c r="C255" s="8" t="s">
        <v>753</v>
      </c>
      <c r="D255" s="8" t="s">
        <v>754</v>
      </c>
      <c r="E255" s="8" t="s">
        <v>755</v>
      </c>
      <c r="F255" s="42">
        <v>0</v>
      </c>
      <c r="G255" s="42">
        <v>0</v>
      </c>
      <c r="H255" s="42">
        <v>628.85</v>
      </c>
      <c r="I255" s="42">
        <v>558.49</v>
      </c>
      <c r="J255" s="42">
        <v>409.92</v>
      </c>
      <c r="K255" s="43">
        <v>392.33</v>
      </c>
      <c r="L255" s="42">
        <v>374.49</v>
      </c>
      <c r="M255" s="43">
        <v>330.8</v>
      </c>
      <c r="N255" s="42">
        <v>241.09</v>
      </c>
      <c r="O255" s="42">
        <v>269.20999999999998</v>
      </c>
      <c r="P255" s="42">
        <v>249.6</v>
      </c>
      <c r="Q255" s="42">
        <v>228.15</v>
      </c>
      <c r="S255" s="52">
        <f t="shared" si="3"/>
        <v>112729.31999999999</v>
      </c>
    </row>
    <row r="256" spans="1:19" x14ac:dyDescent="0.25">
      <c r="A256" s="8" t="s">
        <v>19</v>
      </c>
      <c r="B256" s="8" t="s">
        <v>66</v>
      </c>
      <c r="C256" s="8" t="s">
        <v>43</v>
      </c>
      <c r="D256" s="8" t="s">
        <v>117</v>
      </c>
      <c r="E256" s="8" t="s">
        <v>117</v>
      </c>
      <c r="F256" s="42">
        <v>338.97</v>
      </c>
      <c r="G256" s="42">
        <v>338.54</v>
      </c>
      <c r="H256" s="42">
        <v>302.64999999999998</v>
      </c>
      <c r="I256" s="42">
        <v>327.60000000000002</v>
      </c>
      <c r="J256" s="42">
        <v>323.06</v>
      </c>
      <c r="K256" s="43">
        <v>306.3</v>
      </c>
      <c r="L256" s="42">
        <v>299.81</v>
      </c>
      <c r="M256" s="43">
        <v>306.13</v>
      </c>
      <c r="N256" s="42">
        <v>302.3</v>
      </c>
      <c r="O256" s="42">
        <v>237.42</v>
      </c>
      <c r="P256" s="42">
        <v>689.67</v>
      </c>
      <c r="Q256" s="42">
        <v>650.80999999999995</v>
      </c>
      <c r="S256" s="52">
        <f t="shared" si="3"/>
        <v>134479.56999999998</v>
      </c>
    </row>
    <row r="257" spans="1:19" x14ac:dyDescent="0.25">
      <c r="A257" s="8" t="s">
        <v>19</v>
      </c>
      <c r="B257" s="8" t="s">
        <v>20</v>
      </c>
      <c r="C257" s="8" t="s">
        <v>304</v>
      </c>
      <c r="D257" s="8" t="s">
        <v>306</v>
      </c>
      <c r="E257" s="8" t="s">
        <v>307</v>
      </c>
      <c r="F257" s="42">
        <v>580.25</v>
      </c>
      <c r="G257" s="42">
        <v>585.97</v>
      </c>
      <c r="H257" s="42">
        <v>595.57000000000005</v>
      </c>
      <c r="I257" s="42">
        <v>591.88</v>
      </c>
      <c r="J257" s="42">
        <v>644.85</v>
      </c>
      <c r="K257" s="43">
        <v>641.95000000000005</v>
      </c>
      <c r="L257" s="42">
        <v>611.45000000000005</v>
      </c>
      <c r="M257" s="43">
        <v>564.59</v>
      </c>
      <c r="N257" s="42">
        <v>544.54999999999995</v>
      </c>
      <c r="O257" s="42">
        <v>534.67999999999995</v>
      </c>
      <c r="P257" s="42">
        <v>409.91</v>
      </c>
      <c r="Q257" s="42">
        <v>330.58</v>
      </c>
      <c r="S257" s="52">
        <f t="shared" si="3"/>
        <v>201776.93</v>
      </c>
    </row>
    <row r="258" spans="1:19" x14ac:dyDescent="0.25">
      <c r="A258" s="8" t="s">
        <v>19</v>
      </c>
      <c r="B258" s="8" t="s">
        <v>103</v>
      </c>
      <c r="C258" s="8" t="s">
        <v>81</v>
      </c>
      <c r="D258" s="8" t="s">
        <v>326</v>
      </c>
      <c r="E258" s="8" t="s">
        <v>325</v>
      </c>
      <c r="F258" s="42">
        <v>436.5</v>
      </c>
      <c r="G258" s="42">
        <v>490.62</v>
      </c>
      <c r="H258" s="42">
        <v>483.6</v>
      </c>
      <c r="I258" s="42">
        <v>535.99</v>
      </c>
      <c r="J258" s="42">
        <v>502.49</v>
      </c>
      <c r="K258" s="43">
        <v>478.68</v>
      </c>
      <c r="L258" s="42">
        <v>448.03</v>
      </c>
      <c r="M258" s="43">
        <v>457.32</v>
      </c>
      <c r="N258" s="42">
        <v>478.81</v>
      </c>
      <c r="O258" s="42">
        <v>403.55</v>
      </c>
      <c r="P258" s="42">
        <v>324.77999999999997</v>
      </c>
      <c r="Q258" s="42">
        <v>364.55</v>
      </c>
      <c r="S258" s="52">
        <f t="shared" si="3"/>
        <v>164262.39999999997</v>
      </c>
    </row>
    <row r="259" spans="1:19" x14ac:dyDescent="0.25">
      <c r="A259" s="8" t="s">
        <v>19</v>
      </c>
      <c r="B259" s="8" t="s">
        <v>46</v>
      </c>
      <c r="C259" s="8" t="s">
        <v>206</v>
      </c>
      <c r="D259" s="8" t="s">
        <v>296</v>
      </c>
      <c r="E259" s="8" t="s">
        <v>295</v>
      </c>
      <c r="F259" s="42">
        <v>168.86</v>
      </c>
      <c r="G259" s="42">
        <v>167.78</v>
      </c>
      <c r="H259" s="42">
        <v>158.81</v>
      </c>
      <c r="I259" s="42">
        <v>138.16999999999999</v>
      </c>
      <c r="J259" s="42">
        <v>136.29</v>
      </c>
      <c r="K259" s="43">
        <v>133.57</v>
      </c>
      <c r="L259" s="42">
        <v>127.48</v>
      </c>
      <c r="M259" s="43">
        <v>125.15</v>
      </c>
      <c r="N259" s="42">
        <v>128.35</v>
      </c>
      <c r="O259" s="42">
        <v>129.58000000000001</v>
      </c>
      <c r="P259" s="42">
        <v>124.65</v>
      </c>
      <c r="Q259" s="42">
        <v>119.01</v>
      </c>
      <c r="S259" s="52">
        <f t="shared" si="3"/>
        <v>50360.619999999995</v>
      </c>
    </row>
    <row r="260" spans="1:19" x14ac:dyDescent="0.25">
      <c r="A260" s="8" t="s">
        <v>19</v>
      </c>
      <c r="B260" s="8" t="s">
        <v>46</v>
      </c>
      <c r="C260" s="8" t="s">
        <v>206</v>
      </c>
      <c r="D260" s="8" t="s">
        <v>296</v>
      </c>
      <c r="E260" s="8" t="s">
        <v>653</v>
      </c>
      <c r="F260" s="42">
        <v>35.950000000000003</v>
      </c>
      <c r="G260" s="42">
        <v>34.67</v>
      </c>
      <c r="H260" s="42">
        <v>33.75</v>
      </c>
      <c r="I260" s="42">
        <v>31.8</v>
      </c>
      <c r="J260" s="42">
        <v>31.48</v>
      </c>
      <c r="K260" s="43">
        <v>29.36</v>
      </c>
      <c r="L260" s="42">
        <v>38.11</v>
      </c>
      <c r="M260" s="43">
        <v>37.69</v>
      </c>
      <c r="N260" s="42">
        <v>37.299999999999997</v>
      </c>
      <c r="O260" s="42">
        <v>36.42</v>
      </c>
      <c r="P260" s="42">
        <v>35.44</v>
      </c>
      <c r="Q260" s="42">
        <v>36.4</v>
      </c>
      <c r="S260" s="52">
        <f t="shared" si="3"/>
        <v>12731.56</v>
      </c>
    </row>
    <row r="261" spans="1:19" x14ac:dyDescent="0.25">
      <c r="A261" s="8" t="s">
        <v>19</v>
      </c>
      <c r="B261" s="8" t="s">
        <v>46</v>
      </c>
      <c r="C261" s="8" t="s">
        <v>206</v>
      </c>
      <c r="D261" s="8" t="s">
        <v>296</v>
      </c>
      <c r="E261" s="8" t="s">
        <v>297</v>
      </c>
      <c r="F261" s="42">
        <v>51.17</v>
      </c>
      <c r="G261" s="42">
        <v>50.76</v>
      </c>
      <c r="H261" s="42">
        <v>54.12</v>
      </c>
      <c r="I261" s="42">
        <v>53.72</v>
      </c>
      <c r="J261" s="42">
        <v>51.32</v>
      </c>
      <c r="K261" s="43">
        <v>50.23</v>
      </c>
      <c r="L261" s="42">
        <v>48.42</v>
      </c>
      <c r="M261" s="43">
        <v>43.79</v>
      </c>
      <c r="N261" s="42">
        <v>42.27</v>
      </c>
      <c r="O261" s="42">
        <v>25.54</v>
      </c>
      <c r="P261" s="42">
        <v>9.61</v>
      </c>
      <c r="Q261" s="42">
        <v>9.9700000000000006</v>
      </c>
      <c r="S261" s="52">
        <f t="shared" si="3"/>
        <v>14910.41</v>
      </c>
    </row>
    <row r="262" spans="1:19" x14ac:dyDescent="0.25">
      <c r="A262" s="8" t="s">
        <v>19</v>
      </c>
      <c r="B262" s="8" t="s">
        <v>46</v>
      </c>
      <c r="C262" s="8" t="s">
        <v>206</v>
      </c>
      <c r="D262" s="8" t="s">
        <v>296</v>
      </c>
      <c r="E262" s="8" t="s">
        <v>298</v>
      </c>
      <c r="F262" s="42">
        <v>23.81</v>
      </c>
      <c r="G262" s="42">
        <v>23.23</v>
      </c>
      <c r="H262" s="42">
        <v>22.49</v>
      </c>
      <c r="I262" s="42">
        <v>21.54</v>
      </c>
      <c r="J262" s="42">
        <v>21.28</v>
      </c>
      <c r="K262" s="43">
        <v>21.61</v>
      </c>
      <c r="L262" s="42">
        <v>0.24</v>
      </c>
      <c r="M262" s="43">
        <v>0</v>
      </c>
      <c r="N262" s="42">
        <v>0</v>
      </c>
      <c r="O262" s="42">
        <v>11.22</v>
      </c>
      <c r="P262" s="42">
        <v>27.97</v>
      </c>
      <c r="Q262" s="42">
        <v>29.84</v>
      </c>
      <c r="S262" s="52">
        <f t="shared" si="3"/>
        <v>6159.3200000000006</v>
      </c>
    </row>
    <row r="263" spans="1:19" x14ac:dyDescent="0.25">
      <c r="A263" s="8" t="s">
        <v>19</v>
      </c>
      <c r="B263" s="8" t="s">
        <v>103</v>
      </c>
      <c r="C263" s="8" t="s">
        <v>304</v>
      </c>
      <c r="D263" s="8" t="s">
        <v>306</v>
      </c>
      <c r="E263" s="8" t="s">
        <v>665</v>
      </c>
      <c r="F263" s="42">
        <v>38.869999999999997</v>
      </c>
      <c r="G263" s="42">
        <v>91.03</v>
      </c>
      <c r="H263" s="42">
        <v>129.80000000000001</v>
      </c>
      <c r="I263" s="42">
        <v>137.47</v>
      </c>
      <c r="J263" s="42">
        <v>144.08000000000001</v>
      </c>
      <c r="K263" s="43">
        <v>146.6</v>
      </c>
      <c r="L263" s="42">
        <v>120.46</v>
      </c>
      <c r="M263" s="43">
        <v>117.85</v>
      </c>
      <c r="N263" s="42">
        <v>121.59</v>
      </c>
      <c r="O263" s="42">
        <v>120.43</v>
      </c>
      <c r="P263" s="42">
        <v>118.73</v>
      </c>
      <c r="Q263" s="42">
        <v>121.76</v>
      </c>
      <c r="S263" s="52">
        <f t="shared" si="3"/>
        <v>42871.29</v>
      </c>
    </row>
    <row r="264" spans="1:19" x14ac:dyDescent="0.25">
      <c r="A264" s="8" t="s">
        <v>27</v>
      </c>
      <c r="B264" s="8" t="s">
        <v>28</v>
      </c>
      <c r="C264" s="8" t="s">
        <v>29</v>
      </c>
      <c r="D264" s="8" t="s">
        <v>30</v>
      </c>
      <c r="E264" s="8" t="s">
        <v>36</v>
      </c>
      <c r="F264" s="42">
        <v>188.15</v>
      </c>
      <c r="G264" s="42">
        <v>193.51</v>
      </c>
      <c r="H264" s="42">
        <v>163.98</v>
      </c>
      <c r="I264" s="42">
        <v>139.56</v>
      </c>
      <c r="J264" s="42">
        <v>145.58000000000001</v>
      </c>
      <c r="K264" s="43">
        <v>139.51</v>
      </c>
      <c r="L264" s="42">
        <v>174.03</v>
      </c>
      <c r="M264" s="43">
        <v>193.01</v>
      </c>
      <c r="N264" s="42">
        <v>222.51</v>
      </c>
      <c r="O264" s="42">
        <v>194.86</v>
      </c>
      <c r="P264" s="42">
        <v>187.87</v>
      </c>
      <c r="Q264" s="42">
        <v>188.58</v>
      </c>
      <c r="S264" s="52">
        <f t="shared" si="3"/>
        <v>64795.67</v>
      </c>
    </row>
    <row r="265" spans="1:19" x14ac:dyDescent="0.25">
      <c r="A265" s="8" t="s">
        <v>89</v>
      </c>
      <c r="B265" s="8" t="s">
        <v>370</v>
      </c>
      <c r="C265" s="8" t="s">
        <v>371</v>
      </c>
      <c r="D265" s="8" t="s">
        <v>372</v>
      </c>
      <c r="E265" s="8" t="s">
        <v>774</v>
      </c>
      <c r="F265" s="42">
        <v>2.83</v>
      </c>
      <c r="G265" s="42">
        <v>2.52</v>
      </c>
      <c r="H265" s="42">
        <v>11.21</v>
      </c>
      <c r="I265" s="42">
        <v>12.76</v>
      </c>
      <c r="J265" s="42">
        <v>0.99</v>
      </c>
      <c r="K265" s="43">
        <v>8.51</v>
      </c>
      <c r="L265" s="42">
        <v>10.47</v>
      </c>
      <c r="M265" s="43">
        <v>9.9</v>
      </c>
      <c r="N265" s="42">
        <v>6.74</v>
      </c>
      <c r="O265" s="42">
        <v>0.87</v>
      </c>
      <c r="P265" s="42">
        <v>0</v>
      </c>
      <c r="Q265" s="42">
        <v>0</v>
      </c>
      <c r="S265" s="52">
        <f t="shared" si="3"/>
        <v>2035.2300000000002</v>
      </c>
    </row>
    <row r="266" spans="1:19" x14ac:dyDescent="0.25">
      <c r="A266" s="8" t="s">
        <v>15</v>
      </c>
      <c r="B266" s="8" t="s">
        <v>779</v>
      </c>
      <c r="C266" s="8" t="s">
        <v>628</v>
      </c>
      <c r="D266" s="8" t="s">
        <v>780</v>
      </c>
      <c r="E266" s="8" t="s">
        <v>781</v>
      </c>
      <c r="F266" s="42">
        <v>6.9</v>
      </c>
      <c r="G266" s="42">
        <v>6.83</v>
      </c>
      <c r="H266" s="42">
        <v>6.6</v>
      </c>
      <c r="I266" s="42">
        <v>5.38</v>
      </c>
      <c r="J266" s="42">
        <v>4.78</v>
      </c>
      <c r="K266" s="43">
        <v>2.2999999999999998</v>
      </c>
      <c r="L266" s="42">
        <v>2.13</v>
      </c>
      <c r="M266" s="43">
        <v>0.81</v>
      </c>
      <c r="N266" s="42">
        <v>1.01</v>
      </c>
      <c r="O266" s="42">
        <v>1.02</v>
      </c>
      <c r="P266" s="42">
        <v>0.39</v>
      </c>
      <c r="Q266" s="42">
        <v>0.51</v>
      </c>
      <c r="S266" s="52">
        <f t="shared" si="3"/>
        <v>1168.8899999999996</v>
      </c>
    </row>
    <row r="267" spans="1:19" x14ac:dyDescent="0.25">
      <c r="A267" s="8" t="s">
        <v>89</v>
      </c>
      <c r="B267" s="8" t="s">
        <v>197</v>
      </c>
      <c r="C267" s="8" t="s">
        <v>29</v>
      </c>
      <c r="D267" s="8" t="s">
        <v>200</v>
      </c>
      <c r="E267" s="8" t="s">
        <v>199</v>
      </c>
      <c r="F267" s="42">
        <v>892.5</v>
      </c>
      <c r="G267" s="42">
        <v>893.52</v>
      </c>
      <c r="H267" s="42">
        <v>899.49</v>
      </c>
      <c r="I267" s="42">
        <v>885.4</v>
      </c>
      <c r="J267" s="42">
        <v>911.39</v>
      </c>
      <c r="K267" s="43">
        <v>920.18</v>
      </c>
      <c r="L267" s="42">
        <v>890.47</v>
      </c>
      <c r="M267" s="43">
        <v>900.18</v>
      </c>
      <c r="N267" s="42">
        <v>984.05</v>
      </c>
      <c r="O267" s="42">
        <v>963</v>
      </c>
      <c r="P267" s="42">
        <v>906.41</v>
      </c>
      <c r="Q267" s="42">
        <v>913.01</v>
      </c>
      <c r="S267" s="52">
        <f t="shared" si="3"/>
        <v>333371</v>
      </c>
    </row>
    <row r="268" spans="1:19" x14ac:dyDescent="0.25">
      <c r="A268" s="8" t="s">
        <v>89</v>
      </c>
      <c r="B268" s="8" t="s">
        <v>273</v>
      </c>
      <c r="C268" s="8" t="s">
        <v>29</v>
      </c>
      <c r="D268" s="8" t="s">
        <v>330</v>
      </c>
      <c r="E268" s="8" t="s">
        <v>334</v>
      </c>
      <c r="F268" s="42">
        <v>3611.12</v>
      </c>
      <c r="G268" s="42">
        <v>3581.12</v>
      </c>
      <c r="H268" s="42">
        <v>3520.36</v>
      </c>
      <c r="I268" s="42">
        <v>3782.35</v>
      </c>
      <c r="J268" s="42">
        <v>3892.08</v>
      </c>
      <c r="K268" s="43">
        <v>3717.18</v>
      </c>
      <c r="L268" s="42">
        <v>3990.5</v>
      </c>
      <c r="M268" s="43">
        <v>3829.74</v>
      </c>
      <c r="N268" s="42">
        <v>3799.5</v>
      </c>
      <c r="O268" s="42">
        <v>3620.91</v>
      </c>
      <c r="P268" s="42">
        <v>3518.07</v>
      </c>
      <c r="Q268" s="42">
        <v>3851.07</v>
      </c>
      <c r="S268" s="52">
        <f t="shared" si="3"/>
        <v>1360573.54</v>
      </c>
    </row>
    <row r="269" spans="1:19" x14ac:dyDescent="0.25">
      <c r="A269" s="8" t="s">
        <v>27</v>
      </c>
      <c r="B269" s="8" t="s">
        <v>761</v>
      </c>
      <c r="C269" s="8" t="s">
        <v>762</v>
      </c>
      <c r="D269" s="8" t="s">
        <v>763</v>
      </c>
      <c r="E269" s="8" t="s">
        <v>765</v>
      </c>
      <c r="F269" s="42">
        <v>1305.5999999999999</v>
      </c>
      <c r="G269" s="42">
        <v>1249.69</v>
      </c>
      <c r="H269" s="42">
        <v>1239.75</v>
      </c>
      <c r="I269" s="42">
        <v>1214.58</v>
      </c>
      <c r="J269" s="42">
        <v>1177.72</v>
      </c>
      <c r="K269" s="43">
        <v>1134.92</v>
      </c>
      <c r="L269" s="42">
        <v>1089.6400000000001</v>
      </c>
      <c r="M269" s="43">
        <v>1021.97</v>
      </c>
      <c r="N269" s="42">
        <v>1025.21</v>
      </c>
      <c r="O269" s="42">
        <v>989.31</v>
      </c>
      <c r="P269" s="42">
        <v>939.63</v>
      </c>
      <c r="Q269" s="42">
        <v>893.31</v>
      </c>
      <c r="S269" s="52">
        <f t="shared" si="3"/>
        <v>403657.82</v>
      </c>
    </row>
    <row r="270" spans="1:19" x14ac:dyDescent="0.25">
      <c r="A270" s="8" t="s">
        <v>61</v>
      </c>
      <c r="B270" s="8" t="s">
        <v>399</v>
      </c>
      <c r="C270" s="8" t="s">
        <v>29</v>
      </c>
      <c r="D270" s="8" t="s">
        <v>411</v>
      </c>
      <c r="E270" s="8" t="s">
        <v>418</v>
      </c>
      <c r="F270" s="42">
        <v>0</v>
      </c>
      <c r="G270" s="42">
        <v>0</v>
      </c>
      <c r="H270" s="42">
        <v>0</v>
      </c>
      <c r="I270" s="42">
        <v>198.14</v>
      </c>
      <c r="J270" s="42">
        <v>0</v>
      </c>
      <c r="K270" s="43">
        <v>309.56</v>
      </c>
      <c r="L270" s="42">
        <v>0</v>
      </c>
      <c r="M270" s="43">
        <v>0</v>
      </c>
      <c r="N270" s="42">
        <v>0</v>
      </c>
      <c r="O270" s="42">
        <v>0</v>
      </c>
      <c r="P270" s="42">
        <v>0</v>
      </c>
      <c r="Q270" s="42">
        <v>0</v>
      </c>
      <c r="S270" s="52">
        <f t="shared" ref="S270:S333" si="4">+SUMPRODUCT(F270:Q270,$F$11:$Q$11)</f>
        <v>15231</v>
      </c>
    </row>
    <row r="271" spans="1:19" x14ac:dyDescent="0.25">
      <c r="A271" s="8" t="s">
        <v>61</v>
      </c>
      <c r="B271" s="8" t="s">
        <v>417</v>
      </c>
      <c r="C271" s="8" t="s">
        <v>29</v>
      </c>
      <c r="D271" s="8" t="s">
        <v>411</v>
      </c>
      <c r="E271" s="8" t="s">
        <v>418</v>
      </c>
      <c r="F271" s="42">
        <v>338.36</v>
      </c>
      <c r="G271" s="42">
        <v>374.59</v>
      </c>
      <c r="H271" s="42">
        <v>376.33</v>
      </c>
      <c r="I271" s="42">
        <v>0</v>
      </c>
      <c r="J271" s="42">
        <v>311.92</v>
      </c>
      <c r="K271" s="43">
        <v>0</v>
      </c>
      <c r="L271" s="42">
        <v>363.02</v>
      </c>
      <c r="M271" s="43">
        <v>372.04</v>
      </c>
      <c r="N271" s="42">
        <v>358.98</v>
      </c>
      <c r="O271" s="42">
        <v>54.44</v>
      </c>
      <c r="P271" s="42">
        <v>186.17</v>
      </c>
      <c r="Q271" s="42">
        <v>308.8</v>
      </c>
      <c r="S271" s="52">
        <f t="shared" si="4"/>
        <v>92715.23000000001</v>
      </c>
    </row>
    <row r="272" spans="1:19" x14ac:dyDescent="0.25">
      <c r="A272" s="8" t="s">
        <v>124</v>
      </c>
      <c r="B272" s="8" t="s">
        <v>373</v>
      </c>
      <c r="C272" s="8" t="s">
        <v>29</v>
      </c>
      <c r="D272" s="8" t="s">
        <v>375</v>
      </c>
      <c r="E272" s="8" t="s">
        <v>381</v>
      </c>
      <c r="F272" s="42">
        <v>259.98</v>
      </c>
      <c r="G272" s="42">
        <v>240.47</v>
      </c>
      <c r="H272" s="42">
        <v>205.9</v>
      </c>
      <c r="I272" s="42">
        <v>5.08</v>
      </c>
      <c r="J272" s="42">
        <v>179.82</v>
      </c>
      <c r="K272" s="43">
        <v>558.84</v>
      </c>
      <c r="L272" s="42">
        <v>419.31</v>
      </c>
      <c r="M272" s="43">
        <v>383.7</v>
      </c>
      <c r="N272" s="42">
        <v>428.54</v>
      </c>
      <c r="O272" s="42">
        <v>386.37</v>
      </c>
      <c r="P272" s="42">
        <v>81.14</v>
      </c>
      <c r="Q272" s="42">
        <v>397.79</v>
      </c>
      <c r="S272" s="52">
        <f t="shared" si="4"/>
        <v>108160.13</v>
      </c>
    </row>
    <row r="273" spans="1:19" x14ac:dyDescent="0.25">
      <c r="A273" s="8" t="s">
        <v>124</v>
      </c>
      <c r="B273" s="8" t="s">
        <v>379</v>
      </c>
      <c r="C273" s="8" t="s">
        <v>29</v>
      </c>
      <c r="D273" s="8" t="s">
        <v>375</v>
      </c>
      <c r="E273" s="8" t="s">
        <v>381</v>
      </c>
      <c r="F273" s="42">
        <v>484.24</v>
      </c>
      <c r="G273" s="42">
        <v>449.19</v>
      </c>
      <c r="H273" s="42">
        <v>430.25</v>
      </c>
      <c r="I273" s="42">
        <v>403.82</v>
      </c>
      <c r="J273" s="42">
        <v>375.69</v>
      </c>
      <c r="K273" s="43">
        <v>366.25</v>
      </c>
      <c r="L273" s="42">
        <v>352.02</v>
      </c>
      <c r="M273" s="43">
        <v>358.42</v>
      </c>
      <c r="N273" s="42">
        <v>29.56</v>
      </c>
      <c r="O273" s="42">
        <v>32.979999999999997</v>
      </c>
      <c r="P273" s="42">
        <v>66.239999999999995</v>
      </c>
      <c r="Q273" s="42">
        <v>178.81</v>
      </c>
      <c r="S273" s="52">
        <f t="shared" si="4"/>
        <v>107138.13</v>
      </c>
    </row>
    <row r="274" spans="1:19" x14ac:dyDescent="0.25">
      <c r="A274" s="8" t="s">
        <v>19</v>
      </c>
      <c r="B274" s="8" t="s">
        <v>166</v>
      </c>
      <c r="C274" s="8" t="s">
        <v>242</v>
      </c>
      <c r="D274" s="8" t="s">
        <v>244</v>
      </c>
      <c r="E274" s="8" t="s">
        <v>243</v>
      </c>
      <c r="F274" s="42">
        <v>106.99</v>
      </c>
      <c r="G274" s="42">
        <v>94.41</v>
      </c>
      <c r="H274" s="42">
        <v>93.17</v>
      </c>
      <c r="I274" s="42">
        <v>94.99</v>
      </c>
      <c r="J274" s="42">
        <v>90.08</v>
      </c>
      <c r="K274" s="43">
        <v>85.67</v>
      </c>
      <c r="L274" s="42">
        <v>84.55</v>
      </c>
      <c r="M274" s="43">
        <v>84.35</v>
      </c>
      <c r="N274" s="42">
        <v>89.51</v>
      </c>
      <c r="O274" s="42">
        <v>91.21</v>
      </c>
      <c r="P274" s="42">
        <v>88.91</v>
      </c>
      <c r="Q274" s="42">
        <v>86.93</v>
      </c>
      <c r="S274" s="52">
        <f t="shared" si="4"/>
        <v>33171.55999999999</v>
      </c>
    </row>
    <row r="275" spans="1:19" x14ac:dyDescent="0.25">
      <c r="A275" s="8" t="s">
        <v>133</v>
      </c>
      <c r="B275" s="8" t="s">
        <v>238</v>
      </c>
      <c r="C275" s="8" t="s">
        <v>126</v>
      </c>
      <c r="D275" s="8" t="s">
        <v>486</v>
      </c>
      <c r="E275" s="8" t="s">
        <v>485</v>
      </c>
      <c r="F275" s="42">
        <v>650.92999999999995</v>
      </c>
      <c r="G275" s="42">
        <v>706.3</v>
      </c>
      <c r="H275" s="42">
        <v>698.77</v>
      </c>
      <c r="I275" s="42">
        <v>682.44</v>
      </c>
      <c r="J275" s="42">
        <v>683.78</v>
      </c>
      <c r="K275" s="43">
        <v>664.28</v>
      </c>
      <c r="L275" s="42">
        <v>671.9</v>
      </c>
      <c r="M275" s="43">
        <v>627.5</v>
      </c>
      <c r="N275" s="42">
        <v>540.70000000000005</v>
      </c>
      <c r="O275" s="42">
        <v>508.77</v>
      </c>
      <c r="P275" s="42">
        <v>482.07</v>
      </c>
      <c r="Q275" s="42">
        <v>493.01</v>
      </c>
      <c r="S275" s="52">
        <f t="shared" si="4"/>
        <v>225235.55999999997</v>
      </c>
    </row>
    <row r="276" spans="1:19" x14ac:dyDescent="0.25">
      <c r="A276" s="8" t="s">
        <v>19</v>
      </c>
      <c r="B276" s="44" t="s">
        <v>66</v>
      </c>
      <c r="C276" s="8" t="s">
        <v>601</v>
      </c>
      <c r="D276" s="8" t="s">
        <v>603</v>
      </c>
      <c r="E276" s="8" t="s">
        <v>603</v>
      </c>
      <c r="F276" s="42">
        <v>45.05</v>
      </c>
      <c r="G276" s="42">
        <v>44.96</v>
      </c>
      <c r="H276" s="42">
        <v>44.98</v>
      </c>
      <c r="I276" s="42">
        <v>43.89</v>
      </c>
      <c r="J276" s="42">
        <v>43.8</v>
      </c>
      <c r="K276" s="43">
        <v>43.85</v>
      </c>
      <c r="L276" s="42">
        <v>38.909999999999997</v>
      </c>
      <c r="M276" s="43">
        <v>35.74</v>
      </c>
      <c r="N276" s="42">
        <v>35.57</v>
      </c>
      <c r="O276" s="42">
        <v>32.67</v>
      </c>
      <c r="P276" s="42">
        <v>46.45</v>
      </c>
      <c r="Q276" s="42">
        <v>48.44</v>
      </c>
      <c r="S276" s="52">
        <f t="shared" si="4"/>
        <v>15328.970000000001</v>
      </c>
    </row>
    <row r="277" spans="1:19" x14ac:dyDescent="0.25">
      <c r="A277" s="8" t="s">
        <v>19</v>
      </c>
      <c r="B277" s="8" t="s">
        <v>70</v>
      </c>
      <c r="C277" s="8" t="s">
        <v>67</v>
      </c>
      <c r="D277" s="8" t="s">
        <v>68</v>
      </c>
      <c r="E277" s="8" t="s">
        <v>553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3">
        <v>0</v>
      </c>
      <c r="L277" s="42">
        <v>0</v>
      </c>
      <c r="M277" s="43">
        <v>0</v>
      </c>
      <c r="N277" s="42">
        <v>0</v>
      </c>
      <c r="O277" s="42">
        <v>42.74</v>
      </c>
      <c r="P277" s="42">
        <v>147.41</v>
      </c>
      <c r="Q277" s="42">
        <v>167.61</v>
      </c>
      <c r="S277" s="52">
        <f t="shared" si="4"/>
        <v>10943.150000000001</v>
      </c>
    </row>
    <row r="278" spans="1:19" x14ac:dyDescent="0.25">
      <c r="A278" s="8" t="s">
        <v>27</v>
      </c>
      <c r="B278" s="8" t="s">
        <v>158</v>
      </c>
      <c r="C278" s="10" t="s">
        <v>176</v>
      </c>
      <c r="D278" s="8" t="s">
        <v>178</v>
      </c>
      <c r="E278" s="8" t="s">
        <v>724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3">
        <v>0</v>
      </c>
      <c r="L278" s="42">
        <v>0</v>
      </c>
      <c r="M278" s="43">
        <v>0</v>
      </c>
      <c r="N278" s="42">
        <v>0</v>
      </c>
      <c r="O278" s="42">
        <v>0</v>
      </c>
      <c r="P278" s="42">
        <v>0</v>
      </c>
      <c r="Q278" s="42">
        <v>6.97</v>
      </c>
      <c r="S278" s="52">
        <f t="shared" si="4"/>
        <v>216.07</v>
      </c>
    </row>
    <row r="279" spans="1:19" x14ac:dyDescent="0.25">
      <c r="A279" s="8" t="s">
        <v>79</v>
      </c>
      <c r="B279" s="8" t="s">
        <v>79</v>
      </c>
      <c r="C279" s="8" t="s">
        <v>138</v>
      </c>
      <c r="D279" s="8" t="s">
        <v>140</v>
      </c>
      <c r="E279" s="8" t="s">
        <v>144</v>
      </c>
      <c r="F279" s="42">
        <v>296.68</v>
      </c>
      <c r="G279" s="42">
        <v>238.29</v>
      </c>
      <c r="H279" s="42">
        <v>240.06</v>
      </c>
      <c r="I279" s="42">
        <v>211.73</v>
      </c>
      <c r="J279" s="42">
        <v>137.44999999999999</v>
      </c>
      <c r="K279" s="43">
        <v>182.1</v>
      </c>
      <c r="L279" s="42">
        <v>226.55</v>
      </c>
      <c r="M279" s="43">
        <v>281.83999999999997</v>
      </c>
      <c r="N279" s="42">
        <v>227.77</v>
      </c>
      <c r="O279" s="42">
        <v>202.61</v>
      </c>
      <c r="P279" s="42">
        <v>178.03</v>
      </c>
      <c r="Q279" s="42">
        <v>160.94</v>
      </c>
      <c r="S279" s="52">
        <f t="shared" si="4"/>
        <v>78591.049999999988</v>
      </c>
    </row>
    <row r="280" spans="1:19" x14ac:dyDescent="0.25">
      <c r="A280" s="8" t="s">
        <v>231</v>
      </c>
      <c r="B280" s="8" t="s">
        <v>464</v>
      </c>
      <c r="C280" s="8" t="s">
        <v>43</v>
      </c>
      <c r="D280" s="8" t="s">
        <v>466</v>
      </c>
      <c r="E280" s="8" t="s">
        <v>467</v>
      </c>
      <c r="F280" s="42">
        <v>29.07</v>
      </c>
      <c r="G280" s="42">
        <v>30.07</v>
      </c>
      <c r="H280" s="42">
        <v>27.36</v>
      </c>
      <c r="I280" s="42">
        <v>28.21</v>
      </c>
      <c r="J280" s="42">
        <v>29.83</v>
      </c>
      <c r="K280" s="43">
        <v>25.66</v>
      </c>
      <c r="L280" s="42">
        <v>26.97</v>
      </c>
      <c r="M280" s="43">
        <v>26.03</v>
      </c>
      <c r="N280" s="42">
        <v>28.54</v>
      </c>
      <c r="O280" s="42">
        <v>26.64</v>
      </c>
      <c r="P280" s="42">
        <v>26.7</v>
      </c>
      <c r="Q280" s="42">
        <v>26.43</v>
      </c>
      <c r="S280" s="52">
        <f t="shared" si="4"/>
        <v>10077.49</v>
      </c>
    </row>
    <row r="281" spans="1:19" x14ac:dyDescent="0.25">
      <c r="A281" s="8" t="s">
        <v>15</v>
      </c>
      <c r="B281" s="8" t="s">
        <v>24</v>
      </c>
      <c r="C281" s="8" t="s">
        <v>25</v>
      </c>
      <c r="D281" s="8" t="s">
        <v>338</v>
      </c>
      <c r="E281" s="8" t="s">
        <v>338</v>
      </c>
      <c r="F281" s="42">
        <v>498.81</v>
      </c>
      <c r="G281" s="42">
        <v>505.55</v>
      </c>
      <c r="H281" s="42">
        <v>486.81</v>
      </c>
      <c r="I281" s="42">
        <v>491.84</v>
      </c>
      <c r="J281" s="42">
        <v>486.04</v>
      </c>
      <c r="K281" s="43">
        <v>450.07</v>
      </c>
      <c r="L281" s="42">
        <v>458.39</v>
      </c>
      <c r="M281" s="43">
        <v>438.3</v>
      </c>
      <c r="N281" s="42">
        <v>421.14</v>
      </c>
      <c r="O281" s="42">
        <v>445.7</v>
      </c>
      <c r="P281" s="42">
        <v>453.69</v>
      </c>
      <c r="Q281" s="42">
        <v>439.01</v>
      </c>
      <c r="S281" s="52">
        <f t="shared" si="4"/>
        <v>169502.46000000002</v>
      </c>
    </row>
    <row r="282" spans="1:19" x14ac:dyDescent="0.25">
      <c r="A282" s="8" t="s">
        <v>209</v>
      </c>
      <c r="B282" s="8" t="s">
        <v>210</v>
      </c>
      <c r="C282" s="8" t="s">
        <v>17</v>
      </c>
      <c r="D282" s="8" t="s">
        <v>212</v>
      </c>
      <c r="E282" s="8" t="s">
        <v>214</v>
      </c>
      <c r="F282" s="42">
        <v>0.44</v>
      </c>
      <c r="G282" s="42">
        <v>0.35</v>
      </c>
      <c r="H282" s="42">
        <v>0.63</v>
      </c>
      <c r="I282" s="42">
        <v>0</v>
      </c>
      <c r="J282" s="42">
        <v>0</v>
      </c>
      <c r="K282" s="43">
        <v>0</v>
      </c>
      <c r="L282" s="42">
        <v>0</v>
      </c>
      <c r="M282" s="43">
        <v>0</v>
      </c>
      <c r="N282" s="42">
        <v>0</v>
      </c>
      <c r="O282" s="42">
        <v>0</v>
      </c>
      <c r="P282" s="42">
        <v>0</v>
      </c>
      <c r="Q282" s="42">
        <v>1.3900000000000001</v>
      </c>
      <c r="S282" s="52">
        <f t="shared" si="4"/>
        <v>86.06</v>
      </c>
    </row>
    <row r="283" spans="1:19" x14ac:dyDescent="0.25">
      <c r="A283" s="8" t="s">
        <v>19</v>
      </c>
      <c r="B283" s="8" t="s">
        <v>66</v>
      </c>
      <c r="C283" s="8" t="s">
        <v>85</v>
      </c>
      <c r="D283" s="8" t="s">
        <v>598</v>
      </c>
      <c r="E283" s="8" t="s">
        <v>599</v>
      </c>
      <c r="F283" s="42">
        <v>115.3</v>
      </c>
      <c r="G283" s="42">
        <v>166.85</v>
      </c>
      <c r="H283" s="42">
        <v>174.94</v>
      </c>
      <c r="I283" s="42">
        <v>0</v>
      </c>
      <c r="J283" s="42">
        <v>0</v>
      </c>
      <c r="K283" s="43">
        <v>0</v>
      </c>
      <c r="L283" s="42">
        <v>0</v>
      </c>
      <c r="M283" s="43">
        <v>0</v>
      </c>
      <c r="N283" s="42">
        <v>0</v>
      </c>
      <c r="O283" s="42">
        <v>0</v>
      </c>
      <c r="P283" s="42">
        <v>0</v>
      </c>
      <c r="Q283" s="42">
        <v>76.55</v>
      </c>
      <c r="S283" s="52">
        <f t="shared" si="4"/>
        <v>16042.29</v>
      </c>
    </row>
    <row r="284" spans="1:19" x14ac:dyDescent="0.25">
      <c r="A284" s="8" t="s">
        <v>124</v>
      </c>
      <c r="B284" s="8" t="s">
        <v>382</v>
      </c>
      <c r="C284" s="8" t="s">
        <v>29</v>
      </c>
      <c r="D284" s="8" t="s">
        <v>384</v>
      </c>
      <c r="E284" s="8" t="s">
        <v>383</v>
      </c>
      <c r="F284" s="42">
        <v>362.28</v>
      </c>
      <c r="G284" s="42">
        <v>358.78</v>
      </c>
      <c r="H284" s="42">
        <v>223.56</v>
      </c>
      <c r="I284" s="42">
        <v>280.98</v>
      </c>
      <c r="J284" s="42">
        <v>213.18</v>
      </c>
      <c r="K284" s="43">
        <v>200.06</v>
      </c>
      <c r="L284" s="42">
        <v>235.46</v>
      </c>
      <c r="M284" s="43">
        <v>264.49</v>
      </c>
      <c r="N284" s="42">
        <v>271.97000000000003</v>
      </c>
      <c r="O284" s="42">
        <v>200.81</v>
      </c>
      <c r="P284" s="42">
        <v>184.04</v>
      </c>
      <c r="Q284" s="42">
        <v>307.64999999999998</v>
      </c>
      <c r="S284" s="52">
        <f t="shared" si="4"/>
        <v>94187.67</v>
      </c>
    </row>
    <row r="285" spans="1:19" x14ac:dyDescent="0.25">
      <c r="A285" s="8" t="s">
        <v>19</v>
      </c>
      <c r="B285" s="8" t="s">
        <v>66</v>
      </c>
      <c r="C285" s="8" t="s">
        <v>17</v>
      </c>
      <c r="D285" s="8" t="s">
        <v>604</v>
      </c>
      <c r="E285" s="8" t="s">
        <v>605</v>
      </c>
      <c r="F285" s="42">
        <v>331.11</v>
      </c>
      <c r="G285" s="42">
        <v>321.97000000000003</v>
      </c>
      <c r="H285" s="42">
        <v>317.32</v>
      </c>
      <c r="I285" s="42">
        <v>309.49</v>
      </c>
      <c r="J285" s="42">
        <v>307.75</v>
      </c>
      <c r="K285" s="43">
        <v>307.81</v>
      </c>
      <c r="L285" s="42">
        <v>307.12</v>
      </c>
      <c r="M285" s="43">
        <v>297.88</v>
      </c>
      <c r="N285" s="42">
        <v>296.77</v>
      </c>
      <c r="O285" s="42">
        <v>294.52999999999997</v>
      </c>
      <c r="P285" s="42">
        <v>291.11</v>
      </c>
      <c r="Q285" s="42">
        <v>288.52999999999997</v>
      </c>
      <c r="S285" s="52">
        <f t="shared" si="4"/>
        <v>111641.99999999999</v>
      </c>
    </row>
    <row r="286" spans="1:19" x14ac:dyDescent="0.25">
      <c r="A286" s="8" t="s">
        <v>27</v>
      </c>
      <c r="B286" s="8" t="s">
        <v>158</v>
      </c>
      <c r="C286" s="8" t="s">
        <v>176</v>
      </c>
      <c r="D286" s="8" t="s">
        <v>178</v>
      </c>
      <c r="E286" s="8" t="s">
        <v>179</v>
      </c>
      <c r="F286" s="42">
        <v>3129.03</v>
      </c>
      <c r="G286" s="42">
        <v>3134.82</v>
      </c>
      <c r="H286" s="42">
        <v>3128.56</v>
      </c>
      <c r="I286" s="42">
        <v>2753.47</v>
      </c>
      <c r="J286" s="42">
        <v>3128.52</v>
      </c>
      <c r="K286" s="43">
        <v>3003.32</v>
      </c>
      <c r="L286" s="42">
        <v>3124.47</v>
      </c>
      <c r="M286" s="43">
        <v>3101.63</v>
      </c>
      <c r="N286" s="42">
        <v>3112.61</v>
      </c>
      <c r="O286" s="42">
        <v>3080.18</v>
      </c>
      <c r="P286" s="42">
        <v>3123.69</v>
      </c>
      <c r="Q286" s="42">
        <v>3127.92</v>
      </c>
      <c r="S286" s="52">
        <f t="shared" si="4"/>
        <v>1123997.2699999998</v>
      </c>
    </row>
    <row r="287" spans="1:19" x14ac:dyDescent="0.25">
      <c r="A287" s="8" t="s">
        <v>19</v>
      </c>
      <c r="B287" s="8" t="s">
        <v>70</v>
      </c>
      <c r="C287" s="8" t="s">
        <v>21</v>
      </c>
      <c r="D287" s="8" t="s">
        <v>456</v>
      </c>
      <c r="E287" s="8" t="s">
        <v>457</v>
      </c>
      <c r="F287" s="42">
        <v>34.909999999999997</v>
      </c>
      <c r="G287" s="42">
        <v>37.51</v>
      </c>
      <c r="H287" s="42">
        <v>37.659999999999997</v>
      </c>
      <c r="I287" s="42">
        <v>33.81</v>
      </c>
      <c r="J287" s="42">
        <v>28.54</v>
      </c>
      <c r="K287" s="43">
        <v>4.74</v>
      </c>
      <c r="L287" s="42">
        <v>3.36</v>
      </c>
      <c r="M287" s="43">
        <v>0.33</v>
      </c>
      <c r="N287" s="42">
        <v>0.33</v>
      </c>
      <c r="O287" s="42">
        <v>0.33</v>
      </c>
      <c r="P287" s="42">
        <v>0.32</v>
      </c>
      <c r="Q287" s="42">
        <v>0.33</v>
      </c>
      <c r="S287" s="52">
        <f t="shared" si="4"/>
        <v>5495.5399999999981</v>
      </c>
    </row>
    <row r="288" spans="1:19" x14ac:dyDescent="0.25">
      <c r="A288" s="8" t="s">
        <v>267</v>
      </c>
      <c r="B288" s="8" t="s">
        <v>268</v>
      </c>
      <c r="C288" s="8" t="s">
        <v>126</v>
      </c>
      <c r="D288" s="8" t="s">
        <v>560</v>
      </c>
      <c r="E288" s="8" t="s">
        <v>707</v>
      </c>
      <c r="F288" s="42">
        <v>132.74</v>
      </c>
      <c r="G288" s="42">
        <v>124.89</v>
      </c>
      <c r="H288" s="42">
        <v>129.19999999999999</v>
      </c>
      <c r="I288" s="42">
        <v>125.17</v>
      </c>
      <c r="J288" s="42">
        <v>123.24</v>
      </c>
      <c r="K288" s="43">
        <v>120.51</v>
      </c>
      <c r="L288" s="42">
        <v>133.6</v>
      </c>
      <c r="M288" s="43">
        <v>167.25</v>
      </c>
      <c r="N288" s="42">
        <v>138.31</v>
      </c>
      <c r="O288" s="42">
        <v>124.85</v>
      </c>
      <c r="P288" s="42">
        <v>126.87</v>
      </c>
      <c r="Q288" s="42">
        <v>129.83000000000001</v>
      </c>
      <c r="S288" s="52">
        <f t="shared" si="4"/>
        <v>47984.73</v>
      </c>
    </row>
    <row r="289" spans="1:19" x14ac:dyDescent="0.25">
      <c r="A289" s="8" t="s">
        <v>15</v>
      </c>
      <c r="B289" s="8" t="s">
        <v>131</v>
      </c>
      <c r="C289" s="8" t="s">
        <v>43</v>
      </c>
      <c r="D289" s="8" t="s">
        <v>16</v>
      </c>
      <c r="E289" s="8" t="s">
        <v>235</v>
      </c>
      <c r="F289" s="42">
        <v>1524.08</v>
      </c>
      <c r="G289" s="42">
        <v>1337.2</v>
      </c>
      <c r="H289" s="42">
        <v>1225.3699999999999</v>
      </c>
      <c r="I289" s="42">
        <v>1413.39</v>
      </c>
      <c r="J289" s="42">
        <v>1379.37</v>
      </c>
      <c r="K289" s="43">
        <v>1422.45</v>
      </c>
      <c r="L289" s="42">
        <v>1301.0899999999999</v>
      </c>
      <c r="M289" s="43">
        <v>1296.43</v>
      </c>
      <c r="N289" s="42">
        <v>1230.5999999999999</v>
      </c>
      <c r="O289" s="42">
        <v>1211.3599999999999</v>
      </c>
      <c r="P289" s="42">
        <v>1199.05</v>
      </c>
      <c r="Q289" s="42">
        <v>1234.76</v>
      </c>
      <c r="S289" s="52">
        <f t="shared" si="4"/>
        <v>479752.56</v>
      </c>
    </row>
    <row r="290" spans="1:19" x14ac:dyDescent="0.25">
      <c r="A290" s="8" t="s">
        <v>15</v>
      </c>
      <c r="B290" s="8" t="s">
        <v>236</v>
      </c>
      <c r="C290" s="8" t="s">
        <v>43</v>
      </c>
      <c r="D290" s="8" t="s">
        <v>16</v>
      </c>
      <c r="E290" s="8" t="s">
        <v>237</v>
      </c>
      <c r="F290" s="42">
        <v>229.44</v>
      </c>
      <c r="G290" s="42">
        <v>226.18</v>
      </c>
      <c r="H290" s="42">
        <v>225.5</v>
      </c>
      <c r="I290" s="42">
        <v>233.52</v>
      </c>
      <c r="J290" s="42">
        <v>233.81</v>
      </c>
      <c r="K290" s="43">
        <v>226.97</v>
      </c>
      <c r="L290" s="42">
        <v>214.24</v>
      </c>
      <c r="M290" s="43">
        <v>219.73</v>
      </c>
      <c r="N290" s="42">
        <v>206.95</v>
      </c>
      <c r="O290" s="42">
        <v>201.97</v>
      </c>
      <c r="P290" s="42">
        <v>193.5</v>
      </c>
      <c r="Q290" s="42">
        <v>193.06</v>
      </c>
      <c r="S290" s="52">
        <f t="shared" si="4"/>
        <v>79211.490000000005</v>
      </c>
    </row>
    <row r="291" spans="1:19" x14ac:dyDescent="0.25">
      <c r="A291" s="8" t="s">
        <v>15</v>
      </c>
      <c r="B291" s="8" t="s">
        <v>131</v>
      </c>
      <c r="C291" s="8" t="s">
        <v>43</v>
      </c>
      <c r="D291" s="8" t="s">
        <v>16</v>
      </c>
      <c r="E291" s="8" t="s">
        <v>237</v>
      </c>
      <c r="F291" s="42">
        <v>101.25</v>
      </c>
      <c r="G291" s="42">
        <v>97.32</v>
      </c>
      <c r="H291" s="42">
        <v>83.7</v>
      </c>
      <c r="I291" s="42">
        <v>126.28</v>
      </c>
      <c r="J291" s="42">
        <v>138.12</v>
      </c>
      <c r="K291" s="43">
        <v>127.46</v>
      </c>
      <c r="L291" s="42">
        <v>116.01</v>
      </c>
      <c r="M291" s="43">
        <v>115.65</v>
      </c>
      <c r="N291" s="42">
        <v>118.98</v>
      </c>
      <c r="O291" s="42">
        <v>113.89</v>
      </c>
      <c r="P291" s="42">
        <v>111.06</v>
      </c>
      <c r="Q291" s="42">
        <v>92.44</v>
      </c>
      <c r="S291" s="52">
        <f t="shared" si="4"/>
        <v>40831.22</v>
      </c>
    </row>
    <row r="292" spans="1:19" x14ac:dyDescent="0.25">
      <c r="A292" s="8" t="s">
        <v>79</v>
      </c>
      <c r="B292" s="8" t="s">
        <v>79</v>
      </c>
      <c r="C292" s="8" t="s">
        <v>138</v>
      </c>
      <c r="D292" s="8" t="s">
        <v>140</v>
      </c>
      <c r="E292" s="8" t="s">
        <v>145</v>
      </c>
      <c r="F292" s="42">
        <v>36.94</v>
      </c>
      <c r="G292" s="42">
        <v>39</v>
      </c>
      <c r="H292" s="42">
        <v>35.1</v>
      </c>
      <c r="I292" s="42">
        <v>27.83</v>
      </c>
      <c r="J292" s="42">
        <v>26.23</v>
      </c>
      <c r="K292" s="43">
        <v>26.77</v>
      </c>
      <c r="L292" s="42">
        <v>13.65</v>
      </c>
      <c r="M292" s="43">
        <v>23.68</v>
      </c>
      <c r="N292" s="42">
        <v>27.67</v>
      </c>
      <c r="O292" s="42">
        <v>6.13</v>
      </c>
      <c r="P292" s="42">
        <v>0</v>
      </c>
      <c r="Q292" s="42">
        <v>0</v>
      </c>
      <c r="S292" s="52">
        <f t="shared" si="4"/>
        <v>7953.73</v>
      </c>
    </row>
    <row r="293" spans="1:19" x14ac:dyDescent="0.25">
      <c r="A293" s="8" t="s">
        <v>19</v>
      </c>
      <c r="B293" s="8" t="s">
        <v>20</v>
      </c>
      <c r="C293" s="8" t="s">
        <v>17</v>
      </c>
      <c r="D293" s="8" t="s">
        <v>610</v>
      </c>
      <c r="E293" s="8" t="s">
        <v>622</v>
      </c>
      <c r="F293" s="42">
        <v>36.799999999999997</v>
      </c>
      <c r="G293" s="42">
        <v>41.75</v>
      </c>
      <c r="H293" s="42">
        <v>40.28</v>
      </c>
      <c r="I293" s="42">
        <v>55.65</v>
      </c>
      <c r="J293" s="42">
        <v>69.87</v>
      </c>
      <c r="K293" s="43">
        <v>60.03</v>
      </c>
      <c r="L293" s="42">
        <v>59.83</v>
      </c>
      <c r="M293" s="43">
        <v>62.32</v>
      </c>
      <c r="N293" s="42">
        <v>56.51</v>
      </c>
      <c r="O293" s="42">
        <v>57.96</v>
      </c>
      <c r="P293" s="42">
        <v>52.61</v>
      </c>
      <c r="Q293" s="42">
        <v>52.1</v>
      </c>
      <c r="S293" s="52">
        <f t="shared" si="4"/>
        <v>19666.959999999995</v>
      </c>
    </row>
    <row r="294" spans="1:19" x14ac:dyDescent="0.25">
      <c r="A294" s="8" t="s">
        <v>19</v>
      </c>
      <c r="B294" s="8" t="s">
        <v>20</v>
      </c>
      <c r="C294" s="8" t="s">
        <v>628</v>
      </c>
      <c r="D294" s="8" t="s">
        <v>360</v>
      </c>
      <c r="E294" s="8" t="s">
        <v>629</v>
      </c>
      <c r="F294" s="42">
        <v>9.4499999999999993</v>
      </c>
      <c r="G294" s="42">
        <v>9.41</v>
      </c>
      <c r="H294" s="42">
        <v>55.59</v>
      </c>
      <c r="I294" s="42">
        <v>70.86</v>
      </c>
      <c r="J294" s="42">
        <v>86.06</v>
      </c>
      <c r="K294" s="43">
        <v>105.72</v>
      </c>
      <c r="L294" s="42">
        <v>116.88</v>
      </c>
      <c r="M294" s="43">
        <v>113.23</v>
      </c>
      <c r="N294" s="42">
        <v>113.17</v>
      </c>
      <c r="O294" s="42">
        <v>149.9</v>
      </c>
      <c r="P294" s="42">
        <v>127.77</v>
      </c>
      <c r="Q294" s="42">
        <v>82.69</v>
      </c>
      <c r="S294" s="52">
        <f t="shared" si="4"/>
        <v>31816.880000000001</v>
      </c>
    </row>
    <row r="295" spans="1:19" x14ac:dyDescent="0.25">
      <c r="A295" s="8" t="s">
        <v>19</v>
      </c>
      <c r="B295" s="8" t="s">
        <v>20</v>
      </c>
      <c r="C295" s="8" t="s">
        <v>628</v>
      </c>
      <c r="D295" s="8" t="s">
        <v>360</v>
      </c>
      <c r="E295" s="8" t="s">
        <v>630</v>
      </c>
      <c r="F295" s="42">
        <v>1257.99</v>
      </c>
      <c r="G295" s="42">
        <v>1300.76</v>
      </c>
      <c r="H295" s="42">
        <v>1284.67</v>
      </c>
      <c r="I295" s="42">
        <v>1308.3599999999999</v>
      </c>
      <c r="J295" s="42">
        <v>1223.8900000000001</v>
      </c>
      <c r="K295" s="43">
        <v>1098.99</v>
      </c>
      <c r="L295" s="42">
        <v>1000.28</v>
      </c>
      <c r="M295" s="43">
        <v>1154.5999999999999</v>
      </c>
      <c r="N295" s="42">
        <v>1167.54</v>
      </c>
      <c r="O295" s="42">
        <v>1202.6400000000001</v>
      </c>
      <c r="P295" s="42">
        <v>1229.31</v>
      </c>
      <c r="Q295" s="42">
        <v>1124.08</v>
      </c>
      <c r="S295" s="52">
        <f t="shared" si="4"/>
        <v>436239.93</v>
      </c>
    </row>
    <row r="296" spans="1:19" x14ac:dyDescent="0.25">
      <c r="A296" s="8" t="s">
        <v>19</v>
      </c>
      <c r="B296" s="8" t="s">
        <v>78</v>
      </c>
      <c r="C296" s="8" t="s">
        <v>280</v>
      </c>
      <c r="D296" s="8" t="s">
        <v>319</v>
      </c>
      <c r="E296" s="8" t="s">
        <v>318</v>
      </c>
      <c r="F296" s="42">
        <v>330.43</v>
      </c>
      <c r="G296" s="42">
        <v>319.42</v>
      </c>
      <c r="H296" s="42">
        <v>322.77999999999997</v>
      </c>
      <c r="I296" s="42">
        <v>328.17</v>
      </c>
      <c r="J296" s="42">
        <v>330.05</v>
      </c>
      <c r="K296" s="43">
        <v>314.06</v>
      </c>
      <c r="L296" s="42">
        <v>306.18</v>
      </c>
      <c r="M296" s="43">
        <v>304.66000000000003</v>
      </c>
      <c r="N296" s="42">
        <v>306.76</v>
      </c>
      <c r="O296" s="42">
        <v>281.85000000000002</v>
      </c>
      <c r="P296" s="42">
        <v>205.81</v>
      </c>
      <c r="Q296" s="42">
        <v>272.37</v>
      </c>
      <c r="S296" s="52">
        <f t="shared" si="4"/>
        <v>110185.68000000002</v>
      </c>
    </row>
    <row r="297" spans="1:19" x14ac:dyDescent="0.25">
      <c r="A297" s="8" t="s">
        <v>55</v>
      </c>
      <c r="B297" s="8" t="s">
        <v>151</v>
      </c>
      <c r="C297" s="8" t="s">
        <v>152</v>
      </c>
      <c r="D297" s="8" t="s">
        <v>154</v>
      </c>
      <c r="E297" s="8" t="s">
        <v>153</v>
      </c>
      <c r="F297" s="42">
        <v>65.209999999999994</v>
      </c>
      <c r="G297" s="42">
        <v>65.69</v>
      </c>
      <c r="H297" s="42">
        <v>65.819999999999993</v>
      </c>
      <c r="I297" s="42">
        <v>63.82</v>
      </c>
      <c r="J297" s="42">
        <v>62.79</v>
      </c>
      <c r="K297" s="43">
        <v>60.11</v>
      </c>
      <c r="L297" s="42">
        <v>63.91</v>
      </c>
      <c r="M297" s="43">
        <v>57.15</v>
      </c>
      <c r="N297" s="42">
        <v>53.47</v>
      </c>
      <c r="O297" s="42">
        <v>53.97</v>
      </c>
      <c r="P297" s="42">
        <v>57.68</v>
      </c>
      <c r="Q297" s="42">
        <v>55.63</v>
      </c>
      <c r="S297" s="52">
        <f t="shared" si="4"/>
        <v>22050.6</v>
      </c>
    </row>
    <row r="298" spans="1:19" x14ac:dyDescent="0.25">
      <c r="A298" s="8" t="s">
        <v>19</v>
      </c>
      <c r="B298" s="8" t="s">
        <v>78</v>
      </c>
      <c r="C298" s="8" t="s">
        <v>85</v>
      </c>
      <c r="D298" s="8" t="s">
        <v>682</v>
      </c>
      <c r="E298" s="8" t="s">
        <v>684</v>
      </c>
      <c r="F298" s="42">
        <v>103.35</v>
      </c>
      <c r="G298" s="42">
        <v>106.45</v>
      </c>
      <c r="H298" s="42">
        <v>99.54</v>
      </c>
      <c r="I298" s="42">
        <v>93.08</v>
      </c>
      <c r="J298" s="42">
        <v>97.14</v>
      </c>
      <c r="K298" s="43">
        <v>94.67</v>
      </c>
      <c r="L298" s="42">
        <v>39.590000000000003</v>
      </c>
      <c r="M298" s="43">
        <v>37.36</v>
      </c>
      <c r="N298" s="42">
        <v>92.75</v>
      </c>
      <c r="O298" s="42">
        <v>92.46</v>
      </c>
      <c r="P298" s="42">
        <v>91.03</v>
      </c>
      <c r="Q298" s="42">
        <v>93.59</v>
      </c>
      <c r="S298" s="52">
        <f t="shared" si="4"/>
        <v>31580.43</v>
      </c>
    </row>
    <row r="299" spans="1:19" x14ac:dyDescent="0.25">
      <c r="A299" s="8" t="s">
        <v>267</v>
      </c>
      <c r="B299" s="8" t="s">
        <v>268</v>
      </c>
      <c r="C299" s="8" t="s">
        <v>126</v>
      </c>
      <c r="D299" s="8" t="s">
        <v>560</v>
      </c>
      <c r="E299" s="8" t="s">
        <v>559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3">
        <v>0</v>
      </c>
      <c r="L299" s="42">
        <v>0</v>
      </c>
      <c r="M299" s="43">
        <v>0</v>
      </c>
      <c r="N299" s="42">
        <v>0</v>
      </c>
      <c r="O299" s="42">
        <v>0</v>
      </c>
      <c r="P299" s="42">
        <v>105.07</v>
      </c>
      <c r="Q299" s="42">
        <v>139.96</v>
      </c>
      <c r="S299" s="52">
        <f t="shared" si="4"/>
        <v>7490.8600000000006</v>
      </c>
    </row>
    <row r="300" spans="1:19" x14ac:dyDescent="0.25">
      <c r="A300" s="8" t="s">
        <v>124</v>
      </c>
      <c r="B300" s="8" t="s">
        <v>125</v>
      </c>
      <c r="C300" s="8" t="s">
        <v>67</v>
      </c>
      <c r="D300" s="8" t="s">
        <v>344</v>
      </c>
      <c r="E300" s="8" t="s">
        <v>345</v>
      </c>
      <c r="F300" s="42">
        <v>440.55</v>
      </c>
      <c r="G300" s="42">
        <v>359.47</v>
      </c>
      <c r="H300" s="42">
        <v>268.2</v>
      </c>
      <c r="I300" s="42">
        <v>273.20999999999998</v>
      </c>
      <c r="J300" s="42">
        <v>406.83</v>
      </c>
      <c r="K300" s="43">
        <v>486.11</v>
      </c>
      <c r="L300" s="42">
        <v>421.4</v>
      </c>
      <c r="M300" s="43">
        <v>427.61</v>
      </c>
      <c r="N300" s="42">
        <v>361.86</v>
      </c>
      <c r="O300" s="42">
        <v>360.73</v>
      </c>
      <c r="P300" s="42">
        <v>324.91000000000003</v>
      </c>
      <c r="Q300" s="42">
        <v>386.44</v>
      </c>
      <c r="S300" s="52">
        <f t="shared" si="4"/>
        <v>137512.41999999998</v>
      </c>
    </row>
    <row r="301" spans="1:19" x14ac:dyDescent="0.25">
      <c r="A301" s="8" t="s">
        <v>133</v>
      </c>
      <c r="B301" s="8" t="s">
        <v>292</v>
      </c>
      <c r="C301" s="8" t="s">
        <v>304</v>
      </c>
      <c r="D301" s="8" t="s">
        <v>510</v>
      </c>
      <c r="E301" s="8" t="s">
        <v>509</v>
      </c>
      <c r="F301" s="42">
        <v>368.46</v>
      </c>
      <c r="G301" s="42">
        <v>288.92</v>
      </c>
      <c r="H301" s="42">
        <v>395.55</v>
      </c>
      <c r="I301" s="42">
        <v>324.31</v>
      </c>
      <c r="J301" s="42">
        <v>612.88</v>
      </c>
      <c r="K301" s="43">
        <v>465.65</v>
      </c>
      <c r="L301" s="42">
        <v>414.16</v>
      </c>
      <c r="M301" s="43">
        <v>424.46</v>
      </c>
      <c r="N301" s="42">
        <v>423.39</v>
      </c>
      <c r="O301" s="42">
        <v>439.46</v>
      </c>
      <c r="P301" s="42">
        <v>413.43</v>
      </c>
      <c r="Q301" s="42">
        <v>418.93</v>
      </c>
      <c r="S301" s="52">
        <f t="shared" si="4"/>
        <v>152184.05999999997</v>
      </c>
    </row>
    <row r="302" spans="1:19" x14ac:dyDescent="0.25">
      <c r="A302" s="8" t="s">
        <v>124</v>
      </c>
      <c r="B302" s="8" t="s">
        <v>129</v>
      </c>
      <c r="C302" s="8" t="s">
        <v>126</v>
      </c>
      <c r="D302" s="8" t="s">
        <v>128</v>
      </c>
      <c r="E302" s="8" t="s">
        <v>130</v>
      </c>
      <c r="F302" s="42">
        <v>3673.7</v>
      </c>
      <c r="G302" s="42">
        <v>3720.64</v>
      </c>
      <c r="H302" s="42">
        <v>3590.09</v>
      </c>
      <c r="I302" s="42">
        <v>3516.02</v>
      </c>
      <c r="J302" s="42">
        <v>3848.96</v>
      </c>
      <c r="K302" s="43">
        <v>4136.7299999999996</v>
      </c>
      <c r="L302" s="42">
        <v>3982.24</v>
      </c>
      <c r="M302" s="43">
        <v>3489.11</v>
      </c>
      <c r="N302" s="42">
        <v>3304.66</v>
      </c>
      <c r="O302" s="42">
        <v>3049.5</v>
      </c>
      <c r="P302" s="42">
        <v>3011.71</v>
      </c>
      <c r="Q302" s="42">
        <v>3014.51</v>
      </c>
      <c r="S302" s="52">
        <f t="shared" si="4"/>
        <v>1287342.9300000002</v>
      </c>
    </row>
    <row r="303" spans="1:19" x14ac:dyDescent="0.25">
      <c r="A303" s="8" t="s">
        <v>19</v>
      </c>
      <c r="B303" s="8" t="s">
        <v>70</v>
      </c>
      <c r="C303" s="8" t="s">
        <v>104</v>
      </c>
      <c r="D303" s="8" t="s">
        <v>19</v>
      </c>
      <c r="E303" s="8" t="s">
        <v>109</v>
      </c>
      <c r="F303" s="42">
        <v>223.39</v>
      </c>
      <c r="G303" s="42">
        <v>216.35</v>
      </c>
      <c r="H303" s="42">
        <v>216.16</v>
      </c>
      <c r="I303" s="42">
        <v>219.07</v>
      </c>
      <c r="J303" s="42">
        <v>205.29</v>
      </c>
      <c r="K303" s="43">
        <v>212.59</v>
      </c>
      <c r="L303" s="42">
        <v>210.18</v>
      </c>
      <c r="M303" s="66">
        <v>204.11</v>
      </c>
      <c r="N303" s="42">
        <v>203.24</v>
      </c>
      <c r="O303" s="42">
        <v>199.63</v>
      </c>
      <c r="P303" s="42">
        <v>197.73</v>
      </c>
      <c r="Q303" s="42">
        <v>197.44</v>
      </c>
      <c r="S303" s="52">
        <f t="shared" si="4"/>
        <v>76178.899999999994</v>
      </c>
    </row>
    <row r="304" spans="1:19" x14ac:dyDescent="0.25">
      <c r="A304" s="8" t="s">
        <v>55</v>
      </c>
      <c r="B304" s="44" t="s">
        <v>249</v>
      </c>
      <c r="C304" s="8" t="s">
        <v>250</v>
      </c>
      <c r="D304" s="8" t="s">
        <v>357</v>
      </c>
      <c r="E304" s="8" t="s">
        <v>360</v>
      </c>
      <c r="F304" s="42">
        <v>10363.299999999999</v>
      </c>
      <c r="G304" s="42">
        <v>10416.780000000001</v>
      </c>
      <c r="H304" s="42">
        <v>10232.52</v>
      </c>
      <c r="I304" s="42">
        <v>10221.76</v>
      </c>
      <c r="J304" s="42">
        <v>10310.77</v>
      </c>
      <c r="K304" s="43">
        <v>10299.07</v>
      </c>
      <c r="L304" s="42">
        <v>10332.040000000001</v>
      </c>
      <c r="M304" s="43">
        <v>10346.56</v>
      </c>
      <c r="N304" s="42">
        <v>10108.02</v>
      </c>
      <c r="O304" s="42">
        <v>10277.620000000001</v>
      </c>
      <c r="P304" s="42">
        <v>10220.17</v>
      </c>
      <c r="Q304" s="42">
        <v>10123.370000000001</v>
      </c>
      <c r="S304" s="52">
        <f t="shared" si="4"/>
        <v>3748712.0200000009</v>
      </c>
    </row>
    <row r="305" spans="1:19" x14ac:dyDescent="0.25">
      <c r="A305" s="8" t="s">
        <v>79</v>
      </c>
      <c r="B305" s="8" t="s">
        <v>137</v>
      </c>
      <c r="C305" s="8" t="s">
        <v>138</v>
      </c>
      <c r="D305" s="8" t="s">
        <v>171</v>
      </c>
      <c r="E305" s="8" t="s">
        <v>173</v>
      </c>
      <c r="F305" s="42">
        <v>99.9</v>
      </c>
      <c r="G305" s="42">
        <v>104.5</v>
      </c>
      <c r="H305" s="42">
        <v>85</v>
      </c>
      <c r="I305" s="42">
        <v>98.6</v>
      </c>
      <c r="J305" s="42">
        <v>95.9</v>
      </c>
      <c r="K305" s="43">
        <v>93.73</v>
      </c>
      <c r="L305" s="42">
        <v>8.48</v>
      </c>
      <c r="M305" s="43">
        <v>0</v>
      </c>
      <c r="N305" s="42">
        <v>0</v>
      </c>
      <c r="O305" s="42">
        <v>0</v>
      </c>
      <c r="P305" s="42">
        <v>0</v>
      </c>
      <c r="Q305" s="42">
        <v>0</v>
      </c>
      <c r="S305" s="52">
        <f t="shared" si="4"/>
        <v>17663.580000000002</v>
      </c>
    </row>
    <row r="306" spans="1:19" x14ac:dyDescent="0.25">
      <c r="A306" s="8" t="s">
        <v>124</v>
      </c>
      <c r="B306" s="8" t="s">
        <v>353</v>
      </c>
      <c r="C306" s="8" t="s">
        <v>126</v>
      </c>
      <c r="D306" s="8" t="s">
        <v>355</v>
      </c>
      <c r="E306" s="8" t="s">
        <v>354</v>
      </c>
      <c r="F306" s="42">
        <v>209.9</v>
      </c>
      <c r="G306" s="42">
        <v>193.47</v>
      </c>
      <c r="H306" s="42">
        <v>188.13</v>
      </c>
      <c r="I306" s="42">
        <v>192.7</v>
      </c>
      <c r="J306" s="42">
        <v>180.41</v>
      </c>
      <c r="K306" s="43">
        <v>158.43</v>
      </c>
      <c r="L306" s="42">
        <v>176.29</v>
      </c>
      <c r="M306" s="42">
        <v>164.99</v>
      </c>
      <c r="N306" s="42">
        <v>165.13</v>
      </c>
      <c r="O306" s="42">
        <v>157.11000000000001</v>
      </c>
      <c r="P306" s="42">
        <v>161.82</v>
      </c>
      <c r="Q306" s="42">
        <v>154.44999999999999</v>
      </c>
      <c r="S306" s="52">
        <f t="shared" si="4"/>
        <v>63929.24</v>
      </c>
    </row>
    <row r="307" spans="1:19" x14ac:dyDescent="0.25">
      <c r="A307" s="8" t="s">
        <v>327</v>
      </c>
      <c r="B307" s="8" t="s">
        <v>361</v>
      </c>
      <c r="C307" s="8" t="s">
        <v>250</v>
      </c>
      <c r="D307" s="8" t="s">
        <v>357</v>
      </c>
      <c r="E307" s="8" t="s">
        <v>362</v>
      </c>
      <c r="F307" s="42">
        <v>179.33</v>
      </c>
      <c r="G307" s="42">
        <v>209.05</v>
      </c>
      <c r="H307" s="42">
        <v>241.55</v>
      </c>
      <c r="I307" s="42">
        <v>244.42</v>
      </c>
      <c r="J307" s="42">
        <v>264.89</v>
      </c>
      <c r="K307" s="43">
        <v>260.38</v>
      </c>
      <c r="L307" s="42">
        <v>210.67</v>
      </c>
      <c r="M307" s="43">
        <v>218.99</v>
      </c>
      <c r="N307" s="42">
        <v>187.88</v>
      </c>
      <c r="O307" s="42">
        <v>189.81</v>
      </c>
      <c r="P307" s="42">
        <v>200.45</v>
      </c>
      <c r="Q307" s="42">
        <v>167.47</v>
      </c>
      <c r="S307" s="52">
        <f t="shared" si="4"/>
        <v>78301.31</v>
      </c>
    </row>
    <row r="308" spans="1:19" x14ac:dyDescent="0.25">
      <c r="A308" s="8" t="s">
        <v>19</v>
      </c>
      <c r="B308" s="8" t="s">
        <v>20</v>
      </c>
      <c r="C308" s="8" t="s">
        <v>631</v>
      </c>
      <c r="D308" s="8" t="s">
        <v>632</v>
      </c>
      <c r="E308" s="8" t="s">
        <v>635</v>
      </c>
      <c r="F308" s="42">
        <v>707.33</v>
      </c>
      <c r="G308" s="42">
        <v>703.9</v>
      </c>
      <c r="H308" s="42">
        <v>697.86</v>
      </c>
      <c r="I308" s="42">
        <v>738.12</v>
      </c>
      <c r="J308" s="42">
        <v>697.49</v>
      </c>
      <c r="K308" s="43">
        <v>693.2</v>
      </c>
      <c r="L308" s="42">
        <v>666.79</v>
      </c>
      <c r="M308" s="43">
        <v>498.36</v>
      </c>
      <c r="N308" s="42">
        <v>591.99</v>
      </c>
      <c r="O308" s="42">
        <v>569.28</v>
      </c>
      <c r="P308" s="42">
        <v>589.79999999999995</v>
      </c>
      <c r="Q308" s="42">
        <v>595.72</v>
      </c>
      <c r="S308" s="52">
        <f t="shared" si="4"/>
        <v>235520.23</v>
      </c>
    </row>
    <row r="309" spans="1:19" x14ac:dyDescent="0.25">
      <c r="A309" s="8" t="s">
        <v>222</v>
      </c>
      <c r="B309" s="8" t="s">
        <v>229</v>
      </c>
      <c r="C309" s="8" t="s">
        <v>224</v>
      </c>
      <c r="D309" s="8" t="s">
        <v>226</v>
      </c>
      <c r="E309" s="8" t="s">
        <v>230</v>
      </c>
      <c r="F309" s="42">
        <v>0.24</v>
      </c>
      <c r="G309" s="42">
        <v>0.24</v>
      </c>
      <c r="H309" s="42">
        <v>0.23</v>
      </c>
      <c r="I309" s="42">
        <v>0.19</v>
      </c>
      <c r="J309" s="42">
        <v>0.22</v>
      </c>
      <c r="K309" s="43">
        <v>0.23</v>
      </c>
      <c r="L309" s="42">
        <v>0.25</v>
      </c>
      <c r="M309" s="43">
        <v>0.28000000000000003</v>
      </c>
      <c r="N309" s="42">
        <v>0.27</v>
      </c>
      <c r="O309" s="42">
        <v>0.3</v>
      </c>
      <c r="P309" s="42">
        <v>0.28000000000000003</v>
      </c>
      <c r="Q309" s="42">
        <v>0.28000000000000003</v>
      </c>
      <c r="S309" s="52">
        <f t="shared" si="4"/>
        <v>91.620000000000019</v>
      </c>
    </row>
    <row r="310" spans="1:19" x14ac:dyDescent="0.25">
      <c r="A310" s="8" t="s">
        <v>89</v>
      </c>
      <c r="B310" s="8" t="s">
        <v>197</v>
      </c>
      <c r="C310" s="8" t="s">
        <v>29</v>
      </c>
      <c r="D310" s="8" t="s">
        <v>200</v>
      </c>
      <c r="E310" s="8" t="s">
        <v>201</v>
      </c>
      <c r="F310" s="42">
        <v>1144.99</v>
      </c>
      <c r="G310" s="42">
        <v>1137.48</v>
      </c>
      <c r="H310" s="42">
        <v>1162.29</v>
      </c>
      <c r="I310" s="42">
        <v>1116.55</v>
      </c>
      <c r="J310" s="42">
        <v>979.35</v>
      </c>
      <c r="K310" s="43">
        <v>742.51</v>
      </c>
      <c r="L310" s="42">
        <v>751.56</v>
      </c>
      <c r="M310" s="43">
        <v>1188.21</v>
      </c>
      <c r="N310" s="42">
        <v>1135.5899999999999</v>
      </c>
      <c r="O310" s="42">
        <v>1133.24</v>
      </c>
      <c r="P310" s="42">
        <v>1160.3399999999999</v>
      </c>
      <c r="Q310" s="42">
        <v>1135.94</v>
      </c>
      <c r="S310" s="52">
        <f t="shared" si="4"/>
        <v>388862.12</v>
      </c>
    </row>
    <row r="311" spans="1:19" x14ac:dyDescent="0.25">
      <c r="A311" s="8" t="s">
        <v>27</v>
      </c>
      <c r="B311" s="8" t="s">
        <v>84</v>
      </c>
      <c r="C311" s="8" t="s">
        <v>43</v>
      </c>
      <c r="D311" s="8" t="s">
        <v>258</v>
      </c>
      <c r="E311" s="8" t="s">
        <v>259</v>
      </c>
      <c r="F311" s="42">
        <v>9372.56</v>
      </c>
      <c r="G311" s="42">
        <v>9042.4</v>
      </c>
      <c r="H311" s="42">
        <v>9038.6</v>
      </c>
      <c r="I311" s="42">
        <v>9292.17</v>
      </c>
      <c r="J311" s="42">
        <v>9179.44</v>
      </c>
      <c r="K311" s="43">
        <v>9199.08</v>
      </c>
      <c r="L311" s="42">
        <v>9211.23</v>
      </c>
      <c r="M311" s="43">
        <v>9360.19</v>
      </c>
      <c r="N311" s="42">
        <v>9599.61</v>
      </c>
      <c r="O311" s="42">
        <v>9838.01</v>
      </c>
      <c r="P311" s="42">
        <v>9839.58</v>
      </c>
      <c r="Q311" s="42">
        <v>9876.57</v>
      </c>
      <c r="S311" s="52">
        <f t="shared" si="4"/>
        <v>3433275</v>
      </c>
    </row>
    <row r="312" spans="1:19" x14ac:dyDescent="0.25">
      <c r="A312" s="8" t="s">
        <v>19</v>
      </c>
      <c r="B312" s="8" t="s">
        <v>46</v>
      </c>
      <c r="C312" s="10" t="s">
        <v>654</v>
      </c>
      <c r="D312" s="8" t="s">
        <v>655</v>
      </c>
      <c r="E312" s="8" t="s">
        <v>656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3">
        <v>0</v>
      </c>
      <c r="L312" s="42">
        <v>0</v>
      </c>
      <c r="M312" s="43">
        <v>149.28</v>
      </c>
      <c r="N312" s="42">
        <v>289.48</v>
      </c>
      <c r="O312" s="42">
        <v>209.86</v>
      </c>
      <c r="P312" s="42">
        <v>161.05000000000001</v>
      </c>
      <c r="Q312" s="42">
        <v>130.6</v>
      </c>
      <c r="S312" s="52">
        <f t="shared" si="4"/>
        <v>28697.84</v>
      </c>
    </row>
    <row r="313" spans="1:19" x14ac:dyDescent="0.25">
      <c r="A313" s="8" t="s">
        <v>19</v>
      </c>
      <c r="B313" s="8" t="s">
        <v>66</v>
      </c>
      <c r="C313" s="8" t="s">
        <v>85</v>
      </c>
      <c r="D313" s="8" t="s">
        <v>598</v>
      </c>
      <c r="E313" s="8" t="s">
        <v>600</v>
      </c>
      <c r="F313" s="42">
        <v>318.66000000000003</v>
      </c>
      <c r="G313" s="42">
        <v>293.64</v>
      </c>
      <c r="H313" s="42">
        <v>288.86</v>
      </c>
      <c r="I313" s="42">
        <v>0</v>
      </c>
      <c r="J313" s="42">
        <v>0</v>
      </c>
      <c r="K313" s="43">
        <v>0</v>
      </c>
      <c r="L313" s="42">
        <v>0</v>
      </c>
      <c r="M313" s="43">
        <v>0</v>
      </c>
      <c r="N313" s="42">
        <v>0</v>
      </c>
      <c r="O313" s="42">
        <v>0</v>
      </c>
      <c r="P313" s="42">
        <v>0</v>
      </c>
      <c r="Q313" s="42">
        <v>227.43</v>
      </c>
      <c r="S313" s="52">
        <f t="shared" si="4"/>
        <v>34105.370000000003</v>
      </c>
    </row>
    <row r="314" spans="1:19" x14ac:dyDescent="0.25">
      <c r="A314" s="8" t="s">
        <v>89</v>
      </c>
      <c r="B314" s="8" t="s">
        <v>370</v>
      </c>
      <c r="C314" s="8" t="s">
        <v>371</v>
      </c>
      <c r="D314" s="8" t="s">
        <v>372</v>
      </c>
      <c r="E314" s="8" t="s">
        <v>372</v>
      </c>
      <c r="F314" s="42">
        <v>29</v>
      </c>
      <c r="G314" s="42">
        <v>22.82</v>
      </c>
      <c r="H314" s="42">
        <v>22.82</v>
      </c>
      <c r="I314" s="42">
        <v>22.83</v>
      </c>
      <c r="J314" s="42">
        <v>18.809999999999999</v>
      </c>
      <c r="K314" s="43">
        <v>17.73</v>
      </c>
      <c r="L314" s="42">
        <v>41.08</v>
      </c>
      <c r="M314" s="43">
        <v>40.659999999999997</v>
      </c>
      <c r="N314" s="42">
        <v>77.23</v>
      </c>
      <c r="O314" s="42">
        <v>15.41</v>
      </c>
      <c r="P314" s="42">
        <v>14.99</v>
      </c>
      <c r="Q314" s="42">
        <v>14.63</v>
      </c>
      <c r="S314" s="52">
        <f t="shared" si="4"/>
        <v>10277.070000000002</v>
      </c>
    </row>
    <row r="315" spans="1:19" x14ac:dyDescent="0.25">
      <c r="A315" s="8" t="s">
        <v>124</v>
      </c>
      <c r="B315" s="8" t="s">
        <v>353</v>
      </c>
      <c r="C315" s="8" t="s">
        <v>29</v>
      </c>
      <c r="D315" s="8" t="s">
        <v>353</v>
      </c>
      <c r="E315" s="8" t="s">
        <v>353</v>
      </c>
      <c r="F315" s="42">
        <v>1961.72</v>
      </c>
      <c r="G315" s="42">
        <v>2174.4899999999998</v>
      </c>
      <c r="H315" s="42">
        <v>2243.25</v>
      </c>
      <c r="I315" s="42">
        <v>2256.34</v>
      </c>
      <c r="J315" s="42">
        <v>2229.9299999999998</v>
      </c>
      <c r="K315" s="43">
        <v>2133.0700000000002</v>
      </c>
      <c r="L315" s="42">
        <v>1777.31</v>
      </c>
      <c r="M315" s="43">
        <v>1577.48</v>
      </c>
      <c r="N315" s="42">
        <v>1447.77</v>
      </c>
      <c r="O315" s="42">
        <v>1884.51</v>
      </c>
      <c r="P315" s="42">
        <v>1991.44</v>
      </c>
      <c r="Q315" s="42">
        <v>1887.39</v>
      </c>
      <c r="S315" s="52">
        <f t="shared" si="4"/>
        <v>716153.61</v>
      </c>
    </row>
    <row r="316" spans="1:19" x14ac:dyDescent="0.25">
      <c r="A316" s="8" t="s">
        <v>19</v>
      </c>
      <c r="B316" s="8" t="s">
        <v>20</v>
      </c>
      <c r="C316" s="8" t="s">
        <v>104</v>
      </c>
      <c r="D316" s="8" t="s">
        <v>392</v>
      </c>
      <c r="E316" s="8" t="s">
        <v>647</v>
      </c>
      <c r="F316" s="42">
        <v>185.75</v>
      </c>
      <c r="G316" s="42">
        <v>174.53</v>
      </c>
      <c r="H316" s="42">
        <v>170.56</v>
      </c>
      <c r="I316" s="42">
        <v>201.25</v>
      </c>
      <c r="J316" s="42">
        <v>202.72</v>
      </c>
      <c r="K316" s="43">
        <v>217.85</v>
      </c>
      <c r="L316" s="42">
        <v>214.22</v>
      </c>
      <c r="M316" s="43">
        <v>222.64</v>
      </c>
      <c r="N316" s="42">
        <v>212.06</v>
      </c>
      <c r="O316" s="42">
        <v>209.63</v>
      </c>
      <c r="P316" s="42">
        <v>199.84</v>
      </c>
      <c r="Q316" s="42">
        <v>125.12</v>
      </c>
      <c r="S316" s="52">
        <f t="shared" si="4"/>
        <v>71066.680000000008</v>
      </c>
    </row>
    <row r="317" spans="1:19" x14ac:dyDescent="0.25">
      <c r="A317" s="8" t="s">
        <v>15</v>
      </c>
      <c r="B317" s="8" t="s">
        <v>393</v>
      </c>
      <c r="C317" s="8" t="s">
        <v>43</v>
      </c>
      <c r="D317" s="8" t="s">
        <v>393</v>
      </c>
      <c r="E317" s="8" t="s">
        <v>393</v>
      </c>
      <c r="F317" s="42">
        <v>241.09</v>
      </c>
      <c r="G317" s="42">
        <v>224.81</v>
      </c>
      <c r="H317" s="42">
        <v>227.55</v>
      </c>
      <c r="I317" s="42">
        <v>219.58</v>
      </c>
      <c r="J317" s="42">
        <v>217.82</v>
      </c>
      <c r="K317" s="43">
        <v>210.24</v>
      </c>
      <c r="L317" s="42">
        <v>197.26</v>
      </c>
      <c r="M317" s="43">
        <v>210.24</v>
      </c>
      <c r="N317" s="42">
        <v>170.05</v>
      </c>
      <c r="O317" s="42">
        <v>209.2</v>
      </c>
      <c r="P317" s="42">
        <v>202.74</v>
      </c>
      <c r="Q317" s="42">
        <v>197.48</v>
      </c>
      <c r="S317" s="52">
        <f t="shared" si="4"/>
        <v>76892.820000000007</v>
      </c>
    </row>
    <row r="318" spans="1:19" x14ac:dyDescent="0.25">
      <c r="A318" s="8" t="s">
        <v>133</v>
      </c>
      <c r="B318" s="8" t="s">
        <v>292</v>
      </c>
      <c r="C318" s="8" t="s">
        <v>304</v>
      </c>
      <c r="D318" s="8" t="s">
        <v>470</v>
      </c>
      <c r="E318" s="8" t="s">
        <v>469</v>
      </c>
      <c r="F318" s="42">
        <v>186.65</v>
      </c>
      <c r="G318" s="42">
        <v>195.35</v>
      </c>
      <c r="H318" s="42">
        <v>191.41</v>
      </c>
      <c r="I318" s="42">
        <v>186.02</v>
      </c>
      <c r="J318" s="42">
        <v>169.57</v>
      </c>
      <c r="K318" s="43">
        <v>157.71</v>
      </c>
      <c r="L318" s="42">
        <v>154.97</v>
      </c>
      <c r="M318" s="43">
        <v>144.24</v>
      </c>
      <c r="N318" s="42">
        <v>138.05000000000001</v>
      </c>
      <c r="O318" s="42">
        <v>132.19</v>
      </c>
      <c r="P318" s="42">
        <v>129.62</v>
      </c>
      <c r="Q318" s="42">
        <v>126.29</v>
      </c>
      <c r="S318" s="52">
        <f t="shared" si="4"/>
        <v>58076.72</v>
      </c>
    </row>
    <row r="319" spans="1:19" x14ac:dyDescent="0.25">
      <c r="A319" s="8" t="s">
        <v>15</v>
      </c>
      <c r="B319" s="8" t="s">
        <v>393</v>
      </c>
      <c r="C319" s="8" t="s">
        <v>43</v>
      </c>
      <c r="D319" s="8" t="s">
        <v>393</v>
      </c>
      <c r="E319" s="8" t="s">
        <v>394</v>
      </c>
      <c r="F319" s="42">
        <v>315.57</v>
      </c>
      <c r="G319" s="42">
        <v>308.42</v>
      </c>
      <c r="H319" s="42">
        <v>292.11</v>
      </c>
      <c r="I319" s="42">
        <v>295.58999999999997</v>
      </c>
      <c r="J319" s="42">
        <v>301.69</v>
      </c>
      <c r="K319" s="43">
        <v>286.13</v>
      </c>
      <c r="L319" s="42">
        <v>290.54000000000002</v>
      </c>
      <c r="M319" s="43">
        <v>289.87</v>
      </c>
      <c r="N319" s="42">
        <v>288.16000000000003</v>
      </c>
      <c r="O319" s="42">
        <v>283.19</v>
      </c>
      <c r="P319" s="42">
        <v>286.33</v>
      </c>
      <c r="Q319" s="42">
        <v>256.67</v>
      </c>
      <c r="S319" s="52">
        <f t="shared" si="4"/>
        <v>106240.9</v>
      </c>
    </row>
    <row r="320" spans="1:19" x14ac:dyDescent="0.25">
      <c r="A320" s="8" t="s">
        <v>15</v>
      </c>
      <c r="B320" s="8" t="s">
        <v>536</v>
      </c>
      <c r="C320" s="8" t="s">
        <v>43</v>
      </c>
      <c r="D320" s="8" t="s">
        <v>393</v>
      </c>
      <c r="E320" s="8" t="s">
        <v>394</v>
      </c>
      <c r="F320" s="42">
        <v>93.07</v>
      </c>
      <c r="G320" s="42">
        <v>0</v>
      </c>
      <c r="H320" s="42">
        <v>0</v>
      </c>
      <c r="I320" s="42">
        <v>0</v>
      </c>
      <c r="J320" s="42">
        <v>81.45</v>
      </c>
      <c r="K320" s="43">
        <v>110.5</v>
      </c>
      <c r="L320" s="42">
        <v>84.16</v>
      </c>
      <c r="M320" s="43">
        <v>64.930000000000007</v>
      </c>
      <c r="N320" s="42">
        <v>55.26</v>
      </c>
      <c r="O320" s="42">
        <v>23.62</v>
      </c>
      <c r="P320" s="42">
        <v>42.79</v>
      </c>
      <c r="Q320" s="42">
        <v>50.72</v>
      </c>
      <c r="S320" s="52">
        <f t="shared" si="4"/>
        <v>18592.949999999997</v>
      </c>
    </row>
    <row r="321" spans="1:19" x14ac:dyDescent="0.25">
      <c r="A321" s="8" t="s">
        <v>55</v>
      </c>
      <c r="B321" s="8" t="s">
        <v>249</v>
      </c>
      <c r="C321" s="8" t="s">
        <v>29</v>
      </c>
      <c r="D321" s="8" t="s">
        <v>398</v>
      </c>
      <c r="E321" s="8" t="s">
        <v>398</v>
      </c>
      <c r="F321" s="42">
        <v>6770.8</v>
      </c>
      <c r="G321" s="42">
        <v>6535.66</v>
      </c>
      <c r="H321" s="42">
        <v>6488.39</v>
      </c>
      <c r="I321" s="42">
        <v>6514.24</v>
      </c>
      <c r="J321" s="42">
        <v>6647.18</v>
      </c>
      <c r="K321" s="43">
        <v>6529.5</v>
      </c>
      <c r="L321" s="42">
        <v>6585.52</v>
      </c>
      <c r="M321" s="43">
        <v>6670.26</v>
      </c>
      <c r="N321" s="42">
        <v>6716.88</v>
      </c>
      <c r="O321" s="42">
        <v>6828.05</v>
      </c>
      <c r="P321" s="42">
        <v>7034.16</v>
      </c>
      <c r="Q321" s="42">
        <v>6922.67</v>
      </c>
      <c r="S321" s="52">
        <f t="shared" si="4"/>
        <v>2441140.85</v>
      </c>
    </row>
    <row r="322" spans="1:19" x14ac:dyDescent="0.25">
      <c r="A322" s="8" t="s">
        <v>61</v>
      </c>
      <c r="B322" s="8" t="s">
        <v>401</v>
      </c>
      <c r="C322" s="8" t="s">
        <v>29</v>
      </c>
      <c r="D322" s="8" t="s">
        <v>401</v>
      </c>
      <c r="E322" s="8" t="s">
        <v>401</v>
      </c>
      <c r="F322" s="42">
        <v>112.65</v>
      </c>
      <c r="G322" s="42">
        <v>121.93</v>
      </c>
      <c r="H322" s="42">
        <v>121.76</v>
      </c>
      <c r="I322" s="42">
        <v>120.86</v>
      </c>
      <c r="J322" s="42">
        <v>120.73</v>
      </c>
      <c r="K322" s="43">
        <v>83.76</v>
      </c>
      <c r="L322" s="42">
        <v>82.89</v>
      </c>
      <c r="M322" s="43">
        <v>138.66999999999999</v>
      </c>
      <c r="N322" s="42">
        <v>112.76</v>
      </c>
      <c r="O322" s="42">
        <v>123.9</v>
      </c>
      <c r="P322" s="42">
        <v>105.54</v>
      </c>
      <c r="Q322" s="42">
        <v>104.95</v>
      </c>
      <c r="S322" s="52">
        <f t="shared" si="4"/>
        <v>41073.689999999995</v>
      </c>
    </row>
    <row r="323" spans="1:19" x14ac:dyDescent="0.25">
      <c r="A323" s="8" t="s">
        <v>19</v>
      </c>
      <c r="B323" s="8" t="s">
        <v>166</v>
      </c>
      <c r="C323" s="44" t="s">
        <v>104</v>
      </c>
      <c r="D323" s="44" t="s">
        <v>637</v>
      </c>
      <c r="E323" s="8" t="s">
        <v>698</v>
      </c>
      <c r="F323" s="42">
        <v>291.54000000000002</v>
      </c>
      <c r="G323" s="42">
        <v>279.91000000000003</v>
      </c>
      <c r="H323" s="42">
        <v>261.7</v>
      </c>
      <c r="I323" s="42">
        <v>263.13</v>
      </c>
      <c r="J323" s="42">
        <v>233.29</v>
      </c>
      <c r="K323" s="43">
        <v>213.99</v>
      </c>
      <c r="L323" s="42">
        <v>202.42</v>
      </c>
      <c r="M323" s="43">
        <v>217.01</v>
      </c>
      <c r="N323" s="42">
        <v>214.12</v>
      </c>
      <c r="O323" s="42">
        <v>217.61</v>
      </c>
      <c r="P323" s="42">
        <v>191.54</v>
      </c>
      <c r="Q323" s="42">
        <v>204.27</v>
      </c>
      <c r="S323" s="52">
        <f t="shared" si="4"/>
        <v>84783.919999999984</v>
      </c>
    </row>
    <row r="324" spans="1:19" x14ac:dyDescent="0.25">
      <c r="A324" s="8" t="s">
        <v>61</v>
      </c>
      <c r="B324" s="8" t="s">
        <v>62</v>
      </c>
      <c r="C324" s="8" t="s">
        <v>29</v>
      </c>
      <c r="D324" s="8" t="s">
        <v>411</v>
      </c>
      <c r="E324" s="8" t="s">
        <v>419</v>
      </c>
      <c r="F324" s="42">
        <v>1085.01</v>
      </c>
      <c r="G324" s="42">
        <v>1029.8900000000001</v>
      </c>
      <c r="H324" s="42">
        <v>989.91</v>
      </c>
      <c r="I324" s="42">
        <v>922.58</v>
      </c>
      <c r="J324" s="42">
        <v>1034.45</v>
      </c>
      <c r="K324" s="43">
        <v>1025.3900000000001</v>
      </c>
      <c r="L324" s="42">
        <v>1066.43</v>
      </c>
      <c r="M324" s="43">
        <v>1036.28</v>
      </c>
      <c r="N324" s="42">
        <v>1039.95</v>
      </c>
      <c r="O324" s="42">
        <v>1032.9100000000001</v>
      </c>
      <c r="P324" s="42">
        <v>1031.18</v>
      </c>
      <c r="Q324" s="42">
        <v>987.18</v>
      </c>
      <c r="S324" s="52">
        <f t="shared" si="4"/>
        <v>373607.19000000006</v>
      </c>
    </row>
    <row r="325" spans="1:19" x14ac:dyDescent="0.25">
      <c r="A325" s="8" t="s">
        <v>61</v>
      </c>
      <c r="B325" s="8" t="s">
        <v>62</v>
      </c>
      <c r="C325" s="8" t="s">
        <v>29</v>
      </c>
      <c r="D325" s="8" t="s">
        <v>411</v>
      </c>
      <c r="E325" s="8" t="s">
        <v>420</v>
      </c>
      <c r="F325" s="42">
        <v>374.02</v>
      </c>
      <c r="G325" s="42">
        <v>364.49</v>
      </c>
      <c r="H325" s="42">
        <v>383.84</v>
      </c>
      <c r="I325" s="42">
        <v>377.73</v>
      </c>
      <c r="J325" s="42">
        <v>311.99</v>
      </c>
      <c r="K325" s="43">
        <v>371.72</v>
      </c>
      <c r="L325" s="42">
        <v>504.62</v>
      </c>
      <c r="M325" s="43">
        <v>525.73</v>
      </c>
      <c r="N325" s="42">
        <v>512.69000000000005</v>
      </c>
      <c r="O325" s="42">
        <v>545.91999999999996</v>
      </c>
      <c r="P325" s="42">
        <v>546.27</v>
      </c>
      <c r="Q325" s="42">
        <v>541.19000000000005</v>
      </c>
      <c r="S325" s="52">
        <f t="shared" si="4"/>
        <v>163264.63000000003</v>
      </c>
    </row>
    <row r="326" spans="1:19" x14ac:dyDescent="0.25">
      <c r="A326" s="8" t="s">
        <v>19</v>
      </c>
      <c r="B326" s="8" t="s">
        <v>103</v>
      </c>
      <c r="C326" s="8" t="s">
        <v>304</v>
      </c>
      <c r="D326" s="8" t="s">
        <v>306</v>
      </c>
      <c r="E326" s="8" t="s">
        <v>308</v>
      </c>
      <c r="F326" s="42">
        <v>0.65</v>
      </c>
      <c r="G326" s="42">
        <v>1.0900000000000001</v>
      </c>
      <c r="H326" s="42">
        <v>1.98</v>
      </c>
      <c r="I326" s="42">
        <v>0.68</v>
      </c>
      <c r="J326" s="42">
        <v>9.86</v>
      </c>
      <c r="K326" s="43">
        <v>8.7100000000000009</v>
      </c>
      <c r="L326" s="42">
        <v>6.21</v>
      </c>
      <c r="M326" s="43">
        <v>9.1300000000000008</v>
      </c>
      <c r="N326" s="42">
        <v>5.89</v>
      </c>
      <c r="O326" s="42">
        <v>7.44</v>
      </c>
      <c r="P326" s="42">
        <v>8.4499999999999993</v>
      </c>
      <c r="Q326" s="42">
        <v>7.32</v>
      </c>
      <c r="S326" s="52">
        <f t="shared" si="4"/>
        <v>2062.71</v>
      </c>
    </row>
    <row r="327" spans="1:19" x14ac:dyDescent="0.25">
      <c r="A327" s="8" t="s">
        <v>19</v>
      </c>
      <c r="B327" s="8" t="s">
        <v>20</v>
      </c>
      <c r="C327" s="8" t="s">
        <v>104</v>
      </c>
      <c r="D327" s="8" t="s">
        <v>637</v>
      </c>
      <c r="E327" s="8" t="s">
        <v>642</v>
      </c>
      <c r="F327" s="42">
        <v>172.32</v>
      </c>
      <c r="G327" s="42">
        <v>159.80000000000001</v>
      </c>
      <c r="H327" s="42">
        <v>148.63999999999999</v>
      </c>
      <c r="I327" s="42">
        <v>151.07</v>
      </c>
      <c r="J327" s="42">
        <v>143.88999999999999</v>
      </c>
      <c r="K327" s="43">
        <v>141.02000000000001</v>
      </c>
      <c r="L327" s="42">
        <v>131.4</v>
      </c>
      <c r="M327" s="43">
        <v>133.05000000000001</v>
      </c>
      <c r="N327" s="42">
        <v>130.49</v>
      </c>
      <c r="O327" s="42">
        <v>119.77</v>
      </c>
      <c r="P327" s="42">
        <v>138.69</v>
      </c>
      <c r="Q327" s="42">
        <v>134.6</v>
      </c>
      <c r="S327" s="52">
        <f t="shared" si="4"/>
        <v>51806.27</v>
      </c>
    </row>
    <row r="328" spans="1:19" x14ac:dyDescent="0.25">
      <c r="A328" s="8" t="s">
        <v>19</v>
      </c>
      <c r="B328" s="8" t="s">
        <v>70</v>
      </c>
      <c r="C328" s="8" t="s">
        <v>364</v>
      </c>
      <c r="D328" s="8" t="s">
        <v>407</v>
      </c>
      <c r="E328" s="8" t="s">
        <v>409</v>
      </c>
      <c r="F328" s="42">
        <v>28477.09</v>
      </c>
      <c r="G328" s="42">
        <v>27582.66</v>
      </c>
      <c r="H328" s="42">
        <v>26929.71</v>
      </c>
      <c r="I328" s="42">
        <v>27268.16</v>
      </c>
      <c r="J328" s="42">
        <v>26941.84</v>
      </c>
      <c r="K328" s="43">
        <v>26573.97</v>
      </c>
      <c r="L328" s="42">
        <v>26214.52</v>
      </c>
      <c r="M328" s="42">
        <v>26303.43</v>
      </c>
      <c r="N328" s="42">
        <v>25758.81</v>
      </c>
      <c r="O328" s="42">
        <v>25278.32</v>
      </c>
      <c r="P328" s="42">
        <v>25015.200000000001</v>
      </c>
      <c r="Q328" s="42">
        <v>24580.6</v>
      </c>
      <c r="S328" s="52">
        <f t="shared" si="4"/>
        <v>9637289.4900000002</v>
      </c>
    </row>
    <row r="329" spans="1:19" x14ac:dyDescent="0.25">
      <c r="A329" s="8" t="s">
        <v>19</v>
      </c>
      <c r="B329" s="8" t="s">
        <v>70</v>
      </c>
      <c r="C329" s="8" t="s">
        <v>29</v>
      </c>
      <c r="D329" s="8" t="s">
        <v>444</v>
      </c>
      <c r="E329" s="8" t="s">
        <v>445</v>
      </c>
      <c r="F329" s="42">
        <v>658.37</v>
      </c>
      <c r="G329" s="42">
        <v>610.30999999999995</v>
      </c>
      <c r="H329" s="42">
        <v>614.46</v>
      </c>
      <c r="I329" s="42">
        <v>587.83000000000004</v>
      </c>
      <c r="J329" s="42">
        <v>583.91999999999996</v>
      </c>
      <c r="K329" s="43">
        <v>623.1</v>
      </c>
      <c r="L329" s="42">
        <v>627.16</v>
      </c>
      <c r="M329" s="42">
        <v>627.13</v>
      </c>
      <c r="N329" s="42">
        <v>622.94000000000005</v>
      </c>
      <c r="O329" s="42">
        <v>545.54999999999995</v>
      </c>
      <c r="P329" s="42">
        <v>575.80999999999995</v>
      </c>
      <c r="Q329" s="42">
        <v>582.13</v>
      </c>
      <c r="S329" s="52">
        <f t="shared" si="4"/>
        <v>220779.4</v>
      </c>
    </row>
    <row r="330" spans="1:19" x14ac:dyDescent="0.25">
      <c r="A330" s="8" t="s">
        <v>98</v>
      </c>
      <c r="B330" s="8" t="s">
        <v>403</v>
      </c>
      <c r="C330" s="8" t="s">
        <v>29</v>
      </c>
      <c r="D330" s="8" t="s">
        <v>405</v>
      </c>
      <c r="E330" s="8" t="s">
        <v>404</v>
      </c>
      <c r="F330" s="42">
        <v>53.29</v>
      </c>
      <c r="G330" s="42">
        <v>53.99</v>
      </c>
      <c r="H330" s="42">
        <v>53.95</v>
      </c>
      <c r="I330" s="42">
        <v>53.01</v>
      </c>
      <c r="J330" s="42">
        <v>50</v>
      </c>
      <c r="K330" s="43">
        <v>54.01</v>
      </c>
      <c r="L330" s="42">
        <v>50.4</v>
      </c>
      <c r="M330" s="43">
        <v>49.96</v>
      </c>
      <c r="N330" s="42">
        <v>49.3</v>
      </c>
      <c r="O330" s="42">
        <v>50.04</v>
      </c>
      <c r="P330" s="42">
        <v>0.8</v>
      </c>
      <c r="Q330" s="42">
        <v>0</v>
      </c>
      <c r="S330" s="52">
        <f t="shared" si="4"/>
        <v>15762.16</v>
      </c>
    </row>
    <row r="331" spans="1:19" x14ac:dyDescent="0.25">
      <c r="A331" s="8" t="s">
        <v>89</v>
      </c>
      <c r="B331" s="8" t="s">
        <v>90</v>
      </c>
      <c r="C331" s="8" t="s">
        <v>91</v>
      </c>
      <c r="D331" s="8" t="s">
        <v>93</v>
      </c>
      <c r="E331" s="8" t="s">
        <v>95</v>
      </c>
      <c r="F331" s="42">
        <v>538.6</v>
      </c>
      <c r="G331" s="42">
        <v>565.95000000000005</v>
      </c>
      <c r="H331" s="42">
        <v>549.76</v>
      </c>
      <c r="I331" s="42">
        <v>510.48</v>
      </c>
      <c r="J331" s="42">
        <v>540.91</v>
      </c>
      <c r="K331" s="43">
        <v>522.47</v>
      </c>
      <c r="L331" s="42">
        <v>516.08000000000004</v>
      </c>
      <c r="M331" s="43">
        <v>465.28</v>
      </c>
      <c r="N331" s="42">
        <v>496.29</v>
      </c>
      <c r="O331" s="42">
        <v>495.47</v>
      </c>
      <c r="P331" s="42">
        <v>480.89</v>
      </c>
      <c r="Q331" s="42">
        <v>488.47</v>
      </c>
      <c r="S331" s="52">
        <f t="shared" si="4"/>
        <v>187582.17000000004</v>
      </c>
    </row>
    <row r="332" spans="1:19" x14ac:dyDescent="0.25">
      <c r="A332" s="8" t="s">
        <v>89</v>
      </c>
      <c r="B332" s="8" t="s">
        <v>90</v>
      </c>
      <c r="C332" s="8" t="s">
        <v>91</v>
      </c>
      <c r="D332" s="8" t="s">
        <v>93</v>
      </c>
      <c r="E332" s="8" t="s">
        <v>96</v>
      </c>
      <c r="F332" s="42">
        <v>7.14</v>
      </c>
      <c r="G332" s="42">
        <v>6.83</v>
      </c>
      <c r="H332" s="42">
        <v>6.31</v>
      </c>
      <c r="I332" s="42">
        <v>5.57</v>
      </c>
      <c r="J332" s="42">
        <v>6.58</v>
      </c>
      <c r="K332" s="43">
        <v>5.83</v>
      </c>
      <c r="L332" s="42">
        <v>6.79</v>
      </c>
      <c r="M332" s="43">
        <v>6.31</v>
      </c>
      <c r="N332" s="42">
        <v>5.92</v>
      </c>
      <c r="O332" s="42">
        <v>5.68</v>
      </c>
      <c r="P332" s="42">
        <v>5.7</v>
      </c>
      <c r="Q332" s="42">
        <v>5.93</v>
      </c>
      <c r="S332" s="52">
        <f t="shared" si="4"/>
        <v>2268.7799999999997</v>
      </c>
    </row>
    <row r="333" spans="1:19" x14ac:dyDescent="0.25">
      <c r="A333" s="8" t="s">
        <v>124</v>
      </c>
      <c r="B333" s="8" t="s">
        <v>379</v>
      </c>
      <c r="C333" s="8" t="s">
        <v>126</v>
      </c>
      <c r="D333" s="8" t="s">
        <v>439</v>
      </c>
      <c r="E333" s="8" t="s">
        <v>532</v>
      </c>
      <c r="F333" s="42">
        <v>0</v>
      </c>
      <c r="G333" s="42">
        <v>0</v>
      </c>
      <c r="H333" s="42">
        <v>0</v>
      </c>
      <c r="I333" s="42">
        <v>0</v>
      </c>
      <c r="J333" s="42">
        <v>8.8699999999999992</v>
      </c>
      <c r="K333" s="43">
        <v>50.16</v>
      </c>
      <c r="L333" s="42">
        <v>61.79</v>
      </c>
      <c r="M333" s="43">
        <v>55.95</v>
      </c>
      <c r="N333" s="42">
        <v>45.86</v>
      </c>
      <c r="O333" s="42">
        <v>37.69</v>
      </c>
      <c r="P333" s="42">
        <v>34.479999999999997</v>
      </c>
      <c r="Q333" s="42">
        <v>25.87</v>
      </c>
      <c r="S333" s="52">
        <f t="shared" si="4"/>
        <v>9810.2699999999986</v>
      </c>
    </row>
    <row r="334" spans="1:19" x14ac:dyDescent="0.25">
      <c r="A334" s="8" t="s">
        <v>209</v>
      </c>
      <c r="B334" s="8" t="s">
        <v>210</v>
      </c>
      <c r="C334" s="8" t="s">
        <v>17</v>
      </c>
      <c r="D334" s="8" t="s">
        <v>212</v>
      </c>
      <c r="E334" s="8" t="s">
        <v>215</v>
      </c>
      <c r="F334" s="42">
        <v>1.88</v>
      </c>
      <c r="G334" s="42">
        <v>1.94</v>
      </c>
      <c r="H334" s="42">
        <v>2.2000000000000002</v>
      </c>
      <c r="I334" s="42">
        <v>2.98</v>
      </c>
      <c r="J334" s="42">
        <v>2.9</v>
      </c>
      <c r="K334" s="43">
        <v>3.27</v>
      </c>
      <c r="L334" s="42">
        <v>3.08</v>
      </c>
      <c r="M334" s="43">
        <v>2.4</v>
      </c>
      <c r="N334" s="42">
        <v>2.96</v>
      </c>
      <c r="O334" s="42">
        <v>3.1</v>
      </c>
      <c r="P334" s="42">
        <v>2.79</v>
      </c>
      <c r="Q334" s="42">
        <v>2.36</v>
      </c>
      <c r="S334" s="52">
        <f t="shared" ref="S334:S397" si="5">+SUMPRODUCT(F334:Q334,$F$11:$Q$11)</f>
        <v>969.84</v>
      </c>
    </row>
    <row r="335" spans="1:19" x14ac:dyDescent="0.25">
      <c r="A335" s="8" t="s">
        <v>27</v>
      </c>
      <c r="B335" s="8" t="s">
        <v>84</v>
      </c>
      <c r="C335" s="8" t="s">
        <v>85</v>
      </c>
      <c r="D335" s="8" t="s">
        <v>87</v>
      </c>
      <c r="E335" s="8" t="s">
        <v>728</v>
      </c>
      <c r="F335" s="42">
        <v>1951.46</v>
      </c>
      <c r="G335" s="42">
        <v>2417.42</v>
      </c>
      <c r="H335" s="42">
        <v>2388.77</v>
      </c>
      <c r="I335" s="42">
        <v>2016.08</v>
      </c>
      <c r="J335" s="42">
        <v>2023.82</v>
      </c>
      <c r="K335" s="43">
        <v>1847.4</v>
      </c>
      <c r="L335" s="42">
        <v>1681.34</v>
      </c>
      <c r="M335" s="43">
        <v>1659.11</v>
      </c>
      <c r="N335" s="42">
        <v>1745.84</v>
      </c>
      <c r="O335" s="42">
        <v>1673.89</v>
      </c>
      <c r="P335" s="42">
        <v>1774.17</v>
      </c>
      <c r="Q335" s="42">
        <v>1745.76</v>
      </c>
      <c r="S335" s="52">
        <f t="shared" si="5"/>
        <v>696041.10999999987</v>
      </c>
    </row>
    <row r="336" spans="1:19" x14ac:dyDescent="0.25">
      <c r="A336" s="8" t="s">
        <v>27</v>
      </c>
      <c r="B336" s="8" t="s">
        <v>84</v>
      </c>
      <c r="C336" s="8" t="s">
        <v>85</v>
      </c>
      <c r="D336" s="8" t="s">
        <v>87</v>
      </c>
      <c r="E336" s="8" t="s">
        <v>729</v>
      </c>
      <c r="F336" s="42">
        <v>674.72</v>
      </c>
      <c r="G336" s="42">
        <v>662.8</v>
      </c>
      <c r="H336" s="42">
        <v>649.20000000000005</v>
      </c>
      <c r="I336" s="42">
        <v>633.91</v>
      </c>
      <c r="J336" s="42">
        <v>587.94000000000005</v>
      </c>
      <c r="K336" s="43">
        <v>631.64</v>
      </c>
      <c r="L336" s="42">
        <v>623.37</v>
      </c>
      <c r="M336" s="43">
        <v>502.39</v>
      </c>
      <c r="N336" s="42">
        <v>573.75</v>
      </c>
      <c r="O336" s="42">
        <v>581.57000000000005</v>
      </c>
      <c r="P336" s="42">
        <v>541.05999999999995</v>
      </c>
      <c r="Q336" s="42">
        <v>533.15</v>
      </c>
      <c r="S336" s="52">
        <f t="shared" si="5"/>
        <v>218691.74</v>
      </c>
    </row>
    <row r="337" spans="1:19" x14ac:dyDescent="0.25">
      <c r="A337" s="8" t="s">
        <v>27</v>
      </c>
      <c r="B337" s="8" t="s">
        <v>84</v>
      </c>
      <c r="C337" s="8" t="s">
        <v>85</v>
      </c>
      <c r="D337" s="8" t="s">
        <v>87</v>
      </c>
      <c r="E337" s="8" t="s">
        <v>730</v>
      </c>
      <c r="F337" s="42">
        <v>1101.53</v>
      </c>
      <c r="G337" s="42">
        <v>1679.07</v>
      </c>
      <c r="H337" s="42">
        <v>1187.52</v>
      </c>
      <c r="I337" s="42">
        <v>1302.48</v>
      </c>
      <c r="J337" s="42">
        <v>1232.24</v>
      </c>
      <c r="K337" s="43">
        <v>1222.33</v>
      </c>
      <c r="L337" s="42">
        <v>1142.3399999999999</v>
      </c>
      <c r="M337" s="43">
        <v>1253.21</v>
      </c>
      <c r="N337" s="42">
        <v>1160.44</v>
      </c>
      <c r="O337" s="42">
        <v>1101.2</v>
      </c>
      <c r="P337" s="42">
        <v>962.58</v>
      </c>
      <c r="Q337" s="42">
        <v>1030.46</v>
      </c>
      <c r="S337" s="52">
        <f t="shared" si="5"/>
        <v>435952.36000000004</v>
      </c>
    </row>
    <row r="338" spans="1:19" x14ac:dyDescent="0.25">
      <c r="A338" s="8" t="s">
        <v>27</v>
      </c>
      <c r="B338" s="8" t="s">
        <v>84</v>
      </c>
      <c r="C338" s="8" t="s">
        <v>85</v>
      </c>
      <c r="D338" s="8" t="s">
        <v>87</v>
      </c>
      <c r="E338" s="8" t="s">
        <v>731</v>
      </c>
      <c r="F338" s="42">
        <v>1293.3800000000001</v>
      </c>
      <c r="G338" s="42">
        <v>1390.79</v>
      </c>
      <c r="H338" s="42">
        <v>1293.24</v>
      </c>
      <c r="I338" s="42">
        <v>1262.49</v>
      </c>
      <c r="J338" s="42">
        <v>1143.25</v>
      </c>
      <c r="K338" s="43">
        <v>971.02</v>
      </c>
      <c r="L338" s="42">
        <v>888.55</v>
      </c>
      <c r="M338" s="43">
        <v>862.2</v>
      </c>
      <c r="N338" s="42">
        <v>970.84</v>
      </c>
      <c r="O338" s="42">
        <v>892.89</v>
      </c>
      <c r="P338" s="42">
        <v>882.68</v>
      </c>
      <c r="Q338" s="42">
        <v>841.2</v>
      </c>
      <c r="S338" s="52">
        <f t="shared" si="5"/>
        <v>385209.03</v>
      </c>
    </row>
    <row r="339" spans="1:19" x14ac:dyDescent="0.25">
      <c r="A339" s="8" t="s">
        <v>27</v>
      </c>
      <c r="B339" s="8" t="s">
        <v>84</v>
      </c>
      <c r="C339" s="8" t="s">
        <v>753</v>
      </c>
      <c r="D339" s="8" t="s">
        <v>754</v>
      </c>
      <c r="E339" s="8" t="s">
        <v>756</v>
      </c>
      <c r="F339" s="42">
        <v>1887.74</v>
      </c>
      <c r="G339" s="42">
        <v>2040.55</v>
      </c>
      <c r="H339" s="42">
        <v>1924.53</v>
      </c>
      <c r="I339" s="42">
        <v>2355.3000000000002</v>
      </c>
      <c r="J339" s="42">
        <v>2391.98</v>
      </c>
      <c r="K339" s="43">
        <v>2357.8000000000002</v>
      </c>
      <c r="L339" s="42">
        <v>2093.35</v>
      </c>
      <c r="M339" s="43">
        <v>1994.92</v>
      </c>
      <c r="N339" s="42">
        <v>2207.41</v>
      </c>
      <c r="O339" s="42">
        <v>2133.54</v>
      </c>
      <c r="P339" s="42">
        <v>2281.9699999999998</v>
      </c>
      <c r="Q339" s="42">
        <v>2898.39</v>
      </c>
      <c r="S339" s="52">
        <f t="shared" si="5"/>
        <v>808267.75</v>
      </c>
    </row>
    <row r="340" spans="1:19" x14ac:dyDescent="0.25">
      <c r="A340" s="8" t="s">
        <v>27</v>
      </c>
      <c r="B340" s="8" t="s">
        <v>84</v>
      </c>
      <c r="C340" s="8" t="s">
        <v>753</v>
      </c>
      <c r="D340" s="8" t="s">
        <v>754</v>
      </c>
      <c r="E340" s="8" t="s">
        <v>757</v>
      </c>
      <c r="F340" s="42">
        <v>0</v>
      </c>
      <c r="G340" s="42">
        <v>0</v>
      </c>
      <c r="H340" s="42">
        <v>56.08</v>
      </c>
      <c r="I340" s="42">
        <v>0</v>
      </c>
      <c r="J340" s="42">
        <v>0</v>
      </c>
      <c r="K340" s="43">
        <v>202.02</v>
      </c>
      <c r="L340" s="42">
        <v>495.36</v>
      </c>
      <c r="M340" s="43">
        <v>500.95</v>
      </c>
      <c r="N340" s="42">
        <v>475.63</v>
      </c>
      <c r="O340" s="42">
        <v>439.52</v>
      </c>
      <c r="P340" s="42">
        <v>429.22</v>
      </c>
      <c r="Q340" s="42">
        <v>440</v>
      </c>
      <c r="S340" s="52">
        <f t="shared" si="5"/>
        <v>93095.31</v>
      </c>
    </row>
    <row r="341" spans="1:19" x14ac:dyDescent="0.25">
      <c r="A341" s="8" t="s">
        <v>327</v>
      </c>
      <c r="B341" s="8" t="s">
        <v>328</v>
      </c>
      <c r="C341" s="8" t="s">
        <v>29</v>
      </c>
      <c r="D341" s="8" t="s">
        <v>330</v>
      </c>
      <c r="E341" s="8" t="s">
        <v>335</v>
      </c>
      <c r="F341" s="42">
        <v>1060.57</v>
      </c>
      <c r="G341" s="42">
        <v>1063.98</v>
      </c>
      <c r="H341" s="42">
        <v>1099.95</v>
      </c>
      <c r="I341" s="42">
        <v>1186.04</v>
      </c>
      <c r="J341" s="42">
        <v>1203.57</v>
      </c>
      <c r="K341" s="43">
        <v>1130.1600000000001</v>
      </c>
      <c r="L341" s="42">
        <v>1164.56</v>
      </c>
      <c r="M341" s="43">
        <v>563.92999999999995</v>
      </c>
      <c r="N341" s="42">
        <v>987.91</v>
      </c>
      <c r="O341" s="42">
        <v>1061.45</v>
      </c>
      <c r="P341" s="42">
        <v>1084.6099999999999</v>
      </c>
      <c r="Q341" s="42">
        <v>1125.26</v>
      </c>
      <c r="S341" s="52">
        <f t="shared" si="5"/>
        <v>387111.02999999997</v>
      </c>
    </row>
    <row r="342" spans="1:19" x14ac:dyDescent="0.25">
      <c r="A342" s="8" t="s">
        <v>19</v>
      </c>
      <c r="B342" s="8" t="s">
        <v>166</v>
      </c>
      <c r="C342" s="8" t="s">
        <v>17</v>
      </c>
      <c r="D342" s="8" t="s">
        <v>668</v>
      </c>
      <c r="E342" s="8" t="s">
        <v>694</v>
      </c>
      <c r="F342" s="42">
        <v>127.03</v>
      </c>
      <c r="G342" s="42">
        <v>60.58</v>
      </c>
      <c r="H342" s="42">
        <v>47.14</v>
      </c>
      <c r="I342" s="42">
        <v>46.28</v>
      </c>
      <c r="J342" s="42">
        <v>50.21</v>
      </c>
      <c r="K342" s="43">
        <v>47.17</v>
      </c>
      <c r="L342" s="42">
        <v>32.64</v>
      </c>
      <c r="M342" s="43">
        <v>35.5</v>
      </c>
      <c r="N342" s="42">
        <v>43.02</v>
      </c>
      <c r="O342" s="42">
        <v>42.61</v>
      </c>
      <c r="P342" s="42">
        <v>48.46</v>
      </c>
      <c r="Q342" s="42">
        <v>44.26</v>
      </c>
      <c r="S342" s="52">
        <f t="shared" si="5"/>
        <v>19005.230000000003</v>
      </c>
    </row>
    <row r="343" spans="1:19" x14ac:dyDescent="0.25">
      <c r="A343" s="8" t="s">
        <v>19</v>
      </c>
      <c r="B343" s="8" t="s">
        <v>103</v>
      </c>
      <c r="C343" s="8" t="s">
        <v>17</v>
      </c>
      <c r="D343" s="8" t="s">
        <v>668</v>
      </c>
      <c r="E343" s="8" t="s">
        <v>677</v>
      </c>
      <c r="F343" s="42">
        <v>32.1</v>
      </c>
      <c r="G343" s="42">
        <v>27.54</v>
      </c>
      <c r="H343" s="42">
        <v>100.33</v>
      </c>
      <c r="I343" s="42">
        <v>103.69</v>
      </c>
      <c r="J343" s="42">
        <v>112.8</v>
      </c>
      <c r="K343" s="43">
        <v>115.57</v>
      </c>
      <c r="L343" s="42">
        <v>84.57</v>
      </c>
      <c r="M343" s="43">
        <v>72.959999999999994</v>
      </c>
      <c r="N343" s="42">
        <v>77.34</v>
      </c>
      <c r="O343" s="42">
        <v>73.06</v>
      </c>
      <c r="P343" s="42">
        <v>75.05</v>
      </c>
      <c r="Q343" s="42">
        <v>73.14</v>
      </c>
      <c r="S343" s="52">
        <f t="shared" si="5"/>
        <v>28938.379999999997</v>
      </c>
    </row>
    <row r="344" spans="1:19" x14ac:dyDescent="0.25">
      <c r="A344" s="8" t="s">
        <v>61</v>
      </c>
      <c r="B344" s="8" t="s">
        <v>62</v>
      </c>
      <c r="C344" s="8" t="s">
        <v>29</v>
      </c>
      <c r="D344" s="8" t="s">
        <v>411</v>
      </c>
      <c r="E344" s="8" t="s">
        <v>421</v>
      </c>
      <c r="F344" s="42">
        <v>93.14</v>
      </c>
      <c r="G344" s="42">
        <v>107.05</v>
      </c>
      <c r="H344" s="42">
        <v>125.99</v>
      </c>
      <c r="I344" s="42">
        <v>120</v>
      </c>
      <c r="J344" s="42">
        <v>125.04</v>
      </c>
      <c r="K344" s="43">
        <v>122.25</v>
      </c>
      <c r="L344" s="42">
        <v>128.86000000000001</v>
      </c>
      <c r="M344" s="43">
        <v>128.05000000000001</v>
      </c>
      <c r="N344" s="42">
        <v>126.21</v>
      </c>
      <c r="O344" s="42">
        <v>137.94</v>
      </c>
      <c r="P344" s="42">
        <v>124.11</v>
      </c>
      <c r="Q344" s="42">
        <v>85.26</v>
      </c>
      <c r="S344" s="52">
        <f t="shared" si="5"/>
        <v>43327.18</v>
      </c>
    </row>
    <row r="345" spans="1:19" x14ac:dyDescent="0.25">
      <c r="A345" s="8" t="s">
        <v>133</v>
      </c>
      <c r="B345" s="8" t="s">
        <v>238</v>
      </c>
      <c r="C345" s="8" t="s">
        <v>67</v>
      </c>
      <c r="D345" s="8" t="s">
        <v>240</v>
      </c>
      <c r="E345" s="8" t="s">
        <v>239</v>
      </c>
      <c r="F345" s="42">
        <v>2.02</v>
      </c>
      <c r="G345" s="42">
        <v>2.2800000000000002</v>
      </c>
      <c r="H345" s="42">
        <v>1.5899999999999999</v>
      </c>
      <c r="I345" s="42">
        <v>0</v>
      </c>
      <c r="J345" s="42">
        <v>0</v>
      </c>
      <c r="K345" s="43">
        <v>0</v>
      </c>
      <c r="L345" s="42">
        <v>0</v>
      </c>
      <c r="M345" s="43">
        <v>0</v>
      </c>
      <c r="N345" s="42">
        <v>0</v>
      </c>
      <c r="O345" s="42">
        <v>0</v>
      </c>
      <c r="P345" s="42">
        <v>0</v>
      </c>
      <c r="Q345" s="42">
        <v>0</v>
      </c>
      <c r="S345" s="52">
        <f t="shared" si="5"/>
        <v>175.75</v>
      </c>
    </row>
    <row r="346" spans="1:19" x14ac:dyDescent="0.25">
      <c r="A346" s="8" t="s">
        <v>133</v>
      </c>
      <c r="B346" s="8" t="s">
        <v>238</v>
      </c>
      <c r="C346" s="8" t="s">
        <v>81</v>
      </c>
      <c r="D346" s="8" t="s">
        <v>240</v>
      </c>
      <c r="E346" s="8" t="s">
        <v>239</v>
      </c>
      <c r="F346" s="42">
        <v>0</v>
      </c>
      <c r="G346" s="42">
        <v>0</v>
      </c>
      <c r="H346" s="42">
        <v>0</v>
      </c>
      <c r="I346" s="42">
        <v>0</v>
      </c>
      <c r="J346" s="42">
        <v>1.28</v>
      </c>
      <c r="K346" s="43">
        <v>1.1400000000000001</v>
      </c>
      <c r="L346" s="42">
        <v>1.5699999999999998</v>
      </c>
      <c r="M346" s="43">
        <v>1.1599999999999999</v>
      </c>
      <c r="N346" s="42">
        <v>0.82</v>
      </c>
      <c r="O346" s="42">
        <v>1.5</v>
      </c>
      <c r="P346" s="42">
        <v>2.21</v>
      </c>
      <c r="Q346" s="42">
        <v>2.54</v>
      </c>
      <c r="S346" s="52">
        <f t="shared" si="5"/>
        <v>374.65</v>
      </c>
    </row>
    <row r="347" spans="1:19" x14ac:dyDescent="0.25">
      <c r="A347" s="8" t="s">
        <v>27</v>
      </c>
      <c r="B347" s="8" t="s">
        <v>84</v>
      </c>
      <c r="C347" s="8" t="s">
        <v>43</v>
      </c>
      <c r="D347" s="8" t="s">
        <v>258</v>
      </c>
      <c r="E347" s="8" t="s">
        <v>260</v>
      </c>
      <c r="F347" s="42">
        <v>1400.75</v>
      </c>
      <c r="G347" s="42">
        <v>1489.9</v>
      </c>
      <c r="H347" s="42">
        <v>1613.92</v>
      </c>
      <c r="I347" s="42">
        <v>1558.37</v>
      </c>
      <c r="J347" s="42">
        <v>1544.76</v>
      </c>
      <c r="K347" s="42">
        <v>1556.55</v>
      </c>
      <c r="L347" s="42">
        <v>1484.89</v>
      </c>
      <c r="M347" s="42">
        <v>1592.16</v>
      </c>
      <c r="N347" s="42">
        <v>1605.07</v>
      </c>
      <c r="O347" s="42">
        <v>1507.84</v>
      </c>
      <c r="P347" s="42">
        <v>1493.14</v>
      </c>
      <c r="Q347" s="42">
        <v>1517.66</v>
      </c>
      <c r="S347" s="52">
        <f t="shared" si="5"/>
        <v>558632.48</v>
      </c>
    </row>
    <row r="348" spans="1:19" x14ac:dyDescent="0.25">
      <c r="A348" s="8" t="s">
        <v>19</v>
      </c>
      <c r="B348" s="8" t="s">
        <v>20</v>
      </c>
      <c r="C348" s="8" t="s">
        <v>104</v>
      </c>
      <c r="D348" s="8" t="s">
        <v>637</v>
      </c>
      <c r="E348" s="8" t="s">
        <v>643</v>
      </c>
      <c r="F348" s="42">
        <v>51.63</v>
      </c>
      <c r="G348" s="42">
        <v>63.22</v>
      </c>
      <c r="H348" s="42">
        <v>65.209999999999994</v>
      </c>
      <c r="I348" s="42">
        <v>71.260000000000005</v>
      </c>
      <c r="J348" s="42">
        <v>65.38</v>
      </c>
      <c r="K348" s="43">
        <v>53.37</v>
      </c>
      <c r="L348" s="42">
        <v>66.64</v>
      </c>
      <c r="M348" s="43">
        <v>67.77</v>
      </c>
      <c r="N348" s="42">
        <v>59.52</v>
      </c>
      <c r="O348" s="42">
        <v>53.63</v>
      </c>
      <c r="P348" s="42">
        <v>71.33</v>
      </c>
      <c r="Q348" s="42">
        <v>69.92</v>
      </c>
      <c r="S348" s="52">
        <f t="shared" si="5"/>
        <v>23080.14</v>
      </c>
    </row>
    <row r="349" spans="1:19" x14ac:dyDescent="0.25">
      <c r="A349" s="8" t="s">
        <v>19</v>
      </c>
      <c r="B349" s="8" t="s">
        <v>66</v>
      </c>
      <c r="C349" s="8" t="s">
        <v>17</v>
      </c>
      <c r="D349" s="8" t="s">
        <v>604</v>
      </c>
      <c r="E349" s="8" t="s">
        <v>606</v>
      </c>
      <c r="F349" s="42">
        <v>768.31</v>
      </c>
      <c r="G349" s="42">
        <v>699.01</v>
      </c>
      <c r="H349" s="42">
        <v>663.73</v>
      </c>
      <c r="I349" s="42">
        <v>626.05999999999995</v>
      </c>
      <c r="J349" s="42">
        <v>599.6</v>
      </c>
      <c r="K349" s="43">
        <v>590.89</v>
      </c>
      <c r="L349" s="42">
        <v>583.35</v>
      </c>
      <c r="M349" s="43">
        <v>625.33000000000004</v>
      </c>
      <c r="N349" s="42">
        <v>614.73</v>
      </c>
      <c r="O349" s="42">
        <v>602.25</v>
      </c>
      <c r="P349" s="42">
        <v>565.4</v>
      </c>
      <c r="Q349" s="42">
        <v>551.34</v>
      </c>
      <c r="S349" s="52">
        <f t="shared" si="5"/>
        <v>227695.89</v>
      </c>
    </row>
    <row r="350" spans="1:19" x14ac:dyDescent="0.25">
      <c r="A350" s="8" t="s">
        <v>124</v>
      </c>
      <c r="B350" s="8" t="s">
        <v>425</v>
      </c>
      <c r="C350" s="8" t="s">
        <v>770</v>
      </c>
      <c r="D350" s="8" t="s">
        <v>427</v>
      </c>
      <c r="E350" s="8" t="s">
        <v>427</v>
      </c>
      <c r="F350" s="42">
        <v>2987.43</v>
      </c>
      <c r="G350" s="42">
        <v>2946.6</v>
      </c>
      <c r="H350" s="42">
        <v>3144.84</v>
      </c>
      <c r="I350" s="42">
        <v>4019.7</v>
      </c>
      <c r="J350" s="42">
        <v>4131.7299999999996</v>
      </c>
      <c r="K350" s="43">
        <v>4362.8599999999997</v>
      </c>
      <c r="L350" s="42">
        <v>4057.49</v>
      </c>
      <c r="M350" s="43">
        <v>3826.49</v>
      </c>
      <c r="N350" s="42">
        <v>4503.47</v>
      </c>
      <c r="O350" s="42">
        <v>4168.3100000000004</v>
      </c>
      <c r="P350" s="42">
        <v>3922.68</v>
      </c>
      <c r="Q350" s="42">
        <v>3577.21</v>
      </c>
      <c r="S350" s="52">
        <f t="shared" si="5"/>
        <v>1389464.5999999999</v>
      </c>
    </row>
    <row r="351" spans="1:19" x14ac:dyDescent="0.25">
      <c r="A351" s="8" t="s">
        <v>124</v>
      </c>
      <c r="B351" s="8" t="s">
        <v>379</v>
      </c>
      <c r="C351" s="8" t="s">
        <v>126</v>
      </c>
      <c r="D351" s="8" t="s">
        <v>439</v>
      </c>
      <c r="E351" s="8" t="s">
        <v>440</v>
      </c>
      <c r="F351" s="42">
        <v>134.94999999999999</v>
      </c>
      <c r="G351" s="42">
        <v>92.61</v>
      </c>
      <c r="H351" s="42">
        <v>91.95</v>
      </c>
      <c r="I351" s="42">
        <v>118.89</v>
      </c>
      <c r="J351" s="42">
        <v>75.69</v>
      </c>
      <c r="K351" s="43">
        <v>43.67</v>
      </c>
      <c r="L351" s="42">
        <v>53.59</v>
      </c>
      <c r="M351" s="43">
        <v>46.87</v>
      </c>
      <c r="N351" s="42">
        <v>42.08</v>
      </c>
      <c r="O351" s="42">
        <v>38.130000000000003</v>
      </c>
      <c r="P351" s="42">
        <v>37.76</v>
      </c>
      <c r="Q351" s="42">
        <v>10.61</v>
      </c>
      <c r="S351" s="52">
        <f t="shared" si="5"/>
        <v>23870.57</v>
      </c>
    </row>
    <row r="352" spans="1:19" x14ac:dyDescent="0.25">
      <c r="A352" s="8" t="s">
        <v>27</v>
      </c>
      <c r="B352" s="8" t="s">
        <v>28</v>
      </c>
      <c r="C352" s="8" t="s">
        <v>29</v>
      </c>
      <c r="D352" s="8" t="s">
        <v>30</v>
      </c>
      <c r="E352" s="8" t="s">
        <v>37</v>
      </c>
      <c r="F352" s="42">
        <v>1.9</v>
      </c>
      <c r="G352" s="42">
        <v>8.2899999999999991</v>
      </c>
      <c r="H352" s="42">
        <v>39.51</v>
      </c>
      <c r="I352" s="42">
        <v>15.19</v>
      </c>
      <c r="J352" s="42">
        <v>4.54</v>
      </c>
      <c r="K352" s="43">
        <v>22.14</v>
      </c>
      <c r="L352" s="42">
        <v>7.31</v>
      </c>
      <c r="M352" s="43">
        <v>12.39</v>
      </c>
      <c r="N352" s="42">
        <v>4.22</v>
      </c>
      <c r="O352" s="42">
        <v>3.43</v>
      </c>
      <c r="P352" s="42">
        <v>3.43</v>
      </c>
      <c r="Q352" s="42">
        <v>2.4900000000000002</v>
      </c>
      <c r="S352" s="52">
        <f t="shared" si="5"/>
        <v>3800.1900000000005</v>
      </c>
    </row>
    <row r="353" spans="1:19" x14ac:dyDescent="0.25">
      <c r="A353" s="8" t="s">
        <v>19</v>
      </c>
      <c r="B353" s="8" t="s">
        <v>299</v>
      </c>
      <c r="C353" s="8" t="s">
        <v>280</v>
      </c>
      <c r="D353" s="8" t="s">
        <v>512</v>
      </c>
      <c r="E353" s="8" t="s">
        <v>513</v>
      </c>
      <c r="F353" s="42">
        <v>62.13</v>
      </c>
      <c r="G353" s="42">
        <v>66.569999999999993</v>
      </c>
      <c r="H353" s="42">
        <v>62.64</v>
      </c>
      <c r="I353" s="42">
        <v>67.02</v>
      </c>
      <c r="J353" s="42">
        <v>68.84</v>
      </c>
      <c r="K353" s="43">
        <v>64.92</v>
      </c>
      <c r="L353" s="42">
        <v>0</v>
      </c>
      <c r="M353" s="43">
        <v>0</v>
      </c>
      <c r="N353" s="42">
        <v>0</v>
      </c>
      <c r="O353" s="42">
        <v>0</v>
      </c>
      <c r="P353" s="42">
        <v>0</v>
      </c>
      <c r="Q353" s="42">
        <v>0</v>
      </c>
      <c r="S353" s="52">
        <f t="shared" si="5"/>
        <v>11824.070000000002</v>
      </c>
    </row>
    <row r="354" spans="1:19" x14ac:dyDescent="0.25">
      <c r="A354" s="8" t="s">
        <v>19</v>
      </c>
      <c r="B354" s="8" t="s">
        <v>299</v>
      </c>
      <c r="C354" s="8" t="s">
        <v>51</v>
      </c>
      <c r="D354" s="8" t="s">
        <v>512</v>
      </c>
      <c r="E354" s="8" t="s">
        <v>513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3">
        <v>0</v>
      </c>
      <c r="L354" s="42">
        <v>46.46</v>
      </c>
      <c r="M354" s="43">
        <v>60.59</v>
      </c>
      <c r="N354" s="42">
        <v>53.76</v>
      </c>
      <c r="O354" s="42">
        <v>38.380000000000003</v>
      </c>
      <c r="P354" s="42">
        <v>51.96</v>
      </c>
      <c r="Q354" s="42">
        <v>50.86</v>
      </c>
      <c r="S354" s="52">
        <f t="shared" si="5"/>
        <v>9256.59</v>
      </c>
    </row>
    <row r="355" spans="1:19" x14ac:dyDescent="0.25">
      <c r="A355" s="8" t="s">
        <v>19</v>
      </c>
      <c r="B355" s="8" t="s">
        <v>166</v>
      </c>
      <c r="C355" s="8" t="s">
        <v>242</v>
      </c>
      <c r="D355" s="8" t="s">
        <v>244</v>
      </c>
      <c r="E355" s="8" t="s">
        <v>245</v>
      </c>
      <c r="F355" s="42">
        <v>46.45</v>
      </c>
      <c r="G355" s="42">
        <v>43.41</v>
      </c>
      <c r="H355" s="42">
        <v>44.47</v>
      </c>
      <c r="I355" s="42">
        <v>45.01</v>
      </c>
      <c r="J355" s="42">
        <v>43.64</v>
      </c>
      <c r="K355" s="43">
        <v>44.11</v>
      </c>
      <c r="L355" s="42">
        <v>43.87</v>
      </c>
      <c r="M355" s="43">
        <v>43.36</v>
      </c>
      <c r="N355" s="42">
        <v>43.9</v>
      </c>
      <c r="O355" s="42">
        <v>47.18</v>
      </c>
      <c r="P355" s="42">
        <v>44.26</v>
      </c>
      <c r="Q355" s="42">
        <v>41.78</v>
      </c>
      <c r="S355" s="52">
        <f t="shared" si="5"/>
        <v>16167.13</v>
      </c>
    </row>
    <row r="356" spans="1:19" x14ac:dyDescent="0.25">
      <c r="A356" s="8" t="s">
        <v>89</v>
      </c>
      <c r="B356" s="8" t="s">
        <v>90</v>
      </c>
      <c r="C356" s="8" t="s">
        <v>29</v>
      </c>
      <c r="D356" s="8" t="s">
        <v>433</v>
      </c>
      <c r="E356" s="8" t="s">
        <v>432</v>
      </c>
      <c r="F356" s="42">
        <v>2570.41</v>
      </c>
      <c r="G356" s="42">
        <v>2299.44</v>
      </c>
      <c r="H356" s="42">
        <v>2493.62</v>
      </c>
      <c r="I356" s="42">
        <v>2314.38</v>
      </c>
      <c r="J356" s="42">
        <v>2156.8200000000002</v>
      </c>
      <c r="K356" s="43">
        <v>2369.25</v>
      </c>
      <c r="L356" s="42">
        <v>2300.52</v>
      </c>
      <c r="M356" s="43">
        <v>2278.77</v>
      </c>
      <c r="N356" s="42">
        <v>2195.1</v>
      </c>
      <c r="O356" s="42">
        <v>2050.44</v>
      </c>
      <c r="P356" s="42">
        <v>2169.4499999999998</v>
      </c>
      <c r="Q356" s="42">
        <v>2110.9899999999998</v>
      </c>
      <c r="S356" s="52">
        <f t="shared" si="5"/>
        <v>830638.39</v>
      </c>
    </row>
    <row r="357" spans="1:19" x14ac:dyDescent="0.25">
      <c r="A357" s="8" t="s">
        <v>203</v>
      </c>
      <c r="B357" s="8" t="s">
        <v>434</v>
      </c>
      <c r="C357" s="8" t="s">
        <v>43</v>
      </c>
      <c r="D357" s="8" t="s">
        <v>434</v>
      </c>
      <c r="E357" s="8" t="s">
        <v>434</v>
      </c>
      <c r="F357" s="42">
        <v>53.41</v>
      </c>
      <c r="G357" s="42">
        <v>83</v>
      </c>
      <c r="H357" s="42">
        <v>49.65</v>
      </c>
      <c r="I357" s="42">
        <v>52.36</v>
      </c>
      <c r="J357" s="42">
        <v>54.72</v>
      </c>
      <c r="K357" s="43">
        <v>47.62</v>
      </c>
      <c r="L357" s="42">
        <v>55.56</v>
      </c>
      <c r="M357" s="43">
        <v>55.37</v>
      </c>
      <c r="N357" s="42">
        <v>96.26</v>
      </c>
      <c r="O357" s="42">
        <v>112.22</v>
      </c>
      <c r="P357" s="42">
        <v>54.79</v>
      </c>
      <c r="Q357" s="42">
        <v>51.68</v>
      </c>
      <c r="S357" s="52">
        <f t="shared" si="5"/>
        <v>23265.809999999998</v>
      </c>
    </row>
    <row r="358" spans="1:19" x14ac:dyDescent="0.25">
      <c r="A358" s="8" t="s">
        <v>15</v>
      </c>
      <c r="B358" s="8" t="s">
        <v>131</v>
      </c>
      <c r="C358" s="8" t="s">
        <v>43</v>
      </c>
      <c r="D358" s="8" t="s">
        <v>16</v>
      </c>
      <c r="E358" s="8" t="s">
        <v>131</v>
      </c>
      <c r="F358" s="42">
        <v>159.04</v>
      </c>
      <c r="G358" s="42">
        <v>150.63999999999999</v>
      </c>
      <c r="H358" s="42">
        <v>149.22</v>
      </c>
      <c r="I358" s="42">
        <v>146.22</v>
      </c>
      <c r="J358" s="42">
        <v>144.94</v>
      </c>
      <c r="K358" s="43">
        <v>142.41999999999999</v>
      </c>
      <c r="L358" s="42">
        <v>136.96</v>
      </c>
      <c r="M358" s="43">
        <v>133.55000000000001</v>
      </c>
      <c r="N358" s="42">
        <v>127.61</v>
      </c>
      <c r="O358" s="42">
        <v>128.62</v>
      </c>
      <c r="P358" s="42">
        <v>102.48</v>
      </c>
      <c r="Q358" s="42">
        <v>55.38</v>
      </c>
      <c r="S358" s="52">
        <f t="shared" si="5"/>
        <v>47918.830000000009</v>
      </c>
    </row>
    <row r="359" spans="1:19" x14ac:dyDescent="0.25">
      <c r="A359" s="8" t="s">
        <v>133</v>
      </c>
      <c r="B359" s="8" t="s">
        <v>238</v>
      </c>
      <c r="C359" s="8" t="s">
        <v>126</v>
      </c>
      <c r="D359" s="8" t="s">
        <v>486</v>
      </c>
      <c r="E359" s="8" t="s">
        <v>709</v>
      </c>
      <c r="F359" s="42">
        <v>91.32</v>
      </c>
      <c r="G359" s="42">
        <v>128.93</v>
      </c>
      <c r="H359" s="42">
        <v>119.32</v>
      </c>
      <c r="I359" s="42">
        <v>107.16</v>
      </c>
      <c r="J359" s="42">
        <v>100.69</v>
      </c>
      <c r="K359" s="43">
        <v>94.4</v>
      </c>
      <c r="L359" s="42">
        <v>89.9</v>
      </c>
      <c r="M359" s="43">
        <v>85.12</v>
      </c>
      <c r="N359" s="42">
        <v>84.24</v>
      </c>
      <c r="O359" s="42">
        <v>66.52</v>
      </c>
      <c r="P359" s="42">
        <v>56.31</v>
      </c>
      <c r="Q359" s="42">
        <v>77.010000000000005</v>
      </c>
      <c r="S359" s="52">
        <f t="shared" si="5"/>
        <v>33399.620000000003</v>
      </c>
    </row>
    <row r="360" spans="1:19" x14ac:dyDescent="0.25">
      <c r="A360" s="8" t="s">
        <v>27</v>
      </c>
      <c r="B360" s="8" t="s">
        <v>84</v>
      </c>
      <c r="C360" s="8" t="s">
        <v>17</v>
      </c>
      <c r="D360" s="8" t="s">
        <v>749</v>
      </c>
      <c r="E360" s="8" t="s">
        <v>749</v>
      </c>
      <c r="F360" s="42">
        <v>45919.09</v>
      </c>
      <c r="G360" s="42">
        <v>45394.48</v>
      </c>
      <c r="H360" s="42">
        <v>44763.58</v>
      </c>
      <c r="I360" s="42">
        <v>46508.76</v>
      </c>
      <c r="J360" s="42">
        <v>48917.03</v>
      </c>
      <c r="K360" s="43">
        <v>49355.29</v>
      </c>
      <c r="L360" s="42">
        <v>48388.99</v>
      </c>
      <c r="M360" s="43">
        <v>49150.07</v>
      </c>
      <c r="N360" s="42">
        <v>49977.25</v>
      </c>
      <c r="O360" s="42">
        <v>49460.56</v>
      </c>
      <c r="P360" s="42">
        <v>46418.59</v>
      </c>
      <c r="Q360" s="42">
        <v>45628.63</v>
      </c>
      <c r="S360" s="52">
        <f t="shared" si="5"/>
        <v>17337908.589999996</v>
      </c>
    </row>
    <row r="361" spans="1:19" x14ac:dyDescent="0.25">
      <c r="A361" s="8" t="s">
        <v>124</v>
      </c>
      <c r="B361" s="8" t="s">
        <v>425</v>
      </c>
      <c r="C361" s="8" t="s">
        <v>115</v>
      </c>
      <c r="D361" s="8" t="s">
        <v>479</v>
      </c>
      <c r="E361" s="8" t="s">
        <v>480</v>
      </c>
      <c r="F361" s="42">
        <v>351.97</v>
      </c>
      <c r="G361" s="42">
        <v>526.57000000000005</v>
      </c>
      <c r="H361" s="42">
        <v>797.91</v>
      </c>
      <c r="I361" s="42">
        <v>826.05</v>
      </c>
      <c r="J361" s="42">
        <v>820.08</v>
      </c>
      <c r="K361" s="43">
        <v>524.1</v>
      </c>
      <c r="L361" s="42">
        <v>846.87</v>
      </c>
      <c r="M361" s="43">
        <v>927.66</v>
      </c>
      <c r="N361" s="42">
        <v>1037.42</v>
      </c>
      <c r="O361" s="42">
        <v>1017.68</v>
      </c>
      <c r="P361" s="42">
        <v>972.64</v>
      </c>
      <c r="Q361" s="42">
        <v>997.08</v>
      </c>
      <c r="S361" s="52">
        <f t="shared" si="5"/>
        <v>294087.00999999995</v>
      </c>
    </row>
    <row r="362" spans="1:19" x14ac:dyDescent="0.25">
      <c r="A362" s="8" t="s">
        <v>124</v>
      </c>
      <c r="B362" s="8" t="s">
        <v>425</v>
      </c>
      <c r="C362" s="8" t="s">
        <v>115</v>
      </c>
      <c r="D362" s="8" t="s">
        <v>479</v>
      </c>
      <c r="E362" s="8" t="s">
        <v>481</v>
      </c>
      <c r="F362" s="42">
        <v>476.64</v>
      </c>
      <c r="G362" s="42">
        <v>521.66</v>
      </c>
      <c r="H362" s="42">
        <v>508.36</v>
      </c>
      <c r="I362" s="42">
        <v>489.44</v>
      </c>
      <c r="J362" s="42">
        <v>449.87</v>
      </c>
      <c r="K362" s="43">
        <v>332.33</v>
      </c>
      <c r="L362" s="42">
        <v>442.9</v>
      </c>
      <c r="M362" s="43">
        <v>441.91</v>
      </c>
      <c r="N362" s="42">
        <v>430.6</v>
      </c>
      <c r="O362" s="42">
        <v>406.61</v>
      </c>
      <c r="P362" s="42">
        <v>404.67</v>
      </c>
      <c r="Q362" s="42">
        <v>381.16</v>
      </c>
      <c r="S362" s="52">
        <f t="shared" si="5"/>
        <v>160648.62999999998</v>
      </c>
    </row>
    <row r="363" spans="1:19" x14ac:dyDescent="0.25">
      <c r="A363" s="8" t="s">
        <v>124</v>
      </c>
      <c r="B363" s="8" t="s">
        <v>353</v>
      </c>
      <c r="C363" s="8" t="s">
        <v>29</v>
      </c>
      <c r="D363" s="8" t="s">
        <v>516</v>
      </c>
      <c r="E363" s="8" t="s">
        <v>515</v>
      </c>
      <c r="F363" s="42">
        <v>0</v>
      </c>
      <c r="G363" s="42">
        <v>18.510000000000002</v>
      </c>
      <c r="H363" s="42">
        <v>198.07</v>
      </c>
      <c r="I363" s="42">
        <v>206.44</v>
      </c>
      <c r="J363" s="42">
        <v>147.25</v>
      </c>
      <c r="K363" s="43">
        <v>95.66</v>
      </c>
      <c r="L363" s="42">
        <v>56.95</v>
      </c>
      <c r="M363" s="43">
        <v>0</v>
      </c>
      <c r="N363" s="42">
        <v>0</v>
      </c>
      <c r="O363" s="42">
        <v>4.21</v>
      </c>
      <c r="P363" s="42">
        <v>0.46</v>
      </c>
      <c r="Q363" s="42">
        <v>0.38</v>
      </c>
      <c r="S363" s="52">
        <f t="shared" si="5"/>
        <v>22207.739999999998</v>
      </c>
    </row>
    <row r="364" spans="1:19" x14ac:dyDescent="0.25">
      <c r="A364" s="8" t="s">
        <v>19</v>
      </c>
      <c r="B364" s="8" t="s">
        <v>106</v>
      </c>
      <c r="C364" s="8" t="s">
        <v>85</v>
      </c>
      <c r="D364" s="8" t="s">
        <v>303</v>
      </c>
      <c r="E364" s="8" t="s">
        <v>302</v>
      </c>
      <c r="F364" s="42">
        <v>1931.04</v>
      </c>
      <c r="G364" s="42">
        <v>1881.03</v>
      </c>
      <c r="H364" s="42">
        <v>1806.42</v>
      </c>
      <c r="I364" s="42">
        <v>1772.49</v>
      </c>
      <c r="J364" s="42">
        <v>1799.03</v>
      </c>
      <c r="K364" s="43">
        <v>1720.14</v>
      </c>
      <c r="L364" s="42">
        <v>1659.27</v>
      </c>
      <c r="M364" s="43">
        <v>1598</v>
      </c>
      <c r="N364" s="42">
        <v>1523.96</v>
      </c>
      <c r="O364" s="42">
        <v>1443.58</v>
      </c>
      <c r="P364" s="42">
        <v>1354.71</v>
      </c>
      <c r="Q364" s="42">
        <v>1301.9100000000001</v>
      </c>
      <c r="S364" s="52">
        <f t="shared" si="5"/>
        <v>601524.59</v>
      </c>
    </row>
    <row r="365" spans="1:19" x14ac:dyDescent="0.25">
      <c r="A365" s="8" t="s">
        <v>19</v>
      </c>
      <c r="B365" s="8" t="s">
        <v>20</v>
      </c>
      <c r="C365" s="8" t="s">
        <v>441</v>
      </c>
      <c r="D365" s="8" t="s">
        <v>442</v>
      </c>
      <c r="E365" s="8" t="s">
        <v>442</v>
      </c>
      <c r="F365" s="42">
        <v>1060.22</v>
      </c>
      <c r="G365" s="42">
        <v>1110.1500000000001</v>
      </c>
      <c r="H365" s="42">
        <v>1095.8800000000001</v>
      </c>
      <c r="I365" s="42">
        <v>1062.98</v>
      </c>
      <c r="J365" s="42">
        <v>909.66</v>
      </c>
      <c r="K365" s="43">
        <v>862.39</v>
      </c>
      <c r="L365" s="42">
        <v>870.31</v>
      </c>
      <c r="M365" s="43">
        <v>853.21</v>
      </c>
      <c r="N365" s="42">
        <v>832.24</v>
      </c>
      <c r="O365" s="42">
        <v>828.37</v>
      </c>
      <c r="P365" s="42">
        <v>824.2</v>
      </c>
      <c r="Q365" s="42">
        <v>818.97</v>
      </c>
      <c r="S365" s="52">
        <f t="shared" si="5"/>
        <v>338073.72000000003</v>
      </c>
    </row>
    <row r="366" spans="1:19" x14ac:dyDescent="0.25">
      <c r="A366" s="8" t="s">
        <v>19</v>
      </c>
      <c r="B366" s="8" t="s">
        <v>70</v>
      </c>
      <c r="C366" s="8" t="s">
        <v>441</v>
      </c>
      <c r="D366" s="8" t="s">
        <v>442</v>
      </c>
      <c r="E366" s="8" t="s">
        <v>442</v>
      </c>
      <c r="F366" s="42">
        <v>524.53</v>
      </c>
      <c r="G366" s="42">
        <v>398.86</v>
      </c>
      <c r="H366" s="42">
        <v>291.64</v>
      </c>
      <c r="I366" s="42">
        <v>249.41</v>
      </c>
      <c r="J366" s="42">
        <v>243.96</v>
      </c>
      <c r="K366" s="43">
        <v>226.05</v>
      </c>
      <c r="L366" s="42">
        <v>221.27</v>
      </c>
      <c r="M366" s="43">
        <v>217.39</v>
      </c>
      <c r="N366" s="42">
        <v>208.44</v>
      </c>
      <c r="O366" s="42">
        <v>203.52</v>
      </c>
      <c r="P366" s="42">
        <v>204.1</v>
      </c>
      <c r="Q366" s="42">
        <v>204.29</v>
      </c>
      <c r="S366" s="52">
        <f t="shared" si="5"/>
        <v>96912.680000000008</v>
      </c>
    </row>
    <row r="367" spans="1:19" x14ac:dyDescent="0.25">
      <c r="A367" s="8" t="s">
        <v>27</v>
      </c>
      <c r="B367" s="8" t="s">
        <v>84</v>
      </c>
      <c r="C367" s="8" t="s">
        <v>85</v>
      </c>
      <c r="D367" s="8" t="s">
        <v>87</v>
      </c>
      <c r="E367" s="8" t="s">
        <v>732</v>
      </c>
      <c r="F367" s="42">
        <v>119.41</v>
      </c>
      <c r="G367" s="42">
        <v>113.47</v>
      </c>
      <c r="H367" s="42">
        <v>108.02</v>
      </c>
      <c r="I367" s="42">
        <v>104.43</v>
      </c>
      <c r="J367" s="42">
        <v>102.58</v>
      </c>
      <c r="K367" s="42">
        <v>103.21</v>
      </c>
      <c r="L367" s="42">
        <v>103.78</v>
      </c>
      <c r="M367" s="42">
        <v>101.81</v>
      </c>
      <c r="N367" s="42">
        <v>105.26</v>
      </c>
      <c r="O367" s="42">
        <v>104.99</v>
      </c>
      <c r="P367" s="42">
        <v>113.38</v>
      </c>
      <c r="Q367" s="42">
        <v>118.97</v>
      </c>
      <c r="S367" s="52">
        <f t="shared" si="5"/>
        <v>39511.919999999998</v>
      </c>
    </row>
    <row r="368" spans="1:19" x14ac:dyDescent="0.25">
      <c r="A368" s="8" t="s">
        <v>79</v>
      </c>
      <c r="B368" s="8" t="s">
        <v>137</v>
      </c>
      <c r="C368" s="8" t="s">
        <v>138</v>
      </c>
      <c r="D368" s="8" t="s">
        <v>184</v>
      </c>
      <c r="E368" s="8" t="s">
        <v>186</v>
      </c>
      <c r="F368" s="42">
        <v>921.42</v>
      </c>
      <c r="G368" s="42">
        <v>933.86</v>
      </c>
      <c r="H368" s="42">
        <v>894.29</v>
      </c>
      <c r="I368" s="42">
        <v>873.27</v>
      </c>
      <c r="J368" s="42">
        <v>844.97</v>
      </c>
      <c r="K368" s="43">
        <v>879.07</v>
      </c>
      <c r="L368" s="42">
        <v>521.71</v>
      </c>
      <c r="M368" s="43">
        <v>728.65</v>
      </c>
      <c r="N368" s="42">
        <v>590.83000000000004</v>
      </c>
      <c r="O368" s="42">
        <v>789.77</v>
      </c>
      <c r="P368" s="42">
        <v>848.1</v>
      </c>
      <c r="Q368" s="42">
        <v>898.23</v>
      </c>
      <c r="S368" s="52">
        <f t="shared" si="5"/>
        <v>295456.42000000004</v>
      </c>
    </row>
    <row r="369" spans="1:19" x14ac:dyDescent="0.25">
      <c r="A369" s="8" t="s">
        <v>79</v>
      </c>
      <c r="B369" s="8" t="s">
        <v>137</v>
      </c>
      <c r="C369" s="8" t="s">
        <v>138</v>
      </c>
      <c r="D369" s="8" t="s">
        <v>184</v>
      </c>
      <c r="E369" s="8" t="s">
        <v>187</v>
      </c>
      <c r="F369" s="42">
        <v>48.52</v>
      </c>
      <c r="G369" s="42">
        <v>49.82</v>
      </c>
      <c r="H369" s="42">
        <v>60.52</v>
      </c>
      <c r="I369" s="42">
        <v>57.17</v>
      </c>
      <c r="J369" s="42">
        <v>55.9</v>
      </c>
      <c r="K369" s="43">
        <v>56.8</v>
      </c>
      <c r="L369" s="42">
        <v>33.26</v>
      </c>
      <c r="M369" s="43">
        <v>54.68</v>
      </c>
      <c r="N369" s="42">
        <v>49.27</v>
      </c>
      <c r="O369" s="42">
        <v>64.099999999999994</v>
      </c>
      <c r="P369" s="42">
        <v>63.77</v>
      </c>
      <c r="Q369" s="42">
        <v>56.1</v>
      </c>
      <c r="S369" s="52">
        <f t="shared" si="5"/>
        <v>19770.739999999998</v>
      </c>
    </row>
    <row r="370" spans="1:19" x14ac:dyDescent="0.25">
      <c r="A370" s="8" t="s">
        <v>19</v>
      </c>
      <c r="B370" s="8" t="s">
        <v>103</v>
      </c>
      <c r="C370" s="8" t="s">
        <v>104</v>
      </c>
      <c r="D370" s="8" t="s">
        <v>168</v>
      </c>
      <c r="E370" s="8" t="s">
        <v>519</v>
      </c>
      <c r="F370" s="42">
        <v>244.45</v>
      </c>
      <c r="G370" s="42">
        <v>243.33</v>
      </c>
      <c r="H370" s="42">
        <v>304.48</v>
      </c>
      <c r="I370" s="42">
        <v>333.86</v>
      </c>
      <c r="J370" s="42">
        <v>332.47</v>
      </c>
      <c r="K370" s="43">
        <v>335.21</v>
      </c>
      <c r="L370" s="42">
        <v>326.3</v>
      </c>
      <c r="M370" s="43">
        <v>340.49</v>
      </c>
      <c r="N370" s="42">
        <v>333.06</v>
      </c>
      <c r="O370" s="42">
        <v>330.48</v>
      </c>
      <c r="P370" s="42">
        <v>311.29000000000002</v>
      </c>
      <c r="Q370" s="42">
        <v>318.38</v>
      </c>
      <c r="S370" s="52">
        <f t="shared" si="5"/>
        <v>114324.39000000001</v>
      </c>
    </row>
    <row r="371" spans="1:19" x14ac:dyDescent="0.25">
      <c r="A371" s="8" t="s">
        <v>19</v>
      </c>
      <c r="B371" s="8" t="s">
        <v>103</v>
      </c>
      <c r="C371" s="8" t="s">
        <v>104</v>
      </c>
      <c r="D371" s="8" t="s">
        <v>168</v>
      </c>
      <c r="E371" s="8" t="s">
        <v>169</v>
      </c>
      <c r="F371" s="42">
        <v>206.45</v>
      </c>
      <c r="G371" s="42">
        <v>215.16</v>
      </c>
      <c r="H371" s="42">
        <v>0</v>
      </c>
      <c r="I371" s="42">
        <v>176.24</v>
      </c>
      <c r="J371" s="42">
        <v>143.44999999999999</v>
      </c>
      <c r="K371" s="43">
        <v>214.8</v>
      </c>
      <c r="L371" s="42">
        <v>210.73</v>
      </c>
      <c r="M371" s="43">
        <v>219.88</v>
      </c>
      <c r="N371" s="42">
        <v>231.97</v>
      </c>
      <c r="O371" s="42">
        <v>236.14</v>
      </c>
      <c r="P371" s="42">
        <v>236.38</v>
      </c>
      <c r="Q371" s="42">
        <v>220.85</v>
      </c>
      <c r="S371" s="52">
        <f t="shared" si="5"/>
        <v>70168.679999999993</v>
      </c>
    </row>
    <row r="372" spans="1:19" x14ac:dyDescent="0.25">
      <c r="A372" s="8" t="s">
        <v>79</v>
      </c>
      <c r="B372" s="8" t="s">
        <v>137</v>
      </c>
      <c r="C372" s="8" t="s">
        <v>138</v>
      </c>
      <c r="D372" s="8" t="s">
        <v>171</v>
      </c>
      <c r="E372" s="8" t="s">
        <v>597</v>
      </c>
      <c r="F372" s="42">
        <v>791.9</v>
      </c>
      <c r="G372" s="42">
        <v>500.29</v>
      </c>
      <c r="H372" s="42">
        <v>403.58</v>
      </c>
      <c r="I372" s="42">
        <v>423.87</v>
      </c>
      <c r="J372" s="42">
        <v>306.39</v>
      </c>
      <c r="K372" s="43">
        <v>296.23</v>
      </c>
      <c r="L372" s="42">
        <v>181.65</v>
      </c>
      <c r="M372" s="43">
        <v>283.94</v>
      </c>
      <c r="N372" s="42">
        <v>220.8</v>
      </c>
      <c r="O372" s="42">
        <v>267.16000000000003</v>
      </c>
      <c r="P372" s="42">
        <v>232.17</v>
      </c>
      <c r="Q372" s="42">
        <v>233.94</v>
      </c>
      <c r="S372" s="52">
        <f t="shared" si="5"/>
        <v>125725.58</v>
      </c>
    </row>
    <row r="373" spans="1:19" x14ac:dyDescent="0.25">
      <c r="A373" s="8" t="s">
        <v>79</v>
      </c>
      <c r="B373" s="8" t="s">
        <v>137</v>
      </c>
      <c r="C373" s="8" t="s">
        <v>138</v>
      </c>
      <c r="D373" s="8" t="s">
        <v>171</v>
      </c>
      <c r="E373" s="8" t="s">
        <v>174</v>
      </c>
      <c r="F373" s="42">
        <v>2542.29</v>
      </c>
      <c r="G373" s="42">
        <v>2474.96</v>
      </c>
      <c r="H373" s="42">
        <v>2260.52</v>
      </c>
      <c r="I373" s="42">
        <v>2319.3000000000002</v>
      </c>
      <c r="J373" s="42">
        <v>4459.2299999999996</v>
      </c>
      <c r="K373" s="43">
        <v>4554.53</v>
      </c>
      <c r="L373" s="42">
        <v>3597.52</v>
      </c>
      <c r="M373" s="43">
        <v>4778.71</v>
      </c>
      <c r="N373" s="42">
        <v>4553.8999999999996</v>
      </c>
      <c r="O373" s="42">
        <v>5079</v>
      </c>
      <c r="P373" s="42">
        <v>4953.6000000000004</v>
      </c>
      <c r="Q373" s="42">
        <v>5572.29</v>
      </c>
      <c r="S373" s="52">
        <f t="shared" si="5"/>
        <v>1437715.14</v>
      </c>
    </row>
    <row r="374" spans="1:19" x14ac:dyDescent="0.25">
      <c r="A374" s="8" t="s">
        <v>61</v>
      </c>
      <c r="B374" s="8" t="s">
        <v>62</v>
      </c>
      <c r="C374" s="8" t="s">
        <v>29</v>
      </c>
      <c r="D374" s="8" t="s">
        <v>64</v>
      </c>
      <c r="E374" s="8" t="s">
        <v>65</v>
      </c>
      <c r="F374" s="42">
        <v>1024.03</v>
      </c>
      <c r="G374" s="42">
        <v>1000.45</v>
      </c>
      <c r="H374" s="42">
        <v>959.28</v>
      </c>
      <c r="I374" s="42">
        <v>1006.37</v>
      </c>
      <c r="J374" s="42">
        <v>1009.93</v>
      </c>
      <c r="K374" s="43">
        <v>994.81</v>
      </c>
      <c r="L374" s="42">
        <v>921.74</v>
      </c>
      <c r="M374" s="43">
        <v>948.49</v>
      </c>
      <c r="N374" s="42">
        <v>1002.69</v>
      </c>
      <c r="O374" s="42">
        <v>954.01</v>
      </c>
      <c r="P374" s="42">
        <v>903.98</v>
      </c>
      <c r="Q374" s="42">
        <v>835.81</v>
      </c>
      <c r="S374" s="52">
        <f t="shared" si="5"/>
        <v>351500.08999999997</v>
      </c>
    </row>
    <row r="375" spans="1:19" x14ac:dyDescent="0.25">
      <c r="A375" s="8" t="s">
        <v>19</v>
      </c>
      <c r="B375" s="8" t="s">
        <v>20</v>
      </c>
      <c r="C375" s="8" t="s">
        <v>649</v>
      </c>
      <c r="D375" s="8" t="s">
        <v>650</v>
      </c>
      <c r="E375" s="8" t="s">
        <v>651</v>
      </c>
      <c r="F375" s="42">
        <v>0</v>
      </c>
      <c r="G375" s="42">
        <v>0</v>
      </c>
      <c r="H375" s="42">
        <v>0</v>
      </c>
      <c r="I375" s="42">
        <v>0</v>
      </c>
      <c r="J375" s="42">
        <v>19.47</v>
      </c>
      <c r="K375" s="43">
        <v>466.27266666666668</v>
      </c>
      <c r="L375" s="42">
        <v>397.01</v>
      </c>
      <c r="M375" s="43">
        <v>368.79</v>
      </c>
      <c r="N375" s="42">
        <v>371.72</v>
      </c>
      <c r="O375" s="42">
        <v>457.36</v>
      </c>
      <c r="P375" s="42">
        <v>433.83</v>
      </c>
      <c r="Q375" s="42">
        <v>415.38</v>
      </c>
      <c r="S375" s="52">
        <f t="shared" si="5"/>
        <v>89552.989999999991</v>
      </c>
    </row>
    <row r="376" spans="1:19" x14ac:dyDescent="0.25">
      <c r="A376" s="8" t="s">
        <v>15</v>
      </c>
      <c r="B376" s="8" t="s">
        <v>24</v>
      </c>
      <c r="C376" s="8" t="s">
        <v>25</v>
      </c>
      <c r="D376" s="8" t="s">
        <v>449</v>
      </c>
      <c r="E376" s="8" t="s">
        <v>449</v>
      </c>
      <c r="F376" s="42">
        <v>26.33</v>
      </c>
      <c r="G376" s="42">
        <v>25.72</v>
      </c>
      <c r="H376" s="42">
        <v>21.92</v>
      </c>
      <c r="I376" s="42">
        <v>21.27</v>
      </c>
      <c r="J376" s="42">
        <v>20.34</v>
      </c>
      <c r="K376" s="43">
        <v>19.399999999999999</v>
      </c>
      <c r="L376" s="42">
        <v>19.059999999999999</v>
      </c>
      <c r="M376" s="43">
        <v>22.36</v>
      </c>
      <c r="N376" s="42">
        <v>21.88</v>
      </c>
      <c r="O376" s="42">
        <v>17.78</v>
      </c>
      <c r="P376" s="42">
        <v>25.76</v>
      </c>
      <c r="Q376" s="42">
        <v>24.72</v>
      </c>
      <c r="S376" s="52">
        <f t="shared" si="5"/>
        <v>8097.2699999999995</v>
      </c>
    </row>
    <row r="377" spans="1:19" x14ac:dyDescent="0.25">
      <c r="A377" s="8" t="s">
        <v>15</v>
      </c>
      <c r="B377" s="8" t="s">
        <v>492</v>
      </c>
      <c r="C377" s="8" t="s">
        <v>43</v>
      </c>
      <c r="D377" s="8" t="s">
        <v>15</v>
      </c>
      <c r="E377" s="8" t="s">
        <v>493</v>
      </c>
      <c r="F377" s="42">
        <v>216.64</v>
      </c>
      <c r="G377" s="42">
        <v>212.67</v>
      </c>
      <c r="H377" s="42">
        <v>161.16999999999999</v>
      </c>
      <c r="I377" s="42">
        <v>186.16</v>
      </c>
      <c r="J377" s="42">
        <v>190.78</v>
      </c>
      <c r="K377" s="43">
        <v>196.55</v>
      </c>
      <c r="L377" s="42">
        <v>204.63</v>
      </c>
      <c r="M377" s="43">
        <v>214.27</v>
      </c>
      <c r="N377" s="42">
        <v>212.04</v>
      </c>
      <c r="O377" s="42">
        <v>204.9</v>
      </c>
      <c r="P377" s="42">
        <v>524.02</v>
      </c>
      <c r="Q377" s="42">
        <v>780.81</v>
      </c>
      <c r="S377" s="52">
        <f t="shared" si="5"/>
        <v>100687.06</v>
      </c>
    </row>
    <row r="378" spans="1:19" x14ac:dyDescent="0.25">
      <c r="A378" s="8" t="s">
        <v>98</v>
      </c>
      <c r="B378" s="8" t="s">
        <v>120</v>
      </c>
      <c r="C378" s="8" t="s">
        <v>459</v>
      </c>
      <c r="D378" s="8" t="s">
        <v>460</v>
      </c>
      <c r="E378" s="8" t="s">
        <v>460</v>
      </c>
      <c r="F378" s="42">
        <v>417.89</v>
      </c>
      <c r="G378" s="42">
        <v>480.07</v>
      </c>
      <c r="H378" s="42">
        <v>490.81</v>
      </c>
      <c r="I378" s="42">
        <v>491.87</v>
      </c>
      <c r="J378" s="42">
        <v>447.13</v>
      </c>
      <c r="K378" s="43">
        <v>464.26</v>
      </c>
      <c r="L378" s="42">
        <v>467.73</v>
      </c>
      <c r="M378" s="43">
        <v>467.27</v>
      </c>
      <c r="N378" s="42">
        <v>411.52</v>
      </c>
      <c r="O378" s="42">
        <v>431.2</v>
      </c>
      <c r="P378" s="42">
        <v>482.66</v>
      </c>
      <c r="Q378" s="42">
        <v>542.22</v>
      </c>
      <c r="S378" s="52">
        <f t="shared" si="5"/>
        <v>170143.01</v>
      </c>
    </row>
    <row r="379" spans="1:19" x14ac:dyDescent="0.25">
      <c r="A379" s="8" t="s">
        <v>27</v>
      </c>
      <c r="B379" s="8" t="s">
        <v>84</v>
      </c>
      <c r="C379" s="8" t="s">
        <v>29</v>
      </c>
      <c r="D379" s="8" t="s">
        <v>739</v>
      </c>
      <c r="E379" s="8" t="s">
        <v>739</v>
      </c>
      <c r="F379" s="42">
        <v>122499.45</v>
      </c>
      <c r="G379" s="42">
        <v>121803.04</v>
      </c>
      <c r="H379" s="42">
        <v>117360.31</v>
      </c>
      <c r="I379" s="42">
        <v>121200.72</v>
      </c>
      <c r="J379" s="42">
        <v>120572.42</v>
      </c>
      <c r="K379" s="43">
        <v>119761.46</v>
      </c>
      <c r="L379" s="42">
        <v>118783.92</v>
      </c>
      <c r="M379" s="43">
        <v>119631.98</v>
      </c>
      <c r="N379" s="42">
        <v>118199.27</v>
      </c>
      <c r="O379" s="42">
        <v>117518.68</v>
      </c>
      <c r="P379" s="42">
        <v>116863.3</v>
      </c>
      <c r="Q379" s="42">
        <v>117712</v>
      </c>
      <c r="S379" s="52">
        <f t="shared" si="5"/>
        <v>43547669.18</v>
      </c>
    </row>
    <row r="380" spans="1:19" x14ac:dyDescent="0.25">
      <c r="A380" s="8" t="s">
        <v>19</v>
      </c>
      <c r="B380" s="8" t="s">
        <v>106</v>
      </c>
      <c r="C380" s="8" t="s">
        <v>81</v>
      </c>
      <c r="D380" s="8" t="s">
        <v>310</v>
      </c>
      <c r="E380" s="8" t="s">
        <v>309</v>
      </c>
      <c r="F380" s="42">
        <v>1711.74</v>
      </c>
      <c r="G380" s="42">
        <v>1550.7</v>
      </c>
      <c r="H380" s="42">
        <v>950.34</v>
      </c>
      <c r="I380" s="42">
        <v>1533.28</v>
      </c>
      <c r="J380" s="42">
        <v>1910.38</v>
      </c>
      <c r="K380" s="43">
        <v>1816.9</v>
      </c>
      <c r="L380" s="42">
        <v>2062.1799999999998</v>
      </c>
      <c r="M380" s="43">
        <v>1950.08</v>
      </c>
      <c r="N380" s="42">
        <v>1612.71</v>
      </c>
      <c r="O380" s="42">
        <v>1379.44</v>
      </c>
      <c r="P380" s="42">
        <v>1790.86</v>
      </c>
      <c r="Q380" s="42">
        <v>1242.69</v>
      </c>
      <c r="S380" s="52">
        <f t="shared" si="5"/>
        <v>593444.45000000007</v>
      </c>
    </row>
    <row r="381" spans="1:19" x14ac:dyDescent="0.25">
      <c r="A381" s="8" t="s">
        <v>27</v>
      </c>
      <c r="B381" s="8" t="s">
        <v>84</v>
      </c>
      <c r="C381" s="8" t="s">
        <v>17</v>
      </c>
      <c r="D381" s="8" t="s">
        <v>746</v>
      </c>
      <c r="E381" s="8" t="s">
        <v>746</v>
      </c>
      <c r="F381" s="42">
        <v>1012.55</v>
      </c>
      <c r="G381" s="42">
        <v>984.12</v>
      </c>
      <c r="H381" s="42">
        <v>969.05</v>
      </c>
      <c r="I381" s="42">
        <v>1008.46</v>
      </c>
      <c r="J381" s="42">
        <v>996.02</v>
      </c>
      <c r="K381" s="43">
        <v>1043.57</v>
      </c>
      <c r="L381" s="42">
        <v>945.59</v>
      </c>
      <c r="M381" s="43">
        <v>928.76</v>
      </c>
      <c r="N381" s="42">
        <v>1004.9</v>
      </c>
      <c r="O381" s="42">
        <v>914.83</v>
      </c>
      <c r="P381" s="42">
        <v>956.3</v>
      </c>
      <c r="Q381" s="42">
        <v>1063.1300000000001</v>
      </c>
      <c r="S381" s="52">
        <f t="shared" si="5"/>
        <v>359680.09</v>
      </c>
    </row>
    <row r="382" spans="1:19" x14ac:dyDescent="0.25">
      <c r="A382" s="8" t="s">
        <v>19</v>
      </c>
      <c r="B382" s="8" t="s">
        <v>20</v>
      </c>
      <c r="C382" s="8" t="s">
        <v>17</v>
      </c>
      <c r="D382" s="8" t="s">
        <v>610</v>
      </c>
      <c r="E382" s="8" t="s">
        <v>611</v>
      </c>
      <c r="F382" s="42">
        <v>167.89</v>
      </c>
      <c r="G382" s="42">
        <v>181.75</v>
      </c>
      <c r="H382" s="42">
        <v>196.04</v>
      </c>
      <c r="I382" s="42">
        <v>168.17</v>
      </c>
      <c r="J382" s="42">
        <v>159.1</v>
      </c>
      <c r="K382" s="43">
        <v>153.63</v>
      </c>
      <c r="L382" s="42">
        <v>157.1</v>
      </c>
      <c r="M382" s="43">
        <v>170.3</v>
      </c>
      <c r="N382" s="42">
        <v>162.72999999999999</v>
      </c>
      <c r="O382" s="42">
        <v>158.66</v>
      </c>
      <c r="P382" s="42">
        <v>158.29</v>
      </c>
      <c r="Q382" s="42">
        <v>143.4</v>
      </c>
      <c r="S382" s="52">
        <f t="shared" si="5"/>
        <v>60100.79</v>
      </c>
    </row>
    <row r="383" spans="1:19" x14ac:dyDescent="0.25">
      <c r="A383" s="8" t="s">
        <v>19</v>
      </c>
      <c r="B383" s="8" t="s">
        <v>20</v>
      </c>
      <c r="C383" s="8" t="s">
        <v>17</v>
      </c>
      <c r="D383" s="8" t="s">
        <v>610</v>
      </c>
      <c r="E383" s="8" t="s">
        <v>611</v>
      </c>
      <c r="F383" s="42">
        <v>17.18</v>
      </c>
      <c r="G383" s="42">
        <v>0</v>
      </c>
      <c r="H383" s="42">
        <v>0</v>
      </c>
      <c r="I383" s="42">
        <v>0</v>
      </c>
      <c r="J383" s="42">
        <v>0</v>
      </c>
      <c r="K383" s="43">
        <v>0</v>
      </c>
      <c r="L383" s="42">
        <v>0</v>
      </c>
      <c r="M383" s="43">
        <v>0</v>
      </c>
      <c r="N383" s="42">
        <v>0</v>
      </c>
      <c r="O383" s="42">
        <v>0</v>
      </c>
      <c r="P383" s="42">
        <v>0</v>
      </c>
      <c r="Q383" s="42">
        <v>0</v>
      </c>
      <c r="S383" s="52">
        <f t="shared" si="5"/>
        <v>532.58000000000004</v>
      </c>
    </row>
    <row r="384" spans="1:19" x14ac:dyDescent="0.25">
      <c r="A384" s="8" t="s">
        <v>89</v>
      </c>
      <c r="B384" s="8" t="s">
        <v>90</v>
      </c>
      <c r="C384" s="8" t="s">
        <v>91</v>
      </c>
      <c r="D384" s="8" t="s">
        <v>93</v>
      </c>
      <c r="E384" s="8" t="s">
        <v>97</v>
      </c>
      <c r="F384" s="42">
        <v>1081.18</v>
      </c>
      <c r="G384" s="42">
        <v>1096.1300000000001</v>
      </c>
      <c r="H384" s="42">
        <v>1099.92</v>
      </c>
      <c r="I384" s="42">
        <v>1172.77</v>
      </c>
      <c r="J384" s="42">
        <v>1287.42</v>
      </c>
      <c r="K384" s="43">
        <v>1208.58</v>
      </c>
      <c r="L384" s="42">
        <v>1202.23</v>
      </c>
      <c r="M384" s="43">
        <v>1145</v>
      </c>
      <c r="N384" s="42">
        <v>1156.3699999999999</v>
      </c>
      <c r="O384" s="42">
        <v>1064.06</v>
      </c>
      <c r="P384" s="42">
        <v>1036.8599999999999</v>
      </c>
      <c r="Q384" s="42">
        <v>1039.1199999999999</v>
      </c>
      <c r="S384" s="52">
        <f t="shared" si="5"/>
        <v>413415.86999999994</v>
      </c>
    </row>
    <row r="385" spans="1:19" x14ac:dyDescent="0.25">
      <c r="A385" s="8" t="s">
        <v>124</v>
      </c>
      <c r="B385" s="8" t="s">
        <v>353</v>
      </c>
      <c r="C385" s="8" t="s">
        <v>29</v>
      </c>
      <c r="D385" s="8" t="s">
        <v>516</v>
      </c>
      <c r="E385" s="8" t="s">
        <v>385</v>
      </c>
      <c r="F385" s="42">
        <v>88.45</v>
      </c>
      <c r="G385" s="42">
        <v>109.41</v>
      </c>
      <c r="H385" s="42">
        <v>80.63</v>
      </c>
      <c r="I385" s="42">
        <v>121.63</v>
      </c>
      <c r="J385" s="42">
        <v>107.03</v>
      </c>
      <c r="K385" s="43">
        <v>131.41999999999999</v>
      </c>
      <c r="L385" s="42">
        <v>111.96</v>
      </c>
      <c r="M385" s="43">
        <v>144.27000000000001</v>
      </c>
      <c r="N385" s="42">
        <v>132.06</v>
      </c>
      <c r="O385" s="42">
        <v>126.81</v>
      </c>
      <c r="P385" s="42">
        <v>164.2</v>
      </c>
      <c r="Q385" s="42">
        <v>170.6</v>
      </c>
      <c r="S385" s="52">
        <f t="shared" si="5"/>
        <v>45265.029999999992</v>
      </c>
    </row>
    <row r="386" spans="1:19" x14ac:dyDescent="0.25">
      <c r="A386" s="8" t="s">
        <v>61</v>
      </c>
      <c r="B386" s="8" t="s">
        <v>62</v>
      </c>
      <c r="C386" s="8" t="s">
        <v>29</v>
      </c>
      <c r="D386" s="8" t="s">
        <v>401</v>
      </c>
      <c r="E386" s="8" t="s">
        <v>402</v>
      </c>
      <c r="F386" s="42">
        <v>2696.46</v>
      </c>
      <c r="G386" s="42">
        <v>2719.4</v>
      </c>
      <c r="H386" s="42">
        <v>2709.21</v>
      </c>
      <c r="I386" s="42">
        <v>2633.2</v>
      </c>
      <c r="J386" s="42">
        <v>2726.08</v>
      </c>
      <c r="K386" s="43">
        <v>2742.07</v>
      </c>
      <c r="L386" s="42">
        <v>2571.89</v>
      </c>
      <c r="M386" s="43">
        <v>2556.08</v>
      </c>
      <c r="N386" s="42">
        <v>2654.18</v>
      </c>
      <c r="O386" s="42">
        <v>2464.9699999999998</v>
      </c>
      <c r="P386" s="42">
        <v>2257.29</v>
      </c>
      <c r="Q386" s="42">
        <v>2296.7600000000002</v>
      </c>
      <c r="S386" s="52">
        <f t="shared" si="5"/>
        <v>943410.34999999986</v>
      </c>
    </row>
    <row r="387" spans="1:19" x14ac:dyDescent="0.25">
      <c r="A387" s="8" t="s">
        <v>61</v>
      </c>
      <c r="B387" s="8" t="s">
        <v>401</v>
      </c>
      <c r="C387" s="8" t="s">
        <v>29</v>
      </c>
      <c r="D387" s="8" t="s">
        <v>401</v>
      </c>
      <c r="E387" s="8" t="s">
        <v>402</v>
      </c>
      <c r="F387" s="42">
        <v>1684.46</v>
      </c>
      <c r="G387" s="42">
        <v>1712.92</v>
      </c>
      <c r="H387" s="42">
        <v>1688.12</v>
      </c>
      <c r="I387" s="42">
        <v>1682.53</v>
      </c>
      <c r="J387" s="42">
        <v>1706.58</v>
      </c>
      <c r="K387" s="43">
        <v>1706.36</v>
      </c>
      <c r="L387" s="42">
        <v>1599.24</v>
      </c>
      <c r="M387" s="43">
        <v>1547.79</v>
      </c>
      <c r="N387" s="42">
        <v>1511.77</v>
      </c>
      <c r="O387" s="42">
        <v>1575.54</v>
      </c>
      <c r="P387" s="42">
        <v>1730.16</v>
      </c>
      <c r="Q387" s="42">
        <v>1645.77</v>
      </c>
      <c r="S387" s="52">
        <f t="shared" si="5"/>
        <v>601758.86</v>
      </c>
    </row>
    <row r="388" spans="1:19" x14ac:dyDescent="0.25">
      <c r="A388" s="8" t="s">
        <v>89</v>
      </c>
      <c r="B388" s="8" t="s">
        <v>776</v>
      </c>
      <c r="C388" s="8" t="s">
        <v>29</v>
      </c>
      <c r="D388" s="8" t="s">
        <v>196</v>
      </c>
      <c r="E388" s="8" t="s">
        <v>536</v>
      </c>
      <c r="F388" s="42">
        <v>51.63</v>
      </c>
      <c r="G388" s="42">
        <v>51.36</v>
      </c>
      <c r="H388" s="42">
        <v>51.46</v>
      </c>
      <c r="I388" s="42">
        <v>51.05</v>
      </c>
      <c r="J388" s="42">
        <v>51.28</v>
      </c>
      <c r="K388" s="43">
        <v>51.29</v>
      </c>
      <c r="L388" s="42">
        <v>51.22</v>
      </c>
      <c r="M388" s="43">
        <v>27.99</v>
      </c>
      <c r="N388" s="42">
        <v>0</v>
      </c>
      <c r="O388" s="42">
        <v>0</v>
      </c>
      <c r="P388" s="42">
        <v>0</v>
      </c>
      <c r="Q388" s="42">
        <v>0</v>
      </c>
      <c r="S388" s="52">
        <f t="shared" si="5"/>
        <v>11749.26</v>
      </c>
    </row>
    <row r="389" spans="1:19" x14ac:dyDescent="0.25">
      <c r="A389" s="8" t="s">
        <v>133</v>
      </c>
      <c r="B389" s="8" t="s">
        <v>349</v>
      </c>
      <c r="C389" s="8" t="s">
        <v>29</v>
      </c>
      <c r="D389" s="8" t="s">
        <v>491</v>
      </c>
      <c r="E389" s="8" t="s">
        <v>490</v>
      </c>
      <c r="F389" s="42">
        <v>1797.55</v>
      </c>
      <c r="G389" s="42">
        <v>1766.03</v>
      </c>
      <c r="H389" s="42">
        <v>1649.73</v>
      </c>
      <c r="I389" s="42">
        <v>1636.59</v>
      </c>
      <c r="J389" s="42">
        <v>1591.52</v>
      </c>
      <c r="K389" s="43">
        <v>1590.07</v>
      </c>
      <c r="L389" s="42">
        <v>1535.31</v>
      </c>
      <c r="M389" s="43">
        <v>1405.83</v>
      </c>
      <c r="N389" s="42">
        <v>1479.33</v>
      </c>
      <c r="O389" s="42">
        <v>1346.42</v>
      </c>
      <c r="P389" s="42">
        <v>1331.74</v>
      </c>
      <c r="Q389" s="42">
        <v>1306.73</v>
      </c>
      <c r="S389" s="52">
        <f t="shared" si="5"/>
        <v>560206.52999999991</v>
      </c>
    </row>
    <row r="390" spans="1:19" x14ac:dyDescent="0.25">
      <c r="A390" s="8" t="s">
        <v>61</v>
      </c>
      <c r="B390" s="8" t="s">
        <v>401</v>
      </c>
      <c r="C390" s="8" t="s">
        <v>29</v>
      </c>
      <c r="D390" s="8" t="s">
        <v>468</v>
      </c>
      <c r="E390" s="8" t="s">
        <v>468</v>
      </c>
      <c r="F390" s="42">
        <v>438.69</v>
      </c>
      <c r="G390" s="42">
        <v>450.86</v>
      </c>
      <c r="H390" s="42">
        <v>445.42</v>
      </c>
      <c r="I390" s="42">
        <v>448.03</v>
      </c>
      <c r="J390" s="42">
        <v>383.49</v>
      </c>
      <c r="K390" s="43">
        <v>324.43</v>
      </c>
      <c r="L390" s="42">
        <v>451.14</v>
      </c>
      <c r="M390" s="43">
        <v>518.52</v>
      </c>
      <c r="N390" s="42">
        <v>540.26</v>
      </c>
      <c r="O390" s="42">
        <v>600.25</v>
      </c>
      <c r="P390" s="42">
        <v>527.46</v>
      </c>
      <c r="Q390" s="42">
        <v>406.21</v>
      </c>
      <c r="S390" s="52">
        <f t="shared" si="5"/>
        <v>168384.8</v>
      </c>
    </row>
    <row r="391" spans="1:19" x14ac:dyDescent="0.25">
      <c r="A391" s="8" t="s">
        <v>133</v>
      </c>
      <c r="B391" s="8" t="s">
        <v>487</v>
      </c>
      <c r="C391" s="8" t="s">
        <v>126</v>
      </c>
      <c r="D391" s="8" t="s">
        <v>489</v>
      </c>
      <c r="E391" s="8" t="s">
        <v>488</v>
      </c>
      <c r="F391" s="42">
        <v>188.57</v>
      </c>
      <c r="G391" s="42">
        <v>182.13</v>
      </c>
      <c r="H391" s="42">
        <v>162.41999999999999</v>
      </c>
      <c r="I391" s="42">
        <v>171.7</v>
      </c>
      <c r="J391" s="42">
        <v>165.04</v>
      </c>
      <c r="K391" s="43">
        <v>198.73</v>
      </c>
      <c r="L391" s="42">
        <v>230.94</v>
      </c>
      <c r="M391" s="43">
        <v>231.33</v>
      </c>
      <c r="N391" s="42">
        <v>253.61</v>
      </c>
      <c r="O391" s="42">
        <v>239.07</v>
      </c>
      <c r="P391" s="42">
        <v>212.42</v>
      </c>
      <c r="Q391" s="42">
        <v>224.43</v>
      </c>
      <c r="S391" s="52">
        <f t="shared" si="5"/>
        <v>74889.240000000005</v>
      </c>
    </row>
    <row r="392" spans="1:19" x14ac:dyDescent="0.25">
      <c r="A392" s="8" t="s">
        <v>19</v>
      </c>
      <c r="B392" s="8" t="s">
        <v>66</v>
      </c>
      <c r="C392" s="8" t="s">
        <v>43</v>
      </c>
      <c r="D392" s="8" t="s">
        <v>495</v>
      </c>
      <c r="E392" s="8" t="s">
        <v>494</v>
      </c>
      <c r="F392" s="42">
        <v>681.14</v>
      </c>
      <c r="G392" s="42">
        <v>689.85</v>
      </c>
      <c r="H392" s="42">
        <v>689.39</v>
      </c>
      <c r="I392" s="42">
        <v>325.45999999999998</v>
      </c>
      <c r="J392" s="42">
        <v>347.22</v>
      </c>
      <c r="K392" s="43">
        <v>340.17</v>
      </c>
      <c r="L392" s="42">
        <v>336.04</v>
      </c>
      <c r="M392" s="43">
        <v>320.72000000000003</v>
      </c>
      <c r="N392" s="42">
        <v>335.02</v>
      </c>
      <c r="O392" s="42">
        <v>342.1</v>
      </c>
      <c r="P392" s="42">
        <v>288.93</v>
      </c>
      <c r="Q392" s="42">
        <v>557.19000000000005</v>
      </c>
      <c r="S392" s="52">
        <f t="shared" si="5"/>
        <v>159491.00000000003</v>
      </c>
    </row>
    <row r="393" spans="1:19" x14ac:dyDescent="0.25">
      <c r="A393" s="8" t="s">
        <v>19</v>
      </c>
      <c r="B393" s="8" t="s">
        <v>20</v>
      </c>
      <c r="C393" s="8" t="s">
        <v>115</v>
      </c>
      <c r="D393" s="8" t="s">
        <v>117</v>
      </c>
      <c r="E393" s="8" t="s">
        <v>118</v>
      </c>
      <c r="F393" s="42">
        <v>130.35</v>
      </c>
      <c r="G393" s="42">
        <v>129.96</v>
      </c>
      <c r="H393" s="42">
        <v>123.35</v>
      </c>
      <c r="I393" s="42">
        <v>120.7</v>
      </c>
      <c r="J393" s="42">
        <v>119.16</v>
      </c>
      <c r="K393" s="43">
        <v>118.8</v>
      </c>
      <c r="L393" s="42">
        <v>126.8</v>
      </c>
      <c r="M393" s="43">
        <v>190.19</v>
      </c>
      <c r="N393" s="42">
        <v>210.77</v>
      </c>
      <c r="O393" s="42">
        <v>245.03</v>
      </c>
      <c r="P393" s="42">
        <v>284.77</v>
      </c>
      <c r="Q393" s="42">
        <v>327.77</v>
      </c>
      <c r="S393" s="52">
        <f t="shared" si="5"/>
        <v>64832.229999999996</v>
      </c>
    </row>
    <row r="394" spans="1:19" x14ac:dyDescent="0.25">
      <c r="A394" s="8" t="s">
        <v>19</v>
      </c>
      <c r="B394" s="8" t="s">
        <v>20</v>
      </c>
      <c r="C394" s="8" t="s">
        <v>115</v>
      </c>
      <c r="D394" s="8" t="s">
        <v>117</v>
      </c>
      <c r="E394" s="8" t="s">
        <v>119</v>
      </c>
      <c r="F394" s="42">
        <v>457.87</v>
      </c>
      <c r="G394" s="42">
        <v>438.75</v>
      </c>
      <c r="H394" s="42">
        <v>434.42</v>
      </c>
      <c r="I394" s="42">
        <v>424.17</v>
      </c>
      <c r="J394" s="42">
        <v>395.68</v>
      </c>
      <c r="K394" s="43">
        <v>394.93</v>
      </c>
      <c r="L394" s="42">
        <v>300.26</v>
      </c>
      <c r="M394" s="43">
        <v>0</v>
      </c>
      <c r="N394" s="42">
        <v>0</v>
      </c>
      <c r="O394" s="42">
        <v>0</v>
      </c>
      <c r="P394" s="42">
        <v>0</v>
      </c>
      <c r="Q394" s="42">
        <v>0</v>
      </c>
      <c r="S394" s="52">
        <f t="shared" si="5"/>
        <v>86093.13</v>
      </c>
    </row>
    <row r="395" spans="1:19" x14ac:dyDescent="0.25">
      <c r="A395" s="8" t="s">
        <v>19</v>
      </c>
      <c r="B395" s="8" t="s">
        <v>20</v>
      </c>
      <c r="C395" s="8" t="s">
        <v>104</v>
      </c>
      <c r="D395" s="8" t="s">
        <v>637</v>
      </c>
      <c r="E395" s="8" t="s">
        <v>644</v>
      </c>
      <c r="F395" s="42">
        <v>952.84</v>
      </c>
      <c r="G395" s="42">
        <v>865.57</v>
      </c>
      <c r="H395" s="42">
        <v>887.79</v>
      </c>
      <c r="I395" s="42">
        <v>848.31</v>
      </c>
      <c r="J395" s="42">
        <v>895.59</v>
      </c>
      <c r="K395" s="43">
        <v>870.65</v>
      </c>
      <c r="L395" s="42">
        <v>873.84</v>
      </c>
      <c r="M395" s="43">
        <v>876.14</v>
      </c>
      <c r="N395" s="42">
        <v>868.2</v>
      </c>
      <c r="O395" s="42">
        <v>769.91</v>
      </c>
      <c r="P395" s="42">
        <v>768.76</v>
      </c>
      <c r="Q395" s="42">
        <v>761.7</v>
      </c>
      <c r="S395" s="52">
        <f t="shared" si="5"/>
        <v>311465.67</v>
      </c>
    </row>
    <row r="396" spans="1:19" x14ac:dyDescent="0.25">
      <c r="A396" s="8" t="s">
        <v>98</v>
      </c>
      <c r="B396" s="8" t="s">
        <v>483</v>
      </c>
      <c r="C396" s="8" t="s">
        <v>29</v>
      </c>
      <c r="D396" s="8" t="s">
        <v>483</v>
      </c>
      <c r="E396" s="8" t="s">
        <v>99</v>
      </c>
      <c r="F396" s="42">
        <v>141.18</v>
      </c>
      <c r="G396" s="42">
        <v>143.27000000000001</v>
      </c>
      <c r="H396" s="42">
        <v>141.87</v>
      </c>
      <c r="I396" s="42">
        <v>143.35</v>
      </c>
      <c r="J396" s="42">
        <v>137.44999999999999</v>
      </c>
      <c r="K396" s="43">
        <v>138.35</v>
      </c>
      <c r="L396" s="42">
        <v>143.84</v>
      </c>
      <c r="M396" s="43">
        <v>119</v>
      </c>
      <c r="N396" s="42">
        <v>90.22</v>
      </c>
      <c r="O396" s="42">
        <v>89.5</v>
      </c>
      <c r="P396" s="42">
        <v>103.68</v>
      </c>
      <c r="Q396" s="42">
        <v>89.08</v>
      </c>
      <c r="S396" s="52">
        <f t="shared" si="5"/>
        <v>44999.080000000009</v>
      </c>
    </row>
    <row r="397" spans="1:19" x14ac:dyDescent="0.25">
      <c r="A397" s="8" t="s">
        <v>27</v>
      </c>
      <c r="B397" s="8" t="s">
        <v>28</v>
      </c>
      <c r="C397" s="8" t="s">
        <v>29</v>
      </c>
      <c r="D397" s="8" t="s">
        <v>30</v>
      </c>
      <c r="E397" s="8" t="s">
        <v>38</v>
      </c>
      <c r="F397" s="42">
        <v>77.680000000000007</v>
      </c>
      <c r="G397" s="42">
        <v>218.38</v>
      </c>
      <c r="H397" s="42">
        <v>211.01</v>
      </c>
      <c r="I397" s="42">
        <v>120</v>
      </c>
      <c r="J397" s="42">
        <v>115</v>
      </c>
      <c r="K397" s="43">
        <v>163.34</v>
      </c>
      <c r="L397" s="42">
        <v>152.16</v>
      </c>
      <c r="M397" s="43">
        <v>121.28</v>
      </c>
      <c r="N397" s="42">
        <v>114.3</v>
      </c>
      <c r="O397" s="42">
        <v>74.37</v>
      </c>
      <c r="P397" s="42">
        <v>57.98</v>
      </c>
      <c r="Q397" s="42">
        <v>66.58</v>
      </c>
      <c r="S397" s="52">
        <f t="shared" si="5"/>
        <v>45143.72</v>
      </c>
    </row>
    <row r="398" spans="1:19" x14ac:dyDescent="0.25">
      <c r="A398" s="8" t="s">
        <v>27</v>
      </c>
      <c r="B398" s="8" t="s">
        <v>84</v>
      </c>
      <c r="C398" s="8" t="s">
        <v>17</v>
      </c>
      <c r="D398" s="8" t="s">
        <v>746</v>
      </c>
      <c r="E398" s="8" t="s">
        <v>748</v>
      </c>
      <c r="F398" s="42">
        <v>5.09</v>
      </c>
      <c r="G398" s="42">
        <v>21.21</v>
      </c>
      <c r="H398" s="42">
        <v>0</v>
      </c>
      <c r="I398" s="42">
        <v>0</v>
      </c>
      <c r="J398" s="42">
        <v>0</v>
      </c>
      <c r="K398" s="43">
        <v>0</v>
      </c>
      <c r="L398" s="42">
        <v>0</v>
      </c>
      <c r="M398" s="43">
        <v>0</v>
      </c>
      <c r="N398" s="42">
        <v>0</v>
      </c>
      <c r="O398" s="42">
        <v>0</v>
      </c>
      <c r="P398" s="42">
        <v>0</v>
      </c>
      <c r="Q398" s="42">
        <v>0</v>
      </c>
      <c r="S398" s="52">
        <f t="shared" ref="S398:S461" si="6">+SUMPRODUCT(F398:Q398,$F$11:$Q$11)</f>
        <v>751.67</v>
      </c>
    </row>
    <row r="399" spans="1:19" x14ac:dyDescent="0.25">
      <c r="A399" s="8" t="s">
        <v>133</v>
      </c>
      <c r="B399" s="8" t="s">
        <v>238</v>
      </c>
      <c r="C399" s="8" t="s">
        <v>67</v>
      </c>
      <c r="D399" s="8" t="s">
        <v>240</v>
      </c>
      <c r="E399" s="8" t="s">
        <v>708</v>
      </c>
      <c r="F399" s="42">
        <v>4.53</v>
      </c>
      <c r="G399" s="42">
        <v>4.21</v>
      </c>
      <c r="H399" s="42">
        <v>4.0599999999999996</v>
      </c>
      <c r="I399" s="42">
        <v>0.28000000000000003</v>
      </c>
      <c r="J399" s="42">
        <v>0</v>
      </c>
      <c r="K399" s="43">
        <v>0</v>
      </c>
      <c r="L399" s="42">
        <v>0</v>
      </c>
      <c r="M399" s="43">
        <v>0</v>
      </c>
      <c r="N399" s="42">
        <v>0</v>
      </c>
      <c r="O399" s="42">
        <v>0</v>
      </c>
      <c r="P399" s="42">
        <v>0</v>
      </c>
      <c r="Q399" s="42">
        <v>0</v>
      </c>
      <c r="S399" s="52">
        <f t="shared" si="6"/>
        <v>392.56999999999994</v>
      </c>
    </row>
    <row r="400" spans="1:19" x14ac:dyDescent="0.25">
      <c r="A400" s="8" t="s">
        <v>19</v>
      </c>
      <c r="B400" s="8" t="s">
        <v>166</v>
      </c>
      <c r="C400" s="8" t="s">
        <v>104</v>
      </c>
      <c r="D400" s="8" t="s">
        <v>637</v>
      </c>
      <c r="E400" s="8" t="s">
        <v>699</v>
      </c>
      <c r="F400" s="42">
        <v>38</v>
      </c>
      <c r="G400" s="42">
        <v>37.880000000000003</v>
      </c>
      <c r="H400" s="42">
        <v>38.61</v>
      </c>
      <c r="I400" s="42">
        <v>34.97</v>
      </c>
      <c r="J400" s="42">
        <v>38.21</v>
      </c>
      <c r="K400" s="43">
        <v>37.04</v>
      </c>
      <c r="L400" s="42">
        <v>32.26</v>
      </c>
      <c r="M400" s="43">
        <v>28.53</v>
      </c>
      <c r="N400" s="42">
        <v>23.93</v>
      </c>
      <c r="O400" s="42">
        <v>21.62</v>
      </c>
      <c r="P400" s="42">
        <v>26.77</v>
      </c>
      <c r="Q400" s="42">
        <v>28.69</v>
      </c>
      <c r="S400" s="52">
        <f t="shared" si="6"/>
        <v>11745.46</v>
      </c>
    </row>
    <row r="401" spans="1:19" x14ac:dyDescent="0.25">
      <c r="A401" s="8" t="s">
        <v>27</v>
      </c>
      <c r="B401" s="8" t="s">
        <v>158</v>
      </c>
      <c r="C401" s="8" t="s">
        <v>176</v>
      </c>
      <c r="D401" s="8" t="s">
        <v>178</v>
      </c>
      <c r="E401" s="8" t="s">
        <v>722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3">
        <v>4.6899999999999995</v>
      </c>
      <c r="L401" s="42">
        <v>37.06</v>
      </c>
      <c r="M401" s="43">
        <v>0</v>
      </c>
      <c r="N401" s="42">
        <v>0</v>
      </c>
      <c r="O401" s="42">
        <v>0</v>
      </c>
      <c r="P401" s="42">
        <v>0</v>
      </c>
      <c r="Q401" s="42">
        <v>0</v>
      </c>
      <c r="S401" s="52">
        <f t="shared" si="6"/>
        <v>1289.5600000000002</v>
      </c>
    </row>
    <row r="402" spans="1:19" x14ac:dyDescent="0.25">
      <c r="A402" s="8" t="s">
        <v>124</v>
      </c>
      <c r="B402" s="8" t="s">
        <v>353</v>
      </c>
      <c r="C402" s="8" t="s">
        <v>29</v>
      </c>
      <c r="D402" s="8" t="s">
        <v>516</v>
      </c>
      <c r="E402" s="8" t="s">
        <v>386</v>
      </c>
      <c r="F402" s="42">
        <v>88.16</v>
      </c>
      <c r="G402" s="42">
        <v>80.12</v>
      </c>
      <c r="H402" s="42">
        <v>86.23</v>
      </c>
      <c r="I402" s="42">
        <v>82.06</v>
      </c>
      <c r="J402" s="42">
        <v>77.650000000000006</v>
      </c>
      <c r="K402" s="43">
        <v>87.05</v>
      </c>
      <c r="L402" s="42">
        <v>60.16</v>
      </c>
      <c r="M402" s="43">
        <v>87.27</v>
      </c>
      <c r="N402" s="42">
        <v>82.73</v>
      </c>
      <c r="O402" s="42">
        <v>69.44</v>
      </c>
      <c r="P402" s="42">
        <v>65.03</v>
      </c>
      <c r="Q402" s="42">
        <v>35.26</v>
      </c>
      <c r="S402" s="52">
        <f t="shared" si="6"/>
        <v>27378.730000000003</v>
      </c>
    </row>
    <row r="403" spans="1:19" x14ac:dyDescent="0.25">
      <c r="A403" s="8" t="s">
        <v>387</v>
      </c>
      <c r="B403" s="8" t="s">
        <v>388</v>
      </c>
      <c r="C403" s="8" t="s">
        <v>29</v>
      </c>
      <c r="D403" s="8" t="s">
        <v>516</v>
      </c>
      <c r="E403" s="8" t="s">
        <v>389</v>
      </c>
      <c r="F403" s="42">
        <v>263.29000000000002</v>
      </c>
      <c r="G403" s="42">
        <v>260.02999999999997</v>
      </c>
      <c r="H403" s="42">
        <v>256.08</v>
      </c>
      <c r="I403" s="42">
        <v>258.76</v>
      </c>
      <c r="J403" s="42">
        <v>16.7</v>
      </c>
      <c r="K403" s="43">
        <v>188.55</v>
      </c>
      <c r="L403" s="42">
        <v>259.14</v>
      </c>
      <c r="M403" s="43">
        <v>260.31</v>
      </c>
      <c r="N403" s="42">
        <v>263.5</v>
      </c>
      <c r="O403" s="42">
        <v>257.81</v>
      </c>
      <c r="P403" s="42">
        <v>260.16000000000003</v>
      </c>
      <c r="Q403" s="42">
        <v>260.08999999999997</v>
      </c>
      <c r="S403" s="52">
        <f t="shared" si="6"/>
        <v>85185.959999999992</v>
      </c>
    </row>
    <row r="404" spans="1:19" x14ac:dyDescent="0.25">
      <c r="A404" s="8" t="s">
        <v>27</v>
      </c>
      <c r="B404" s="8" t="s">
        <v>28</v>
      </c>
      <c r="C404" s="8" t="s">
        <v>29</v>
      </c>
      <c r="D404" s="8" t="s">
        <v>30</v>
      </c>
      <c r="E404" s="8" t="s">
        <v>39</v>
      </c>
      <c r="F404" s="42">
        <v>1840.33</v>
      </c>
      <c r="G404" s="42">
        <v>1995.24</v>
      </c>
      <c r="H404" s="42">
        <v>1981.06</v>
      </c>
      <c r="I404" s="42">
        <v>1909.5</v>
      </c>
      <c r="J404" s="42">
        <v>1706.61</v>
      </c>
      <c r="K404" s="43">
        <v>1849.26</v>
      </c>
      <c r="L404" s="42">
        <v>2102.4499999999998</v>
      </c>
      <c r="M404" s="43">
        <v>2541.59</v>
      </c>
      <c r="N404" s="42">
        <v>3065.46</v>
      </c>
      <c r="O404" s="42">
        <v>4255.12</v>
      </c>
      <c r="P404" s="42">
        <v>4761.7</v>
      </c>
      <c r="Q404" s="42">
        <v>5173.8100000000004</v>
      </c>
      <c r="S404" s="52">
        <f t="shared" si="6"/>
        <v>1011074.39</v>
      </c>
    </row>
    <row r="405" spans="1:19" x14ac:dyDescent="0.25">
      <c r="A405" s="8" t="s">
        <v>27</v>
      </c>
      <c r="B405" s="8" t="s">
        <v>28</v>
      </c>
      <c r="C405" s="8" t="s">
        <v>29</v>
      </c>
      <c r="D405" s="8" t="s">
        <v>30</v>
      </c>
      <c r="E405" s="8" t="s">
        <v>40</v>
      </c>
      <c r="F405" s="42">
        <v>1714.94</v>
      </c>
      <c r="G405" s="42">
        <v>1723.69</v>
      </c>
      <c r="H405" s="42">
        <v>1738.77</v>
      </c>
      <c r="I405" s="42">
        <v>1325.92</v>
      </c>
      <c r="J405" s="42">
        <v>1564.43</v>
      </c>
      <c r="K405" s="43">
        <v>1380.44</v>
      </c>
      <c r="L405" s="42">
        <v>1518.5</v>
      </c>
      <c r="M405" s="43">
        <v>1537.56</v>
      </c>
      <c r="N405" s="45">
        <v>1611.85</v>
      </c>
      <c r="O405" s="42">
        <v>1248.0999999999999</v>
      </c>
      <c r="P405" s="42">
        <v>1130.3900000000001</v>
      </c>
      <c r="Q405" s="42">
        <v>811.55</v>
      </c>
      <c r="S405" s="52">
        <f t="shared" si="6"/>
        <v>525870.67000000004</v>
      </c>
    </row>
    <row r="406" spans="1:19" x14ac:dyDescent="0.25">
      <c r="A406" s="8" t="s">
        <v>19</v>
      </c>
      <c r="B406" s="44" t="s">
        <v>166</v>
      </c>
      <c r="C406" s="8" t="s">
        <v>85</v>
      </c>
      <c r="D406" s="8" t="s">
        <v>528</v>
      </c>
      <c r="E406" s="8" t="s">
        <v>527</v>
      </c>
      <c r="F406" s="42">
        <v>0</v>
      </c>
      <c r="G406" s="42">
        <v>0</v>
      </c>
      <c r="H406" s="42">
        <v>0</v>
      </c>
      <c r="I406" s="42">
        <v>327.82</v>
      </c>
      <c r="J406" s="42">
        <v>0</v>
      </c>
      <c r="K406" s="43">
        <v>0</v>
      </c>
      <c r="L406" s="42">
        <v>0</v>
      </c>
      <c r="M406" s="43">
        <v>0</v>
      </c>
      <c r="N406" s="42">
        <v>0</v>
      </c>
      <c r="O406" s="42">
        <v>0</v>
      </c>
      <c r="P406" s="42">
        <v>0</v>
      </c>
      <c r="Q406" s="42">
        <v>0</v>
      </c>
      <c r="S406" s="52">
        <f t="shared" si="6"/>
        <v>9834.6</v>
      </c>
    </row>
    <row r="407" spans="1:19" x14ac:dyDescent="0.25">
      <c r="A407" s="8" t="s">
        <v>27</v>
      </c>
      <c r="B407" s="8" t="s">
        <v>28</v>
      </c>
      <c r="C407" s="8" t="s">
        <v>29</v>
      </c>
      <c r="D407" s="8" t="s">
        <v>30</v>
      </c>
      <c r="E407" s="8" t="s">
        <v>41</v>
      </c>
      <c r="F407" s="42">
        <v>199.99</v>
      </c>
      <c r="G407" s="42">
        <v>218.21</v>
      </c>
      <c r="H407" s="42">
        <v>288.18</v>
      </c>
      <c r="I407" s="42">
        <v>308.08999999999997</v>
      </c>
      <c r="J407" s="42">
        <v>277.8</v>
      </c>
      <c r="K407" s="43">
        <v>188.63</v>
      </c>
      <c r="L407" s="42">
        <v>316.85000000000002</v>
      </c>
      <c r="M407" s="43">
        <v>218.28</v>
      </c>
      <c r="N407" s="42">
        <v>398.88</v>
      </c>
      <c r="O407" s="42">
        <v>387.55</v>
      </c>
      <c r="P407" s="42">
        <v>410</v>
      </c>
      <c r="Q407" s="42">
        <v>441.66</v>
      </c>
      <c r="S407" s="52">
        <f t="shared" si="6"/>
        <v>111317.49</v>
      </c>
    </row>
    <row r="408" spans="1:19" x14ac:dyDescent="0.25">
      <c r="A408" s="8" t="s">
        <v>19</v>
      </c>
      <c r="B408" s="8" t="s">
        <v>78</v>
      </c>
      <c r="C408" s="8" t="s">
        <v>280</v>
      </c>
      <c r="D408" s="8" t="s">
        <v>319</v>
      </c>
      <c r="E408" s="8" t="s">
        <v>320</v>
      </c>
      <c r="F408" s="42">
        <v>561.91999999999996</v>
      </c>
      <c r="G408" s="42">
        <v>560.82000000000005</v>
      </c>
      <c r="H408" s="42">
        <v>542.53</v>
      </c>
      <c r="I408" s="42">
        <v>527.01</v>
      </c>
      <c r="J408" s="42">
        <v>493.42</v>
      </c>
      <c r="K408" s="43">
        <v>471.58</v>
      </c>
      <c r="L408" s="42">
        <v>464.5</v>
      </c>
      <c r="M408" s="43">
        <v>413.63</v>
      </c>
      <c r="N408" s="42">
        <v>422.22</v>
      </c>
      <c r="O408" s="42">
        <v>426.52</v>
      </c>
      <c r="P408" s="42">
        <v>421.68</v>
      </c>
      <c r="Q408" s="42">
        <v>413.59</v>
      </c>
      <c r="S408" s="52">
        <f t="shared" si="6"/>
        <v>173777.07</v>
      </c>
    </row>
    <row r="409" spans="1:19" x14ac:dyDescent="0.25">
      <c r="A409" s="8" t="s">
        <v>61</v>
      </c>
      <c r="B409" s="8" t="s">
        <v>62</v>
      </c>
      <c r="C409" s="8" t="s">
        <v>29</v>
      </c>
      <c r="D409" s="8" t="s">
        <v>74</v>
      </c>
      <c r="E409" s="8" t="s">
        <v>73</v>
      </c>
      <c r="F409" s="42">
        <v>4472.33</v>
      </c>
      <c r="G409" s="42">
        <v>4289.3100000000004</v>
      </c>
      <c r="H409" s="42">
        <v>4436.6000000000004</v>
      </c>
      <c r="I409" s="42">
        <v>4297.37</v>
      </c>
      <c r="J409" s="42">
        <v>4014.99</v>
      </c>
      <c r="K409" s="43">
        <v>4163.17</v>
      </c>
      <c r="L409" s="42">
        <v>3936.47</v>
      </c>
      <c r="M409" s="43">
        <v>4005.08</v>
      </c>
      <c r="N409" s="42">
        <v>4110.2700000000004</v>
      </c>
      <c r="O409" s="42">
        <v>4002.79</v>
      </c>
      <c r="P409" s="42">
        <v>3975.4</v>
      </c>
      <c r="Q409" s="42">
        <v>4156.42</v>
      </c>
      <c r="S409" s="52">
        <f t="shared" si="6"/>
        <v>1516252.0599999998</v>
      </c>
    </row>
    <row r="410" spans="1:19" x14ac:dyDescent="0.25">
      <c r="A410" s="8" t="s">
        <v>61</v>
      </c>
      <c r="B410" s="8" t="s">
        <v>399</v>
      </c>
      <c r="C410" s="8" t="s">
        <v>29</v>
      </c>
      <c r="D410" s="8" t="s">
        <v>411</v>
      </c>
      <c r="E410" s="8" t="s">
        <v>422</v>
      </c>
      <c r="F410" s="42">
        <v>275.69</v>
      </c>
      <c r="G410" s="42">
        <v>299.12</v>
      </c>
      <c r="H410" s="42">
        <v>76.510000000000005</v>
      </c>
      <c r="I410" s="42">
        <v>130.81</v>
      </c>
      <c r="J410" s="42">
        <v>140.09</v>
      </c>
      <c r="K410" s="43">
        <v>147.16999999999999</v>
      </c>
      <c r="L410" s="42">
        <v>147.94</v>
      </c>
      <c r="M410" s="43">
        <v>142.49</v>
      </c>
      <c r="N410" s="42">
        <v>115.17</v>
      </c>
      <c r="O410" s="42">
        <v>41.58</v>
      </c>
      <c r="P410" s="42">
        <v>132.16</v>
      </c>
      <c r="Q410" s="42">
        <v>150.24</v>
      </c>
      <c r="S410" s="52">
        <f t="shared" si="6"/>
        <v>54345.400000000009</v>
      </c>
    </row>
    <row r="411" spans="1:19" x14ac:dyDescent="0.25">
      <c r="A411" s="8" t="s">
        <v>61</v>
      </c>
      <c r="B411" s="8" t="s">
        <v>399</v>
      </c>
      <c r="C411" s="8" t="s">
        <v>29</v>
      </c>
      <c r="D411" s="8" t="s">
        <v>411</v>
      </c>
      <c r="E411" s="8" t="s">
        <v>423</v>
      </c>
      <c r="F411" s="42">
        <v>133.27000000000001</v>
      </c>
      <c r="G411" s="42">
        <v>151.34</v>
      </c>
      <c r="H411" s="42">
        <v>164.63</v>
      </c>
      <c r="I411" s="42">
        <v>140.41</v>
      </c>
      <c r="J411" s="42">
        <v>150.97999999999999</v>
      </c>
      <c r="K411" s="43">
        <v>162.83000000000001</v>
      </c>
      <c r="L411" s="42">
        <v>173.04</v>
      </c>
      <c r="M411" s="43">
        <v>160.96</v>
      </c>
      <c r="N411" s="42">
        <v>158.36000000000001</v>
      </c>
      <c r="O411" s="42">
        <v>154.09</v>
      </c>
      <c r="P411" s="42">
        <v>37.47</v>
      </c>
      <c r="Q411" s="42">
        <v>78.97</v>
      </c>
      <c r="S411" s="52">
        <f t="shared" si="6"/>
        <v>50703.76</v>
      </c>
    </row>
    <row r="412" spans="1:19" x14ac:dyDescent="0.25">
      <c r="A412" s="8" t="s">
        <v>61</v>
      </c>
      <c r="B412" s="8" t="s">
        <v>399</v>
      </c>
      <c r="C412" s="8" t="s">
        <v>29</v>
      </c>
      <c r="D412" s="8" t="s">
        <v>411</v>
      </c>
      <c r="E412" s="8" t="s">
        <v>424</v>
      </c>
      <c r="F412" s="42">
        <v>178.86</v>
      </c>
      <c r="G412" s="42">
        <v>175.15</v>
      </c>
      <c r="H412" s="42">
        <v>167.29</v>
      </c>
      <c r="I412" s="42">
        <v>171.51</v>
      </c>
      <c r="J412" s="42">
        <v>166.97</v>
      </c>
      <c r="K412" s="43">
        <v>173.19</v>
      </c>
      <c r="L412" s="42">
        <v>170.08</v>
      </c>
      <c r="M412" s="43">
        <v>162.02000000000001</v>
      </c>
      <c r="N412" s="42">
        <v>165.09</v>
      </c>
      <c r="O412" s="42">
        <v>165.77</v>
      </c>
      <c r="P412" s="42">
        <v>167.92</v>
      </c>
      <c r="Q412" s="42">
        <v>165.88</v>
      </c>
      <c r="S412" s="52">
        <f t="shared" si="6"/>
        <v>61718.47</v>
      </c>
    </row>
    <row r="413" spans="1:19" x14ac:dyDescent="0.25">
      <c r="A413" s="8" t="s">
        <v>79</v>
      </c>
      <c r="B413" s="8" t="s">
        <v>137</v>
      </c>
      <c r="C413" s="8" t="s">
        <v>138</v>
      </c>
      <c r="D413" s="8" t="s">
        <v>171</v>
      </c>
      <c r="E413" s="8" t="s">
        <v>175</v>
      </c>
      <c r="F413" s="42">
        <v>944.94</v>
      </c>
      <c r="G413" s="42">
        <v>1516.96</v>
      </c>
      <c r="H413" s="42">
        <v>1888.74</v>
      </c>
      <c r="I413" s="42">
        <v>1585.97</v>
      </c>
      <c r="J413" s="42">
        <v>1530</v>
      </c>
      <c r="K413" s="43">
        <v>1584.67</v>
      </c>
      <c r="L413" s="42">
        <v>942.68</v>
      </c>
      <c r="M413" s="43">
        <v>1474.32</v>
      </c>
      <c r="N413" s="42">
        <v>1133.53</v>
      </c>
      <c r="O413" s="42">
        <v>1470.55</v>
      </c>
      <c r="P413" s="42">
        <v>1313.57</v>
      </c>
      <c r="Q413" s="42">
        <v>1324.74</v>
      </c>
      <c r="S413" s="52">
        <f t="shared" si="6"/>
        <v>507862.15</v>
      </c>
    </row>
    <row r="414" spans="1:19" x14ac:dyDescent="0.25">
      <c r="A414" s="8" t="s">
        <v>89</v>
      </c>
      <c r="B414" s="8" t="s">
        <v>197</v>
      </c>
      <c r="C414" s="8" t="s">
        <v>29</v>
      </c>
      <c r="D414" s="8" t="s">
        <v>200</v>
      </c>
      <c r="E414" s="8" t="s">
        <v>202</v>
      </c>
      <c r="F414" s="42">
        <v>203.56</v>
      </c>
      <c r="G414" s="42">
        <v>199.77</v>
      </c>
      <c r="H414" s="42">
        <v>190.11</v>
      </c>
      <c r="I414" s="42">
        <v>218.16</v>
      </c>
      <c r="J414" s="42">
        <v>177.71</v>
      </c>
      <c r="K414" s="43">
        <v>137.57</v>
      </c>
      <c r="L414" s="42">
        <v>162.59</v>
      </c>
      <c r="M414" s="43">
        <v>159.82</v>
      </c>
      <c r="N414" s="42">
        <v>144.13999999999999</v>
      </c>
      <c r="O414" s="42">
        <v>126.25</v>
      </c>
      <c r="P414" s="42">
        <v>150.81</v>
      </c>
      <c r="Q414" s="42">
        <v>94.58</v>
      </c>
      <c r="S414" s="52">
        <f t="shared" si="6"/>
        <v>59667.18</v>
      </c>
    </row>
    <row r="415" spans="1:19" x14ac:dyDescent="0.25">
      <c r="A415" s="8" t="s">
        <v>98</v>
      </c>
      <c r="B415" s="8" t="s">
        <v>483</v>
      </c>
      <c r="C415" s="8" t="s">
        <v>29</v>
      </c>
      <c r="D415" s="8" t="s">
        <v>483</v>
      </c>
      <c r="E415" s="8" t="s">
        <v>484</v>
      </c>
      <c r="F415" s="42">
        <v>1849.66</v>
      </c>
      <c r="G415" s="42">
        <v>1848.16</v>
      </c>
      <c r="H415" s="42">
        <v>1967.6</v>
      </c>
      <c r="I415" s="42">
        <v>2087.4499999999998</v>
      </c>
      <c r="J415" s="42">
        <v>2003.54</v>
      </c>
      <c r="K415" s="43">
        <v>1982.16</v>
      </c>
      <c r="L415" s="42">
        <v>1467.5</v>
      </c>
      <c r="M415" s="43">
        <v>26.72</v>
      </c>
      <c r="N415" s="42">
        <v>23.63</v>
      </c>
      <c r="O415" s="42">
        <v>118.78</v>
      </c>
      <c r="P415" s="42">
        <v>1124.82</v>
      </c>
      <c r="Q415" s="42">
        <v>1577.13</v>
      </c>
      <c r="S415" s="52">
        <f t="shared" si="6"/>
        <v>487629.11000000004</v>
      </c>
    </row>
    <row r="416" spans="1:19" x14ac:dyDescent="0.25">
      <c r="A416" s="8" t="s">
        <v>19</v>
      </c>
      <c r="B416" s="8" t="s">
        <v>78</v>
      </c>
      <c r="C416" s="8" t="s">
        <v>280</v>
      </c>
      <c r="D416" s="8" t="s">
        <v>319</v>
      </c>
      <c r="E416" s="8" t="s">
        <v>689</v>
      </c>
      <c r="F416" s="42">
        <v>6409.69</v>
      </c>
      <c r="G416" s="42">
        <v>6055.3</v>
      </c>
      <c r="H416" s="42">
        <v>5578.81</v>
      </c>
      <c r="I416" s="42">
        <v>5569.67</v>
      </c>
      <c r="J416" s="42">
        <v>5278.72</v>
      </c>
      <c r="K416" s="43">
        <v>4494.4799999999996</v>
      </c>
      <c r="L416" s="42">
        <v>33749.449999999997</v>
      </c>
      <c r="M416" s="43">
        <v>32648.400000000001</v>
      </c>
      <c r="N416" s="42">
        <v>31572.29</v>
      </c>
      <c r="O416" s="42">
        <v>35084.050000000003</v>
      </c>
      <c r="P416" s="42">
        <v>37788</v>
      </c>
      <c r="Q416" s="42">
        <v>35586.86</v>
      </c>
      <c r="S416" s="52">
        <f t="shared" si="6"/>
        <v>7336696.9800000004</v>
      </c>
    </row>
    <row r="417" spans="1:19" x14ac:dyDescent="0.25">
      <c r="A417" s="8" t="s">
        <v>19</v>
      </c>
      <c r="B417" s="8" t="s">
        <v>78</v>
      </c>
      <c r="C417" s="8" t="s">
        <v>280</v>
      </c>
      <c r="D417" s="8" t="s">
        <v>319</v>
      </c>
      <c r="E417" s="8" t="s">
        <v>690</v>
      </c>
      <c r="F417" s="42">
        <v>16696.22</v>
      </c>
      <c r="G417" s="42">
        <v>18653.060000000001</v>
      </c>
      <c r="H417" s="42">
        <v>17877.310000000001</v>
      </c>
      <c r="I417" s="42">
        <v>16293.03</v>
      </c>
      <c r="J417" s="42">
        <v>17033.71</v>
      </c>
      <c r="K417" s="43">
        <v>18219.43</v>
      </c>
      <c r="L417" s="42">
        <v>0</v>
      </c>
      <c r="M417" s="43">
        <v>0</v>
      </c>
      <c r="N417" s="42">
        <v>0</v>
      </c>
      <c r="O417" s="42">
        <v>0</v>
      </c>
      <c r="P417" s="42">
        <v>0</v>
      </c>
      <c r="Q417" s="42">
        <v>0</v>
      </c>
      <c r="S417" s="52">
        <f t="shared" si="6"/>
        <v>3157483.9200000004</v>
      </c>
    </row>
    <row r="418" spans="1:19" x14ac:dyDescent="0.25">
      <c r="A418" s="8" t="s">
        <v>19</v>
      </c>
      <c r="B418" s="8" t="s">
        <v>78</v>
      </c>
      <c r="C418" s="8" t="s">
        <v>280</v>
      </c>
      <c r="D418" s="8" t="s">
        <v>319</v>
      </c>
      <c r="E418" s="8" t="s">
        <v>691</v>
      </c>
      <c r="F418" s="42">
        <v>7240.1</v>
      </c>
      <c r="G418" s="42">
        <v>7009.46</v>
      </c>
      <c r="H418" s="42">
        <v>7004.61</v>
      </c>
      <c r="I418" s="42">
        <v>6616.47</v>
      </c>
      <c r="J418" s="42">
        <v>6880.99</v>
      </c>
      <c r="K418" s="43">
        <v>6046.62</v>
      </c>
      <c r="L418" s="42">
        <v>0</v>
      </c>
      <c r="M418" s="43">
        <v>0</v>
      </c>
      <c r="N418" s="42">
        <v>0</v>
      </c>
      <c r="O418" s="42">
        <v>0</v>
      </c>
      <c r="P418" s="42">
        <v>0</v>
      </c>
      <c r="Q418" s="42">
        <v>0</v>
      </c>
      <c r="S418" s="52">
        <f t="shared" si="6"/>
        <v>1231054.28</v>
      </c>
    </row>
    <row r="419" spans="1:19" x14ac:dyDescent="0.25">
      <c r="A419" s="8" t="s">
        <v>19</v>
      </c>
      <c r="B419" s="8" t="s">
        <v>78</v>
      </c>
      <c r="C419" s="8" t="s">
        <v>280</v>
      </c>
      <c r="D419" s="8" t="s">
        <v>319</v>
      </c>
      <c r="E419" s="8" t="s">
        <v>691</v>
      </c>
      <c r="F419" s="42">
        <v>5923.72</v>
      </c>
      <c r="G419" s="42">
        <v>5735.02</v>
      </c>
      <c r="H419" s="42">
        <v>5731.05</v>
      </c>
      <c r="I419" s="42">
        <v>5413.47</v>
      </c>
      <c r="J419" s="42">
        <v>5629.9</v>
      </c>
      <c r="K419" s="43">
        <v>4947.24</v>
      </c>
      <c r="L419" s="42">
        <v>0</v>
      </c>
      <c r="M419" s="43">
        <v>0</v>
      </c>
      <c r="N419" s="42">
        <v>0</v>
      </c>
      <c r="O419" s="42">
        <v>0</v>
      </c>
      <c r="P419" s="42">
        <v>0</v>
      </c>
      <c r="Q419" s="42">
        <v>0</v>
      </c>
      <c r="S419" s="52">
        <f t="shared" si="6"/>
        <v>1007226.63</v>
      </c>
    </row>
    <row r="420" spans="1:19" x14ac:dyDescent="0.25">
      <c r="A420" s="8" t="s">
        <v>19</v>
      </c>
      <c r="B420" s="8" t="s">
        <v>103</v>
      </c>
      <c r="C420" s="8" t="s">
        <v>304</v>
      </c>
      <c r="D420" s="8" t="s">
        <v>306</v>
      </c>
      <c r="E420" s="8" t="s">
        <v>666</v>
      </c>
      <c r="F420" s="42">
        <v>12.67</v>
      </c>
      <c r="G420" s="42">
        <v>0</v>
      </c>
      <c r="H420" s="42">
        <v>0</v>
      </c>
      <c r="I420" s="42">
        <v>0</v>
      </c>
      <c r="J420" s="42">
        <v>0</v>
      </c>
      <c r="K420" s="43">
        <v>0</v>
      </c>
      <c r="L420" s="42">
        <v>0</v>
      </c>
      <c r="M420" s="43">
        <v>0</v>
      </c>
      <c r="N420" s="42">
        <v>0</v>
      </c>
      <c r="O420" s="42">
        <v>0</v>
      </c>
      <c r="P420" s="42">
        <v>0</v>
      </c>
      <c r="Q420" s="42">
        <v>0</v>
      </c>
      <c r="S420" s="52">
        <f t="shared" si="6"/>
        <v>392.77</v>
      </c>
    </row>
    <row r="421" spans="1:19" x14ac:dyDescent="0.25">
      <c r="A421" s="8" t="s">
        <v>19</v>
      </c>
      <c r="B421" s="8" t="s">
        <v>103</v>
      </c>
      <c r="C421" s="8" t="s">
        <v>17</v>
      </c>
      <c r="D421" s="8" t="s">
        <v>668</v>
      </c>
      <c r="E421" s="8" t="s">
        <v>678</v>
      </c>
      <c r="F421" s="42">
        <v>0</v>
      </c>
      <c r="G421" s="42">
        <v>0</v>
      </c>
      <c r="H421" s="42">
        <v>0</v>
      </c>
      <c r="I421" s="42">
        <v>0</v>
      </c>
      <c r="J421" s="42">
        <v>0</v>
      </c>
      <c r="K421" s="43">
        <v>0</v>
      </c>
      <c r="L421" s="42">
        <v>0</v>
      </c>
      <c r="M421" s="43">
        <v>0</v>
      </c>
      <c r="N421" s="42">
        <v>0</v>
      </c>
      <c r="O421" s="42">
        <v>17.14</v>
      </c>
      <c r="P421" s="42">
        <v>46.88</v>
      </c>
      <c r="Q421" s="42">
        <v>51.72</v>
      </c>
      <c r="S421" s="52">
        <f t="shared" si="6"/>
        <v>3541.0600000000004</v>
      </c>
    </row>
    <row r="422" spans="1:19" x14ac:dyDescent="0.25">
      <c r="A422" s="8" t="s">
        <v>19</v>
      </c>
      <c r="B422" s="8" t="s">
        <v>78</v>
      </c>
      <c r="C422" s="8" t="s">
        <v>280</v>
      </c>
      <c r="D422" s="8" t="s">
        <v>319</v>
      </c>
      <c r="E422" s="8" t="s">
        <v>321</v>
      </c>
      <c r="F422" s="42">
        <v>404.43</v>
      </c>
      <c r="G422" s="42">
        <v>346.2</v>
      </c>
      <c r="H422" s="42">
        <v>351.16</v>
      </c>
      <c r="I422" s="42">
        <v>379.72</v>
      </c>
      <c r="J422" s="42">
        <v>396.38</v>
      </c>
      <c r="K422" s="43">
        <v>388.61</v>
      </c>
      <c r="L422" s="42">
        <v>377.35</v>
      </c>
      <c r="M422" s="43">
        <v>350.36</v>
      </c>
      <c r="N422" s="42">
        <v>360.9</v>
      </c>
      <c r="O422" s="42">
        <v>244.87</v>
      </c>
      <c r="P422" s="42">
        <v>352.9</v>
      </c>
      <c r="Q422" s="42">
        <v>342.69</v>
      </c>
      <c r="S422" s="52">
        <f t="shared" si="6"/>
        <v>130641.94</v>
      </c>
    </row>
    <row r="423" spans="1:19" x14ac:dyDescent="0.25">
      <c r="A423" s="8" t="s">
        <v>19</v>
      </c>
      <c r="B423" s="8" t="s">
        <v>70</v>
      </c>
      <c r="C423" s="8" t="s">
        <v>21</v>
      </c>
      <c r="D423" s="8" t="s">
        <v>456</v>
      </c>
      <c r="E423" s="8" t="s">
        <v>458</v>
      </c>
      <c r="F423" s="42">
        <v>1892.15</v>
      </c>
      <c r="G423" s="42">
        <v>1754.62</v>
      </c>
      <c r="H423" s="42">
        <v>1650.61</v>
      </c>
      <c r="I423" s="42">
        <v>1634.71</v>
      </c>
      <c r="J423" s="42">
        <v>1655.57</v>
      </c>
      <c r="K423" s="43">
        <v>1613.12</v>
      </c>
      <c r="L423" s="42">
        <v>1584.66</v>
      </c>
      <c r="M423" s="43">
        <v>1665.87</v>
      </c>
      <c r="N423" s="42">
        <v>1572.94</v>
      </c>
      <c r="O423" s="42">
        <v>1614.55</v>
      </c>
      <c r="P423" s="42">
        <v>1601.58</v>
      </c>
      <c r="Q423" s="42">
        <v>1490.8</v>
      </c>
      <c r="S423" s="52">
        <f t="shared" si="6"/>
        <v>599980.37</v>
      </c>
    </row>
    <row r="424" spans="1:19" x14ac:dyDescent="0.25">
      <c r="A424" s="8" t="s">
        <v>133</v>
      </c>
      <c r="B424" s="8" t="s">
        <v>349</v>
      </c>
      <c r="C424" s="8" t="s">
        <v>29</v>
      </c>
      <c r="D424" s="8" t="s">
        <v>491</v>
      </c>
      <c r="E424" s="8" t="s">
        <v>491</v>
      </c>
      <c r="F424" s="42">
        <v>768.35</v>
      </c>
      <c r="G424" s="42">
        <v>755.47</v>
      </c>
      <c r="H424" s="42">
        <v>756.7</v>
      </c>
      <c r="I424" s="42">
        <v>695.15</v>
      </c>
      <c r="J424" s="42">
        <v>744.01</v>
      </c>
      <c r="K424" s="43">
        <v>817.87</v>
      </c>
      <c r="L424" s="42">
        <v>1392.32</v>
      </c>
      <c r="M424" s="43">
        <v>1496.06</v>
      </c>
      <c r="N424" s="42">
        <v>1845.31</v>
      </c>
      <c r="O424" s="42">
        <v>2026.53</v>
      </c>
      <c r="P424" s="42">
        <v>1956.82</v>
      </c>
      <c r="Q424" s="42">
        <v>2029.08</v>
      </c>
      <c r="S424" s="52">
        <f t="shared" si="6"/>
        <v>466212.2099999999</v>
      </c>
    </row>
    <row r="425" spans="1:19" x14ac:dyDescent="0.25">
      <c r="A425" s="8" t="s">
        <v>133</v>
      </c>
      <c r="B425" s="8" t="s">
        <v>487</v>
      </c>
      <c r="C425" s="8" t="s">
        <v>29</v>
      </c>
      <c r="D425" s="8" t="s">
        <v>777</v>
      </c>
      <c r="E425" s="8" t="s">
        <v>777</v>
      </c>
      <c r="F425" s="42">
        <v>33.450000000000003</v>
      </c>
      <c r="G425" s="42">
        <v>31.84</v>
      </c>
      <c r="H425" s="42">
        <v>34.119999999999997</v>
      </c>
      <c r="I425" s="42">
        <v>33.700000000000003</v>
      </c>
      <c r="J425" s="42">
        <v>33.21</v>
      </c>
      <c r="K425" s="43">
        <v>34.25</v>
      </c>
      <c r="L425" s="42">
        <v>34.770000000000003</v>
      </c>
      <c r="M425" s="43">
        <v>33.9</v>
      </c>
      <c r="N425" s="42">
        <v>34.81</v>
      </c>
      <c r="O425" s="42">
        <v>33.950000000000003</v>
      </c>
      <c r="P425" s="42">
        <v>0.53</v>
      </c>
      <c r="Q425" s="42">
        <v>0</v>
      </c>
      <c r="S425" s="52">
        <f t="shared" si="6"/>
        <v>10295.620000000001</v>
      </c>
    </row>
    <row r="426" spans="1:19" x14ac:dyDescent="0.25">
      <c r="A426" s="8" t="s">
        <v>19</v>
      </c>
      <c r="B426" s="8" t="s">
        <v>70</v>
      </c>
      <c r="C426" s="8" t="s">
        <v>104</v>
      </c>
      <c r="D426" s="8" t="s">
        <v>19</v>
      </c>
      <c r="E426" s="8" t="s">
        <v>112</v>
      </c>
      <c r="F426" s="42">
        <v>319.58999999999997</v>
      </c>
      <c r="G426" s="42">
        <v>304.41000000000003</v>
      </c>
      <c r="H426" s="42">
        <v>287.18</v>
      </c>
      <c r="I426" s="42">
        <v>266.89999999999998</v>
      </c>
      <c r="J426" s="42">
        <v>259.66000000000003</v>
      </c>
      <c r="K426" s="43">
        <v>223.29</v>
      </c>
      <c r="L426" s="42">
        <v>227.87</v>
      </c>
      <c r="M426" s="43">
        <v>221.49</v>
      </c>
      <c r="N426" s="42">
        <v>218.87</v>
      </c>
      <c r="O426" s="42">
        <v>213.42</v>
      </c>
      <c r="P426" s="42">
        <v>224.68</v>
      </c>
      <c r="Q426" s="42">
        <v>205.84</v>
      </c>
      <c r="S426" s="52">
        <f t="shared" si="6"/>
        <v>90322.23</v>
      </c>
    </row>
    <row r="427" spans="1:19" x14ac:dyDescent="0.25">
      <c r="A427" s="8" t="s">
        <v>15</v>
      </c>
      <c r="B427" s="8" t="s">
        <v>393</v>
      </c>
      <c r="C427" s="8" t="s">
        <v>43</v>
      </c>
      <c r="D427" s="8" t="s">
        <v>393</v>
      </c>
      <c r="E427" s="8" t="s">
        <v>395</v>
      </c>
      <c r="F427" s="42">
        <v>947.99</v>
      </c>
      <c r="G427" s="42">
        <v>863.67</v>
      </c>
      <c r="H427" s="42">
        <v>901.42</v>
      </c>
      <c r="I427" s="42">
        <v>913.14</v>
      </c>
      <c r="J427" s="42">
        <v>762.37</v>
      </c>
      <c r="K427" s="43">
        <v>684.15</v>
      </c>
      <c r="L427" s="42">
        <v>820.68</v>
      </c>
      <c r="M427" s="43">
        <v>892.65</v>
      </c>
      <c r="N427" s="42">
        <v>911.04</v>
      </c>
      <c r="O427" s="42">
        <v>315.66000000000003</v>
      </c>
      <c r="P427" s="42">
        <v>0</v>
      </c>
      <c r="Q427" s="42">
        <v>68.52</v>
      </c>
      <c r="S427" s="52">
        <f t="shared" si="6"/>
        <v>245420.65</v>
      </c>
    </row>
    <row r="428" spans="1:19" x14ac:dyDescent="0.25">
      <c r="A428" s="8" t="s">
        <v>79</v>
      </c>
      <c r="B428" s="8" t="s">
        <v>79</v>
      </c>
      <c r="C428" s="8" t="s">
        <v>138</v>
      </c>
      <c r="D428" s="8" t="s">
        <v>184</v>
      </c>
      <c r="E428" s="8" t="s">
        <v>188</v>
      </c>
      <c r="F428" s="42">
        <v>24.23</v>
      </c>
      <c r="G428" s="42">
        <v>25.86</v>
      </c>
      <c r="H428" s="42">
        <v>27.03</v>
      </c>
      <c r="I428" s="42">
        <v>25.3</v>
      </c>
      <c r="J428" s="42">
        <v>24.94</v>
      </c>
      <c r="K428" s="43">
        <v>26.3</v>
      </c>
      <c r="L428" s="42">
        <v>14.35</v>
      </c>
      <c r="M428" s="43">
        <v>23.26</v>
      </c>
      <c r="N428" s="42">
        <v>14.3</v>
      </c>
      <c r="O428" s="42">
        <v>13.1</v>
      </c>
      <c r="P428" s="42">
        <v>9.4</v>
      </c>
      <c r="Q428" s="42">
        <v>0</v>
      </c>
      <c r="S428" s="52">
        <f t="shared" si="6"/>
        <v>6917.2900000000018</v>
      </c>
    </row>
    <row r="429" spans="1:19" x14ac:dyDescent="0.25">
      <c r="A429" s="8" t="s">
        <v>15</v>
      </c>
      <c r="B429" s="8" t="s">
        <v>24</v>
      </c>
      <c r="C429" s="8" t="s">
        <v>43</v>
      </c>
      <c r="D429" s="8" t="s">
        <v>434</v>
      </c>
      <c r="E429" s="8" t="s">
        <v>435</v>
      </c>
      <c r="F429" s="42">
        <v>410.67</v>
      </c>
      <c r="G429" s="42">
        <v>419.34</v>
      </c>
      <c r="H429" s="42">
        <v>446.26</v>
      </c>
      <c r="I429" s="42">
        <v>434</v>
      </c>
      <c r="J429" s="42">
        <v>441.68</v>
      </c>
      <c r="K429" s="43">
        <v>432.9</v>
      </c>
      <c r="L429" s="42">
        <v>384.27</v>
      </c>
      <c r="M429" s="43">
        <v>335.54</v>
      </c>
      <c r="N429" s="42">
        <v>311.63</v>
      </c>
      <c r="O429" s="42">
        <v>396.87</v>
      </c>
      <c r="P429" s="42">
        <v>391.42</v>
      </c>
      <c r="Q429" s="42">
        <v>371.7</v>
      </c>
      <c r="S429" s="52">
        <f t="shared" si="6"/>
        <v>145236.71</v>
      </c>
    </row>
    <row r="430" spans="1:19" x14ac:dyDescent="0.25">
      <c r="A430" s="8" t="s">
        <v>27</v>
      </c>
      <c r="B430" s="8" t="s">
        <v>84</v>
      </c>
      <c r="C430" s="8" t="s">
        <v>85</v>
      </c>
      <c r="D430" s="8" t="s">
        <v>87</v>
      </c>
      <c r="E430" s="8" t="s">
        <v>733</v>
      </c>
      <c r="F430" s="42">
        <v>158.24</v>
      </c>
      <c r="G430" s="42">
        <v>159.41999999999999</v>
      </c>
      <c r="H430" s="42">
        <v>160.74</v>
      </c>
      <c r="I430" s="42">
        <v>159.11000000000001</v>
      </c>
      <c r="J430" s="42">
        <v>162.41999999999999</v>
      </c>
      <c r="K430" s="42">
        <v>165.92</v>
      </c>
      <c r="L430" s="42">
        <v>162.31</v>
      </c>
      <c r="M430" s="42">
        <v>177.03</v>
      </c>
      <c r="N430" s="42">
        <v>154.59</v>
      </c>
      <c r="O430" s="42">
        <v>214.34</v>
      </c>
      <c r="P430" s="42">
        <v>241.33</v>
      </c>
      <c r="Q430" s="42">
        <v>254.89</v>
      </c>
      <c r="S430" s="52">
        <f t="shared" si="6"/>
        <v>66081.33</v>
      </c>
    </row>
    <row r="431" spans="1:19" x14ac:dyDescent="0.25">
      <c r="A431" s="8" t="s">
        <v>27</v>
      </c>
      <c r="B431" s="8" t="s">
        <v>84</v>
      </c>
      <c r="C431" s="8" t="s">
        <v>85</v>
      </c>
      <c r="D431" s="8" t="s">
        <v>87</v>
      </c>
      <c r="E431" s="8" t="s">
        <v>734</v>
      </c>
      <c r="F431" s="42">
        <v>301.27</v>
      </c>
      <c r="G431" s="42">
        <v>299.91000000000003</v>
      </c>
      <c r="H431" s="42">
        <v>303.12</v>
      </c>
      <c r="I431" s="42">
        <v>299.99</v>
      </c>
      <c r="J431" s="42">
        <v>297.52</v>
      </c>
      <c r="K431" s="43">
        <v>307.32</v>
      </c>
      <c r="L431" s="42">
        <v>320.13</v>
      </c>
      <c r="M431" s="43">
        <v>312.97000000000003</v>
      </c>
      <c r="N431" s="42">
        <v>318.13</v>
      </c>
      <c r="O431" s="42">
        <v>328.53</v>
      </c>
      <c r="P431" s="42">
        <v>324.17</v>
      </c>
      <c r="Q431" s="42">
        <v>309.39</v>
      </c>
      <c r="S431" s="52">
        <f t="shared" si="6"/>
        <v>113246.60999999999</v>
      </c>
    </row>
    <row r="432" spans="1:19" x14ac:dyDescent="0.25">
      <c r="A432" s="8" t="s">
        <v>27</v>
      </c>
      <c r="B432" s="8" t="s">
        <v>84</v>
      </c>
      <c r="C432" s="8" t="s">
        <v>85</v>
      </c>
      <c r="D432" s="8" t="s">
        <v>87</v>
      </c>
      <c r="E432" s="8" t="s">
        <v>735</v>
      </c>
      <c r="F432" s="42">
        <v>148.68</v>
      </c>
      <c r="G432" s="42">
        <v>134.32</v>
      </c>
      <c r="H432" s="42">
        <v>135.19999999999999</v>
      </c>
      <c r="I432" s="42">
        <v>135.27000000000001</v>
      </c>
      <c r="J432" s="42">
        <v>132.18</v>
      </c>
      <c r="K432" s="43">
        <v>117.74</v>
      </c>
      <c r="L432" s="42">
        <v>96.52</v>
      </c>
      <c r="M432" s="43">
        <v>92.18</v>
      </c>
      <c r="N432" s="42">
        <v>92.36</v>
      </c>
      <c r="O432" s="42">
        <v>107.43</v>
      </c>
      <c r="P432" s="42">
        <v>93.82</v>
      </c>
      <c r="Q432" s="42">
        <v>83.08</v>
      </c>
      <c r="S432" s="52">
        <f t="shared" si="6"/>
        <v>41590.030000000013</v>
      </c>
    </row>
    <row r="433" spans="1:19" x14ac:dyDescent="0.25">
      <c r="A433" s="8" t="s">
        <v>19</v>
      </c>
      <c r="B433" s="8" t="s">
        <v>166</v>
      </c>
      <c r="C433" s="8" t="s">
        <v>104</v>
      </c>
      <c r="D433" s="8" t="s">
        <v>602</v>
      </c>
      <c r="E433" s="8" t="s">
        <v>697</v>
      </c>
      <c r="F433" s="42">
        <v>38.71</v>
      </c>
      <c r="G433" s="42">
        <v>37.72</v>
      </c>
      <c r="H433" s="42">
        <v>37.39</v>
      </c>
      <c r="I433" s="42">
        <v>36.75</v>
      </c>
      <c r="J433" s="42">
        <v>35.340000000000003</v>
      </c>
      <c r="K433" s="43">
        <v>34.04</v>
      </c>
      <c r="L433" s="42">
        <v>35.270000000000003</v>
      </c>
      <c r="M433" s="43">
        <v>35.78</v>
      </c>
      <c r="N433" s="42">
        <v>34.880000000000003</v>
      </c>
      <c r="O433" s="42">
        <v>39.020000000000003</v>
      </c>
      <c r="P433" s="42">
        <v>33.53</v>
      </c>
      <c r="Q433" s="42">
        <v>33.5</v>
      </c>
      <c r="S433" s="52">
        <f t="shared" si="6"/>
        <v>13137.47</v>
      </c>
    </row>
    <row r="434" spans="1:19" x14ac:dyDescent="0.25">
      <c r="A434" s="8" t="s">
        <v>124</v>
      </c>
      <c r="B434" s="8" t="s">
        <v>129</v>
      </c>
      <c r="C434" s="8" t="s">
        <v>126</v>
      </c>
      <c r="D434" s="8" t="s">
        <v>560</v>
      </c>
      <c r="E434" s="8" t="s">
        <v>769</v>
      </c>
      <c r="F434" s="42">
        <v>230.67</v>
      </c>
      <c r="G434" s="42">
        <v>211.79</v>
      </c>
      <c r="H434" s="42">
        <v>209.07</v>
      </c>
      <c r="I434" s="42">
        <v>204.2</v>
      </c>
      <c r="J434" s="42">
        <v>209.79</v>
      </c>
      <c r="K434" s="43">
        <v>215.43</v>
      </c>
      <c r="L434" s="42">
        <v>219.02</v>
      </c>
      <c r="M434" s="43">
        <v>205.58</v>
      </c>
      <c r="N434" s="42">
        <v>202.73</v>
      </c>
      <c r="O434" s="42">
        <v>209.42</v>
      </c>
      <c r="P434" s="42">
        <v>211.97</v>
      </c>
      <c r="Q434" s="42">
        <v>213.76</v>
      </c>
      <c r="S434" s="52">
        <f t="shared" si="6"/>
        <v>77376.63</v>
      </c>
    </row>
    <row r="435" spans="1:19" x14ac:dyDescent="0.25">
      <c r="A435" s="8" t="s">
        <v>15</v>
      </c>
      <c r="B435" s="8" t="s">
        <v>42</v>
      </c>
      <c r="C435" s="8" t="s">
        <v>43</v>
      </c>
      <c r="D435" s="8" t="s">
        <v>45</v>
      </c>
      <c r="E435" s="8" t="s">
        <v>44</v>
      </c>
      <c r="F435" s="42">
        <v>57.54</v>
      </c>
      <c r="G435" s="42">
        <v>62.27</v>
      </c>
      <c r="H435" s="42">
        <v>62.86</v>
      </c>
      <c r="I435" s="42">
        <v>66.37</v>
      </c>
      <c r="J435" s="42">
        <v>68.540000000000006</v>
      </c>
      <c r="K435" s="43">
        <v>73.55</v>
      </c>
      <c r="L435" s="42">
        <v>72.78</v>
      </c>
      <c r="M435" s="43">
        <v>70.45</v>
      </c>
      <c r="N435" s="42">
        <v>71.36</v>
      </c>
      <c r="O435" s="42">
        <v>73.61</v>
      </c>
      <c r="P435" s="42">
        <v>73.73</v>
      </c>
      <c r="Q435" s="42">
        <v>72.27</v>
      </c>
      <c r="S435" s="52">
        <f t="shared" si="6"/>
        <v>25113.410000000003</v>
      </c>
    </row>
    <row r="436" spans="1:19" x14ac:dyDescent="0.25">
      <c r="A436" s="8" t="s">
        <v>133</v>
      </c>
      <c r="B436" s="8" t="s">
        <v>292</v>
      </c>
      <c r="C436" s="8" t="s">
        <v>67</v>
      </c>
      <c r="D436" s="8" t="s">
        <v>240</v>
      </c>
      <c r="E436" s="8" t="s">
        <v>241</v>
      </c>
      <c r="F436" s="42">
        <v>0</v>
      </c>
      <c r="G436" s="42">
        <v>23.8</v>
      </c>
      <c r="H436" s="42">
        <v>0</v>
      </c>
      <c r="I436" s="42">
        <v>0</v>
      </c>
      <c r="J436" s="42">
        <v>0</v>
      </c>
      <c r="K436" s="43">
        <v>0</v>
      </c>
      <c r="L436" s="42">
        <v>0</v>
      </c>
      <c r="M436" s="43">
        <v>0</v>
      </c>
      <c r="N436" s="42">
        <v>0</v>
      </c>
      <c r="O436" s="42">
        <v>0</v>
      </c>
      <c r="P436" s="42">
        <v>0</v>
      </c>
      <c r="Q436" s="42">
        <v>0</v>
      </c>
      <c r="S436" s="52">
        <f t="shared" si="6"/>
        <v>666.4</v>
      </c>
    </row>
    <row r="437" spans="1:19" x14ac:dyDescent="0.25">
      <c r="A437" s="8" t="s">
        <v>133</v>
      </c>
      <c r="B437" s="8" t="s">
        <v>238</v>
      </c>
      <c r="C437" s="8" t="s">
        <v>67</v>
      </c>
      <c r="D437" s="8" t="s">
        <v>240</v>
      </c>
      <c r="E437" s="8" t="s">
        <v>241</v>
      </c>
      <c r="F437" s="42">
        <v>18.36</v>
      </c>
      <c r="G437" s="42">
        <v>0</v>
      </c>
      <c r="H437" s="42">
        <v>19.559999999999999</v>
      </c>
      <c r="I437" s="42">
        <v>21.73</v>
      </c>
      <c r="J437" s="42">
        <v>0</v>
      </c>
      <c r="K437" s="43">
        <v>0</v>
      </c>
      <c r="L437" s="42">
        <v>0</v>
      </c>
      <c r="M437" s="43">
        <v>0</v>
      </c>
      <c r="N437" s="42">
        <v>0</v>
      </c>
      <c r="O437" s="42">
        <v>0</v>
      </c>
      <c r="P437" s="42">
        <v>0</v>
      </c>
      <c r="Q437" s="42">
        <v>0</v>
      </c>
      <c r="S437" s="52">
        <f t="shared" si="6"/>
        <v>1827.42</v>
      </c>
    </row>
    <row r="438" spans="1:19" x14ac:dyDescent="0.25">
      <c r="A438" s="8" t="s">
        <v>133</v>
      </c>
      <c r="B438" s="8" t="s">
        <v>238</v>
      </c>
      <c r="C438" s="8" t="s">
        <v>81</v>
      </c>
      <c r="D438" s="8" t="s">
        <v>240</v>
      </c>
      <c r="E438" s="8" t="s">
        <v>241</v>
      </c>
      <c r="F438" s="42">
        <v>0</v>
      </c>
      <c r="G438" s="42">
        <v>0</v>
      </c>
      <c r="H438" s="42">
        <v>0</v>
      </c>
      <c r="I438" s="42">
        <v>0</v>
      </c>
      <c r="J438" s="42">
        <v>19.07</v>
      </c>
      <c r="K438" s="43">
        <v>16.309999999999999</v>
      </c>
      <c r="L438" s="42">
        <v>26.89</v>
      </c>
      <c r="M438" s="43">
        <v>16.989999999999998</v>
      </c>
      <c r="N438" s="42">
        <v>22.75</v>
      </c>
      <c r="O438" s="42">
        <v>21.52</v>
      </c>
      <c r="P438" s="42">
        <v>20.83</v>
      </c>
      <c r="Q438" s="42">
        <v>21.33</v>
      </c>
      <c r="S438" s="52">
        <f t="shared" si="6"/>
        <v>5076.4999999999991</v>
      </c>
    </row>
    <row r="439" spans="1:19" x14ac:dyDescent="0.25">
      <c r="A439" s="8" t="s">
        <v>15</v>
      </c>
      <c r="B439" s="8" t="s">
        <v>393</v>
      </c>
      <c r="C439" s="8" t="s">
        <v>43</v>
      </c>
      <c r="D439" s="8" t="s">
        <v>396</v>
      </c>
      <c r="E439" s="8" t="s">
        <v>396</v>
      </c>
      <c r="F439" s="42">
        <v>0.87</v>
      </c>
      <c r="G439" s="42">
        <v>23.75</v>
      </c>
      <c r="H439" s="42">
        <v>59.89</v>
      </c>
      <c r="I439" s="42">
        <v>117.63</v>
      </c>
      <c r="J439" s="42">
        <v>128.94999999999999</v>
      </c>
      <c r="K439" s="43">
        <v>143.83000000000001</v>
      </c>
      <c r="L439" s="42">
        <v>152.22</v>
      </c>
      <c r="M439" s="43">
        <v>155.63999999999999</v>
      </c>
      <c r="N439" s="42">
        <v>159.1</v>
      </c>
      <c r="O439" s="42">
        <v>150.02000000000001</v>
      </c>
      <c r="P439" s="42">
        <v>150.63999999999999</v>
      </c>
      <c r="Q439" s="42">
        <v>158.1</v>
      </c>
      <c r="S439" s="52">
        <f t="shared" si="6"/>
        <v>42777.39</v>
      </c>
    </row>
    <row r="440" spans="1:19" x14ac:dyDescent="0.25">
      <c r="A440" s="8" t="s">
        <v>19</v>
      </c>
      <c r="B440" s="8" t="s">
        <v>166</v>
      </c>
      <c r="C440" s="8" t="s">
        <v>104</v>
      </c>
      <c r="D440" s="8" t="s">
        <v>700</v>
      </c>
      <c r="E440" s="8" t="s">
        <v>166</v>
      </c>
      <c r="F440" s="42">
        <v>519.21</v>
      </c>
      <c r="G440" s="42">
        <v>550.51</v>
      </c>
      <c r="H440" s="42">
        <v>627.70000000000005</v>
      </c>
      <c r="I440" s="42">
        <v>670.93</v>
      </c>
      <c r="J440" s="42">
        <v>652.29999999999995</v>
      </c>
      <c r="K440" s="43">
        <v>651.36</v>
      </c>
      <c r="L440" s="42">
        <v>606.16</v>
      </c>
      <c r="M440" s="43">
        <v>561.62</v>
      </c>
      <c r="N440" s="42">
        <v>595.15</v>
      </c>
      <c r="O440" s="42">
        <v>576.72</v>
      </c>
      <c r="P440" s="42">
        <v>555.95000000000005</v>
      </c>
      <c r="Q440" s="42">
        <v>536.01</v>
      </c>
      <c r="S440" s="52">
        <f t="shared" si="6"/>
        <v>216087.30000000002</v>
      </c>
    </row>
    <row r="441" spans="1:19" x14ac:dyDescent="0.25">
      <c r="A441" s="8" t="s">
        <v>133</v>
      </c>
      <c r="B441" s="8" t="s">
        <v>238</v>
      </c>
      <c r="C441" s="8" t="s">
        <v>126</v>
      </c>
      <c r="D441" s="8" t="s">
        <v>486</v>
      </c>
      <c r="E441" s="8" t="s">
        <v>710</v>
      </c>
      <c r="F441" s="42">
        <v>13.58</v>
      </c>
      <c r="G441" s="42">
        <v>6.39</v>
      </c>
      <c r="H441" s="42">
        <v>8.1999999999999993</v>
      </c>
      <c r="I441" s="42">
        <v>12.24</v>
      </c>
      <c r="J441" s="42">
        <v>15.02</v>
      </c>
      <c r="K441" s="43">
        <v>15.44</v>
      </c>
      <c r="L441" s="42">
        <v>14.68</v>
      </c>
      <c r="M441" s="43">
        <v>13.11</v>
      </c>
      <c r="N441" s="42">
        <v>10.37</v>
      </c>
      <c r="O441" s="42">
        <v>10.45</v>
      </c>
      <c r="P441" s="42">
        <v>11.97</v>
      </c>
      <c r="Q441" s="42">
        <v>8.94</v>
      </c>
      <c r="S441" s="52">
        <f t="shared" si="6"/>
        <v>4282.8999999999996</v>
      </c>
    </row>
    <row r="442" spans="1:19" x14ac:dyDescent="0.25">
      <c r="A442" s="8" t="s">
        <v>19</v>
      </c>
      <c r="B442" s="8" t="s">
        <v>78</v>
      </c>
      <c r="C442" s="8" t="s">
        <v>280</v>
      </c>
      <c r="D442" s="8" t="s">
        <v>319</v>
      </c>
      <c r="E442" s="8" t="s">
        <v>322</v>
      </c>
      <c r="F442" s="42">
        <v>4677.43</v>
      </c>
      <c r="G442" s="42">
        <v>4599.22</v>
      </c>
      <c r="H442" s="42">
        <v>4292.43</v>
      </c>
      <c r="I442" s="42">
        <v>7466.94</v>
      </c>
      <c r="J442" s="42">
        <v>6908.33</v>
      </c>
      <c r="K442" s="43">
        <v>6118.93</v>
      </c>
      <c r="L442" s="42">
        <v>5930.18</v>
      </c>
      <c r="M442" s="43">
        <v>5644.51</v>
      </c>
      <c r="N442" s="42">
        <v>5444.65</v>
      </c>
      <c r="O442" s="42">
        <v>5071.95</v>
      </c>
      <c r="P442" s="42">
        <v>4856.53</v>
      </c>
      <c r="Q442" s="42">
        <v>4737.4799999999996</v>
      </c>
      <c r="S442" s="52">
        <f t="shared" si="6"/>
        <v>2000521.2699999998</v>
      </c>
    </row>
    <row r="443" spans="1:19" x14ac:dyDescent="0.25">
      <c r="A443" s="8" t="s">
        <v>19</v>
      </c>
      <c r="B443" s="8" t="s">
        <v>20</v>
      </c>
      <c r="C443" s="8" t="s">
        <v>17</v>
      </c>
      <c r="D443" s="8" t="s">
        <v>624</v>
      </c>
      <c r="E443" s="8" t="s">
        <v>625</v>
      </c>
      <c r="F443" s="42">
        <v>119.37</v>
      </c>
      <c r="G443" s="42">
        <v>107.51</v>
      </c>
      <c r="H443" s="42">
        <v>103.21</v>
      </c>
      <c r="I443" s="42">
        <v>91.67</v>
      </c>
      <c r="J443" s="42">
        <v>82.09</v>
      </c>
      <c r="K443" s="43">
        <v>75.66</v>
      </c>
      <c r="L443" s="42">
        <v>72.5</v>
      </c>
      <c r="M443" s="43">
        <v>72.77</v>
      </c>
      <c r="N443" s="42">
        <v>63.04</v>
      </c>
      <c r="O443" s="42">
        <v>36.770000000000003</v>
      </c>
      <c r="P443" s="42">
        <v>29.43</v>
      </c>
      <c r="Q443" s="42">
        <v>0</v>
      </c>
      <c r="S443" s="52">
        <f t="shared" si="6"/>
        <v>25892.29</v>
      </c>
    </row>
    <row r="444" spans="1:19" x14ac:dyDescent="0.25">
      <c r="A444" s="8" t="s">
        <v>19</v>
      </c>
      <c r="B444" s="8" t="s">
        <v>166</v>
      </c>
      <c r="C444" s="8" t="s">
        <v>242</v>
      </c>
      <c r="D444" s="8" t="s">
        <v>247</v>
      </c>
      <c r="E444" s="8" t="s">
        <v>248</v>
      </c>
      <c r="F444" s="42">
        <v>197.07</v>
      </c>
      <c r="G444" s="42">
        <v>191.66</v>
      </c>
      <c r="H444" s="42">
        <v>183.81</v>
      </c>
      <c r="I444" s="42">
        <v>171.23</v>
      </c>
      <c r="J444" s="42">
        <v>159.26</v>
      </c>
      <c r="K444" s="43">
        <v>148.43</v>
      </c>
      <c r="L444" s="42">
        <v>117.09</v>
      </c>
      <c r="M444" s="43">
        <v>91.76</v>
      </c>
      <c r="N444" s="42">
        <v>86.64</v>
      </c>
      <c r="O444" s="42">
        <v>89.02</v>
      </c>
      <c r="P444" s="42">
        <v>117.8</v>
      </c>
      <c r="Q444" s="42">
        <v>129.41</v>
      </c>
      <c r="S444" s="52">
        <f t="shared" si="6"/>
        <v>51079.499999999993</v>
      </c>
    </row>
    <row r="445" spans="1:19" x14ac:dyDescent="0.25">
      <c r="A445" s="8" t="s">
        <v>55</v>
      </c>
      <c r="B445" s="8" t="s">
        <v>249</v>
      </c>
      <c r="C445" s="8" t="s">
        <v>547</v>
      </c>
      <c r="D445" s="8" t="s">
        <v>538</v>
      </c>
      <c r="E445" s="8" t="s">
        <v>538</v>
      </c>
      <c r="F445" s="42">
        <v>0</v>
      </c>
      <c r="G445" s="42">
        <v>0</v>
      </c>
      <c r="H445" s="42">
        <v>0</v>
      </c>
      <c r="I445" s="42">
        <v>0</v>
      </c>
      <c r="J445" s="42">
        <v>70.94</v>
      </c>
      <c r="K445" s="43">
        <v>369.8</v>
      </c>
      <c r="L445" s="42">
        <v>211.83</v>
      </c>
      <c r="M445" s="43">
        <v>227.36</v>
      </c>
      <c r="N445" s="42">
        <v>192.98</v>
      </c>
      <c r="O445" s="42">
        <v>7.61</v>
      </c>
      <c r="P445" s="42">
        <v>33.07</v>
      </c>
      <c r="Q445" s="42">
        <v>50.81</v>
      </c>
      <c r="S445" s="52">
        <f t="shared" si="6"/>
        <v>35500.550000000003</v>
      </c>
    </row>
    <row r="446" spans="1:19" x14ac:dyDescent="0.25">
      <c r="A446" s="8" t="s">
        <v>55</v>
      </c>
      <c r="B446" s="8" t="s">
        <v>249</v>
      </c>
      <c r="C446" s="8" t="s">
        <v>250</v>
      </c>
      <c r="D446" s="8" t="s">
        <v>357</v>
      </c>
      <c r="E446" s="8" t="s">
        <v>363</v>
      </c>
      <c r="F446" s="42">
        <v>1252.95</v>
      </c>
      <c r="G446" s="42">
        <v>1371.16</v>
      </c>
      <c r="H446" s="42">
        <v>1142.17</v>
      </c>
      <c r="I446" s="42">
        <v>1276.74</v>
      </c>
      <c r="J446" s="42">
        <v>1191.0999999999999</v>
      </c>
      <c r="K446" s="43">
        <v>687.92</v>
      </c>
      <c r="L446" s="42">
        <v>1038.68</v>
      </c>
      <c r="M446" s="43">
        <v>1259.02</v>
      </c>
      <c r="N446" s="42">
        <v>1210.6400000000001</v>
      </c>
      <c r="O446" s="42">
        <v>1190.0899999999999</v>
      </c>
      <c r="P446" s="42">
        <v>1061.8399999999999</v>
      </c>
      <c r="Q446" s="42">
        <v>1035.3599999999999</v>
      </c>
      <c r="S446" s="52">
        <f t="shared" si="6"/>
        <v>416897.15</v>
      </c>
    </row>
    <row r="447" spans="1:19" x14ac:dyDescent="0.25">
      <c r="A447" s="8" t="s">
        <v>327</v>
      </c>
      <c r="B447" s="8" t="s">
        <v>361</v>
      </c>
      <c r="C447" s="8" t="s">
        <v>250</v>
      </c>
      <c r="D447" s="8" t="s">
        <v>357</v>
      </c>
      <c r="E447" s="8" t="s">
        <v>363</v>
      </c>
      <c r="F447" s="42">
        <v>798.3</v>
      </c>
      <c r="G447" s="42">
        <v>745.97</v>
      </c>
      <c r="H447" s="42">
        <v>736.98</v>
      </c>
      <c r="I447" s="42">
        <v>673.28</v>
      </c>
      <c r="J447" s="42">
        <v>664.03</v>
      </c>
      <c r="K447" s="43">
        <v>1154.56</v>
      </c>
      <c r="L447" s="42">
        <v>639.45000000000005</v>
      </c>
      <c r="M447" s="43">
        <v>710.29</v>
      </c>
      <c r="N447" s="42">
        <v>662.89</v>
      </c>
      <c r="O447" s="42">
        <v>698.13</v>
      </c>
      <c r="P447" s="42">
        <v>657.42</v>
      </c>
      <c r="Q447" s="42">
        <v>629.09</v>
      </c>
      <c r="S447" s="52">
        <f t="shared" si="6"/>
        <v>266496.02999999997</v>
      </c>
    </row>
    <row r="448" spans="1:19" x14ac:dyDescent="0.25">
      <c r="A448" s="8" t="s">
        <v>27</v>
      </c>
      <c r="B448" s="8" t="s">
        <v>84</v>
      </c>
      <c r="C448" s="8" t="s">
        <v>85</v>
      </c>
      <c r="D448" s="8" t="s">
        <v>87</v>
      </c>
      <c r="E448" s="8" t="s">
        <v>736</v>
      </c>
      <c r="F448" s="42">
        <v>191.3</v>
      </c>
      <c r="G448" s="42">
        <v>179.77</v>
      </c>
      <c r="H448" s="42">
        <v>162.30000000000001</v>
      </c>
      <c r="I448" s="42">
        <v>155.25</v>
      </c>
      <c r="J448" s="42">
        <v>128.49</v>
      </c>
      <c r="K448" s="43">
        <v>117.11</v>
      </c>
      <c r="L448" s="42">
        <v>135.59</v>
      </c>
      <c r="M448" s="43">
        <v>129.56</v>
      </c>
      <c r="N448" s="42">
        <v>126.47</v>
      </c>
      <c r="O448" s="42">
        <v>119.5</v>
      </c>
      <c r="P448" s="42">
        <v>113.41</v>
      </c>
      <c r="Q448" s="42">
        <v>110.62</v>
      </c>
      <c r="S448" s="52">
        <f t="shared" si="6"/>
        <v>50698.92</v>
      </c>
    </row>
    <row r="449" spans="1:19" x14ac:dyDescent="0.25">
      <c r="A449" s="8" t="s">
        <v>27</v>
      </c>
      <c r="B449" s="8" t="s">
        <v>761</v>
      </c>
      <c r="C449" s="8" t="s">
        <v>459</v>
      </c>
      <c r="D449" s="8" t="s">
        <v>766</v>
      </c>
      <c r="E449" s="8" t="s">
        <v>766</v>
      </c>
      <c r="F449" s="42">
        <v>306.49</v>
      </c>
      <c r="G449" s="42">
        <v>304.92</v>
      </c>
      <c r="H449" s="42">
        <v>302.16000000000003</v>
      </c>
      <c r="I449" s="42">
        <v>288.62</v>
      </c>
      <c r="J449" s="42">
        <v>306.35000000000002</v>
      </c>
      <c r="K449" s="43">
        <v>323.70999999999998</v>
      </c>
      <c r="L449" s="42">
        <v>328.86</v>
      </c>
      <c r="M449" s="43">
        <v>344.91</v>
      </c>
      <c r="N449" s="42">
        <v>320.77</v>
      </c>
      <c r="O449" s="42">
        <v>293.94</v>
      </c>
      <c r="P449" s="42">
        <v>293.81</v>
      </c>
      <c r="Q449" s="42">
        <v>289.42</v>
      </c>
      <c r="S449" s="52">
        <f t="shared" si="6"/>
        <v>112681.09000000001</v>
      </c>
    </row>
    <row r="450" spans="1:19" x14ac:dyDescent="0.25">
      <c r="A450" s="8" t="s">
        <v>55</v>
      </c>
      <c r="B450" s="8" t="s">
        <v>249</v>
      </c>
      <c r="C450" s="8" t="s">
        <v>250</v>
      </c>
      <c r="D450" s="8" t="s">
        <v>252</v>
      </c>
      <c r="E450" s="8" t="s">
        <v>251</v>
      </c>
      <c r="F450" s="42">
        <v>3071.92</v>
      </c>
      <c r="G450" s="42">
        <v>3260.74</v>
      </c>
      <c r="H450" s="42">
        <v>3223.85</v>
      </c>
      <c r="I450" s="42">
        <v>3132.5</v>
      </c>
      <c r="J450" s="42">
        <v>3146.34</v>
      </c>
      <c r="K450" s="43">
        <v>3098.47</v>
      </c>
      <c r="L450" s="42">
        <v>3122.68</v>
      </c>
      <c r="M450" s="43">
        <v>3042.41</v>
      </c>
      <c r="N450" s="42">
        <v>2823.74</v>
      </c>
      <c r="O450" s="42">
        <v>2470.5</v>
      </c>
      <c r="P450" s="42">
        <v>2443.9</v>
      </c>
      <c r="Q450" s="42">
        <v>2875.47</v>
      </c>
      <c r="S450" s="52">
        <f t="shared" si="6"/>
        <v>1085807.2899999998</v>
      </c>
    </row>
    <row r="451" spans="1:19" x14ac:dyDescent="0.25">
      <c r="A451" s="8" t="s">
        <v>19</v>
      </c>
      <c r="B451" s="8" t="s">
        <v>70</v>
      </c>
      <c r="C451" s="8" t="s">
        <v>67</v>
      </c>
      <c r="D451" s="8" t="s">
        <v>68</v>
      </c>
      <c r="E451" s="8" t="s">
        <v>71</v>
      </c>
      <c r="F451" s="42">
        <v>423.61</v>
      </c>
      <c r="G451" s="42">
        <v>386.92</v>
      </c>
      <c r="H451" s="42">
        <v>460.83</v>
      </c>
      <c r="I451" s="42">
        <v>533.26</v>
      </c>
      <c r="J451" s="42">
        <v>464.79</v>
      </c>
      <c r="K451" s="43">
        <v>452.46</v>
      </c>
      <c r="L451" s="42">
        <v>457.48</v>
      </c>
      <c r="M451" s="43">
        <v>489.09</v>
      </c>
      <c r="N451" s="42">
        <v>469.02</v>
      </c>
      <c r="O451" s="42">
        <v>459.26</v>
      </c>
      <c r="P451" s="42">
        <v>439.81</v>
      </c>
      <c r="Q451" s="42">
        <v>425.16</v>
      </c>
      <c r="S451" s="52">
        <f t="shared" si="6"/>
        <v>166257.07999999999</v>
      </c>
    </row>
    <row r="452" spans="1:19" x14ac:dyDescent="0.25">
      <c r="A452" s="8" t="s">
        <v>19</v>
      </c>
      <c r="B452" s="8" t="s">
        <v>20</v>
      </c>
      <c r="C452" s="8" t="s">
        <v>67</v>
      </c>
      <c r="D452" s="8" t="s">
        <v>68</v>
      </c>
      <c r="E452" s="8" t="s">
        <v>72</v>
      </c>
      <c r="F452" s="42">
        <v>1764.81</v>
      </c>
      <c r="G452" s="42">
        <v>1730.6</v>
      </c>
      <c r="H452" s="42">
        <v>1737.49</v>
      </c>
      <c r="I452" s="42">
        <v>1670.64</v>
      </c>
      <c r="J452" s="42">
        <v>1914.46</v>
      </c>
      <c r="K452" s="43">
        <v>1965.68</v>
      </c>
      <c r="L452" s="42">
        <v>1819.81</v>
      </c>
      <c r="M452" s="43">
        <v>1850.24</v>
      </c>
      <c r="N452" s="42">
        <v>2036.47</v>
      </c>
      <c r="O452" s="42">
        <v>1919.67</v>
      </c>
      <c r="P452" s="42">
        <v>1842.69</v>
      </c>
      <c r="Q452" s="42">
        <v>1865.48</v>
      </c>
      <c r="S452" s="52">
        <f t="shared" si="6"/>
        <v>672951.96</v>
      </c>
    </row>
    <row r="453" spans="1:19" x14ac:dyDescent="0.25">
      <c r="A453" s="8" t="s">
        <v>19</v>
      </c>
      <c r="B453" s="8" t="s">
        <v>20</v>
      </c>
      <c r="C453" s="8" t="s">
        <v>25</v>
      </c>
      <c r="D453" s="8" t="s">
        <v>626</v>
      </c>
      <c r="E453" s="8" t="s">
        <v>627</v>
      </c>
      <c r="F453" s="42">
        <v>0</v>
      </c>
      <c r="G453" s="42">
        <v>256.20999999999998</v>
      </c>
      <c r="H453" s="42">
        <v>243.57</v>
      </c>
      <c r="I453" s="42">
        <v>235.27</v>
      </c>
      <c r="J453" s="42">
        <v>228.55</v>
      </c>
      <c r="K453" s="43">
        <v>213.82</v>
      </c>
      <c r="L453" s="42">
        <v>206.83</v>
      </c>
      <c r="M453" s="43">
        <v>206.13</v>
      </c>
      <c r="N453" s="42">
        <v>203.63</v>
      </c>
      <c r="O453" s="42">
        <v>211.48</v>
      </c>
      <c r="P453" s="42">
        <v>210.7</v>
      </c>
      <c r="Q453" s="42">
        <v>210.51</v>
      </c>
      <c r="S453" s="52">
        <f t="shared" si="6"/>
        <v>73595.649999999994</v>
      </c>
    </row>
    <row r="454" spans="1:19" x14ac:dyDescent="0.25">
      <c r="A454" s="8" t="s">
        <v>19</v>
      </c>
      <c r="B454" s="8" t="s">
        <v>20</v>
      </c>
      <c r="C454" s="8" t="s">
        <v>104</v>
      </c>
      <c r="D454" s="8" t="s">
        <v>392</v>
      </c>
      <c r="E454" s="8" t="s">
        <v>391</v>
      </c>
      <c r="F454" s="42">
        <v>131.1</v>
      </c>
      <c r="G454" s="42">
        <v>117.77</v>
      </c>
      <c r="H454" s="42">
        <v>115.9</v>
      </c>
      <c r="I454" s="42">
        <v>115.2</v>
      </c>
      <c r="J454" s="42">
        <v>146.25</v>
      </c>
      <c r="K454" s="43">
        <v>127.18</v>
      </c>
      <c r="L454" s="42">
        <v>131.47999999999999</v>
      </c>
      <c r="M454" s="43">
        <v>135.41999999999999</v>
      </c>
      <c r="N454" s="42">
        <v>132.63999999999999</v>
      </c>
      <c r="O454" s="42">
        <v>133</v>
      </c>
      <c r="P454" s="42">
        <v>127.5</v>
      </c>
      <c r="Q454" s="42">
        <v>149.01</v>
      </c>
      <c r="S454" s="52">
        <f t="shared" si="6"/>
        <v>47580.119999999995</v>
      </c>
    </row>
    <row r="455" spans="1:19" x14ac:dyDescent="0.25">
      <c r="A455" s="8" t="s">
        <v>19</v>
      </c>
      <c r="B455" s="8" t="s">
        <v>70</v>
      </c>
      <c r="C455" s="8" t="s">
        <v>29</v>
      </c>
      <c r="D455" s="8" t="s">
        <v>444</v>
      </c>
      <c r="E455" s="8" t="s">
        <v>446</v>
      </c>
      <c r="F455" s="42">
        <v>78.8</v>
      </c>
      <c r="G455" s="42">
        <v>46.11</v>
      </c>
      <c r="H455" s="42">
        <v>39.49</v>
      </c>
      <c r="I455" s="42">
        <v>41.92</v>
      </c>
      <c r="J455" s="42">
        <v>35.64</v>
      </c>
      <c r="K455" s="43">
        <v>19.739999999999998</v>
      </c>
      <c r="L455" s="42">
        <v>14.24</v>
      </c>
      <c r="M455" s="43">
        <v>20.94</v>
      </c>
      <c r="N455" s="42">
        <v>20.59</v>
      </c>
      <c r="O455" s="42">
        <v>28.63</v>
      </c>
      <c r="P455" s="42">
        <v>26.05</v>
      </c>
      <c r="Q455" s="42">
        <v>11.09</v>
      </c>
      <c r="S455" s="52">
        <f t="shared" si="6"/>
        <v>11633.810000000001</v>
      </c>
    </row>
    <row r="456" spans="1:19" x14ac:dyDescent="0.25">
      <c r="A456" s="8" t="s">
        <v>124</v>
      </c>
      <c r="B456" s="8" t="s">
        <v>125</v>
      </c>
      <c r="C456" s="8" t="s">
        <v>126</v>
      </c>
      <c r="D456" s="8" t="s">
        <v>437</v>
      </c>
      <c r="E456" s="8" t="s">
        <v>436</v>
      </c>
      <c r="F456" s="42">
        <v>300.37</v>
      </c>
      <c r="G456" s="42">
        <v>303.47000000000003</v>
      </c>
      <c r="H456" s="42">
        <v>302.48</v>
      </c>
      <c r="I456" s="42">
        <v>463.91</v>
      </c>
      <c r="J456" s="42">
        <v>685.31</v>
      </c>
      <c r="K456" s="43">
        <v>614.01</v>
      </c>
      <c r="L456" s="42">
        <v>547.32000000000005</v>
      </c>
      <c r="M456" s="43">
        <v>512.5</v>
      </c>
      <c r="N456" s="42">
        <v>465.54</v>
      </c>
      <c r="O456" s="42">
        <v>433.33</v>
      </c>
      <c r="P456" s="42">
        <v>413.66</v>
      </c>
      <c r="Q456" s="42">
        <v>428.95</v>
      </c>
      <c r="S456" s="52">
        <f t="shared" si="6"/>
        <v>166728.82</v>
      </c>
    </row>
    <row r="457" spans="1:19" x14ac:dyDescent="0.25">
      <c r="A457" s="8" t="s">
        <v>61</v>
      </c>
      <c r="B457" s="8" t="s">
        <v>271</v>
      </c>
      <c r="C457" s="8" t="s">
        <v>29</v>
      </c>
      <c r="D457" s="8" t="s">
        <v>272</v>
      </c>
      <c r="E457" s="8" t="s">
        <v>271</v>
      </c>
      <c r="F457" s="42">
        <v>1892.63</v>
      </c>
      <c r="G457" s="42">
        <v>1715.82</v>
      </c>
      <c r="H457" s="42">
        <v>1662.54</v>
      </c>
      <c r="I457" s="42">
        <v>1636.67</v>
      </c>
      <c r="J457" s="42">
        <v>1655.95</v>
      </c>
      <c r="K457" s="43">
        <v>1760.55</v>
      </c>
      <c r="L457" s="42">
        <v>1778.91</v>
      </c>
      <c r="M457" s="43">
        <v>1785.53</v>
      </c>
      <c r="N457" s="42">
        <v>1776.36</v>
      </c>
      <c r="O457" s="42">
        <v>1766.59</v>
      </c>
      <c r="P457" s="42">
        <v>1650.69</v>
      </c>
      <c r="Q457" s="42">
        <v>1745.36</v>
      </c>
      <c r="S457" s="52">
        <f t="shared" si="6"/>
        <v>633683.87</v>
      </c>
    </row>
    <row r="458" spans="1:19" x14ac:dyDescent="0.25">
      <c r="A458" s="8" t="s">
        <v>19</v>
      </c>
      <c r="B458" s="8" t="s">
        <v>46</v>
      </c>
      <c r="C458" s="8" t="s">
        <v>17</v>
      </c>
      <c r="D458" s="8" t="s">
        <v>48</v>
      </c>
      <c r="E458" s="8" t="s">
        <v>49</v>
      </c>
      <c r="F458" s="42">
        <v>851.67</v>
      </c>
      <c r="G458" s="42">
        <v>813.32</v>
      </c>
      <c r="H458" s="42">
        <v>865.67</v>
      </c>
      <c r="I458" s="42">
        <v>952.27</v>
      </c>
      <c r="J458" s="42">
        <v>1041.44</v>
      </c>
      <c r="K458" s="43">
        <v>1129.96</v>
      </c>
      <c r="L458" s="42">
        <v>1057.26</v>
      </c>
      <c r="M458" s="43">
        <v>1003.96</v>
      </c>
      <c r="N458" s="42">
        <v>1009.52</v>
      </c>
      <c r="O458" s="42">
        <v>955.23</v>
      </c>
      <c r="P458" s="42">
        <v>959.95</v>
      </c>
      <c r="Q458" s="42">
        <v>1080.3699999999999</v>
      </c>
      <c r="S458" s="52">
        <f t="shared" si="6"/>
        <v>356847.56</v>
      </c>
    </row>
    <row r="459" spans="1:19" x14ac:dyDescent="0.25">
      <c r="A459" s="8" t="s">
        <v>19</v>
      </c>
      <c r="B459" s="8" t="s">
        <v>46</v>
      </c>
      <c r="C459" s="8" t="s">
        <v>280</v>
      </c>
      <c r="D459" s="8" t="s">
        <v>512</v>
      </c>
      <c r="E459" s="8" t="s">
        <v>514</v>
      </c>
      <c r="F459" s="42">
        <v>55.81</v>
      </c>
      <c r="G459" s="42">
        <v>55.6</v>
      </c>
      <c r="H459" s="42">
        <v>52.9</v>
      </c>
      <c r="I459" s="42">
        <v>48.67</v>
      </c>
      <c r="J459" s="42">
        <v>49.47</v>
      </c>
      <c r="K459" s="43">
        <v>47.95</v>
      </c>
      <c r="L459" s="42">
        <v>0</v>
      </c>
      <c r="M459" s="43">
        <v>0</v>
      </c>
      <c r="N459" s="42">
        <v>0</v>
      </c>
      <c r="O459" s="42">
        <v>0</v>
      </c>
      <c r="P459" s="42">
        <v>0</v>
      </c>
      <c r="Q459" s="42">
        <v>0</v>
      </c>
      <c r="S459" s="52">
        <f t="shared" si="6"/>
        <v>9358.98</v>
      </c>
    </row>
    <row r="460" spans="1:19" x14ac:dyDescent="0.25">
      <c r="A460" s="8" t="s">
        <v>19</v>
      </c>
      <c r="B460" s="8" t="s">
        <v>46</v>
      </c>
      <c r="C460" s="8" t="s">
        <v>51</v>
      </c>
      <c r="D460" s="8" t="s">
        <v>512</v>
      </c>
      <c r="E460" s="8" t="s">
        <v>514</v>
      </c>
      <c r="F460" s="42">
        <v>0</v>
      </c>
      <c r="G460" s="42">
        <v>0</v>
      </c>
      <c r="H460" s="42">
        <v>0</v>
      </c>
      <c r="I460" s="42">
        <v>0</v>
      </c>
      <c r="J460" s="42">
        <v>0</v>
      </c>
      <c r="K460" s="43">
        <v>0</v>
      </c>
      <c r="L460" s="42">
        <v>38.26</v>
      </c>
      <c r="M460" s="43">
        <v>45.21</v>
      </c>
      <c r="N460" s="42">
        <v>45.16</v>
      </c>
      <c r="O460" s="42">
        <v>42.27</v>
      </c>
      <c r="P460" s="42">
        <v>36.909999999999997</v>
      </c>
      <c r="Q460" s="42">
        <v>35.44</v>
      </c>
      <c r="S460" s="52">
        <f t="shared" si="6"/>
        <v>7458.68</v>
      </c>
    </row>
    <row r="461" spans="1:19" x14ac:dyDescent="0.25">
      <c r="A461" s="8" t="s">
        <v>146</v>
      </c>
      <c r="B461" s="8" t="s">
        <v>336</v>
      </c>
      <c r="C461" s="8" t="s">
        <v>29</v>
      </c>
      <c r="D461" s="8" t="s">
        <v>330</v>
      </c>
      <c r="E461" s="8" t="s">
        <v>337</v>
      </c>
      <c r="F461" s="42">
        <v>10903.37</v>
      </c>
      <c r="G461" s="42">
        <v>11256.16</v>
      </c>
      <c r="H461" s="42">
        <v>12115.73</v>
      </c>
      <c r="I461" s="42">
        <v>11629.55</v>
      </c>
      <c r="J461" s="42">
        <v>13871.06</v>
      </c>
      <c r="K461" s="43">
        <v>15588.09</v>
      </c>
      <c r="L461" s="42">
        <v>16094.44</v>
      </c>
      <c r="M461" s="43">
        <v>15650.16</v>
      </c>
      <c r="N461" s="42">
        <v>15886.39</v>
      </c>
      <c r="O461" s="42">
        <v>14045.53</v>
      </c>
      <c r="P461" s="42">
        <v>15039.08</v>
      </c>
      <c r="Q461" s="42">
        <v>16129.45</v>
      </c>
      <c r="S461" s="52">
        <f t="shared" si="6"/>
        <v>5122567.7200000007</v>
      </c>
    </row>
    <row r="462" spans="1:19" x14ac:dyDescent="0.25">
      <c r="A462" s="8" t="s">
        <v>89</v>
      </c>
      <c r="B462" s="8" t="s">
        <v>332</v>
      </c>
      <c r="C462" s="8" t="s">
        <v>29</v>
      </c>
      <c r="D462" s="8" t="s">
        <v>330</v>
      </c>
      <c r="E462" s="8" t="s">
        <v>337</v>
      </c>
      <c r="F462" s="42">
        <v>4544.6899999999996</v>
      </c>
      <c r="G462" s="42">
        <v>4149.1499999999996</v>
      </c>
      <c r="H462" s="42">
        <v>4110.25</v>
      </c>
      <c r="I462" s="42">
        <v>3735.31</v>
      </c>
      <c r="J462" s="42">
        <v>3600.48</v>
      </c>
      <c r="K462" s="43">
        <v>3380.71</v>
      </c>
      <c r="L462" s="42">
        <v>3297.4</v>
      </c>
      <c r="M462" s="43">
        <v>3434.69</v>
      </c>
      <c r="N462" s="42">
        <v>3820.37</v>
      </c>
      <c r="O462" s="42">
        <v>3915.74</v>
      </c>
      <c r="P462" s="42">
        <v>3970.54</v>
      </c>
      <c r="Q462" s="42">
        <v>3848.29</v>
      </c>
      <c r="S462" s="52">
        <f t="shared" ref="S462:S467" si="7">+SUMPRODUCT(F462:Q462,$F$11:$Q$11)</f>
        <v>1392681.84</v>
      </c>
    </row>
    <row r="463" spans="1:19" x14ac:dyDescent="0.25">
      <c r="A463" s="8" t="s">
        <v>27</v>
      </c>
      <c r="B463" s="8" t="s">
        <v>158</v>
      </c>
      <c r="C463" s="8" t="s">
        <v>17</v>
      </c>
      <c r="D463" s="8" t="s">
        <v>34</v>
      </c>
      <c r="E463" s="8" t="s">
        <v>266</v>
      </c>
      <c r="F463" s="42">
        <v>469.59</v>
      </c>
      <c r="G463" s="42">
        <v>471.49</v>
      </c>
      <c r="H463" s="42">
        <v>433.98</v>
      </c>
      <c r="I463" s="42">
        <v>444.13</v>
      </c>
      <c r="J463" s="42">
        <v>499.92</v>
      </c>
      <c r="K463" s="43">
        <v>442.45</v>
      </c>
      <c r="L463" s="42">
        <v>417.27</v>
      </c>
      <c r="M463" s="43">
        <v>302.20999999999998</v>
      </c>
      <c r="N463" s="42">
        <v>143.25</v>
      </c>
      <c r="O463" s="42">
        <v>144.44</v>
      </c>
      <c r="P463" s="42">
        <v>137.26</v>
      </c>
      <c r="Q463" s="42">
        <v>128.88</v>
      </c>
      <c r="S463" s="52">
        <f t="shared" si="7"/>
        <v>122499.40999999999</v>
      </c>
    </row>
    <row r="464" spans="1:19" x14ac:dyDescent="0.25">
      <c r="A464" s="8" t="s">
        <v>19</v>
      </c>
      <c r="B464" s="8" t="s">
        <v>166</v>
      </c>
      <c r="C464" s="8" t="s">
        <v>17</v>
      </c>
      <c r="D464" s="8" t="s">
        <v>668</v>
      </c>
      <c r="E464" s="8" t="s">
        <v>695</v>
      </c>
      <c r="F464" s="42">
        <v>27.8</v>
      </c>
      <c r="G464" s="42">
        <v>18.010000000000002</v>
      </c>
      <c r="H464" s="42">
        <v>17.2</v>
      </c>
      <c r="I464" s="42">
        <v>15.89</v>
      </c>
      <c r="J464" s="42">
        <v>17.45</v>
      </c>
      <c r="K464" s="43">
        <v>15.59</v>
      </c>
      <c r="L464" s="42">
        <v>12.25</v>
      </c>
      <c r="M464" s="43">
        <v>1.6400000000000001</v>
      </c>
      <c r="N464" s="42">
        <v>0</v>
      </c>
      <c r="O464" s="42">
        <v>0</v>
      </c>
      <c r="P464" s="42">
        <v>0</v>
      </c>
      <c r="Q464" s="42">
        <v>0</v>
      </c>
      <c r="S464" s="52">
        <f t="shared" si="7"/>
        <v>3815.2200000000003</v>
      </c>
    </row>
    <row r="465" spans="1:19" x14ac:dyDescent="0.25">
      <c r="A465" s="8" t="s">
        <v>124</v>
      </c>
      <c r="B465" s="8" t="s">
        <v>382</v>
      </c>
      <c r="C465" s="8" t="s">
        <v>29</v>
      </c>
      <c r="D465" s="8" t="s">
        <v>384</v>
      </c>
      <c r="E465" s="8" t="s">
        <v>390</v>
      </c>
      <c r="F465" s="42">
        <v>45.5</v>
      </c>
      <c r="G465" s="42">
        <v>151.62</v>
      </c>
      <c r="H465" s="42">
        <v>47.33</v>
      </c>
      <c r="I465" s="42">
        <v>94.59</v>
      </c>
      <c r="J465" s="42">
        <v>3.61</v>
      </c>
      <c r="K465" s="43">
        <v>2.57</v>
      </c>
      <c r="L465" s="42">
        <v>140.96</v>
      </c>
      <c r="M465" s="43">
        <v>103.41</v>
      </c>
      <c r="N465" s="42">
        <v>156.41999999999999</v>
      </c>
      <c r="O465" s="42">
        <v>71.78</v>
      </c>
      <c r="P465" s="42">
        <v>5.86</v>
      </c>
      <c r="Q465" s="42">
        <v>141.15</v>
      </c>
      <c r="S465" s="52">
        <f t="shared" si="7"/>
        <v>29194.5</v>
      </c>
    </row>
    <row r="466" spans="1:19" x14ac:dyDescent="0.25">
      <c r="A466" s="8" t="s">
        <v>133</v>
      </c>
      <c r="B466" s="8" t="s">
        <v>349</v>
      </c>
      <c r="C466" s="8" t="s">
        <v>126</v>
      </c>
      <c r="D466" s="8" t="s">
        <v>351</v>
      </c>
      <c r="E466" s="8" t="s">
        <v>713</v>
      </c>
      <c r="F466" s="42">
        <v>0</v>
      </c>
      <c r="G466" s="42">
        <v>4.62</v>
      </c>
      <c r="H466" s="42">
        <v>3.75</v>
      </c>
      <c r="I466" s="42">
        <v>0</v>
      </c>
      <c r="J466" s="42">
        <v>3.48</v>
      </c>
      <c r="K466" s="43">
        <v>3.85</v>
      </c>
      <c r="L466" s="42">
        <v>1.22</v>
      </c>
      <c r="M466" s="43">
        <v>2.84</v>
      </c>
      <c r="N466" s="42">
        <v>2.61</v>
      </c>
      <c r="O466" s="42">
        <v>3.6</v>
      </c>
      <c r="P466" s="42">
        <v>2.09</v>
      </c>
      <c r="Q466" s="42">
        <v>1.54</v>
      </c>
      <c r="S466" s="52">
        <f t="shared" si="7"/>
        <v>895.19</v>
      </c>
    </row>
    <row r="467" spans="1:19" x14ac:dyDescent="0.25">
      <c r="A467" s="8" t="s">
        <v>19</v>
      </c>
      <c r="B467" s="8" t="s">
        <v>20</v>
      </c>
      <c r="C467" s="8" t="s">
        <v>17</v>
      </c>
      <c r="D467" s="8" t="s">
        <v>610</v>
      </c>
      <c r="E467" s="8" t="s">
        <v>623</v>
      </c>
      <c r="F467" s="42">
        <v>1448.73</v>
      </c>
      <c r="G467" s="42">
        <v>1365.18</v>
      </c>
      <c r="H467" s="42">
        <v>1206.4100000000001</v>
      </c>
      <c r="I467" s="42">
        <v>1141.82</v>
      </c>
      <c r="J467" s="42">
        <v>1183.3900000000001</v>
      </c>
      <c r="K467" s="43">
        <v>1191.23</v>
      </c>
      <c r="L467" s="42">
        <v>1223.4000000000001</v>
      </c>
      <c r="M467" s="43">
        <v>1342.8</v>
      </c>
      <c r="N467" s="42">
        <v>1387.01</v>
      </c>
      <c r="O467" s="42">
        <v>1339.01</v>
      </c>
      <c r="P467" s="42">
        <v>1304.4100000000001</v>
      </c>
      <c r="Q467" s="42">
        <v>1217.28</v>
      </c>
      <c r="S467" s="52">
        <f t="shared" si="7"/>
        <v>466750.75999999995</v>
      </c>
    </row>
    <row r="469" spans="1:19" x14ac:dyDescent="0.25">
      <c r="A469" s="48" t="s">
        <v>782</v>
      </c>
      <c r="E469" s="14"/>
    </row>
    <row r="470" spans="1:19" x14ac:dyDescent="0.25">
      <c r="F470" s="49"/>
      <c r="G470" s="49"/>
      <c r="H470" s="49"/>
      <c r="I470" s="49"/>
      <c r="J470" s="49"/>
      <c r="K470" s="50"/>
    </row>
    <row r="471" spans="1:19" x14ac:dyDescent="0.25">
      <c r="J471" s="49"/>
    </row>
    <row r="472" spans="1:19" ht="22.5" customHeight="1" x14ac:dyDescent="0.25">
      <c r="A472" s="46"/>
      <c r="B472" s="46"/>
      <c r="C472" s="46"/>
      <c r="D472" s="46"/>
      <c r="E472" s="46"/>
      <c r="F472" s="47">
        <f t="shared" ref="F472:Q472" si="8">SUM(F13:F467)</f>
        <v>898968.24999999953</v>
      </c>
      <c r="G472" s="47">
        <f t="shared" si="8"/>
        <v>892689.44000000006</v>
      </c>
      <c r="H472" s="47">
        <f t="shared" si="8"/>
        <v>884876.14000000025</v>
      </c>
      <c r="I472" s="47">
        <f t="shared" si="8"/>
        <v>891011.43000000052</v>
      </c>
      <c r="J472" s="47">
        <f t="shared" si="8"/>
        <v>894518.57699999912</v>
      </c>
      <c r="K472" s="47">
        <f t="shared" si="8"/>
        <v>892187.44133333326</v>
      </c>
      <c r="L472" s="47">
        <f t="shared" si="8"/>
        <v>868749.88419354917</v>
      </c>
      <c r="M472" s="47">
        <f t="shared" si="8"/>
        <v>882863.58000000031</v>
      </c>
      <c r="N472" s="47">
        <f t="shared" si="8"/>
        <v>879497.42000000027</v>
      </c>
      <c r="O472" s="47">
        <f t="shared" si="8"/>
        <v>882748.79</v>
      </c>
      <c r="P472" s="47">
        <f t="shared" si="8"/>
        <v>880270.80000000028</v>
      </c>
      <c r="Q472" s="47">
        <f t="shared" si="8"/>
        <v>882222.30999999971</v>
      </c>
    </row>
    <row r="473" spans="1:19" x14ac:dyDescent="0.25"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</row>
  </sheetData>
  <autoFilter ref="A12:Q470" xr:uid="{EC1D8731-61B3-414F-89CE-7371EBF1FFC1}">
    <sortState xmlns:xlrd2="http://schemas.microsoft.com/office/spreadsheetml/2017/richdata2" ref="A13:Q470">
      <sortCondition ref="E12:E470"/>
    </sortState>
  </autoFilter>
  <mergeCells count="9">
    <mergeCell ref="A7:Q7"/>
    <mergeCell ref="A8:Q8"/>
    <mergeCell ref="A10:Q10"/>
    <mergeCell ref="A1:Q1"/>
    <mergeCell ref="A2:Q2"/>
    <mergeCell ref="A3:Q3"/>
    <mergeCell ref="A4:Q4"/>
    <mergeCell ref="A5:Q5"/>
    <mergeCell ref="A6:Q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BE8A-A6D7-4BDB-AC00-662CA1DC7A09}">
  <sheetPr>
    <tabColor theme="9" tint="0.79998168889431442"/>
  </sheetPr>
  <dimension ref="A2:BF3525"/>
  <sheetViews>
    <sheetView topLeftCell="E1" zoomScale="70" zoomScaleNormal="70" workbookViewId="0">
      <selection activeCell="I2" sqref="I2"/>
    </sheetView>
  </sheetViews>
  <sheetFormatPr baseColWidth="10" defaultRowHeight="15" x14ac:dyDescent="0.25"/>
  <cols>
    <col min="1" max="4" width="11.42578125" style="25"/>
    <col min="5" max="5" width="63.85546875" style="25" customWidth="1"/>
    <col min="6" max="15" width="11.42578125" style="25"/>
    <col min="16" max="16" width="28" style="25" customWidth="1"/>
    <col min="17" max="18" width="11.42578125" style="25"/>
    <col min="19" max="19" width="22" style="25" customWidth="1"/>
    <col min="20" max="20" width="29.140625" style="25" customWidth="1"/>
    <col min="21" max="58" width="11.42578125" style="25"/>
    <col min="59" max="16384" width="11.42578125" style="14"/>
  </cols>
  <sheetData>
    <row r="2" spans="1:22" s="3" customFormat="1" ht="75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83" t="s">
        <v>834</v>
      </c>
    </row>
    <row r="3" spans="1:22" s="3" customFormat="1" x14ac:dyDescent="0.25">
      <c r="A3" s="4">
        <v>2019</v>
      </c>
      <c r="B3" s="4">
        <v>1</v>
      </c>
      <c r="C3" s="4" t="s">
        <v>15</v>
      </c>
      <c r="D3" s="4" t="s">
        <v>16</v>
      </c>
      <c r="E3" s="4" t="s">
        <v>17</v>
      </c>
      <c r="F3" s="4" t="s">
        <v>18</v>
      </c>
      <c r="G3" s="5" t="s">
        <v>18</v>
      </c>
      <c r="H3" s="6">
        <v>1.51</v>
      </c>
      <c r="I3" s="6">
        <v>0</v>
      </c>
      <c r="J3" s="6">
        <v>0</v>
      </c>
      <c r="K3" s="6">
        <v>0</v>
      </c>
      <c r="L3" s="6">
        <v>1.51</v>
      </c>
      <c r="M3" s="6">
        <v>0</v>
      </c>
      <c r="N3" s="6">
        <v>0</v>
      </c>
      <c r="O3" s="6">
        <v>0</v>
      </c>
      <c r="P3" s="82">
        <f>+O3+M3-N3</f>
        <v>0</v>
      </c>
      <c r="U3" s="3" t="s">
        <v>567</v>
      </c>
      <c r="V3" s="3" t="s">
        <v>567</v>
      </c>
    </row>
    <row r="4" spans="1:22" s="3" customFormat="1" x14ac:dyDescent="0.25">
      <c r="A4" s="4">
        <v>2019</v>
      </c>
      <c r="B4" s="4">
        <v>1</v>
      </c>
      <c r="C4" s="4" t="s">
        <v>19</v>
      </c>
      <c r="D4" s="4" t="s">
        <v>20</v>
      </c>
      <c r="E4" s="4" t="s">
        <v>21</v>
      </c>
      <c r="F4" s="4" t="s">
        <v>22</v>
      </c>
      <c r="G4" s="5" t="s">
        <v>23</v>
      </c>
      <c r="H4" s="6">
        <v>0.02</v>
      </c>
      <c r="I4" s="6">
        <v>0</v>
      </c>
      <c r="J4" s="6">
        <v>0</v>
      </c>
      <c r="K4" s="6">
        <v>0.02</v>
      </c>
      <c r="L4" s="6">
        <v>0</v>
      </c>
      <c r="M4" s="6">
        <v>0</v>
      </c>
      <c r="N4" s="6">
        <v>0</v>
      </c>
      <c r="O4" s="6">
        <v>0</v>
      </c>
      <c r="P4" s="82">
        <f t="shared" ref="P4:P67" si="0">+O4+M4-N4</f>
        <v>0</v>
      </c>
      <c r="S4" s="3" t="s">
        <v>835</v>
      </c>
      <c r="T4" s="3" t="s">
        <v>29</v>
      </c>
      <c r="U4" s="85">
        <f>+SUMIF($E$3:$E$3524,T4,$P$3:$P$3524)</f>
        <v>158330.28000000006</v>
      </c>
      <c r="V4" s="3">
        <f>+U4/365</f>
        <v>433.78158904109603</v>
      </c>
    </row>
    <row r="5" spans="1:22" s="3" customFormat="1" x14ac:dyDescent="0.25">
      <c r="A5" s="4">
        <v>2019</v>
      </c>
      <c r="B5" s="4">
        <v>1</v>
      </c>
      <c r="C5" s="4" t="s">
        <v>15</v>
      </c>
      <c r="D5" s="4" t="s">
        <v>24</v>
      </c>
      <c r="E5" s="4" t="s">
        <v>25</v>
      </c>
      <c r="F5" s="4" t="s">
        <v>26</v>
      </c>
      <c r="G5" s="5" t="s">
        <v>26</v>
      </c>
      <c r="H5" s="6">
        <v>0.46</v>
      </c>
      <c r="I5" s="6">
        <v>0</v>
      </c>
      <c r="J5" s="6">
        <v>0</v>
      </c>
      <c r="K5" s="6">
        <v>0.04</v>
      </c>
      <c r="L5" s="6">
        <v>0.41</v>
      </c>
      <c r="M5" s="6">
        <v>0</v>
      </c>
      <c r="N5" s="6">
        <v>0</v>
      </c>
      <c r="O5" s="6">
        <v>0</v>
      </c>
      <c r="P5" s="82">
        <f t="shared" si="0"/>
        <v>0</v>
      </c>
      <c r="S5" s="3" t="s">
        <v>835</v>
      </c>
      <c r="T5" s="3" t="s">
        <v>43</v>
      </c>
      <c r="U5" s="85">
        <f t="shared" ref="U5:U7" si="1">+SUMIF($E$3:$E$3524,T5,$P$3:$P$3524)</f>
        <v>14124.67</v>
      </c>
      <c r="V5" s="3">
        <f t="shared" ref="V5:V7" si="2">+U5/365</f>
        <v>38.697726027397259</v>
      </c>
    </row>
    <row r="6" spans="1:22" s="3" customFormat="1" x14ac:dyDescent="0.25">
      <c r="A6" s="4">
        <v>2019</v>
      </c>
      <c r="B6" s="4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5" t="s">
        <v>30</v>
      </c>
      <c r="H6" s="6">
        <v>20.48</v>
      </c>
      <c r="I6" s="6">
        <v>0</v>
      </c>
      <c r="J6" s="6">
        <v>0</v>
      </c>
      <c r="K6" s="6">
        <v>0.15</v>
      </c>
      <c r="L6" s="6">
        <v>0</v>
      </c>
      <c r="M6" s="6">
        <v>20.329999999999998</v>
      </c>
      <c r="N6" s="6">
        <v>9.67</v>
      </c>
      <c r="O6" s="6">
        <v>0</v>
      </c>
      <c r="P6" s="82">
        <f t="shared" si="0"/>
        <v>10.659999999999998</v>
      </c>
      <c r="T6" s="3" t="s">
        <v>255</v>
      </c>
      <c r="U6" s="85">
        <f t="shared" si="1"/>
        <v>65417.630000000005</v>
      </c>
      <c r="V6" s="3">
        <f t="shared" si="2"/>
        <v>179.22638356164384</v>
      </c>
    </row>
    <row r="7" spans="1:22" s="3" customFormat="1" x14ac:dyDescent="0.25">
      <c r="A7" s="4">
        <v>2019</v>
      </c>
      <c r="B7" s="4">
        <v>1</v>
      </c>
      <c r="C7" s="4" t="s">
        <v>27</v>
      </c>
      <c r="D7" s="4" t="s">
        <v>28</v>
      </c>
      <c r="E7" s="4" t="s">
        <v>29</v>
      </c>
      <c r="F7" s="4" t="s">
        <v>31</v>
      </c>
      <c r="G7" s="5" t="s">
        <v>30</v>
      </c>
      <c r="H7" s="6">
        <v>17.14</v>
      </c>
      <c r="I7" s="6">
        <v>0</v>
      </c>
      <c r="J7" s="6">
        <v>0</v>
      </c>
      <c r="K7" s="6">
        <v>0.12</v>
      </c>
      <c r="L7" s="6">
        <v>0</v>
      </c>
      <c r="M7" s="6">
        <v>17.009999999999998</v>
      </c>
      <c r="N7" s="6">
        <v>8.1100000000000012</v>
      </c>
      <c r="O7" s="6">
        <v>0</v>
      </c>
      <c r="P7" s="82">
        <f t="shared" si="0"/>
        <v>8.8999999999999968</v>
      </c>
      <c r="T7" s="3" t="s">
        <v>364</v>
      </c>
      <c r="U7" s="85">
        <f t="shared" si="1"/>
        <v>75489.580000000016</v>
      </c>
      <c r="V7" s="3">
        <f t="shared" si="2"/>
        <v>206.82076712328771</v>
      </c>
    </row>
    <row r="8" spans="1:22" s="3" customFormat="1" x14ac:dyDescent="0.25">
      <c r="A8" s="4">
        <v>2019</v>
      </c>
      <c r="B8" s="4">
        <v>1</v>
      </c>
      <c r="C8" s="4" t="s">
        <v>27</v>
      </c>
      <c r="D8" s="4" t="s">
        <v>28</v>
      </c>
      <c r="E8" s="4" t="s">
        <v>29</v>
      </c>
      <c r="F8" s="4" t="s">
        <v>32</v>
      </c>
      <c r="G8" s="5" t="s">
        <v>30</v>
      </c>
      <c r="H8" s="6">
        <v>2.3000000000000003</v>
      </c>
      <c r="I8" s="6">
        <v>0</v>
      </c>
      <c r="J8" s="6">
        <v>0</v>
      </c>
      <c r="K8" s="6">
        <v>0.08</v>
      </c>
      <c r="L8" s="6">
        <v>0</v>
      </c>
      <c r="M8" s="6">
        <v>2.2200000000000002</v>
      </c>
      <c r="N8" s="6">
        <v>1.06</v>
      </c>
      <c r="O8" s="6">
        <v>0</v>
      </c>
      <c r="P8" s="82">
        <f t="shared" si="0"/>
        <v>1.1600000000000001</v>
      </c>
    </row>
    <row r="9" spans="1:22" s="3" customFormat="1" x14ac:dyDescent="0.25">
      <c r="A9" s="4">
        <v>2019</v>
      </c>
      <c r="B9" s="4">
        <v>1</v>
      </c>
      <c r="C9" s="4" t="s">
        <v>27</v>
      </c>
      <c r="D9" s="4" t="s">
        <v>28</v>
      </c>
      <c r="E9" s="4" t="s">
        <v>29</v>
      </c>
      <c r="F9" s="4" t="s">
        <v>33</v>
      </c>
      <c r="G9" s="5" t="s">
        <v>30</v>
      </c>
      <c r="H9" s="6">
        <v>8.8500000000000014</v>
      </c>
      <c r="I9" s="6">
        <v>0</v>
      </c>
      <c r="J9" s="6">
        <v>0</v>
      </c>
      <c r="K9" s="6">
        <v>0.06</v>
      </c>
      <c r="L9" s="6">
        <v>0</v>
      </c>
      <c r="M9" s="6">
        <v>8.7800000000000011</v>
      </c>
      <c r="N9" s="6">
        <v>4.18</v>
      </c>
      <c r="O9" s="6">
        <v>0</v>
      </c>
      <c r="P9" s="82">
        <f t="shared" si="0"/>
        <v>4.6000000000000014</v>
      </c>
    </row>
    <row r="10" spans="1:22" s="3" customFormat="1" x14ac:dyDescent="0.25">
      <c r="A10" s="4">
        <v>2019</v>
      </c>
      <c r="B10" s="4">
        <v>1</v>
      </c>
      <c r="C10" s="4" t="s">
        <v>27</v>
      </c>
      <c r="D10" s="4" t="s">
        <v>28</v>
      </c>
      <c r="E10" s="4" t="s">
        <v>29</v>
      </c>
      <c r="F10" s="4" t="s">
        <v>34</v>
      </c>
      <c r="G10" s="5" t="s">
        <v>30</v>
      </c>
      <c r="H10" s="6">
        <v>49.24</v>
      </c>
      <c r="I10" s="6">
        <v>0</v>
      </c>
      <c r="J10" s="6">
        <v>0</v>
      </c>
      <c r="K10" s="6">
        <v>0.35</v>
      </c>
      <c r="L10" s="6">
        <v>0</v>
      </c>
      <c r="M10" s="6">
        <v>48.89</v>
      </c>
      <c r="N10" s="6">
        <v>23.28</v>
      </c>
      <c r="O10" s="6">
        <v>0</v>
      </c>
      <c r="P10" s="82">
        <f t="shared" si="0"/>
        <v>25.61</v>
      </c>
    </row>
    <row r="11" spans="1:22" s="3" customFormat="1" x14ac:dyDescent="0.25">
      <c r="A11" s="4">
        <v>2019</v>
      </c>
      <c r="B11" s="4">
        <v>1</v>
      </c>
      <c r="C11" s="4" t="s">
        <v>27</v>
      </c>
      <c r="D11" s="4" t="s">
        <v>28</v>
      </c>
      <c r="E11" s="4" t="s">
        <v>29</v>
      </c>
      <c r="F11" s="4" t="s">
        <v>35</v>
      </c>
      <c r="G11" s="5" t="s">
        <v>30</v>
      </c>
      <c r="H11" s="6">
        <v>1.92</v>
      </c>
      <c r="I11" s="6">
        <v>0</v>
      </c>
      <c r="J11" s="6">
        <v>0</v>
      </c>
      <c r="K11" s="6">
        <v>7.0000000000000007E-2</v>
      </c>
      <c r="L11" s="6">
        <v>0</v>
      </c>
      <c r="M11" s="6">
        <v>1.85</v>
      </c>
      <c r="N11" s="6">
        <v>0.88</v>
      </c>
      <c r="O11" s="6">
        <v>0</v>
      </c>
      <c r="P11" s="82">
        <f t="shared" si="0"/>
        <v>0.97000000000000008</v>
      </c>
      <c r="U11" s="3" t="s">
        <v>836</v>
      </c>
      <c r="V11" s="84">
        <f>+V7+V6+V5+V4</f>
        <v>858.52646575342487</v>
      </c>
    </row>
    <row r="12" spans="1:22" s="3" customFormat="1" x14ac:dyDescent="0.25">
      <c r="A12" s="4">
        <v>2019</v>
      </c>
      <c r="B12" s="4">
        <v>1</v>
      </c>
      <c r="C12" s="4" t="s">
        <v>27</v>
      </c>
      <c r="D12" s="4" t="s">
        <v>28</v>
      </c>
      <c r="E12" s="4" t="s">
        <v>29</v>
      </c>
      <c r="F12" s="4" t="s">
        <v>36</v>
      </c>
      <c r="G12" s="5" t="s">
        <v>30</v>
      </c>
      <c r="H12" s="6">
        <v>10.96</v>
      </c>
      <c r="I12" s="6">
        <v>0</v>
      </c>
      <c r="J12" s="6">
        <v>0</v>
      </c>
      <c r="K12" s="6">
        <v>0.41</v>
      </c>
      <c r="L12" s="6">
        <v>0</v>
      </c>
      <c r="M12" s="6">
        <v>10.55</v>
      </c>
      <c r="N12" s="6">
        <v>5.0199999999999996</v>
      </c>
      <c r="O12" s="6">
        <v>0</v>
      </c>
      <c r="P12" s="82">
        <f t="shared" si="0"/>
        <v>5.5300000000000011</v>
      </c>
    </row>
    <row r="13" spans="1:22" s="3" customFormat="1" x14ac:dyDescent="0.25">
      <c r="A13" s="4">
        <v>2019</v>
      </c>
      <c r="B13" s="4">
        <v>1</v>
      </c>
      <c r="C13" s="4" t="s">
        <v>27</v>
      </c>
      <c r="D13" s="4" t="s">
        <v>28</v>
      </c>
      <c r="E13" s="4" t="s">
        <v>29</v>
      </c>
      <c r="F13" s="4" t="s">
        <v>37</v>
      </c>
      <c r="G13" s="5" t="s">
        <v>30</v>
      </c>
      <c r="H13" s="6">
        <v>0.06</v>
      </c>
      <c r="I13" s="6">
        <v>0</v>
      </c>
      <c r="J13" s="6">
        <v>0</v>
      </c>
      <c r="K13" s="6">
        <v>0</v>
      </c>
      <c r="L13" s="6">
        <v>0</v>
      </c>
      <c r="M13" s="6">
        <v>0.05</v>
      </c>
      <c r="N13" s="6">
        <v>0.02</v>
      </c>
      <c r="O13" s="6">
        <v>0</v>
      </c>
      <c r="P13" s="82">
        <f t="shared" si="0"/>
        <v>3.0000000000000002E-2</v>
      </c>
    </row>
    <row r="14" spans="1:22" s="3" customFormat="1" x14ac:dyDescent="0.25">
      <c r="A14" s="4">
        <v>2019</v>
      </c>
      <c r="B14" s="4">
        <v>1</v>
      </c>
      <c r="C14" s="4" t="s">
        <v>27</v>
      </c>
      <c r="D14" s="4" t="s">
        <v>28</v>
      </c>
      <c r="E14" s="4" t="s">
        <v>29</v>
      </c>
      <c r="F14" s="4" t="s">
        <v>38</v>
      </c>
      <c r="G14" s="5" t="s">
        <v>30</v>
      </c>
      <c r="H14" s="6">
        <v>33.869999999999997</v>
      </c>
      <c r="I14" s="6">
        <v>0</v>
      </c>
      <c r="J14" s="6">
        <v>0</v>
      </c>
      <c r="K14" s="6">
        <v>1.27</v>
      </c>
      <c r="L14" s="6">
        <v>0</v>
      </c>
      <c r="M14" s="6">
        <v>32.6</v>
      </c>
      <c r="N14" s="6">
        <v>15.52</v>
      </c>
      <c r="O14" s="6">
        <v>0</v>
      </c>
      <c r="P14" s="82">
        <f t="shared" si="0"/>
        <v>17.080000000000002</v>
      </c>
    </row>
    <row r="15" spans="1:22" s="3" customFormat="1" x14ac:dyDescent="0.25">
      <c r="A15" s="4">
        <v>2019</v>
      </c>
      <c r="B15" s="4">
        <v>1</v>
      </c>
      <c r="C15" s="4" t="s">
        <v>27</v>
      </c>
      <c r="D15" s="4" t="s">
        <v>28</v>
      </c>
      <c r="E15" s="4" t="s">
        <v>29</v>
      </c>
      <c r="F15" s="4" t="s">
        <v>39</v>
      </c>
      <c r="G15" s="5" t="s">
        <v>30</v>
      </c>
      <c r="H15" s="6">
        <v>33.44</v>
      </c>
      <c r="I15" s="6">
        <v>0</v>
      </c>
      <c r="J15" s="6">
        <v>0</v>
      </c>
      <c r="K15" s="6">
        <v>1.25</v>
      </c>
      <c r="L15" s="6">
        <v>0</v>
      </c>
      <c r="M15" s="6">
        <v>32.200000000000003</v>
      </c>
      <c r="N15" s="6">
        <v>15.33</v>
      </c>
      <c r="O15" s="6">
        <v>0</v>
      </c>
      <c r="P15" s="82">
        <f t="shared" si="0"/>
        <v>16.870000000000005</v>
      </c>
    </row>
    <row r="16" spans="1:22" s="3" customFormat="1" x14ac:dyDescent="0.25">
      <c r="A16" s="4">
        <v>2019</v>
      </c>
      <c r="B16" s="4">
        <v>1</v>
      </c>
      <c r="C16" s="4" t="s">
        <v>27</v>
      </c>
      <c r="D16" s="4" t="s">
        <v>28</v>
      </c>
      <c r="E16" s="4" t="s">
        <v>29</v>
      </c>
      <c r="F16" s="4" t="s">
        <v>40</v>
      </c>
      <c r="G16" s="5" t="s">
        <v>30</v>
      </c>
      <c r="H16" s="6">
        <v>76.17</v>
      </c>
      <c r="I16" s="6">
        <v>0</v>
      </c>
      <c r="J16" s="6">
        <v>0</v>
      </c>
      <c r="K16" s="6">
        <v>2.8600000000000003</v>
      </c>
      <c r="L16" s="6">
        <v>0</v>
      </c>
      <c r="M16" s="6">
        <v>73.31</v>
      </c>
      <c r="N16" s="6">
        <v>34.92</v>
      </c>
      <c r="O16" s="6">
        <v>0</v>
      </c>
      <c r="P16" s="82">
        <f t="shared" si="0"/>
        <v>38.39</v>
      </c>
    </row>
    <row r="17" spans="1:16" s="3" customFormat="1" x14ac:dyDescent="0.25">
      <c r="A17" s="4">
        <v>2019</v>
      </c>
      <c r="B17" s="4">
        <v>1</v>
      </c>
      <c r="C17" s="4" t="s">
        <v>27</v>
      </c>
      <c r="D17" s="4" t="s">
        <v>28</v>
      </c>
      <c r="E17" s="4" t="s">
        <v>29</v>
      </c>
      <c r="F17" s="4" t="s">
        <v>41</v>
      </c>
      <c r="G17" s="5" t="s">
        <v>30</v>
      </c>
      <c r="H17" s="6">
        <v>5.43</v>
      </c>
      <c r="I17" s="6">
        <v>0</v>
      </c>
      <c r="J17" s="6">
        <v>0</v>
      </c>
      <c r="K17" s="6">
        <v>0.21000000000000002</v>
      </c>
      <c r="L17" s="6">
        <v>0</v>
      </c>
      <c r="M17" s="6">
        <v>5.23</v>
      </c>
      <c r="N17" s="6">
        <v>2.4900000000000002</v>
      </c>
      <c r="O17" s="6">
        <v>0</v>
      </c>
      <c r="P17" s="82">
        <f t="shared" si="0"/>
        <v>2.74</v>
      </c>
    </row>
    <row r="18" spans="1:16" s="3" customFormat="1" x14ac:dyDescent="0.25">
      <c r="A18" s="4">
        <v>2019</v>
      </c>
      <c r="B18" s="4">
        <v>1</v>
      </c>
      <c r="C18" s="4" t="s">
        <v>15</v>
      </c>
      <c r="D18" s="4" t="s">
        <v>42</v>
      </c>
      <c r="E18" s="4" t="s">
        <v>43</v>
      </c>
      <c r="F18" s="4" t="s">
        <v>44</v>
      </c>
      <c r="G18" s="5" t="s">
        <v>45</v>
      </c>
      <c r="H18" s="6">
        <v>0.92</v>
      </c>
      <c r="I18" s="6">
        <v>0</v>
      </c>
      <c r="J18" s="6">
        <v>0</v>
      </c>
      <c r="K18" s="6">
        <v>0.92</v>
      </c>
      <c r="L18" s="6">
        <v>0</v>
      </c>
      <c r="M18" s="6">
        <v>0</v>
      </c>
      <c r="N18" s="6">
        <v>0</v>
      </c>
      <c r="O18" s="6">
        <v>0</v>
      </c>
      <c r="P18" s="82">
        <f t="shared" si="0"/>
        <v>0</v>
      </c>
    </row>
    <row r="19" spans="1:16" s="3" customFormat="1" x14ac:dyDescent="0.25">
      <c r="A19" s="4">
        <v>2019</v>
      </c>
      <c r="B19" s="4">
        <v>1</v>
      </c>
      <c r="C19" s="4" t="s">
        <v>19</v>
      </c>
      <c r="D19" s="4" t="s">
        <v>46</v>
      </c>
      <c r="E19" s="4" t="s">
        <v>17</v>
      </c>
      <c r="F19" s="4" t="s">
        <v>47</v>
      </c>
      <c r="G19" s="5" t="s">
        <v>48</v>
      </c>
      <c r="H19" s="6">
        <v>0.09</v>
      </c>
      <c r="I19" s="6">
        <v>0</v>
      </c>
      <c r="J19" s="6">
        <v>0</v>
      </c>
      <c r="K19" s="6">
        <v>0.09</v>
      </c>
      <c r="L19" s="6">
        <v>0</v>
      </c>
      <c r="M19" s="6">
        <v>0</v>
      </c>
      <c r="N19" s="6">
        <v>0</v>
      </c>
      <c r="O19" s="6">
        <v>0</v>
      </c>
      <c r="P19" s="82">
        <f t="shared" si="0"/>
        <v>0</v>
      </c>
    </row>
    <row r="20" spans="1:16" s="3" customFormat="1" x14ac:dyDescent="0.25">
      <c r="A20" s="4">
        <v>2019</v>
      </c>
      <c r="B20" s="4">
        <v>1</v>
      </c>
      <c r="C20" s="4" t="s">
        <v>19</v>
      </c>
      <c r="D20" s="4" t="s">
        <v>46</v>
      </c>
      <c r="E20" s="4" t="s">
        <v>17</v>
      </c>
      <c r="F20" s="4" t="s">
        <v>49</v>
      </c>
      <c r="G20" s="5" t="s">
        <v>48</v>
      </c>
      <c r="H20" s="6">
        <v>1.2</v>
      </c>
      <c r="I20" s="6">
        <v>0</v>
      </c>
      <c r="J20" s="6">
        <v>0</v>
      </c>
      <c r="K20" s="6">
        <v>1.2</v>
      </c>
      <c r="L20" s="6">
        <v>0</v>
      </c>
      <c r="M20" s="6">
        <v>0</v>
      </c>
      <c r="N20" s="6">
        <v>0</v>
      </c>
      <c r="O20" s="6">
        <v>0</v>
      </c>
      <c r="P20" s="82">
        <f t="shared" si="0"/>
        <v>0</v>
      </c>
    </row>
    <row r="21" spans="1:16" s="3" customFormat="1" x14ac:dyDescent="0.25">
      <c r="A21" s="4">
        <v>2019</v>
      </c>
      <c r="B21" s="4">
        <v>1</v>
      </c>
      <c r="C21" s="4" t="s">
        <v>15</v>
      </c>
      <c r="D21" s="4" t="s">
        <v>50</v>
      </c>
      <c r="E21" s="4" t="s">
        <v>51</v>
      </c>
      <c r="F21" s="4" t="s">
        <v>52</v>
      </c>
      <c r="G21" s="5" t="s">
        <v>53</v>
      </c>
      <c r="H21" s="6">
        <v>52.160000000000004</v>
      </c>
      <c r="I21" s="6">
        <v>0</v>
      </c>
      <c r="J21" s="6">
        <v>0</v>
      </c>
      <c r="K21" s="6">
        <v>2.34</v>
      </c>
      <c r="L21" s="6">
        <v>49.819999999999993</v>
      </c>
      <c r="M21" s="6">
        <v>0</v>
      </c>
      <c r="N21" s="6">
        <v>0</v>
      </c>
      <c r="O21" s="6">
        <v>0</v>
      </c>
      <c r="P21" s="82">
        <f t="shared" si="0"/>
        <v>0</v>
      </c>
    </row>
    <row r="22" spans="1:16" s="3" customFormat="1" x14ac:dyDescent="0.25">
      <c r="A22" s="4">
        <v>2019</v>
      </c>
      <c r="B22" s="4">
        <v>1</v>
      </c>
      <c r="C22" s="4" t="s">
        <v>15</v>
      </c>
      <c r="D22" s="4" t="s">
        <v>50</v>
      </c>
      <c r="E22" s="4" t="s">
        <v>51</v>
      </c>
      <c r="F22" s="4" t="s">
        <v>54</v>
      </c>
      <c r="G22" s="5" t="s">
        <v>53</v>
      </c>
      <c r="H22" s="6">
        <v>20.440000000000001</v>
      </c>
      <c r="I22" s="6">
        <v>0</v>
      </c>
      <c r="J22" s="6">
        <v>0</v>
      </c>
      <c r="K22" s="6">
        <v>1.02</v>
      </c>
      <c r="L22" s="6">
        <v>19.41</v>
      </c>
      <c r="M22" s="6">
        <v>0</v>
      </c>
      <c r="N22" s="6">
        <v>0</v>
      </c>
      <c r="O22" s="6">
        <v>0</v>
      </c>
      <c r="P22" s="82">
        <f t="shared" si="0"/>
        <v>0</v>
      </c>
    </row>
    <row r="23" spans="1:16" s="3" customFormat="1" x14ac:dyDescent="0.25">
      <c r="A23" s="4">
        <v>2019</v>
      </c>
      <c r="B23" s="4">
        <v>1</v>
      </c>
      <c r="C23" s="4" t="s">
        <v>55</v>
      </c>
      <c r="D23" s="4" t="s">
        <v>56</v>
      </c>
      <c r="E23" s="4" t="s">
        <v>57</v>
      </c>
      <c r="F23" s="4" t="s">
        <v>58</v>
      </c>
      <c r="G23" s="5" t="s">
        <v>59</v>
      </c>
      <c r="H23" s="6">
        <v>0.04</v>
      </c>
      <c r="I23" s="6">
        <v>0</v>
      </c>
      <c r="J23" s="6">
        <v>0</v>
      </c>
      <c r="K23" s="6">
        <v>0.04</v>
      </c>
      <c r="L23" s="6">
        <v>0</v>
      </c>
      <c r="M23" s="6">
        <v>0</v>
      </c>
      <c r="N23" s="6">
        <v>0</v>
      </c>
      <c r="O23" s="6">
        <v>0</v>
      </c>
      <c r="P23" s="82">
        <f t="shared" si="0"/>
        <v>0</v>
      </c>
    </row>
    <row r="24" spans="1:16" s="3" customFormat="1" x14ac:dyDescent="0.25">
      <c r="A24" s="4">
        <v>2019</v>
      </c>
      <c r="B24" s="4">
        <v>1</v>
      </c>
      <c r="C24" s="4" t="s">
        <v>55</v>
      </c>
      <c r="D24" s="4" t="s">
        <v>60</v>
      </c>
      <c r="E24" s="4" t="s">
        <v>57</v>
      </c>
      <c r="F24" s="4" t="s">
        <v>60</v>
      </c>
      <c r="G24" s="5" t="s">
        <v>59</v>
      </c>
      <c r="H24" s="6">
        <v>350.21</v>
      </c>
      <c r="I24" s="6">
        <v>0</v>
      </c>
      <c r="J24" s="6">
        <v>0</v>
      </c>
      <c r="K24" s="6">
        <v>1.18</v>
      </c>
      <c r="L24" s="6">
        <v>0</v>
      </c>
      <c r="M24" s="6">
        <v>0</v>
      </c>
      <c r="N24" s="6">
        <v>0</v>
      </c>
      <c r="O24" s="6">
        <v>349.03</v>
      </c>
      <c r="P24" s="82">
        <f t="shared" si="0"/>
        <v>349.03</v>
      </c>
    </row>
    <row r="25" spans="1:16" s="3" customFormat="1" x14ac:dyDescent="0.25">
      <c r="A25" s="4">
        <v>2019</v>
      </c>
      <c r="B25" s="4">
        <v>1</v>
      </c>
      <c r="C25" s="4" t="s">
        <v>61</v>
      </c>
      <c r="D25" s="4" t="s">
        <v>62</v>
      </c>
      <c r="E25" s="4" t="s">
        <v>29</v>
      </c>
      <c r="F25" s="4" t="s">
        <v>63</v>
      </c>
      <c r="G25" s="5" t="s">
        <v>64</v>
      </c>
      <c r="H25" s="6">
        <v>1.1100000000000001</v>
      </c>
      <c r="I25" s="6">
        <v>0</v>
      </c>
      <c r="J25" s="6">
        <v>0</v>
      </c>
      <c r="K25" s="6">
        <v>0.06</v>
      </c>
      <c r="L25" s="6">
        <v>1.05</v>
      </c>
      <c r="M25" s="6">
        <v>0</v>
      </c>
      <c r="N25" s="6">
        <v>0</v>
      </c>
      <c r="O25" s="6">
        <v>0</v>
      </c>
      <c r="P25" s="82">
        <f t="shared" si="0"/>
        <v>0</v>
      </c>
    </row>
    <row r="26" spans="1:16" s="3" customFormat="1" x14ac:dyDescent="0.25">
      <c r="A26" s="4">
        <v>2019</v>
      </c>
      <c r="B26" s="4">
        <v>1</v>
      </c>
      <c r="C26" s="4" t="s">
        <v>61</v>
      </c>
      <c r="D26" s="4" t="s">
        <v>62</v>
      </c>
      <c r="E26" s="4" t="s">
        <v>29</v>
      </c>
      <c r="F26" s="4" t="s">
        <v>65</v>
      </c>
      <c r="G26" s="5" t="s">
        <v>64</v>
      </c>
      <c r="H26" s="6">
        <v>84</v>
      </c>
      <c r="I26" s="6">
        <v>0</v>
      </c>
      <c r="J26" s="6">
        <v>26.29</v>
      </c>
      <c r="K26" s="6">
        <v>4.95</v>
      </c>
      <c r="L26" s="6">
        <v>37.32</v>
      </c>
      <c r="M26" s="6">
        <v>0</v>
      </c>
      <c r="N26" s="6">
        <v>0</v>
      </c>
      <c r="O26" s="6">
        <v>15.44</v>
      </c>
      <c r="P26" s="82">
        <f t="shared" si="0"/>
        <v>15.44</v>
      </c>
    </row>
    <row r="27" spans="1:16" s="3" customFormat="1" x14ac:dyDescent="0.25">
      <c r="A27" s="4">
        <v>2019</v>
      </c>
      <c r="B27" s="4">
        <v>1</v>
      </c>
      <c r="C27" s="4" t="s">
        <v>19</v>
      </c>
      <c r="D27" s="4" t="s">
        <v>66</v>
      </c>
      <c r="E27" s="4" t="s">
        <v>67</v>
      </c>
      <c r="F27" s="4" t="s">
        <v>68</v>
      </c>
      <c r="G27" s="5" t="s">
        <v>68</v>
      </c>
      <c r="H27" s="6">
        <v>0.22</v>
      </c>
      <c r="I27" s="6">
        <v>0</v>
      </c>
      <c r="J27" s="6">
        <v>0</v>
      </c>
      <c r="K27" s="6">
        <v>0.22</v>
      </c>
      <c r="L27" s="6">
        <v>0</v>
      </c>
      <c r="M27" s="6">
        <v>0</v>
      </c>
      <c r="N27" s="6">
        <v>0</v>
      </c>
      <c r="O27" s="6">
        <v>0</v>
      </c>
      <c r="P27" s="82">
        <f t="shared" si="0"/>
        <v>0</v>
      </c>
    </row>
    <row r="28" spans="1:16" s="3" customFormat="1" x14ac:dyDescent="0.25">
      <c r="A28" s="4">
        <v>2019</v>
      </c>
      <c r="B28" s="4">
        <v>1</v>
      </c>
      <c r="C28" s="4" t="s">
        <v>19</v>
      </c>
      <c r="D28" s="4" t="s">
        <v>66</v>
      </c>
      <c r="E28" s="4" t="s">
        <v>67</v>
      </c>
      <c r="F28" s="4" t="s">
        <v>69</v>
      </c>
      <c r="G28" s="5" t="s">
        <v>68</v>
      </c>
      <c r="H28" s="6">
        <v>0.05</v>
      </c>
      <c r="I28" s="6">
        <v>0</v>
      </c>
      <c r="J28" s="6">
        <v>0</v>
      </c>
      <c r="K28" s="6">
        <v>0.05</v>
      </c>
      <c r="L28" s="6">
        <v>0</v>
      </c>
      <c r="M28" s="6">
        <v>0</v>
      </c>
      <c r="N28" s="6">
        <v>0</v>
      </c>
      <c r="O28" s="6">
        <v>0</v>
      </c>
      <c r="P28" s="82">
        <f t="shared" si="0"/>
        <v>0</v>
      </c>
    </row>
    <row r="29" spans="1:16" s="3" customFormat="1" x14ac:dyDescent="0.25">
      <c r="A29" s="4">
        <v>2019</v>
      </c>
      <c r="B29" s="4">
        <v>1</v>
      </c>
      <c r="C29" s="4" t="s">
        <v>19</v>
      </c>
      <c r="D29" s="4" t="s">
        <v>70</v>
      </c>
      <c r="E29" s="4" t="s">
        <v>67</v>
      </c>
      <c r="F29" s="4" t="s">
        <v>71</v>
      </c>
      <c r="G29" s="5" t="s">
        <v>68</v>
      </c>
      <c r="H29" s="6">
        <v>1.21</v>
      </c>
      <c r="I29" s="6">
        <v>0</v>
      </c>
      <c r="J29" s="6">
        <v>0</v>
      </c>
      <c r="K29" s="6">
        <v>0.06</v>
      </c>
      <c r="L29" s="6">
        <v>1.1499999999999999</v>
      </c>
      <c r="M29" s="6">
        <v>0</v>
      </c>
      <c r="N29" s="6">
        <v>0</v>
      </c>
      <c r="O29" s="6">
        <v>0</v>
      </c>
      <c r="P29" s="82">
        <f t="shared" si="0"/>
        <v>0</v>
      </c>
    </row>
    <row r="30" spans="1:16" s="3" customFormat="1" x14ac:dyDescent="0.25">
      <c r="A30" s="4">
        <v>2019</v>
      </c>
      <c r="B30" s="4">
        <v>1</v>
      </c>
      <c r="C30" s="4" t="s">
        <v>19</v>
      </c>
      <c r="D30" s="4" t="s">
        <v>20</v>
      </c>
      <c r="E30" s="4" t="s">
        <v>67</v>
      </c>
      <c r="F30" s="4" t="s">
        <v>72</v>
      </c>
      <c r="G30" s="5" t="s">
        <v>68</v>
      </c>
      <c r="H30" s="6">
        <v>0.49</v>
      </c>
      <c r="I30" s="6">
        <v>0</v>
      </c>
      <c r="J30" s="6">
        <v>0</v>
      </c>
      <c r="K30" s="6">
        <v>0.03</v>
      </c>
      <c r="L30" s="6">
        <v>0.47000000000000003</v>
      </c>
      <c r="M30" s="6">
        <v>0</v>
      </c>
      <c r="N30" s="6">
        <v>0</v>
      </c>
      <c r="O30" s="6">
        <v>0</v>
      </c>
      <c r="P30" s="82">
        <f t="shared" si="0"/>
        <v>0</v>
      </c>
    </row>
    <row r="31" spans="1:16" s="3" customFormat="1" x14ac:dyDescent="0.25">
      <c r="A31" s="4">
        <v>2019</v>
      </c>
      <c r="B31" s="4">
        <v>1</v>
      </c>
      <c r="C31" s="4" t="s">
        <v>61</v>
      </c>
      <c r="D31" s="4" t="s">
        <v>62</v>
      </c>
      <c r="E31" s="4" t="s">
        <v>29</v>
      </c>
      <c r="F31" s="4" t="s">
        <v>73</v>
      </c>
      <c r="G31" s="5" t="s">
        <v>74</v>
      </c>
      <c r="H31" s="6">
        <v>19.45</v>
      </c>
      <c r="I31" s="6">
        <v>0</v>
      </c>
      <c r="J31" s="6">
        <v>0</v>
      </c>
      <c r="K31" s="6">
        <v>19.45</v>
      </c>
      <c r="L31" s="6">
        <v>0</v>
      </c>
      <c r="M31" s="6">
        <v>0</v>
      </c>
      <c r="N31" s="6">
        <v>0</v>
      </c>
      <c r="O31" s="6">
        <v>0</v>
      </c>
      <c r="P31" s="82">
        <f t="shared" si="0"/>
        <v>0</v>
      </c>
    </row>
    <row r="32" spans="1:16" s="3" customFormat="1" x14ac:dyDescent="0.25">
      <c r="A32" s="4">
        <v>2019</v>
      </c>
      <c r="B32" s="4">
        <v>1</v>
      </c>
      <c r="C32" s="4" t="s">
        <v>19</v>
      </c>
      <c r="D32" s="4" t="s">
        <v>75</v>
      </c>
      <c r="E32" s="4" t="s">
        <v>17</v>
      </c>
      <c r="F32" s="4" t="s">
        <v>76</v>
      </c>
      <c r="G32" s="5" t="s">
        <v>77</v>
      </c>
      <c r="H32" s="6">
        <v>8.3800000000000008</v>
      </c>
      <c r="I32" s="6">
        <v>0</v>
      </c>
      <c r="J32" s="6">
        <v>0</v>
      </c>
      <c r="K32" s="6">
        <v>8.3800000000000008</v>
      </c>
      <c r="L32" s="6">
        <v>0</v>
      </c>
      <c r="M32" s="6">
        <v>0</v>
      </c>
      <c r="N32" s="6">
        <v>0</v>
      </c>
      <c r="O32" s="6">
        <v>0</v>
      </c>
      <c r="P32" s="82">
        <f t="shared" si="0"/>
        <v>0</v>
      </c>
    </row>
    <row r="33" spans="1:16" s="3" customFormat="1" x14ac:dyDescent="0.25">
      <c r="A33" s="4">
        <v>2019</v>
      </c>
      <c r="B33" s="4">
        <v>1</v>
      </c>
      <c r="C33" s="4" t="s">
        <v>19</v>
      </c>
      <c r="D33" s="4" t="s">
        <v>78</v>
      </c>
      <c r="E33" s="4" t="s">
        <v>17</v>
      </c>
      <c r="F33" s="4" t="s">
        <v>76</v>
      </c>
      <c r="G33" s="5" t="s">
        <v>77</v>
      </c>
      <c r="H33" s="6">
        <v>1.65</v>
      </c>
      <c r="I33" s="6">
        <v>0</v>
      </c>
      <c r="J33" s="6">
        <v>0</v>
      </c>
      <c r="K33" s="6">
        <v>1.65</v>
      </c>
      <c r="L33" s="6">
        <v>0</v>
      </c>
      <c r="M33" s="6">
        <v>0</v>
      </c>
      <c r="N33" s="6">
        <v>0</v>
      </c>
      <c r="O33" s="6">
        <v>0</v>
      </c>
      <c r="P33" s="82">
        <f t="shared" si="0"/>
        <v>0</v>
      </c>
    </row>
    <row r="34" spans="1:16" s="3" customFormat="1" x14ac:dyDescent="0.25">
      <c r="A34" s="4">
        <v>2019</v>
      </c>
      <c r="B34" s="4">
        <v>1</v>
      </c>
      <c r="C34" s="4" t="s">
        <v>79</v>
      </c>
      <c r="D34" s="4" t="s">
        <v>80</v>
      </c>
      <c r="E34" s="4" t="s">
        <v>81</v>
      </c>
      <c r="F34" s="4" t="s">
        <v>82</v>
      </c>
      <c r="G34" s="5" t="s">
        <v>83</v>
      </c>
      <c r="H34" s="6">
        <v>10.89</v>
      </c>
      <c r="I34" s="6">
        <v>0</v>
      </c>
      <c r="J34" s="6">
        <v>0</v>
      </c>
      <c r="K34" s="6">
        <v>10.89</v>
      </c>
      <c r="L34" s="6">
        <v>0</v>
      </c>
      <c r="M34" s="6">
        <v>0</v>
      </c>
      <c r="N34" s="6">
        <v>0</v>
      </c>
      <c r="O34" s="6">
        <v>0</v>
      </c>
      <c r="P34" s="82">
        <f t="shared" si="0"/>
        <v>0</v>
      </c>
    </row>
    <row r="35" spans="1:16" s="3" customFormat="1" x14ac:dyDescent="0.25">
      <c r="A35" s="4">
        <v>2019</v>
      </c>
      <c r="B35" s="4">
        <v>1</v>
      </c>
      <c r="C35" s="4" t="s">
        <v>79</v>
      </c>
      <c r="D35" s="4" t="s">
        <v>80</v>
      </c>
      <c r="E35" s="4" t="s">
        <v>81</v>
      </c>
      <c r="F35" s="4" t="s">
        <v>83</v>
      </c>
      <c r="G35" s="5" t="s">
        <v>83</v>
      </c>
      <c r="H35" s="6">
        <v>28.52</v>
      </c>
      <c r="I35" s="6">
        <v>0</v>
      </c>
      <c r="J35" s="6">
        <v>0</v>
      </c>
      <c r="K35" s="6">
        <v>27.87</v>
      </c>
      <c r="L35" s="6">
        <v>0.65</v>
      </c>
      <c r="M35" s="6">
        <v>0</v>
      </c>
      <c r="N35" s="6">
        <v>0</v>
      </c>
      <c r="O35" s="6">
        <v>0</v>
      </c>
      <c r="P35" s="82">
        <f t="shared" si="0"/>
        <v>0</v>
      </c>
    </row>
    <row r="36" spans="1:16" s="3" customFormat="1" x14ac:dyDescent="0.25">
      <c r="A36" s="4">
        <v>2019</v>
      </c>
      <c r="B36" s="4">
        <v>1</v>
      </c>
      <c r="C36" s="4" t="s">
        <v>27</v>
      </c>
      <c r="D36" s="4" t="s">
        <v>84</v>
      </c>
      <c r="E36" s="4" t="s">
        <v>85</v>
      </c>
      <c r="F36" s="4" t="s">
        <v>86</v>
      </c>
      <c r="G36" s="5" t="s">
        <v>87</v>
      </c>
      <c r="H36" s="6">
        <v>4.45</v>
      </c>
      <c r="I36" s="6">
        <v>0</v>
      </c>
      <c r="J36" s="6">
        <v>0</v>
      </c>
      <c r="K36" s="6">
        <v>2.15</v>
      </c>
      <c r="L36" s="6">
        <v>2.2999999999999998</v>
      </c>
      <c r="M36" s="6">
        <v>0</v>
      </c>
      <c r="N36" s="6">
        <v>0</v>
      </c>
      <c r="O36" s="6">
        <v>0</v>
      </c>
      <c r="P36" s="82">
        <f t="shared" si="0"/>
        <v>0</v>
      </c>
    </row>
    <row r="37" spans="1:16" s="3" customFormat="1" x14ac:dyDescent="0.25">
      <c r="A37" s="4">
        <v>2019</v>
      </c>
      <c r="B37" s="4">
        <v>1</v>
      </c>
      <c r="C37" s="4" t="s">
        <v>27</v>
      </c>
      <c r="D37" s="4" t="s">
        <v>84</v>
      </c>
      <c r="E37" s="4" t="s">
        <v>85</v>
      </c>
      <c r="F37" s="4" t="s">
        <v>88</v>
      </c>
      <c r="G37" s="5" t="s">
        <v>87</v>
      </c>
      <c r="H37" s="6">
        <v>1.8</v>
      </c>
      <c r="I37" s="6">
        <v>0</v>
      </c>
      <c r="J37" s="6">
        <v>0</v>
      </c>
      <c r="K37" s="6">
        <v>0.87</v>
      </c>
      <c r="L37" s="6">
        <v>0.93</v>
      </c>
      <c r="M37" s="6">
        <v>0</v>
      </c>
      <c r="N37" s="6">
        <v>0</v>
      </c>
      <c r="O37" s="6">
        <v>0</v>
      </c>
      <c r="P37" s="82">
        <f t="shared" si="0"/>
        <v>0</v>
      </c>
    </row>
    <row r="38" spans="1:16" s="3" customFormat="1" x14ac:dyDescent="0.25">
      <c r="A38" s="4">
        <v>2019</v>
      </c>
      <c r="B38" s="4">
        <v>1</v>
      </c>
      <c r="C38" s="4" t="s">
        <v>89</v>
      </c>
      <c r="D38" s="4" t="s">
        <v>90</v>
      </c>
      <c r="E38" s="4" t="s">
        <v>91</v>
      </c>
      <c r="F38" s="4" t="s">
        <v>92</v>
      </c>
      <c r="G38" s="5" t="s">
        <v>93</v>
      </c>
      <c r="H38" s="6">
        <v>4.7699999999999996</v>
      </c>
      <c r="I38" s="6">
        <v>0</v>
      </c>
      <c r="J38" s="6">
        <v>0</v>
      </c>
      <c r="K38" s="6">
        <v>0</v>
      </c>
      <c r="L38" s="6">
        <v>1.63</v>
      </c>
      <c r="M38" s="6">
        <v>3.14</v>
      </c>
      <c r="N38" s="6">
        <v>1.01</v>
      </c>
      <c r="O38" s="6">
        <v>0</v>
      </c>
      <c r="P38" s="82">
        <f t="shared" si="0"/>
        <v>2.13</v>
      </c>
    </row>
    <row r="39" spans="1:16" s="3" customFormat="1" x14ac:dyDescent="0.25">
      <c r="A39" s="4">
        <v>2019</v>
      </c>
      <c r="B39" s="4">
        <v>1</v>
      </c>
      <c r="C39" s="4" t="s">
        <v>89</v>
      </c>
      <c r="D39" s="4" t="s">
        <v>90</v>
      </c>
      <c r="E39" s="4" t="s">
        <v>91</v>
      </c>
      <c r="F39" s="4" t="s">
        <v>94</v>
      </c>
      <c r="G39" s="5" t="s">
        <v>93</v>
      </c>
      <c r="H39" s="6">
        <v>16.760000000000002</v>
      </c>
      <c r="I39" s="6">
        <v>0</v>
      </c>
      <c r="J39" s="6">
        <v>0</v>
      </c>
      <c r="K39" s="6">
        <v>0.02</v>
      </c>
      <c r="L39" s="6">
        <v>4.67</v>
      </c>
      <c r="M39" s="6">
        <v>12.07</v>
      </c>
      <c r="N39" s="6">
        <v>3.89</v>
      </c>
      <c r="O39" s="6">
        <v>0</v>
      </c>
      <c r="P39" s="82">
        <f t="shared" si="0"/>
        <v>8.18</v>
      </c>
    </row>
    <row r="40" spans="1:16" s="3" customFormat="1" x14ac:dyDescent="0.25">
      <c r="A40" s="4">
        <v>2019</v>
      </c>
      <c r="B40" s="4">
        <v>1</v>
      </c>
      <c r="C40" s="4" t="s">
        <v>89</v>
      </c>
      <c r="D40" s="4" t="s">
        <v>90</v>
      </c>
      <c r="E40" s="4" t="s">
        <v>91</v>
      </c>
      <c r="F40" s="4" t="s">
        <v>95</v>
      </c>
      <c r="G40" s="5" t="s">
        <v>93</v>
      </c>
      <c r="H40" s="6">
        <v>259.29000000000002</v>
      </c>
      <c r="I40" s="6">
        <v>0</v>
      </c>
      <c r="J40" s="6">
        <v>0</v>
      </c>
      <c r="K40" s="6">
        <v>0.98</v>
      </c>
      <c r="L40" s="6">
        <v>32.94</v>
      </c>
      <c r="M40" s="6">
        <v>225.38</v>
      </c>
      <c r="N40" s="6">
        <v>72.56</v>
      </c>
      <c r="O40" s="6">
        <v>0</v>
      </c>
      <c r="P40" s="82">
        <f t="shared" si="0"/>
        <v>152.82</v>
      </c>
    </row>
    <row r="41" spans="1:16" s="3" customFormat="1" x14ac:dyDescent="0.25">
      <c r="A41" s="4">
        <v>2019</v>
      </c>
      <c r="B41" s="4">
        <v>1</v>
      </c>
      <c r="C41" s="4" t="s">
        <v>89</v>
      </c>
      <c r="D41" s="4" t="s">
        <v>90</v>
      </c>
      <c r="E41" s="4" t="s">
        <v>91</v>
      </c>
      <c r="F41" s="4" t="s">
        <v>96</v>
      </c>
      <c r="G41" s="5" t="s">
        <v>93</v>
      </c>
      <c r="H41" s="6">
        <v>7.0000000000000007E-2</v>
      </c>
      <c r="I41" s="6">
        <v>0</v>
      </c>
      <c r="J41" s="6">
        <v>0</v>
      </c>
      <c r="K41" s="6">
        <v>0</v>
      </c>
      <c r="L41" s="6">
        <v>0</v>
      </c>
      <c r="M41" s="6">
        <v>7.0000000000000007E-2</v>
      </c>
      <c r="N41" s="6">
        <v>0.02</v>
      </c>
      <c r="O41" s="6">
        <v>0</v>
      </c>
      <c r="P41" s="82">
        <f t="shared" si="0"/>
        <v>0.05</v>
      </c>
    </row>
    <row r="42" spans="1:16" s="3" customFormat="1" x14ac:dyDescent="0.25">
      <c r="A42" s="4">
        <v>2019</v>
      </c>
      <c r="B42" s="4">
        <v>1</v>
      </c>
      <c r="C42" s="4" t="s">
        <v>89</v>
      </c>
      <c r="D42" s="4" t="s">
        <v>90</v>
      </c>
      <c r="E42" s="4" t="s">
        <v>91</v>
      </c>
      <c r="F42" s="4" t="s">
        <v>97</v>
      </c>
      <c r="G42" s="5" t="s">
        <v>93</v>
      </c>
      <c r="H42" s="6">
        <v>65.86</v>
      </c>
      <c r="I42" s="6">
        <v>0</v>
      </c>
      <c r="J42" s="6">
        <v>0</v>
      </c>
      <c r="K42" s="6">
        <v>1.5699999999999998</v>
      </c>
      <c r="L42" s="6">
        <v>2.96</v>
      </c>
      <c r="M42" s="6">
        <v>61.32</v>
      </c>
      <c r="N42" s="6">
        <v>19.75</v>
      </c>
      <c r="O42" s="6">
        <v>0</v>
      </c>
      <c r="P42" s="82">
        <f t="shared" si="0"/>
        <v>41.57</v>
      </c>
    </row>
    <row r="43" spans="1:16" s="3" customFormat="1" x14ac:dyDescent="0.25">
      <c r="A43" s="4">
        <v>2019</v>
      </c>
      <c r="B43" s="4">
        <v>1</v>
      </c>
      <c r="C43" s="4" t="s">
        <v>98</v>
      </c>
      <c r="D43" s="4" t="s">
        <v>99</v>
      </c>
      <c r="E43" s="4" t="s">
        <v>100</v>
      </c>
      <c r="F43" s="4" t="s">
        <v>101</v>
      </c>
      <c r="G43" s="5" t="s">
        <v>102</v>
      </c>
      <c r="H43" s="6">
        <v>17.600000000000001</v>
      </c>
      <c r="I43" s="6">
        <v>0</v>
      </c>
      <c r="J43" s="6">
        <v>0</v>
      </c>
      <c r="K43" s="6">
        <v>0</v>
      </c>
      <c r="L43" s="6">
        <v>0.92</v>
      </c>
      <c r="M43" s="6">
        <v>0</v>
      </c>
      <c r="N43" s="6">
        <v>0</v>
      </c>
      <c r="O43" s="6">
        <v>16.68</v>
      </c>
      <c r="P43" s="82">
        <f t="shared" si="0"/>
        <v>16.68</v>
      </c>
    </row>
    <row r="44" spans="1:16" s="3" customFormat="1" x14ac:dyDescent="0.25">
      <c r="A44" s="4">
        <v>2019</v>
      </c>
      <c r="B44" s="4">
        <v>1</v>
      </c>
      <c r="C44" s="4" t="s">
        <v>19</v>
      </c>
      <c r="D44" s="4" t="s">
        <v>103</v>
      </c>
      <c r="E44" s="4" t="s">
        <v>104</v>
      </c>
      <c r="F44" s="4" t="s">
        <v>105</v>
      </c>
      <c r="G44" s="5" t="s">
        <v>19</v>
      </c>
      <c r="H44" s="6">
        <v>12.43</v>
      </c>
      <c r="I44" s="6">
        <v>0</v>
      </c>
      <c r="J44" s="6">
        <v>0</v>
      </c>
      <c r="K44" s="6">
        <v>0</v>
      </c>
      <c r="L44" s="6">
        <v>12.43</v>
      </c>
      <c r="M44" s="6">
        <v>0</v>
      </c>
      <c r="N44" s="6">
        <v>0</v>
      </c>
      <c r="O44" s="6">
        <v>0</v>
      </c>
      <c r="P44" s="82">
        <f t="shared" si="0"/>
        <v>0</v>
      </c>
    </row>
    <row r="45" spans="1:16" s="3" customFormat="1" x14ac:dyDescent="0.25">
      <c r="A45" s="4">
        <v>2019</v>
      </c>
      <c r="B45" s="4">
        <v>1</v>
      </c>
      <c r="C45" s="4" t="s">
        <v>19</v>
      </c>
      <c r="D45" s="4" t="s">
        <v>106</v>
      </c>
      <c r="E45" s="4" t="s">
        <v>104</v>
      </c>
      <c r="F45" s="4" t="s">
        <v>107</v>
      </c>
      <c r="G45" s="5" t="s">
        <v>19</v>
      </c>
      <c r="H45" s="6">
        <v>8.1900000000000013</v>
      </c>
      <c r="I45" s="6">
        <v>0</v>
      </c>
      <c r="J45" s="6">
        <v>0</v>
      </c>
      <c r="K45" s="6">
        <v>0.32</v>
      </c>
      <c r="L45" s="6">
        <v>7.8699999999999992</v>
      </c>
      <c r="M45" s="6">
        <v>0</v>
      </c>
      <c r="N45" s="6">
        <v>0</v>
      </c>
      <c r="O45" s="6">
        <v>0</v>
      </c>
      <c r="P45" s="82">
        <f t="shared" si="0"/>
        <v>0</v>
      </c>
    </row>
    <row r="46" spans="1:16" s="3" customFormat="1" x14ac:dyDescent="0.25">
      <c r="A46" s="4">
        <v>2019</v>
      </c>
      <c r="B46" s="4">
        <v>1</v>
      </c>
      <c r="C46" s="4" t="s">
        <v>19</v>
      </c>
      <c r="D46" s="4" t="s">
        <v>66</v>
      </c>
      <c r="E46" s="4" t="s">
        <v>104</v>
      </c>
      <c r="F46" s="4" t="s">
        <v>107</v>
      </c>
      <c r="G46" s="5" t="s">
        <v>19</v>
      </c>
      <c r="H46" s="6">
        <v>10.190000000000001</v>
      </c>
      <c r="I46" s="6">
        <v>0</v>
      </c>
      <c r="J46" s="6">
        <v>0</v>
      </c>
      <c r="K46" s="6">
        <v>0.4</v>
      </c>
      <c r="L46" s="6">
        <v>9.8000000000000007</v>
      </c>
      <c r="M46" s="6">
        <v>0</v>
      </c>
      <c r="N46" s="6">
        <v>0</v>
      </c>
      <c r="O46" s="6">
        <v>0</v>
      </c>
      <c r="P46" s="82">
        <f t="shared" si="0"/>
        <v>0</v>
      </c>
    </row>
    <row r="47" spans="1:16" s="3" customFormat="1" x14ac:dyDescent="0.25">
      <c r="A47" s="4">
        <v>2019</v>
      </c>
      <c r="B47" s="4">
        <v>1</v>
      </c>
      <c r="C47" s="4" t="s">
        <v>19</v>
      </c>
      <c r="D47" s="4" t="s">
        <v>70</v>
      </c>
      <c r="E47" s="4" t="s">
        <v>104</v>
      </c>
      <c r="F47" s="4" t="s">
        <v>108</v>
      </c>
      <c r="G47" s="5" t="s">
        <v>19</v>
      </c>
      <c r="H47" s="6">
        <v>12.93</v>
      </c>
      <c r="I47" s="6">
        <v>0</v>
      </c>
      <c r="J47" s="6">
        <v>0</v>
      </c>
      <c r="K47" s="6">
        <v>0.76</v>
      </c>
      <c r="L47" s="6">
        <v>12.18</v>
      </c>
      <c r="M47" s="6">
        <v>0</v>
      </c>
      <c r="N47" s="6">
        <v>0</v>
      </c>
      <c r="O47" s="6">
        <v>0</v>
      </c>
      <c r="P47" s="82">
        <f t="shared" si="0"/>
        <v>0</v>
      </c>
    </row>
    <row r="48" spans="1:16" s="3" customFormat="1" x14ac:dyDescent="0.25">
      <c r="A48" s="4">
        <v>2019</v>
      </c>
      <c r="B48" s="4">
        <v>1</v>
      </c>
      <c r="C48" s="4" t="s">
        <v>19</v>
      </c>
      <c r="D48" s="4" t="s">
        <v>70</v>
      </c>
      <c r="E48" s="4" t="s">
        <v>104</v>
      </c>
      <c r="F48" s="4" t="s">
        <v>109</v>
      </c>
      <c r="G48" s="5" t="s">
        <v>19</v>
      </c>
      <c r="H48" s="6">
        <v>41.93</v>
      </c>
      <c r="I48" s="6">
        <v>0</v>
      </c>
      <c r="J48" s="6">
        <v>0</v>
      </c>
      <c r="K48" s="6">
        <v>2.95</v>
      </c>
      <c r="L48" s="6">
        <v>27.6</v>
      </c>
      <c r="M48" s="6">
        <v>11.379999999999999</v>
      </c>
      <c r="N48" s="6">
        <v>0</v>
      </c>
      <c r="O48" s="6">
        <v>0</v>
      </c>
      <c r="P48" s="82">
        <f t="shared" si="0"/>
        <v>11.379999999999999</v>
      </c>
    </row>
    <row r="49" spans="1:16" s="3" customFormat="1" x14ac:dyDescent="0.25">
      <c r="A49" s="4">
        <v>2019</v>
      </c>
      <c r="B49" s="4">
        <v>1</v>
      </c>
      <c r="C49" s="4" t="s">
        <v>19</v>
      </c>
      <c r="D49" s="4" t="s">
        <v>110</v>
      </c>
      <c r="E49" s="4" t="s">
        <v>104</v>
      </c>
      <c r="F49" s="4" t="s">
        <v>111</v>
      </c>
      <c r="G49" s="5" t="s">
        <v>19</v>
      </c>
      <c r="H49" s="6">
        <v>2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2</v>
      </c>
      <c r="P49" s="82">
        <f t="shared" si="0"/>
        <v>2</v>
      </c>
    </row>
    <row r="50" spans="1:16" s="3" customFormat="1" x14ac:dyDescent="0.25">
      <c r="A50" s="4">
        <v>2019</v>
      </c>
      <c r="B50" s="4">
        <v>1</v>
      </c>
      <c r="C50" s="4" t="s">
        <v>19</v>
      </c>
      <c r="D50" s="4" t="s">
        <v>110</v>
      </c>
      <c r="E50" s="4" t="s">
        <v>104</v>
      </c>
      <c r="F50" s="4" t="s">
        <v>112</v>
      </c>
      <c r="G50" s="5" t="s">
        <v>19</v>
      </c>
      <c r="H50" s="6">
        <v>3.5300000000000002</v>
      </c>
      <c r="I50" s="6">
        <v>0</v>
      </c>
      <c r="J50" s="6">
        <v>0</v>
      </c>
      <c r="K50" s="6">
        <v>0.35</v>
      </c>
      <c r="L50" s="6">
        <v>3.18</v>
      </c>
      <c r="M50" s="6">
        <v>0</v>
      </c>
      <c r="N50" s="6">
        <v>0</v>
      </c>
      <c r="O50" s="6">
        <v>0</v>
      </c>
      <c r="P50" s="82">
        <f t="shared" si="0"/>
        <v>0</v>
      </c>
    </row>
    <row r="51" spans="1:16" s="3" customFormat="1" x14ac:dyDescent="0.25">
      <c r="A51" s="4">
        <v>2019</v>
      </c>
      <c r="B51" s="4">
        <v>1</v>
      </c>
      <c r="C51" s="4" t="s">
        <v>19</v>
      </c>
      <c r="D51" s="4" t="s">
        <v>70</v>
      </c>
      <c r="E51" s="4" t="s">
        <v>104</v>
      </c>
      <c r="F51" s="4" t="s">
        <v>112</v>
      </c>
      <c r="G51" s="5" t="s">
        <v>19</v>
      </c>
      <c r="H51" s="6">
        <v>4.7</v>
      </c>
      <c r="I51" s="6">
        <v>0</v>
      </c>
      <c r="J51" s="6">
        <v>0</v>
      </c>
      <c r="K51" s="6">
        <v>0.47</v>
      </c>
      <c r="L51" s="6">
        <v>4.2300000000000004</v>
      </c>
      <c r="M51" s="6">
        <v>0</v>
      </c>
      <c r="N51" s="6">
        <v>0</v>
      </c>
      <c r="O51" s="6">
        <v>0</v>
      </c>
      <c r="P51" s="82">
        <f t="shared" si="0"/>
        <v>0</v>
      </c>
    </row>
    <row r="52" spans="1:16" s="3" customFormat="1" x14ac:dyDescent="0.25">
      <c r="A52" s="4">
        <v>2019</v>
      </c>
      <c r="B52" s="4">
        <v>1</v>
      </c>
      <c r="C52" s="4" t="s">
        <v>19</v>
      </c>
      <c r="D52" s="4" t="s">
        <v>20</v>
      </c>
      <c r="E52" s="4" t="s">
        <v>17</v>
      </c>
      <c r="F52" s="4" t="s">
        <v>113</v>
      </c>
      <c r="G52" s="5" t="s">
        <v>114</v>
      </c>
      <c r="H52" s="6">
        <v>0.16</v>
      </c>
      <c r="I52" s="6">
        <v>0</v>
      </c>
      <c r="J52" s="6">
        <v>0</v>
      </c>
      <c r="K52" s="6">
        <v>0.16</v>
      </c>
      <c r="L52" s="6">
        <v>0</v>
      </c>
      <c r="M52" s="6">
        <v>0</v>
      </c>
      <c r="N52" s="6">
        <v>0</v>
      </c>
      <c r="O52" s="6">
        <v>0</v>
      </c>
      <c r="P52" s="82">
        <f t="shared" si="0"/>
        <v>0</v>
      </c>
    </row>
    <row r="53" spans="1:16" s="3" customFormat="1" x14ac:dyDescent="0.25">
      <c r="A53" s="4">
        <v>2019</v>
      </c>
      <c r="B53" s="4">
        <v>1</v>
      </c>
      <c r="C53" s="4" t="s">
        <v>19</v>
      </c>
      <c r="D53" s="4" t="s">
        <v>103</v>
      </c>
      <c r="E53" s="4" t="s">
        <v>17</v>
      </c>
      <c r="F53" s="4" t="s">
        <v>113</v>
      </c>
      <c r="G53" s="5" t="s">
        <v>114</v>
      </c>
      <c r="H53" s="6">
        <v>0.14000000000000001</v>
      </c>
      <c r="I53" s="6">
        <v>0</v>
      </c>
      <c r="J53" s="6">
        <v>0</v>
      </c>
      <c r="K53" s="6">
        <v>0.14000000000000001</v>
      </c>
      <c r="L53" s="6">
        <v>0</v>
      </c>
      <c r="M53" s="6">
        <v>0</v>
      </c>
      <c r="N53" s="6">
        <v>0</v>
      </c>
      <c r="O53" s="6">
        <v>0</v>
      </c>
      <c r="P53" s="82">
        <f t="shared" si="0"/>
        <v>0</v>
      </c>
    </row>
    <row r="54" spans="1:16" s="3" customFormat="1" x14ac:dyDescent="0.25">
      <c r="A54" s="4">
        <v>2019</v>
      </c>
      <c r="B54" s="4">
        <v>1</v>
      </c>
      <c r="C54" s="4" t="s">
        <v>19</v>
      </c>
      <c r="D54" s="4" t="s">
        <v>20</v>
      </c>
      <c r="E54" s="4" t="s">
        <v>115</v>
      </c>
      <c r="F54" s="4" t="s">
        <v>116</v>
      </c>
      <c r="G54" s="5" t="s">
        <v>117</v>
      </c>
      <c r="H54" s="6">
        <v>1.34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1.34</v>
      </c>
      <c r="P54" s="82">
        <f t="shared" si="0"/>
        <v>1.34</v>
      </c>
    </row>
    <row r="55" spans="1:16" s="3" customFormat="1" x14ac:dyDescent="0.25">
      <c r="A55" s="4">
        <v>2019</v>
      </c>
      <c r="B55" s="4">
        <v>1</v>
      </c>
      <c r="C55" s="4" t="s">
        <v>19</v>
      </c>
      <c r="D55" s="4" t="s">
        <v>20</v>
      </c>
      <c r="E55" s="4" t="s">
        <v>115</v>
      </c>
      <c r="F55" s="4" t="s">
        <v>118</v>
      </c>
      <c r="G55" s="5" t="s">
        <v>117</v>
      </c>
      <c r="H55" s="6">
        <v>1.31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1.31</v>
      </c>
      <c r="P55" s="82">
        <f t="shared" si="0"/>
        <v>1.31</v>
      </c>
    </row>
    <row r="56" spans="1:16" s="3" customFormat="1" x14ac:dyDescent="0.25">
      <c r="A56" s="4">
        <v>2019</v>
      </c>
      <c r="B56" s="4">
        <v>1</v>
      </c>
      <c r="C56" s="4" t="s">
        <v>19</v>
      </c>
      <c r="D56" s="4" t="s">
        <v>20</v>
      </c>
      <c r="E56" s="4" t="s">
        <v>115</v>
      </c>
      <c r="F56" s="4" t="s">
        <v>119</v>
      </c>
      <c r="G56" s="5" t="s">
        <v>117</v>
      </c>
      <c r="H56" s="6">
        <v>3.31</v>
      </c>
      <c r="I56" s="6">
        <v>0</v>
      </c>
      <c r="J56" s="6">
        <v>0</v>
      </c>
      <c r="K56" s="6">
        <v>0.04</v>
      </c>
      <c r="L56" s="6">
        <v>0</v>
      </c>
      <c r="M56" s="6">
        <v>0</v>
      </c>
      <c r="N56" s="6">
        <v>0</v>
      </c>
      <c r="O56" s="6">
        <v>3.27</v>
      </c>
      <c r="P56" s="82">
        <f t="shared" si="0"/>
        <v>3.27</v>
      </c>
    </row>
    <row r="57" spans="1:16" s="3" customFormat="1" x14ac:dyDescent="0.25">
      <c r="A57" s="4">
        <v>2019</v>
      </c>
      <c r="B57" s="4">
        <v>1</v>
      </c>
      <c r="C57" s="4" t="s">
        <v>98</v>
      </c>
      <c r="D57" s="4" t="s">
        <v>120</v>
      </c>
      <c r="E57" s="4" t="s">
        <v>121</v>
      </c>
      <c r="F57" s="4" t="s">
        <v>122</v>
      </c>
      <c r="G57" s="5" t="s">
        <v>122</v>
      </c>
      <c r="H57" s="6">
        <v>9.07</v>
      </c>
      <c r="I57" s="6">
        <v>0</v>
      </c>
      <c r="J57" s="6">
        <v>0</v>
      </c>
      <c r="K57" s="6">
        <v>0</v>
      </c>
      <c r="L57" s="6">
        <v>0.95</v>
      </c>
      <c r="M57" s="6">
        <v>0</v>
      </c>
      <c r="N57" s="6">
        <v>0</v>
      </c>
      <c r="O57" s="6">
        <v>8.11</v>
      </c>
      <c r="P57" s="82">
        <f t="shared" si="0"/>
        <v>8.11</v>
      </c>
    </row>
    <row r="58" spans="1:16" s="3" customFormat="1" x14ac:dyDescent="0.25">
      <c r="A58" s="4">
        <v>2019</v>
      </c>
      <c r="B58" s="4">
        <v>1</v>
      </c>
      <c r="C58" s="4" t="s">
        <v>98</v>
      </c>
      <c r="D58" s="4" t="s">
        <v>120</v>
      </c>
      <c r="E58" s="4" t="s">
        <v>121</v>
      </c>
      <c r="F58" s="4" t="s">
        <v>123</v>
      </c>
      <c r="G58" s="5" t="s">
        <v>122</v>
      </c>
      <c r="H58" s="6">
        <v>0.4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0.4</v>
      </c>
      <c r="P58" s="82">
        <f t="shared" si="0"/>
        <v>0.4</v>
      </c>
    </row>
    <row r="59" spans="1:16" s="3" customFormat="1" x14ac:dyDescent="0.25">
      <c r="A59" s="4">
        <v>2019</v>
      </c>
      <c r="B59" s="4">
        <v>1</v>
      </c>
      <c r="C59" s="4" t="s">
        <v>124</v>
      </c>
      <c r="D59" s="4" t="s">
        <v>125</v>
      </c>
      <c r="E59" s="4" t="s">
        <v>126</v>
      </c>
      <c r="F59" s="4" t="s">
        <v>127</v>
      </c>
      <c r="G59" s="5" t="s">
        <v>128</v>
      </c>
      <c r="H59" s="6">
        <v>67.37</v>
      </c>
      <c r="I59" s="6">
        <v>0</v>
      </c>
      <c r="J59" s="6">
        <v>0</v>
      </c>
      <c r="K59" s="6">
        <v>0</v>
      </c>
      <c r="L59" s="6">
        <v>0</v>
      </c>
      <c r="M59" s="6">
        <v>67.37</v>
      </c>
      <c r="N59" s="6">
        <v>6.18</v>
      </c>
      <c r="O59" s="6">
        <v>0</v>
      </c>
      <c r="P59" s="82">
        <f t="shared" si="0"/>
        <v>61.190000000000005</v>
      </c>
    </row>
    <row r="60" spans="1:16" s="3" customFormat="1" x14ac:dyDescent="0.25">
      <c r="A60" s="4">
        <v>2019</v>
      </c>
      <c r="B60" s="4">
        <v>1</v>
      </c>
      <c r="C60" s="4" t="s">
        <v>124</v>
      </c>
      <c r="D60" s="4" t="s">
        <v>129</v>
      </c>
      <c r="E60" s="4" t="s">
        <v>126</v>
      </c>
      <c r="F60" s="4" t="s">
        <v>130</v>
      </c>
      <c r="G60" s="5" t="s">
        <v>128</v>
      </c>
      <c r="H60" s="6">
        <v>54.52</v>
      </c>
      <c r="I60" s="6">
        <v>0</v>
      </c>
      <c r="J60" s="6">
        <v>0</v>
      </c>
      <c r="K60" s="6">
        <v>17.39</v>
      </c>
      <c r="L60" s="6">
        <v>37.130000000000003</v>
      </c>
      <c r="M60" s="6">
        <v>0</v>
      </c>
      <c r="N60" s="6">
        <v>0</v>
      </c>
      <c r="O60" s="6">
        <v>0</v>
      </c>
      <c r="P60" s="82">
        <f t="shared" si="0"/>
        <v>0</v>
      </c>
    </row>
    <row r="61" spans="1:16" s="3" customFormat="1" x14ac:dyDescent="0.25">
      <c r="A61" s="4">
        <v>2019</v>
      </c>
      <c r="B61" s="4">
        <v>1</v>
      </c>
      <c r="C61" s="4" t="s">
        <v>15</v>
      </c>
      <c r="D61" s="4" t="s">
        <v>131</v>
      </c>
      <c r="E61" s="4" t="s">
        <v>43</v>
      </c>
      <c r="F61" s="4" t="s">
        <v>132</v>
      </c>
      <c r="G61" s="5" t="s">
        <v>132</v>
      </c>
      <c r="H61" s="6">
        <v>0.37</v>
      </c>
      <c r="I61" s="6">
        <v>0</v>
      </c>
      <c r="J61" s="6">
        <v>0</v>
      </c>
      <c r="K61" s="6">
        <v>0.37</v>
      </c>
      <c r="L61" s="6">
        <v>0</v>
      </c>
      <c r="M61" s="6">
        <v>0</v>
      </c>
      <c r="N61" s="6">
        <v>0</v>
      </c>
      <c r="O61" s="6">
        <v>0</v>
      </c>
      <c r="P61" s="82">
        <f t="shared" si="0"/>
        <v>0</v>
      </c>
    </row>
    <row r="62" spans="1:16" s="3" customFormat="1" x14ac:dyDescent="0.25">
      <c r="A62" s="4">
        <v>2019</v>
      </c>
      <c r="B62" s="4">
        <v>1</v>
      </c>
      <c r="C62" s="4" t="s">
        <v>133</v>
      </c>
      <c r="D62" s="4" t="s">
        <v>134</v>
      </c>
      <c r="E62" s="4" t="s">
        <v>43</v>
      </c>
      <c r="F62" s="4" t="s">
        <v>135</v>
      </c>
      <c r="G62" s="5" t="s">
        <v>136</v>
      </c>
      <c r="H62" s="6">
        <v>103.12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103.12</v>
      </c>
      <c r="P62" s="82">
        <f t="shared" si="0"/>
        <v>103.12</v>
      </c>
    </row>
    <row r="63" spans="1:16" s="3" customFormat="1" x14ac:dyDescent="0.25">
      <c r="A63" s="4">
        <v>2019</v>
      </c>
      <c r="B63" s="4">
        <v>1</v>
      </c>
      <c r="C63" s="4" t="s">
        <v>79</v>
      </c>
      <c r="D63" s="4" t="s">
        <v>137</v>
      </c>
      <c r="E63" s="4" t="s">
        <v>138</v>
      </c>
      <c r="F63" s="4" t="s">
        <v>139</v>
      </c>
      <c r="G63" s="5" t="s">
        <v>140</v>
      </c>
      <c r="H63" s="6">
        <v>0.31</v>
      </c>
      <c r="I63" s="6">
        <v>0</v>
      </c>
      <c r="J63" s="6">
        <v>0</v>
      </c>
      <c r="K63" s="6">
        <v>0.31</v>
      </c>
      <c r="L63" s="6">
        <v>0</v>
      </c>
      <c r="M63" s="6">
        <v>0</v>
      </c>
      <c r="N63" s="6">
        <v>0</v>
      </c>
      <c r="O63" s="6">
        <v>0</v>
      </c>
      <c r="P63" s="82">
        <f t="shared" si="0"/>
        <v>0</v>
      </c>
    </row>
    <row r="64" spans="1:16" s="3" customFormat="1" x14ac:dyDescent="0.25">
      <c r="A64" s="4">
        <v>2019</v>
      </c>
      <c r="B64" s="4">
        <v>1</v>
      </c>
      <c r="C64" s="4" t="s">
        <v>79</v>
      </c>
      <c r="D64" s="4" t="s">
        <v>137</v>
      </c>
      <c r="E64" s="4" t="s">
        <v>138</v>
      </c>
      <c r="F64" s="4" t="s">
        <v>141</v>
      </c>
      <c r="G64" s="5" t="s">
        <v>140</v>
      </c>
      <c r="H64" s="6">
        <v>1.8199999999999998</v>
      </c>
      <c r="I64" s="6">
        <v>0</v>
      </c>
      <c r="J64" s="6">
        <v>0</v>
      </c>
      <c r="K64" s="6">
        <v>1.8199999999999998</v>
      </c>
      <c r="L64" s="6">
        <v>0</v>
      </c>
      <c r="M64" s="6">
        <v>0</v>
      </c>
      <c r="N64" s="6">
        <v>0</v>
      </c>
      <c r="O64" s="6">
        <v>0</v>
      </c>
      <c r="P64" s="82">
        <f t="shared" si="0"/>
        <v>0</v>
      </c>
    </row>
    <row r="65" spans="1:16" s="3" customFormat="1" x14ac:dyDescent="0.25">
      <c r="A65" s="4">
        <v>2019</v>
      </c>
      <c r="B65" s="4">
        <v>1</v>
      </c>
      <c r="C65" s="4" t="s">
        <v>79</v>
      </c>
      <c r="D65" s="4" t="s">
        <v>79</v>
      </c>
      <c r="E65" s="4" t="s">
        <v>138</v>
      </c>
      <c r="F65" s="4" t="s">
        <v>140</v>
      </c>
      <c r="G65" s="5" t="s">
        <v>140</v>
      </c>
      <c r="H65" s="6">
        <v>11.85</v>
      </c>
      <c r="I65" s="6">
        <v>0</v>
      </c>
      <c r="J65" s="6">
        <v>0</v>
      </c>
      <c r="K65" s="6">
        <v>11.85</v>
      </c>
      <c r="L65" s="6">
        <v>0</v>
      </c>
      <c r="M65" s="6">
        <v>0</v>
      </c>
      <c r="N65" s="6">
        <v>0</v>
      </c>
      <c r="O65" s="6">
        <v>0</v>
      </c>
      <c r="P65" s="82">
        <f t="shared" si="0"/>
        <v>0</v>
      </c>
    </row>
    <row r="66" spans="1:16" s="3" customFormat="1" x14ac:dyDescent="0.25">
      <c r="A66" s="4">
        <v>2019</v>
      </c>
      <c r="B66" s="4">
        <v>1</v>
      </c>
      <c r="C66" s="4" t="s">
        <v>79</v>
      </c>
      <c r="D66" s="4" t="s">
        <v>137</v>
      </c>
      <c r="E66" s="4" t="s">
        <v>138</v>
      </c>
      <c r="F66" s="4" t="s">
        <v>140</v>
      </c>
      <c r="G66" s="5" t="s">
        <v>140</v>
      </c>
      <c r="H66" s="6">
        <v>0.19</v>
      </c>
      <c r="I66" s="6">
        <v>0</v>
      </c>
      <c r="J66" s="6">
        <v>0</v>
      </c>
      <c r="K66" s="6">
        <v>0.19</v>
      </c>
      <c r="L66" s="6">
        <v>0</v>
      </c>
      <c r="M66" s="6">
        <v>0</v>
      </c>
      <c r="N66" s="6">
        <v>0</v>
      </c>
      <c r="O66" s="6">
        <v>0</v>
      </c>
      <c r="P66" s="82">
        <f t="shared" si="0"/>
        <v>0</v>
      </c>
    </row>
    <row r="67" spans="1:16" s="3" customFormat="1" x14ac:dyDescent="0.25">
      <c r="A67" s="4">
        <v>2019</v>
      </c>
      <c r="B67" s="4">
        <v>1</v>
      </c>
      <c r="C67" s="4" t="s">
        <v>79</v>
      </c>
      <c r="D67" s="4" t="s">
        <v>79</v>
      </c>
      <c r="E67" s="4" t="s">
        <v>138</v>
      </c>
      <c r="F67" s="4" t="s">
        <v>142</v>
      </c>
      <c r="G67" s="5" t="s">
        <v>140</v>
      </c>
      <c r="H67" s="6">
        <v>0.2</v>
      </c>
      <c r="I67" s="6">
        <v>0</v>
      </c>
      <c r="J67" s="6">
        <v>0</v>
      </c>
      <c r="K67" s="6">
        <v>0.2</v>
      </c>
      <c r="L67" s="6">
        <v>0</v>
      </c>
      <c r="M67" s="6">
        <v>0</v>
      </c>
      <c r="N67" s="6">
        <v>0</v>
      </c>
      <c r="O67" s="6">
        <v>0</v>
      </c>
      <c r="P67" s="82">
        <f t="shared" si="0"/>
        <v>0</v>
      </c>
    </row>
    <row r="68" spans="1:16" s="3" customFormat="1" x14ac:dyDescent="0.25">
      <c r="A68" s="4">
        <v>2019</v>
      </c>
      <c r="B68" s="4">
        <v>1</v>
      </c>
      <c r="C68" s="4" t="s">
        <v>79</v>
      </c>
      <c r="D68" s="4" t="s">
        <v>137</v>
      </c>
      <c r="E68" s="4" t="s">
        <v>138</v>
      </c>
      <c r="F68" s="4" t="s">
        <v>143</v>
      </c>
      <c r="G68" s="5" t="s">
        <v>140</v>
      </c>
      <c r="H68" s="6">
        <v>0.13</v>
      </c>
      <c r="I68" s="6">
        <v>0</v>
      </c>
      <c r="J68" s="6">
        <v>0</v>
      </c>
      <c r="K68" s="6">
        <v>0.13</v>
      </c>
      <c r="L68" s="6">
        <v>0</v>
      </c>
      <c r="M68" s="6">
        <v>0</v>
      </c>
      <c r="N68" s="6">
        <v>0</v>
      </c>
      <c r="O68" s="6">
        <v>0</v>
      </c>
      <c r="P68" s="82">
        <f t="shared" ref="P68:P131" si="3">+O68+M68-N68</f>
        <v>0</v>
      </c>
    </row>
    <row r="69" spans="1:16" s="3" customFormat="1" x14ac:dyDescent="0.25">
      <c r="A69" s="4">
        <v>2019</v>
      </c>
      <c r="B69" s="4">
        <v>1</v>
      </c>
      <c r="C69" s="4" t="s">
        <v>79</v>
      </c>
      <c r="D69" s="4" t="s">
        <v>79</v>
      </c>
      <c r="E69" s="4" t="s">
        <v>138</v>
      </c>
      <c r="F69" s="4" t="s">
        <v>144</v>
      </c>
      <c r="G69" s="5" t="s">
        <v>140</v>
      </c>
      <c r="H69" s="6">
        <v>0.47</v>
      </c>
      <c r="I69" s="6">
        <v>0</v>
      </c>
      <c r="J69" s="6">
        <v>0</v>
      </c>
      <c r="K69" s="6">
        <v>0.47</v>
      </c>
      <c r="L69" s="6">
        <v>0</v>
      </c>
      <c r="M69" s="6">
        <v>0</v>
      </c>
      <c r="N69" s="6">
        <v>0</v>
      </c>
      <c r="O69" s="6">
        <v>0</v>
      </c>
      <c r="P69" s="82">
        <f t="shared" si="3"/>
        <v>0</v>
      </c>
    </row>
    <row r="70" spans="1:16" s="3" customFormat="1" x14ac:dyDescent="0.25">
      <c r="A70" s="4">
        <v>2019</v>
      </c>
      <c r="B70" s="4">
        <v>1</v>
      </c>
      <c r="C70" s="4" t="s">
        <v>79</v>
      </c>
      <c r="D70" s="4" t="s">
        <v>79</v>
      </c>
      <c r="E70" s="4" t="s">
        <v>138</v>
      </c>
      <c r="F70" s="4" t="s">
        <v>145</v>
      </c>
      <c r="G70" s="5" t="s">
        <v>140</v>
      </c>
      <c r="H70" s="6">
        <v>0.05</v>
      </c>
      <c r="I70" s="6">
        <v>0</v>
      </c>
      <c r="J70" s="6">
        <v>0</v>
      </c>
      <c r="K70" s="6">
        <v>0.05</v>
      </c>
      <c r="L70" s="6">
        <v>0</v>
      </c>
      <c r="M70" s="6">
        <v>0</v>
      </c>
      <c r="N70" s="6">
        <v>0</v>
      </c>
      <c r="O70" s="6">
        <v>0</v>
      </c>
      <c r="P70" s="82">
        <f t="shared" si="3"/>
        <v>0</v>
      </c>
    </row>
    <row r="71" spans="1:16" s="3" customFormat="1" x14ac:dyDescent="0.25">
      <c r="A71" s="4">
        <v>2019</v>
      </c>
      <c r="B71" s="4">
        <v>1</v>
      </c>
      <c r="C71" s="4" t="s">
        <v>146</v>
      </c>
      <c r="D71" s="4" t="s">
        <v>147</v>
      </c>
      <c r="E71" s="4" t="s">
        <v>43</v>
      </c>
      <c r="F71" s="4" t="s">
        <v>148</v>
      </c>
      <c r="G71" s="5" t="s">
        <v>149</v>
      </c>
      <c r="H71" s="6">
        <v>5.01</v>
      </c>
      <c r="I71" s="6">
        <v>0</v>
      </c>
      <c r="J71" s="6">
        <v>0</v>
      </c>
      <c r="K71" s="6">
        <v>2.2999999999999998</v>
      </c>
      <c r="L71" s="6">
        <v>2.71</v>
      </c>
      <c r="M71" s="6">
        <v>0</v>
      </c>
      <c r="N71" s="6">
        <v>0</v>
      </c>
      <c r="O71" s="6">
        <v>0</v>
      </c>
      <c r="P71" s="82">
        <f t="shared" si="3"/>
        <v>0</v>
      </c>
    </row>
    <row r="72" spans="1:16" s="3" customFormat="1" x14ac:dyDescent="0.25">
      <c r="A72" s="4">
        <v>2019</v>
      </c>
      <c r="B72" s="4">
        <v>1</v>
      </c>
      <c r="C72" s="4" t="s">
        <v>146</v>
      </c>
      <c r="D72" s="4" t="s">
        <v>150</v>
      </c>
      <c r="E72" s="4" t="s">
        <v>43</v>
      </c>
      <c r="F72" s="4" t="s">
        <v>150</v>
      </c>
      <c r="G72" s="5" t="s">
        <v>149</v>
      </c>
      <c r="H72" s="6">
        <v>34.92</v>
      </c>
      <c r="I72" s="6">
        <v>0</v>
      </c>
      <c r="J72" s="6">
        <v>0</v>
      </c>
      <c r="K72" s="6">
        <v>15.65</v>
      </c>
      <c r="L72" s="6">
        <v>19.260000000000002</v>
      </c>
      <c r="M72" s="6">
        <v>0</v>
      </c>
      <c r="N72" s="6">
        <v>0</v>
      </c>
      <c r="O72" s="6">
        <v>0</v>
      </c>
      <c r="P72" s="82">
        <f t="shared" si="3"/>
        <v>0</v>
      </c>
    </row>
    <row r="73" spans="1:16" s="3" customFormat="1" x14ac:dyDescent="0.25">
      <c r="A73" s="4">
        <v>2019</v>
      </c>
      <c r="B73" s="4">
        <v>1</v>
      </c>
      <c r="C73" s="4" t="s">
        <v>146</v>
      </c>
      <c r="D73" s="4" t="s">
        <v>147</v>
      </c>
      <c r="E73" s="4" t="s">
        <v>43</v>
      </c>
      <c r="F73" s="4" t="s">
        <v>150</v>
      </c>
      <c r="G73" s="5" t="s">
        <v>149</v>
      </c>
      <c r="H73" s="6">
        <v>7.99</v>
      </c>
      <c r="I73" s="6">
        <v>0</v>
      </c>
      <c r="J73" s="6">
        <v>0</v>
      </c>
      <c r="K73" s="6">
        <v>3.58</v>
      </c>
      <c r="L73" s="6">
        <v>4.41</v>
      </c>
      <c r="M73" s="6">
        <v>0</v>
      </c>
      <c r="N73" s="6">
        <v>0</v>
      </c>
      <c r="O73" s="6">
        <v>0</v>
      </c>
      <c r="P73" s="82">
        <f t="shared" si="3"/>
        <v>0</v>
      </c>
    </row>
    <row r="74" spans="1:16" s="3" customFormat="1" x14ac:dyDescent="0.25">
      <c r="A74" s="4">
        <v>2019</v>
      </c>
      <c r="B74" s="4">
        <v>1</v>
      </c>
      <c r="C74" s="4" t="s">
        <v>55</v>
      </c>
      <c r="D74" s="4" t="s">
        <v>151</v>
      </c>
      <c r="E74" s="4" t="s">
        <v>152</v>
      </c>
      <c r="F74" s="4" t="s">
        <v>153</v>
      </c>
      <c r="G74" s="5" t="s">
        <v>154</v>
      </c>
      <c r="H74" s="6">
        <v>0.48</v>
      </c>
      <c r="I74" s="6">
        <v>0</v>
      </c>
      <c r="J74" s="6">
        <v>0</v>
      </c>
      <c r="K74" s="6">
        <v>0.48</v>
      </c>
      <c r="L74" s="6">
        <v>0</v>
      </c>
      <c r="M74" s="6">
        <v>0</v>
      </c>
      <c r="N74" s="6">
        <v>0</v>
      </c>
      <c r="O74" s="6">
        <v>0</v>
      </c>
      <c r="P74" s="82">
        <f t="shared" si="3"/>
        <v>0</v>
      </c>
    </row>
    <row r="75" spans="1:16" s="3" customFormat="1" x14ac:dyDescent="0.25">
      <c r="A75" s="4">
        <v>2019</v>
      </c>
      <c r="B75" s="4">
        <v>1</v>
      </c>
      <c r="C75" s="4" t="s">
        <v>19</v>
      </c>
      <c r="D75" s="4" t="s">
        <v>155</v>
      </c>
      <c r="E75" s="4" t="s">
        <v>17</v>
      </c>
      <c r="F75" s="4" t="s">
        <v>156</v>
      </c>
      <c r="G75" s="5" t="s">
        <v>157</v>
      </c>
      <c r="H75" s="6">
        <v>3.03</v>
      </c>
      <c r="I75" s="6">
        <v>0</v>
      </c>
      <c r="J75" s="6">
        <v>0</v>
      </c>
      <c r="K75" s="6">
        <v>2.44</v>
      </c>
      <c r="L75" s="6">
        <v>0.57999999999999996</v>
      </c>
      <c r="M75" s="6">
        <v>0</v>
      </c>
      <c r="N75" s="6">
        <v>0</v>
      </c>
      <c r="O75" s="6">
        <v>0</v>
      </c>
      <c r="P75" s="82">
        <f t="shared" si="3"/>
        <v>0</v>
      </c>
    </row>
    <row r="76" spans="1:16" s="3" customFormat="1" x14ac:dyDescent="0.25">
      <c r="A76" s="4">
        <v>2019</v>
      </c>
      <c r="B76" s="4">
        <v>1</v>
      </c>
      <c r="C76" s="4" t="s">
        <v>27</v>
      </c>
      <c r="D76" s="4" t="s">
        <v>158</v>
      </c>
      <c r="E76" s="4" t="s">
        <v>17</v>
      </c>
      <c r="F76" s="4" t="s">
        <v>159</v>
      </c>
      <c r="G76" s="5" t="s">
        <v>157</v>
      </c>
      <c r="H76" s="6">
        <v>0.9</v>
      </c>
      <c r="I76" s="6">
        <v>0</v>
      </c>
      <c r="J76" s="6">
        <v>0</v>
      </c>
      <c r="K76" s="6">
        <v>7.0000000000000007E-2</v>
      </c>
      <c r="L76" s="6">
        <v>0</v>
      </c>
      <c r="M76" s="6">
        <v>0.83</v>
      </c>
      <c r="N76" s="6">
        <v>0.55000000000000004</v>
      </c>
      <c r="O76" s="6">
        <v>0</v>
      </c>
      <c r="P76" s="82">
        <f t="shared" si="3"/>
        <v>0.27999999999999992</v>
      </c>
    </row>
    <row r="77" spans="1:16" s="3" customFormat="1" x14ac:dyDescent="0.25">
      <c r="A77" s="4">
        <v>2019</v>
      </c>
      <c r="B77" s="4">
        <v>1</v>
      </c>
      <c r="C77" s="4" t="s">
        <v>27</v>
      </c>
      <c r="D77" s="4" t="s">
        <v>160</v>
      </c>
      <c r="E77" s="4" t="s">
        <v>17</v>
      </c>
      <c r="F77" s="4" t="s">
        <v>161</v>
      </c>
      <c r="G77" s="5" t="s">
        <v>157</v>
      </c>
      <c r="H77" s="6">
        <v>2.66</v>
      </c>
      <c r="I77" s="6">
        <v>0</v>
      </c>
      <c r="J77" s="6">
        <v>0</v>
      </c>
      <c r="K77" s="6">
        <v>0.19</v>
      </c>
      <c r="L77" s="6">
        <v>0</v>
      </c>
      <c r="M77" s="6">
        <v>2.46</v>
      </c>
      <c r="N77" s="6">
        <v>1.62</v>
      </c>
      <c r="O77" s="6">
        <v>0</v>
      </c>
      <c r="P77" s="82">
        <f t="shared" si="3"/>
        <v>0.83999999999999986</v>
      </c>
    </row>
    <row r="78" spans="1:16" s="3" customFormat="1" x14ac:dyDescent="0.25">
      <c r="A78" s="4">
        <v>2019</v>
      </c>
      <c r="B78" s="4">
        <v>1</v>
      </c>
      <c r="C78" s="4" t="s">
        <v>27</v>
      </c>
      <c r="D78" s="4" t="s">
        <v>160</v>
      </c>
      <c r="E78" s="4" t="s">
        <v>17</v>
      </c>
      <c r="F78" s="4" t="s">
        <v>162</v>
      </c>
      <c r="G78" s="5" t="s">
        <v>157</v>
      </c>
      <c r="H78" s="6">
        <v>5.4</v>
      </c>
      <c r="I78" s="6">
        <v>0</v>
      </c>
      <c r="J78" s="6">
        <v>0</v>
      </c>
      <c r="K78" s="6">
        <v>0.39</v>
      </c>
      <c r="L78" s="6">
        <v>0</v>
      </c>
      <c r="M78" s="6">
        <v>5.01</v>
      </c>
      <c r="N78" s="6">
        <v>3.3</v>
      </c>
      <c r="O78" s="6">
        <v>0</v>
      </c>
      <c r="P78" s="82">
        <f t="shared" si="3"/>
        <v>1.71</v>
      </c>
    </row>
    <row r="79" spans="1:16" s="3" customFormat="1" x14ac:dyDescent="0.25">
      <c r="A79" s="4">
        <v>2019</v>
      </c>
      <c r="B79" s="4">
        <v>1</v>
      </c>
      <c r="C79" s="4" t="s">
        <v>27</v>
      </c>
      <c r="D79" s="4" t="s">
        <v>158</v>
      </c>
      <c r="E79" s="4" t="s">
        <v>17</v>
      </c>
      <c r="F79" s="4" t="s">
        <v>163</v>
      </c>
      <c r="G79" s="5" t="s">
        <v>157</v>
      </c>
      <c r="H79" s="6">
        <v>2.58</v>
      </c>
      <c r="I79" s="6">
        <v>0</v>
      </c>
      <c r="J79" s="6">
        <v>0</v>
      </c>
      <c r="K79" s="6">
        <v>0.19</v>
      </c>
      <c r="L79" s="6">
        <v>0</v>
      </c>
      <c r="M79" s="6">
        <v>2.39</v>
      </c>
      <c r="N79" s="6">
        <v>1.5699999999999998</v>
      </c>
      <c r="O79" s="6">
        <v>0</v>
      </c>
      <c r="P79" s="82">
        <f t="shared" si="3"/>
        <v>0.82000000000000028</v>
      </c>
    </row>
    <row r="80" spans="1:16" s="3" customFormat="1" x14ac:dyDescent="0.25">
      <c r="A80" s="4">
        <v>2019</v>
      </c>
      <c r="B80" s="4">
        <v>1</v>
      </c>
      <c r="C80" s="4" t="s">
        <v>27</v>
      </c>
      <c r="D80" s="4" t="s">
        <v>158</v>
      </c>
      <c r="E80" s="4" t="s">
        <v>17</v>
      </c>
      <c r="F80" s="4" t="s">
        <v>164</v>
      </c>
      <c r="G80" s="5" t="s">
        <v>157</v>
      </c>
      <c r="H80" s="6">
        <v>1.1200000000000001</v>
      </c>
      <c r="I80" s="6">
        <v>0</v>
      </c>
      <c r="J80" s="6">
        <v>0</v>
      </c>
      <c r="K80" s="6">
        <v>0.08</v>
      </c>
      <c r="L80" s="6">
        <v>0</v>
      </c>
      <c r="M80" s="6">
        <v>1.04</v>
      </c>
      <c r="N80" s="6">
        <v>0.68</v>
      </c>
      <c r="O80" s="6">
        <v>0</v>
      </c>
      <c r="P80" s="82">
        <f t="shared" si="3"/>
        <v>0.36</v>
      </c>
    </row>
    <row r="81" spans="1:16" s="3" customFormat="1" x14ac:dyDescent="0.25">
      <c r="A81" s="4">
        <v>2019</v>
      </c>
      <c r="B81" s="4">
        <v>1</v>
      </c>
      <c r="C81" s="4" t="s">
        <v>27</v>
      </c>
      <c r="D81" s="4" t="s">
        <v>160</v>
      </c>
      <c r="E81" s="4" t="s">
        <v>17</v>
      </c>
      <c r="F81" s="4" t="s">
        <v>165</v>
      </c>
      <c r="G81" s="5" t="s">
        <v>157</v>
      </c>
      <c r="H81" s="6">
        <v>0.46</v>
      </c>
      <c r="I81" s="6">
        <v>0</v>
      </c>
      <c r="J81" s="6">
        <v>0</v>
      </c>
      <c r="K81" s="6">
        <v>0.03</v>
      </c>
      <c r="L81" s="6">
        <v>0</v>
      </c>
      <c r="M81" s="6">
        <v>0.43</v>
      </c>
      <c r="N81" s="6">
        <v>0.28000000000000003</v>
      </c>
      <c r="O81" s="6">
        <v>0</v>
      </c>
      <c r="P81" s="82">
        <f t="shared" si="3"/>
        <v>0.14999999999999997</v>
      </c>
    </row>
    <row r="82" spans="1:16" s="3" customFormat="1" x14ac:dyDescent="0.25">
      <c r="A82" s="4">
        <v>2019</v>
      </c>
      <c r="B82" s="4">
        <v>1</v>
      </c>
      <c r="C82" s="4" t="s">
        <v>19</v>
      </c>
      <c r="D82" s="4" t="s">
        <v>166</v>
      </c>
      <c r="E82" s="4" t="s">
        <v>104</v>
      </c>
      <c r="F82" s="4" t="s">
        <v>167</v>
      </c>
      <c r="G82" s="5" t="s">
        <v>168</v>
      </c>
      <c r="H82" s="6">
        <v>4.9000000000000004</v>
      </c>
      <c r="I82" s="6">
        <v>0</v>
      </c>
      <c r="J82" s="6">
        <v>0</v>
      </c>
      <c r="K82" s="6">
        <v>0</v>
      </c>
      <c r="L82" s="6">
        <v>4.9000000000000004</v>
      </c>
      <c r="M82" s="6">
        <v>0</v>
      </c>
      <c r="N82" s="6">
        <v>0</v>
      </c>
      <c r="O82" s="6">
        <v>0</v>
      </c>
      <c r="P82" s="82">
        <f t="shared" si="3"/>
        <v>0</v>
      </c>
    </row>
    <row r="83" spans="1:16" s="3" customFormat="1" x14ac:dyDescent="0.25">
      <c r="A83" s="4">
        <v>2019</v>
      </c>
      <c r="B83" s="4">
        <v>1</v>
      </c>
      <c r="C83" s="4" t="s">
        <v>19</v>
      </c>
      <c r="D83" s="4" t="s">
        <v>166</v>
      </c>
      <c r="E83" s="4" t="s">
        <v>104</v>
      </c>
      <c r="F83" s="4" t="s">
        <v>168</v>
      </c>
      <c r="G83" s="5" t="s">
        <v>168</v>
      </c>
      <c r="H83" s="6">
        <v>2.7199999999999998</v>
      </c>
      <c r="I83" s="6">
        <v>0</v>
      </c>
      <c r="J83" s="6">
        <v>0</v>
      </c>
      <c r="K83" s="6">
        <v>0</v>
      </c>
      <c r="L83" s="6">
        <v>2.7199999999999998</v>
      </c>
      <c r="M83" s="6">
        <v>0</v>
      </c>
      <c r="N83" s="6">
        <v>0</v>
      </c>
      <c r="O83" s="6">
        <v>0</v>
      </c>
      <c r="P83" s="82">
        <f t="shared" si="3"/>
        <v>0</v>
      </c>
    </row>
    <row r="84" spans="1:16" s="3" customFormat="1" x14ac:dyDescent="0.25">
      <c r="A84" s="4">
        <v>2019</v>
      </c>
      <c r="B84" s="4">
        <v>1</v>
      </c>
      <c r="C84" s="4" t="s">
        <v>19</v>
      </c>
      <c r="D84" s="4" t="s">
        <v>103</v>
      </c>
      <c r="E84" s="4" t="s">
        <v>104</v>
      </c>
      <c r="F84" s="4" t="s">
        <v>169</v>
      </c>
      <c r="G84" s="5" t="s">
        <v>168</v>
      </c>
      <c r="H84" s="6">
        <v>2.17</v>
      </c>
      <c r="I84" s="6">
        <v>0</v>
      </c>
      <c r="J84" s="6">
        <v>0</v>
      </c>
      <c r="K84" s="6">
        <v>0</v>
      </c>
      <c r="L84" s="6">
        <v>2.17</v>
      </c>
      <c r="M84" s="6">
        <v>0</v>
      </c>
      <c r="N84" s="6">
        <v>0</v>
      </c>
      <c r="O84" s="6">
        <v>0</v>
      </c>
      <c r="P84" s="82">
        <f t="shared" si="3"/>
        <v>0</v>
      </c>
    </row>
    <row r="85" spans="1:16" s="3" customFormat="1" x14ac:dyDescent="0.25">
      <c r="A85" s="4">
        <v>2019</v>
      </c>
      <c r="B85" s="4">
        <v>1</v>
      </c>
      <c r="C85" s="4" t="s">
        <v>79</v>
      </c>
      <c r="D85" s="4" t="s">
        <v>137</v>
      </c>
      <c r="E85" s="4" t="s">
        <v>138</v>
      </c>
      <c r="F85" s="4" t="s">
        <v>170</v>
      </c>
      <c r="G85" s="5" t="s">
        <v>171</v>
      </c>
      <c r="H85" s="6">
        <v>7.25</v>
      </c>
      <c r="I85" s="6">
        <v>0</v>
      </c>
      <c r="J85" s="6">
        <v>0</v>
      </c>
      <c r="K85" s="6">
        <v>0.26</v>
      </c>
      <c r="L85" s="6">
        <v>6.99</v>
      </c>
      <c r="M85" s="6">
        <v>0</v>
      </c>
      <c r="N85" s="6">
        <v>0</v>
      </c>
      <c r="O85" s="6">
        <v>0</v>
      </c>
      <c r="P85" s="82">
        <f t="shared" si="3"/>
        <v>0</v>
      </c>
    </row>
    <row r="86" spans="1:16" s="3" customFormat="1" x14ac:dyDescent="0.25">
      <c r="A86" s="4">
        <v>2019</v>
      </c>
      <c r="B86" s="4">
        <v>1</v>
      </c>
      <c r="C86" s="4" t="s">
        <v>79</v>
      </c>
      <c r="D86" s="4" t="s">
        <v>137</v>
      </c>
      <c r="E86" s="4" t="s">
        <v>138</v>
      </c>
      <c r="F86" s="4" t="s">
        <v>172</v>
      </c>
      <c r="G86" s="5" t="s">
        <v>171</v>
      </c>
      <c r="H86" s="6">
        <v>9.85</v>
      </c>
      <c r="I86" s="6">
        <v>0</v>
      </c>
      <c r="J86" s="6">
        <v>0</v>
      </c>
      <c r="K86" s="6">
        <v>9.85</v>
      </c>
      <c r="L86" s="6">
        <v>0</v>
      </c>
      <c r="M86" s="6">
        <v>0</v>
      </c>
      <c r="N86" s="6">
        <v>0</v>
      </c>
      <c r="O86" s="6">
        <v>0</v>
      </c>
      <c r="P86" s="82">
        <f t="shared" si="3"/>
        <v>0</v>
      </c>
    </row>
    <row r="87" spans="1:16" s="3" customFormat="1" x14ac:dyDescent="0.25">
      <c r="A87" s="4">
        <v>2019</v>
      </c>
      <c r="B87" s="4">
        <v>1</v>
      </c>
      <c r="C87" s="4" t="s">
        <v>79</v>
      </c>
      <c r="D87" s="4" t="s">
        <v>137</v>
      </c>
      <c r="E87" s="4" t="s">
        <v>138</v>
      </c>
      <c r="F87" s="4" t="s">
        <v>173</v>
      </c>
      <c r="G87" s="5" t="s">
        <v>171</v>
      </c>
      <c r="H87" s="6">
        <v>0.37</v>
      </c>
      <c r="I87" s="6">
        <v>0</v>
      </c>
      <c r="J87" s="6">
        <v>0</v>
      </c>
      <c r="K87" s="6">
        <v>0</v>
      </c>
      <c r="L87" s="6">
        <v>0.37</v>
      </c>
      <c r="M87" s="6">
        <v>0</v>
      </c>
      <c r="N87" s="6">
        <v>0</v>
      </c>
      <c r="O87" s="6">
        <v>0</v>
      </c>
      <c r="P87" s="82">
        <f t="shared" si="3"/>
        <v>0</v>
      </c>
    </row>
    <row r="88" spans="1:16" s="3" customFormat="1" x14ac:dyDescent="0.25">
      <c r="A88" s="4">
        <v>2019</v>
      </c>
      <c r="B88" s="4">
        <v>1</v>
      </c>
      <c r="C88" s="4" t="s">
        <v>79</v>
      </c>
      <c r="D88" s="4" t="s">
        <v>137</v>
      </c>
      <c r="E88" s="4" t="s">
        <v>138</v>
      </c>
      <c r="F88" s="4" t="s">
        <v>174</v>
      </c>
      <c r="G88" s="5" t="s">
        <v>171</v>
      </c>
      <c r="H88" s="6">
        <v>0.49</v>
      </c>
      <c r="I88" s="6">
        <v>0</v>
      </c>
      <c r="J88" s="6">
        <v>0</v>
      </c>
      <c r="K88" s="6">
        <v>0</v>
      </c>
      <c r="L88" s="6">
        <v>0.49</v>
      </c>
      <c r="M88" s="6">
        <v>0</v>
      </c>
      <c r="N88" s="6">
        <v>0</v>
      </c>
      <c r="O88" s="6">
        <v>0</v>
      </c>
      <c r="P88" s="82">
        <f t="shared" si="3"/>
        <v>0</v>
      </c>
    </row>
    <row r="89" spans="1:16" s="3" customFormat="1" x14ac:dyDescent="0.25">
      <c r="A89" s="4">
        <v>2019</v>
      </c>
      <c r="B89" s="4">
        <v>1</v>
      </c>
      <c r="C89" s="4" t="s">
        <v>79</v>
      </c>
      <c r="D89" s="4" t="s">
        <v>137</v>
      </c>
      <c r="E89" s="4" t="s">
        <v>138</v>
      </c>
      <c r="F89" s="4" t="s">
        <v>175</v>
      </c>
      <c r="G89" s="5" t="s">
        <v>171</v>
      </c>
      <c r="H89" s="6">
        <v>4.6499999999999995</v>
      </c>
      <c r="I89" s="6">
        <v>0</v>
      </c>
      <c r="J89" s="6">
        <v>0</v>
      </c>
      <c r="K89" s="6">
        <v>0.4</v>
      </c>
      <c r="L89" s="6">
        <v>4.25</v>
      </c>
      <c r="M89" s="6">
        <v>0</v>
      </c>
      <c r="N89" s="6">
        <v>0</v>
      </c>
      <c r="O89" s="6">
        <v>0</v>
      </c>
      <c r="P89" s="82">
        <f t="shared" si="3"/>
        <v>0</v>
      </c>
    </row>
    <row r="90" spans="1:16" s="3" customFormat="1" x14ac:dyDescent="0.25">
      <c r="A90" s="4">
        <v>2019</v>
      </c>
      <c r="B90" s="4">
        <v>1</v>
      </c>
      <c r="C90" s="4" t="s">
        <v>27</v>
      </c>
      <c r="D90" s="4" t="s">
        <v>158</v>
      </c>
      <c r="E90" s="4" t="s">
        <v>176</v>
      </c>
      <c r="F90" s="4" t="s">
        <v>177</v>
      </c>
      <c r="G90" s="5" t="s">
        <v>178</v>
      </c>
      <c r="H90" s="6">
        <v>0.75</v>
      </c>
      <c r="I90" s="6">
        <v>0</v>
      </c>
      <c r="J90" s="6">
        <v>0</v>
      </c>
      <c r="K90" s="6">
        <v>0.75</v>
      </c>
      <c r="L90" s="6">
        <v>0</v>
      </c>
      <c r="M90" s="6">
        <v>0</v>
      </c>
      <c r="N90" s="6">
        <v>0</v>
      </c>
      <c r="O90" s="6">
        <v>0</v>
      </c>
      <c r="P90" s="82">
        <f t="shared" si="3"/>
        <v>0</v>
      </c>
    </row>
    <row r="91" spans="1:16" s="3" customFormat="1" x14ac:dyDescent="0.25">
      <c r="A91" s="4">
        <v>2019</v>
      </c>
      <c r="B91" s="4">
        <v>1</v>
      </c>
      <c r="C91" s="4" t="s">
        <v>27</v>
      </c>
      <c r="D91" s="4" t="s">
        <v>158</v>
      </c>
      <c r="E91" s="4" t="s">
        <v>176</v>
      </c>
      <c r="F91" s="4" t="s">
        <v>179</v>
      </c>
      <c r="G91" s="5" t="s">
        <v>178</v>
      </c>
      <c r="H91" s="6">
        <v>3.76</v>
      </c>
      <c r="I91" s="6">
        <v>0</v>
      </c>
      <c r="J91" s="6">
        <v>0</v>
      </c>
      <c r="K91" s="6">
        <v>0</v>
      </c>
      <c r="L91" s="6">
        <v>0</v>
      </c>
      <c r="M91" s="6">
        <v>3.76</v>
      </c>
      <c r="N91" s="6">
        <v>1.97</v>
      </c>
      <c r="O91" s="6">
        <v>0</v>
      </c>
      <c r="P91" s="82">
        <f t="shared" si="3"/>
        <v>1.7899999999999998</v>
      </c>
    </row>
    <row r="92" spans="1:16" s="3" customFormat="1" x14ac:dyDescent="0.25">
      <c r="A92" s="4">
        <v>2019</v>
      </c>
      <c r="B92" s="4">
        <v>1</v>
      </c>
      <c r="C92" s="4" t="s">
        <v>27</v>
      </c>
      <c r="D92" s="4" t="s">
        <v>180</v>
      </c>
      <c r="E92" s="4" t="s">
        <v>29</v>
      </c>
      <c r="F92" s="4" t="s">
        <v>181</v>
      </c>
      <c r="G92" s="5" t="s">
        <v>182</v>
      </c>
      <c r="H92" s="6">
        <v>10.75</v>
      </c>
      <c r="I92" s="6">
        <v>0</v>
      </c>
      <c r="J92" s="6">
        <v>0</v>
      </c>
      <c r="K92" s="6">
        <v>10.75</v>
      </c>
      <c r="L92" s="6">
        <v>0</v>
      </c>
      <c r="M92" s="6">
        <v>0</v>
      </c>
      <c r="N92" s="6">
        <v>0</v>
      </c>
      <c r="O92" s="6">
        <v>0</v>
      </c>
      <c r="P92" s="82">
        <f t="shared" si="3"/>
        <v>0</v>
      </c>
    </row>
    <row r="93" spans="1:16" s="3" customFormat="1" x14ac:dyDescent="0.25">
      <c r="A93" s="4">
        <v>2019</v>
      </c>
      <c r="B93" s="4">
        <v>1</v>
      </c>
      <c r="C93" s="4" t="s">
        <v>79</v>
      </c>
      <c r="D93" s="4" t="s">
        <v>79</v>
      </c>
      <c r="E93" s="4" t="s">
        <v>138</v>
      </c>
      <c r="F93" s="4" t="s">
        <v>183</v>
      </c>
      <c r="G93" s="5" t="s">
        <v>184</v>
      </c>
      <c r="H93" s="6">
        <v>55.97</v>
      </c>
      <c r="I93" s="6">
        <v>0</v>
      </c>
      <c r="J93" s="6">
        <v>0</v>
      </c>
      <c r="K93" s="6">
        <v>55.97</v>
      </c>
      <c r="L93" s="6">
        <v>0</v>
      </c>
      <c r="M93" s="6">
        <v>0</v>
      </c>
      <c r="N93" s="6">
        <v>0</v>
      </c>
      <c r="O93" s="6">
        <v>0</v>
      </c>
      <c r="P93" s="82">
        <f t="shared" si="3"/>
        <v>0</v>
      </c>
    </row>
    <row r="94" spans="1:16" s="3" customFormat="1" x14ac:dyDescent="0.25">
      <c r="A94" s="4">
        <v>2019</v>
      </c>
      <c r="B94" s="4">
        <v>1</v>
      </c>
      <c r="C94" s="4" t="s">
        <v>79</v>
      </c>
      <c r="D94" s="4" t="s">
        <v>137</v>
      </c>
      <c r="E94" s="4" t="s">
        <v>138</v>
      </c>
      <c r="F94" s="4" t="s">
        <v>183</v>
      </c>
      <c r="G94" s="5" t="s">
        <v>184</v>
      </c>
      <c r="H94" s="6">
        <v>0.36000000000000004</v>
      </c>
      <c r="I94" s="6">
        <v>0</v>
      </c>
      <c r="J94" s="6">
        <v>0</v>
      </c>
      <c r="K94" s="6">
        <v>0.36000000000000004</v>
      </c>
      <c r="L94" s="6">
        <v>0</v>
      </c>
      <c r="M94" s="6">
        <v>0</v>
      </c>
      <c r="N94" s="6">
        <v>0</v>
      </c>
      <c r="O94" s="6">
        <v>0</v>
      </c>
      <c r="P94" s="82">
        <f t="shared" si="3"/>
        <v>0</v>
      </c>
    </row>
    <row r="95" spans="1:16" s="3" customFormat="1" x14ac:dyDescent="0.25">
      <c r="A95" s="4">
        <v>2019</v>
      </c>
      <c r="B95" s="4">
        <v>1</v>
      </c>
      <c r="C95" s="4" t="s">
        <v>79</v>
      </c>
      <c r="D95" s="4" t="s">
        <v>79</v>
      </c>
      <c r="E95" s="4" t="s">
        <v>138</v>
      </c>
      <c r="F95" s="4" t="s">
        <v>185</v>
      </c>
      <c r="G95" s="5" t="s">
        <v>184</v>
      </c>
      <c r="H95" s="6">
        <v>8.51</v>
      </c>
      <c r="I95" s="6">
        <v>0</v>
      </c>
      <c r="J95" s="6">
        <v>0</v>
      </c>
      <c r="K95" s="6">
        <v>8.51</v>
      </c>
      <c r="L95" s="6">
        <v>0</v>
      </c>
      <c r="M95" s="6">
        <v>0</v>
      </c>
      <c r="N95" s="6">
        <v>0</v>
      </c>
      <c r="O95" s="6">
        <v>0</v>
      </c>
      <c r="P95" s="82">
        <f t="shared" si="3"/>
        <v>0</v>
      </c>
    </row>
    <row r="96" spans="1:16" s="3" customFormat="1" x14ac:dyDescent="0.25">
      <c r="A96" s="4">
        <v>2019</v>
      </c>
      <c r="B96" s="4">
        <v>1</v>
      </c>
      <c r="C96" s="4" t="s">
        <v>79</v>
      </c>
      <c r="D96" s="4" t="s">
        <v>137</v>
      </c>
      <c r="E96" s="4" t="s">
        <v>138</v>
      </c>
      <c r="F96" s="4" t="s">
        <v>186</v>
      </c>
      <c r="G96" s="5" t="s">
        <v>184</v>
      </c>
      <c r="H96" s="6">
        <v>1.65</v>
      </c>
      <c r="I96" s="6">
        <v>0</v>
      </c>
      <c r="J96" s="6">
        <v>0</v>
      </c>
      <c r="K96" s="6">
        <v>1.65</v>
      </c>
      <c r="L96" s="6">
        <v>0</v>
      </c>
      <c r="M96" s="6">
        <v>0</v>
      </c>
      <c r="N96" s="6">
        <v>0</v>
      </c>
      <c r="O96" s="6">
        <v>0</v>
      </c>
      <c r="P96" s="82">
        <f t="shared" si="3"/>
        <v>0</v>
      </c>
    </row>
    <row r="97" spans="1:16" s="3" customFormat="1" x14ac:dyDescent="0.25">
      <c r="A97" s="4">
        <v>2019</v>
      </c>
      <c r="B97" s="4">
        <v>1</v>
      </c>
      <c r="C97" s="4" t="s">
        <v>79</v>
      </c>
      <c r="D97" s="4" t="s">
        <v>137</v>
      </c>
      <c r="E97" s="4" t="s">
        <v>138</v>
      </c>
      <c r="F97" s="4" t="s">
        <v>187</v>
      </c>
      <c r="G97" s="5" t="s">
        <v>184</v>
      </c>
      <c r="H97" s="6">
        <v>0.08</v>
      </c>
      <c r="I97" s="6">
        <v>0</v>
      </c>
      <c r="J97" s="6">
        <v>0</v>
      </c>
      <c r="K97" s="6">
        <v>0.08</v>
      </c>
      <c r="L97" s="6">
        <v>0</v>
      </c>
      <c r="M97" s="6">
        <v>0</v>
      </c>
      <c r="N97" s="6">
        <v>0</v>
      </c>
      <c r="O97" s="6">
        <v>0</v>
      </c>
      <c r="P97" s="82">
        <f t="shared" si="3"/>
        <v>0</v>
      </c>
    </row>
    <row r="98" spans="1:16" s="3" customFormat="1" x14ac:dyDescent="0.25">
      <c r="A98" s="4">
        <v>2019</v>
      </c>
      <c r="B98" s="4">
        <v>1</v>
      </c>
      <c r="C98" s="4" t="s">
        <v>79</v>
      </c>
      <c r="D98" s="4" t="s">
        <v>79</v>
      </c>
      <c r="E98" s="4" t="s">
        <v>138</v>
      </c>
      <c r="F98" s="4" t="s">
        <v>188</v>
      </c>
      <c r="G98" s="5" t="s">
        <v>184</v>
      </c>
      <c r="H98" s="6">
        <v>0.05</v>
      </c>
      <c r="I98" s="6">
        <v>0</v>
      </c>
      <c r="J98" s="6">
        <v>0</v>
      </c>
      <c r="K98" s="6">
        <v>0.05</v>
      </c>
      <c r="L98" s="6">
        <v>0</v>
      </c>
      <c r="M98" s="6">
        <v>0</v>
      </c>
      <c r="N98" s="6">
        <v>0</v>
      </c>
      <c r="O98" s="6">
        <v>0</v>
      </c>
      <c r="P98" s="82">
        <f t="shared" si="3"/>
        <v>0</v>
      </c>
    </row>
    <row r="99" spans="1:16" s="3" customFormat="1" x14ac:dyDescent="0.25">
      <c r="A99" s="4">
        <v>2019</v>
      </c>
      <c r="B99" s="4">
        <v>1</v>
      </c>
      <c r="C99" s="4" t="s">
        <v>27</v>
      </c>
      <c r="D99" s="4" t="s">
        <v>180</v>
      </c>
      <c r="E99" s="4" t="s">
        <v>29</v>
      </c>
      <c r="F99" s="4" t="s">
        <v>189</v>
      </c>
      <c r="G99" s="5" t="s">
        <v>190</v>
      </c>
      <c r="H99" s="6">
        <v>91.63</v>
      </c>
      <c r="I99" s="6">
        <v>0</v>
      </c>
      <c r="J99" s="6">
        <v>0</v>
      </c>
      <c r="K99" s="6">
        <v>83.45</v>
      </c>
      <c r="L99" s="6">
        <v>8.18</v>
      </c>
      <c r="M99" s="6">
        <v>0</v>
      </c>
      <c r="N99" s="6">
        <v>0</v>
      </c>
      <c r="O99" s="6">
        <v>0</v>
      </c>
      <c r="P99" s="82">
        <f t="shared" si="3"/>
        <v>0</v>
      </c>
    </row>
    <row r="100" spans="1:16" s="3" customFormat="1" x14ac:dyDescent="0.25">
      <c r="A100" s="4">
        <v>2019</v>
      </c>
      <c r="B100" s="4">
        <v>1</v>
      </c>
      <c r="C100" s="4" t="s">
        <v>27</v>
      </c>
      <c r="D100" s="4" t="s">
        <v>191</v>
      </c>
      <c r="E100" s="4" t="s">
        <v>29</v>
      </c>
      <c r="F100" s="4" t="s">
        <v>189</v>
      </c>
      <c r="G100" s="5" t="s">
        <v>190</v>
      </c>
      <c r="H100" s="6">
        <v>10.28</v>
      </c>
      <c r="I100" s="6">
        <v>0</v>
      </c>
      <c r="J100" s="6">
        <v>0</v>
      </c>
      <c r="K100" s="6">
        <v>9.3699999999999992</v>
      </c>
      <c r="L100" s="6">
        <v>0.91</v>
      </c>
      <c r="M100" s="6">
        <v>0</v>
      </c>
      <c r="N100" s="6">
        <v>0</v>
      </c>
      <c r="O100" s="6">
        <v>0</v>
      </c>
      <c r="P100" s="82">
        <f t="shared" si="3"/>
        <v>0</v>
      </c>
    </row>
    <row r="101" spans="1:16" s="3" customFormat="1" x14ac:dyDescent="0.25">
      <c r="A101" s="4">
        <v>2019</v>
      </c>
      <c r="B101" s="4">
        <v>1</v>
      </c>
      <c r="C101" s="4" t="s">
        <v>27</v>
      </c>
      <c r="D101" s="4" t="s">
        <v>180</v>
      </c>
      <c r="E101" s="4" t="s">
        <v>29</v>
      </c>
      <c r="F101" s="4" t="s">
        <v>192</v>
      </c>
      <c r="G101" s="5" t="s">
        <v>190</v>
      </c>
      <c r="H101" s="6">
        <v>0.01</v>
      </c>
      <c r="I101" s="6">
        <v>0</v>
      </c>
      <c r="J101" s="6">
        <v>0</v>
      </c>
      <c r="K101" s="6">
        <v>0.01</v>
      </c>
      <c r="L101" s="6">
        <v>0</v>
      </c>
      <c r="M101" s="6">
        <v>0</v>
      </c>
      <c r="N101" s="6">
        <v>0</v>
      </c>
      <c r="O101" s="6">
        <v>0</v>
      </c>
      <c r="P101" s="82">
        <f t="shared" si="3"/>
        <v>0</v>
      </c>
    </row>
    <row r="102" spans="1:16" s="3" customFormat="1" x14ac:dyDescent="0.25">
      <c r="A102" s="4">
        <v>2019</v>
      </c>
      <c r="B102" s="4">
        <v>1</v>
      </c>
      <c r="C102" s="4" t="s">
        <v>27</v>
      </c>
      <c r="D102" s="4" t="s">
        <v>191</v>
      </c>
      <c r="E102" s="4" t="s">
        <v>29</v>
      </c>
      <c r="F102" s="4" t="s">
        <v>192</v>
      </c>
      <c r="G102" s="5" t="s">
        <v>190</v>
      </c>
      <c r="H102" s="6">
        <v>39.36</v>
      </c>
      <c r="I102" s="6">
        <v>0</v>
      </c>
      <c r="J102" s="6">
        <v>0</v>
      </c>
      <c r="K102" s="6">
        <v>35.82</v>
      </c>
      <c r="L102" s="6">
        <v>3.54</v>
      </c>
      <c r="M102" s="6">
        <v>0</v>
      </c>
      <c r="N102" s="6">
        <v>0</v>
      </c>
      <c r="O102" s="6">
        <v>0</v>
      </c>
      <c r="P102" s="82">
        <f t="shared" si="3"/>
        <v>0</v>
      </c>
    </row>
    <row r="103" spans="1:16" s="3" customFormat="1" x14ac:dyDescent="0.25">
      <c r="A103" s="4">
        <v>2019</v>
      </c>
      <c r="B103" s="4">
        <v>1</v>
      </c>
      <c r="C103" s="4" t="s">
        <v>19</v>
      </c>
      <c r="D103" s="4" t="s">
        <v>106</v>
      </c>
      <c r="E103" s="4" t="s">
        <v>29</v>
      </c>
      <c r="F103" s="4" t="s">
        <v>193</v>
      </c>
      <c r="G103" s="5" t="s">
        <v>193</v>
      </c>
      <c r="H103" s="6">
        <v>4491.09</v>
      </c>
      <c r="I103" s="6">
        <v>0</v>
      </c>
      <c r="J103" s="6">
        <v>1363.47</v>
      </c>
      <c r="K103" s="6">
        <v>26.209999999999997</v>
      </c>
      <c r="L103" s="6">
        <v>432.2</v>
      </c>
      <c r="M103" s="6">
        <v>448.27</v>
      </c>
      <c r="N103" s="6">
        <v>447.85999999999996</v>
      </c>
      <c r="O103" s="6">
        <v>2220.9</v>
      </c>
      <c r="P103" s="82">
        <f t="shared" si="3"/>
        <v>2221.31</v>
      </c>
    </row>
    <row r="104" spans="1:16" s="3" customFormat="1" x14ac:dyDescent="0.25">
      <c r="A104" s="4">
        <v>2019</v>
      </c>
      <c r="B104" s="4">
        <v>1</v>
      </c>
      <c r="C104" s="4" t="s">
        <v>89</v>
      </c>
      <c r="D104" s="4" t="s">
        <v>194</v>
      </c>
      <c r="E104" s="4" t="s">
        <v>29</v>
      </c>
      <c r="F104" s="4" t="s">
        <v>195</v>
      </c>
      <c r="G104" s="5" t="s">
        <v>196</v>
      </c>
      <c r="H104" s="6">
        <v>48.65</v>
      </c>
      <c r="I104" s="6">
        <v>0</v>
      </c>
      <c r="J104" s="6">
        <v>0</v>
      </c>
      <c r="K104" s="6">
        <v>46.95</v>
      </c>
      <c r="L104" s="6">
        <v>1.7000000000000002</v>
      </c>
      <c r="M104" s="6">
        <v>0</v>
      </c>
      <c r="N104" s="6">
        <v>0</v>
      </c>
      <c r="O104" s="6">
        <v>0</v>
      </c>
      <c r="P104" s="82">
        <f t="shared" si="3"/>
        <v>0</v>
      </c>
    </row>
    <row r="105" spans="1:16" s="3" customFormat="1" x14ac:dyDescent="0.25">
      <c r="A105" s="4">
        <v>2019</v>
      </c>
      <c r="B105" s="4">
        <v>1</v>
      </c>
      <c r="C105" s="4" t="s">
        <v>89</v>
      </c>
      <c r="D105" s="4" t="s">
        <v>197</v>
      </c>
      <c r="E105" s="4" t="s">
        <v>29</v>
      </c>
      <c r="F105" s="4" t="s">
        <v>198</v>
      </c>
      <c r="G105" s="5" t="s">
        <v>196</v>
      </c>
      <c r="H105" s="6">
        <v>6.67</v>
      </c>
      <c r="I105" s="6">
        <v>0</v>
      </c>
      <c r="J105" s="6">
        <v>0</v>
      </c>
      <c r="K105" s="6">
        <v>6.67</v>
      </c>
      <c r="L105" s="6">
        <v>0</v>
      </c>
      <c r="M105" s="6">
        <v>0</v>
      </c>
      <c r="N105" s="6">
        <v>0</v>
      </c>
      <c r="O105" s="6">
        <v>0</v>
      </c>
      <c r="P105" s="82">
        <f t="shared" si="3"/>
        <v>0</v>
      </c>
    </row>
    <row r="106" spans="1:16" s="3" customFormat="1" x14ac:dyDescent="0.25">
      <c r="A106" s="4">
        <v>2019</v>
      </c>
      <c r="B106" s="4">
        <v>1</v>
      </c>
      <c r="C106" s="4" t="s">
        <v>89</v>
      </c>
      <c r="D106" s="4" t="s">
        <v>197</v>
      </c>
      <c r="E106" s="4" t="s">
        <v>29</v>
      </c>
      <c r="F106" s="4" t="s">
        <v>199</v>
      </c>
      <c r="G106" s="5" t="s">
        <v>200</v>
      </c>
      <c r="H106" s="6">
        <v>72.03</v>
      </c>
      <c r="I106" s="6">
        <v>0</v>
      </c>
      <c r="J106" s="6">
        <v>0</v>
      </c>
      <c r="K106" s="6">
        <v>0.06</v>
      </c>
      <c r="L106" s="6">
        <v>3.55</v>
      </c>
      <c r="M106" s="6">
        <v>67.61</v>
      </c>
      <c r="N106" s="6">
        <v>0</v>
      </c>
      <c r="O106" s="6">
        <v>0.81</v>
      </c>
      <c r="P106" s="82">
        <f t="shared" si="3"/>
        <v>68.42</v>
      </c>
    </row>
    <row r="107" spans="1:16" s="3" customFormat="1" x14ac:dyDescent="0.25">
      <c r="A107" s="4">
        <v>2019</v>
      </c>
      <c r="B107" s="4">
        <v>1</v>
      </c>
      <c r="C107" s="4" t="s">
        <v>89</v>
      </c>
      <c r="D107" s="4" t="s">
        <v>197</v>
      </c>
      <c r="E107" s="4" t="s">
        <v>29</v>
      </c>
      <c r="F107" s="4" t="s">
        <v>201</v>
      </c>
      <c r="G107" s="5" t="s">
        <v>200</v>
      </c>
      <c r="H107" s="6">
        <v>100.74</v>
      </c>
      <c r="I107" s="6">
        <v>0</v>
      </c>
      <c r="J107" s="6">
        <v>0</v>
      </c>
      <c r="K107" s="6">
        <v>0.08</v>
      </c>
      <c r="L107" s="6">
        <v>4.96</v>
      </c>
      <c r="M107" s="6">
        <v>94.57</v>
      </c>
      <c r="N107" s="6">
        <v>0</v>
      </c>
      <c r="O107" s="6">
        <v>1.1400000000000001</v>
      </c>
      <c r="P107" s="82">
        <f t="shared" si="3"/>
        <v>95.71</v>
      </c>
    </row>
    <row r="108" spans="1:16" s="3" customFormat="1" x14ac:dyDescent="0.25">
      <c r="A108" s="4">
        <v>2019</v>
      </c>
      <c r="B108" s="4">
        <v>1</v>
      </c>
      <c r="C108" s="4" t="s">
        <v>89</v>
      </c>
      <c r="D108" s="4" t="s">
        <v>197</v>
      </c>
      <c r="E108" s="4" t="s">
        <v>29</v>
      </c>
      <c r="F108" s="4" t="s">
        <v>202</v>
      </c>
      <c r="G108" s="5" t="s">
        <v>200</v>
      </c>
      <c r="H108" s="6">
        <v>33.799999999999997</v>
      </c>
      <c r="I108" s="6">
        <v>0</v>
      </c>
      <c r="J108" s="6">
        <v>0</v>
      </c>
      <c r="K108" s="6">
        <v>0.03</v>
      </c>
      <c r="L108" s="6">
        <v>1.6600000000000001</v>
      </c>
      <c r="M108" s="6">
        <v>31.73</v>
      </c>
      <c r="N108" s="6">
        <v>0</v>
      </c>
      <c r="O108" s="6">
        <v>0.38</v>
      </c>
      <c r="P108" s="82">
        <f t="shared" si="3"/>
        <v>32.11</v>
      </c>
    </row>
    <row r="109" spans="1:16" s="3" customFormat="1" x14ac:dyDescent="0.25">
      <c r="A109" s="4">
        <v>2019</v>
      </c>
      <c r="B109" s="4">
        <v>1</v>
      </c>
      <c r="C109" s="4" t="s">
        <v>203</v>
      </c>
      <c r="D109" s="4" t="s">
        <v>204</v>
      </c>
      <c r="E109" s="4" t="s">
        <v>17</v>
      </c>
      <c r="F109" s="4" t="s">
        <v>204</v>
      </c>
      <c r="G109" s="5" t="s">
        <v>205</v>
      </c>
      <c r="H109" s="6">
        <v>31.85</v>
      </c>
      <c r="I109" s="6">
        <v>0</v>
      </c>
      <c r="J109" s="6">
        <v>0</v>
      </c>
      <c r="K109" s="6">
        <v>0.14000000000000001</v>
      </c>
      <c r="L109" s="6">
        <v>9.67</v>
      </c>
      <c r="M109" s="6">
        <v>0</v>
      </c>
      <c r="N109" s="6">
        <v>0</v>
      </c>
      <c r="O109" s="6">
        <v>22.03</v>
      </c>
      <c r="P109" s="82">
        <f t="shared" si="3"/>
        <v>22.03</v>
      </c>
    </row>
    <row r="110" spans="1:16" s="3" customFormat="1" x14ac:dyDescent="0.25">
      <c r="A110" s="4">
        <v>2019</v>
      </c>
      <c r="B110" s="4">
        <v>1</v>
      </c>
      <c r="C110" s="4" t="s">
        <v>19</v>
      </c>
      <c r="D110" s="4" t="s">
        <v>46</v>
      </c>
      <c r="E110" s="4" t="s">
        <v>206</v>
      </c>
      <c r="F110" s="4" t="s">
        <v>207</v>
      </c>
      <c r="G110" s="5" t="s">
        <v>208</v>
      </c>
      <c r="H110" s="6">
        <v>6.65</v>
      </c>
      <c r="I110" s="6">
        <v>0</v>
      </c>
      <c r="J110" s="6">
        <v>0</v>
      </c>
      <c r="K110" s="6">
        <v>2.0900000000000003</v>
      </c>
      <c r="L110" s="6">
        <v>4.5500000000000007</v>
      </c>
      <c r="M110" s="6">
        <v>0</v>
      </c>
      <c r="N110" s="6">
        <v>0</v>
      </c>
      <c r="O110" s="6">
        <v>0</v>
      </c>
      <c r="P110" s="82">
        <f t="shared" si="3"/>
        <v>0</v>
      </c>
    </row>
    <row r="111" spans="1:16" s="3" customFormat="1" x14ac:dyDescent="0.25">
      <c r="A111" s="4">
        <v>2019</v>
      </c>
      <c r="B111" s="4">
        <v>1</v>
      </c>
      <c r="C111" s="4" t="s">
        <v>209</v>
      </c>
      <c r="D111" s="4" t="s">
        <v>210</v>
      </c>
      <c r="E111" s="4" t="s">
        <v>17</v>
      </c>
      <c r="F111" s="4" t="s">
        <v>211</v>
      </c>
      <c r="G111" s="7" t="s">
        <v>212</v>
      </c>
      <c r="H111" s="6">
        <v>0.11</v>
      </c>
      <c r="I111" s="6">
        <v>0</v>
      </c>
      <c r="J111" s="6">
        <v>0</v>
      </c>
      <c r="K111" s="6">
        <v>0</v>
      </c>
      <c r="L111" s="6">
        <v>0.04</v>
      </c>
      <c r="M111" s="6">
        <v>0</v>
      </c>
      <c r="N111" s="6">
        <v>0</v>
      </c>
      <c r="O111" s="6">
        <v>7.0000000000000007E-2</v>
      </c>
      <c r="P111" s="82">
        <f t="shared" si="3"/>
        <v>7.0000000000000007E-2</v>
      </c>
    </row>
    <row r="112" spans="1:16" s="3" customFormat="1" x14ac:dyDescent="0.25">
      <c r="A112" s="4">
        <v>2019</v>
      </c>
      <c r="B112" s="4">
        <v>1</v>
      </c>
      <c r="C112" s="4" t="s">
        <v>209</v>
      </c>
      <c r="D112" s="4" t="s">
        <v>210</v>
      </c>
      <c r="E112" s="4" t="s">
        <v>17</v>
      </c>
      <c r="F112" s="4" t="s">
        <v>213</v>
      </c>
      <c r="G112" s="7" t="s">
        <v>212</v>
      </c>
      <c r="H112" s="6">
        <v>0.14000000000000001</v>
      </c>
      <c r="I112" s="6">
        <v>0</v>
      </c>
      <c r="J112" s="6">
        <v>0</v>
      </c>
      <c r="K112" s="6">
        <v>0</v>
      </c>
      <c r="L112" s="6">
        <v>0.06</v>
      </c>
      <c r="M112" s="6">
        <v>0</v>
      </c>
      <c r="N112" s="6">
        <v>0</v>
      </c>
      <c r="O112" s="6">
        <v>0.09</v>
      </c>
      <c r="P112" s="82">
        <f t="shared" si="3"/>
        <v>0.09</v>
      </c>
    </row>
    <row r="113" spans="1:16" s="3" customFormat="1" x14ac:dyDescent="0.25">
      <c r="A113" s="4">
        <v>2019</v>
      </c>
      <c r="B113" s="4">
        <v>1</v>
      </c>
      <c r="C113" s="4" t="s">
        <v>209</v>
      </c>
      <c r="D113" s="4" t="s">
        <v>210</v>
      </c>
      <c r="E113" s="4" t="s">
        <v>17</v>
      </c>
      <c r="F113" s="4" t="s">
        <v>214</v>
      </c>
      <c r="G113" s="7" t="s">
        <v>212</v>
      </c>
      <c r="H113" s="6">
        <v>0.74</v>
      </c>
      <c r="I113" s="6">
        <v>0</v>
      </c>
      <c r="J113" s="6">
        <v>0</v>
      </c>
      <c r="K113" s="6">
        <v>0.01</v>
      </c>
      <c r="L113" s="6">
        <v>0.28999999999999998</v>
      </c>
      <c r="M113" s="6">
        <v>0</v>
      </c>
      <c r="N113" s="6">
        <v>0</v>
      </c>
      <c r="O113" s="6">
        <v>0.44</v>
      </c>
      <c r="P113" s="82">
        <f t="shared" si="3"/>
        <v>0.44</v>
      </c>
    </row>
    <row r="114" spans="1:16" s="3" customFormat="1" x14ac:dyDescent="0.25">
      <c r="A114" s="4">
        <v>2019</v>
      </c>
      <c r="B114" s="4">
        <v>1</v>
      </c>
      <c r="C114" s="4" t="s">
        <v>209</v>
      </c>
      <c r="D114" s="4" t="s">
        <v>210</v>
      </c>
      <c r="E114" s="4" t="s">
        <v>17</v>
      </c>
      <c r="F114" s="4" t="s">
        <v>215</v>
      </c>
      <c r="G114" s="7" t="s">
        <v>212</v>
      </c>
      <c r="H114" s="6">
        <v>8.59</v>
      </c>
      <c r="I114" s="6">
        <v>0</v>
      </c>
      <c r="J114" s="6">
        <v>0</v>
      </c>
      <c r="K114" s="6">
        <v>0.16</v>
      </c>
      <c r="L114" s="6">
        <v>3.31</v>
      </c>
      <c r="M114" s="6">
        <v>0</v>
      </c>
      <c r="N114" s="6">
        <v>0</v>
      </c>
      <c r="O114" s="6">
        <v>5.12</v>
      </c>
      <c r="P114" s="82">
        <f t="shared" si="3"/>
        <v>5.12</v>
      </c>
    </row>
    <row r="115" spans="1:16" s="3" customFormat="1" x14ac:dyDescent="0.25">
      <c r="A115" s="4">
        <v>2019</v>
      </c>
      <c r="B115" s="4">
        <v>1</v>
      </c>
      <c r="C115" s="4" t="s">
        <v>19</v>
      </c>
      <c r="D115" s="4" t="s">
        <v>106</v>
      </c>
      <c r="E115" s="4" t="s">
        <v>29</v>
      </c>
      <c r="F115" s="4" t="s">
        <v>216</v>
      </c>
      <c r="G115" s="5" t="s">
        <v>217</v>
      </c>
      <c r="H115" s="6">
        <v>11277.029999999997</v>
      </c>
      <c r="I115" s="6">
        <v>0</v>
      </c>
      <c r="J115" s="6">
        <v>5146.26</v>
      </c>
      <c r="K115" s="6">
        <v>27.21</v>
      </c>
      <c r="L115" s="6">
        <v>918.98</v>
      </c>
      <c r="M115" s="6">
        <v>0</v>
      </c>
      <c r="N115" s="6">
        <v>0</v>
      </c>
      <c r="O115" s="6">
        <v>5184.5600000000004</v>
      </c>
      <c r="P115" s="82">
        <f t="shared" si="3"/>
        <v>5184.5600000000004</v>
      </c>
    </row>
    <row r="116" spans="1:16" s="3" customFormat="1" x14ac:dyDescent="0.25">
      <c r="A116" s="4">
        <v>2019</v>
      </c>
      <c r="B116" s="4">
        <v>1</v>
      </c>
      <c r="C116" s="4" t="s">
        <v>19</v>
      </c>
      <c r="D116" s="4" t="s">
        <v>106</v>
      </c>
      <c r="E116" s="4" t="s">
        <v>29</v>
      </c>
      <c r="F116" s="4" t="s">
        <v>218</v>
      </c>
      <c r="G116" s="5" t="s">
        <v>217</v>
      </c>
      <c r="H116" s="6">
        <v>5742.12</v>
      </c>
      <c r="I116" s="6">
        <v>0</v>
      </c>
      <c r="J116" s="6">
        <v>5062.84</v>
      </c>
      <c r="K116" s="6">
        <v>9.3399999999999981</v>
      </c>
      <c r="L116" s="6">
        <v>120.05999999999999</v>
      </c>
      <c r="M116" s="6">
        <v>0</v>
      </c>
      <c r="N116" s="6">
        <v>0</v>
      </c>
      <c r="O116" s="6">
        <v>549.87</v>
      </c>
      <c r="P116" s="82">
        <f t="shared" si="3"/>
        <v>549.87</v>
      </c>
    </row>
    <row r="117" spans="1:16" s="3" customFormat="1" x14ac:dyDescent="0.25">
      <c r="A117" s="4">
        <v>2019</v>
      </c>
      <c r="B117" s="4">
        <v>1</v>
      </c>
      <c r="C117" s="4" t="s">
        <v>209</v>
      </c>
      <c r="D117" s="4" t="s">
        <v>219</v>
      </c>
      <c r="E117" s="4" t="s">
        <v>220</v>
      </c>
      <c r="F117" s="4" t="s">
        <v>221</v>
      </c>
      <c r="G117" s="5" t="s">
        <v>221</v>
      </c>
      <c r="H117" s="6">
        <v>462.72999999999996</v>
      </c>
      <c r="I117" s="6">
        <v>0</v>
      </c>
      <c r="J117" s="6">
        <v>0</v>
      </c>
      <c r="K117" s="6">
        <v>0.15</v>
      </c>
      <c r="L117" s="6">
        <v>0</v>
      </c>
      <c r="M117" s="6">
        <v>462.57</v>
      </c>
      <c r="N117" s="6">
        <v>12.530000000000001</v>
      </c>
      <c r="O117" s="6">
        <v>0</v>
      </c>
      <c r="P117" s="82">
        <f t="shared" si="3"/>
        <v>450.03999999999996</v>
      </c>
    </row>
    <row r="118" spans="1:16" s="3" customFormat="1" x14ac:dyDescent="0.25">
      <c r="A118" s="4">
        <v>2019</v>
      </c>
      <c r="B118" s="4">
        <v>1</v>
      </c>
      <c r="C118" s="4" t="s">
        <v>222</v>
      </c>
      <c r="D118" s="4" t="s">
        <v>223</v>
      </c>
      <c r="E118" s="4" t="s">
        <v>224</v>
      </c>
      <c r="F118" s="4" t="s">
        <v>225</v>
      </c>
      <c r="G118" s="5" t="s">
        <v>226</v>
      </c>
      <c r="H118" s="6">
        <v>7.37</v>
      </c>
      <c r="I118" s="6">
        <v>0</v>
      </c>
      <c r="J118" s="6">
        <v>0</v>
      </c>
      <c r="K118" s="6">
        <v>0</v>
      </c>
      <c r="L118" s="6">
        <v>0.03</v>
      </c>
      <c r="M118" s="6">
        <v>0</v>
      </c>
      <c r="N118" s="6">
        <v>0</v>
      </c>
      <c r="O118" s="6">
        <v>7.33</v>
      </c>
      <c r="P118" s="82">
        <f t="shared" si="3"/>
        <v>7.33</v>
      </c>
    </row>
    <row r="119" spans="1:16" s="3" customFormat="1" x14ac:dyDescent="0.25">
      <c r="A119" s="4">
        <v>2019</v>
      </c>
      <c r="B119" s="4">
        <v>1</v>
      </c>
      <c r="C119" s="4" t="s">
        <v>222</v>
      </c>
      <c r="D119" s="4" t="s">
        <v>223</v>
      </c>
      <c r="E119" s="4" t="s">
        <v>224</v>
      </c>
      <c r="F119" s="4" t="s">
        <v>227</v>
      </c>
      <c r="G119" s="5" t="s">
        <v>226</v>
      </c>
      <c r="H119" s="6">
        <v>0.32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0.31</v>
      </c>
      <c r="P119" s="82">
        <f t="shared" si="3"/>
        <v>0.31</v>
      </c>
    </row>
    <row r="120" spans="1:16" s="3" customFormat="1" x14ac:dyDescent="0.25">
      <c r="A120" s="4">
        <v>2019</v>
      </c>
      <c r="B120" s="4">
        <v>1</v>
      </c>
      <c r="C120" s="4" t="s">
        <v>222</v>
      </c>
      <c r="D120" s="4" t="s">
        <v>223</v>
      </c>
      <c r="E120" s="4" t="s">
        <v>224</v>
      </c>
      <c r="F120" s="4" t="s">
        <v>228</v>
      </c>
      <c r="G120" s="5" t="s">
        <v>226</v>
      </c>
      <c r="H120" s="6">
        <v>3.8</v>
      </c>
      <c r="I120" s="6">
        <v>0</v>
      </c>
      <c r="J120" s="6">
        <v>0</v>
      </c>
      <c r="K120" s="6">
        <v>0</v>
      </c>
      <c r="L120" s="6">
        <v>0.02</v>
      </c>
      <c r="M120" s="6">
        <v>0</v>
      </c>
      <c r="N120" s="6">
        <v>0</v>
      </c>
      <c r="O120" s="6">
        <v>3.7800000000000002</v>
      </c>
      <c r="P120" s="82">
        <f t="shared" si="3"/>
        <v>3.7800000000000002</v>
      </c>
    </row>
    <row r="121" spans="1:16" s="3" customFormat="1" x14ac:dyDescent="0.25">
      <c r="A121" s="4">
        <v>2019</v>
      </c>
      <c r="B121" s="4">
        <v>1</v>
      </c>
      <c r="C121" s="4" t="s">
        <v>222</v>
      </c>
      <c r="D121" s="4" t="s">
        <v>229</v>
      </c>
      <c r="E121" s="4" t="s">
        <v>224</v>
      </c>
      <c r="F121" s="4" t="s">
        <v>230</v>
      </c>
      <c r="G121" s="5" t="s">
        <v>226</v>
      </c>
      <c r="H121" s="6">
        <v>2213.8900000000003</v>
      </c>
      <c r="I121" s="6">
        <v>0</v>
      </c>
      <c r="J121" s="6">
        <v>0</v>
      </c>
      <c r="K121" s="6">
        <v>1.31</v>
      </c>
      <c r="L121" s="6">
        <v>9.6300000000000008</v>
      </c>
      <c r="M121" s="6">
        <v>2202.9500000000003</v>
      </c>
      <c r="N121" s="6">
        <v>1.2</v>
      </c>
      <c r="O121" s="6">
        <v>0</v>
      </c>
      <c r="P121" s="82">
        <f t="shared" si="3"/>
        <v>2201.7500000000005</v>
      </c>
    </row>
    <row r="122" spans="1:16" s="3" customFormat="1" x14ac:dyDescent="0.25">
      <c r="A122" s="4">
        <v>2019</v>
      </c>
      <c r="B122" s="4">
        <v>1</v>
      </c>
      <c r="C122" s="4" t="s">
        <v>231</v>
      </c>
      <c r="D122" s="4" t="s">
        <v>232</v>
      </c>
      <c r="E122" s="4" t="s">
        <v>224</v>
      </c>
      <c r="F122" s="4" t="s">
        <v>233</v>
      </c>
      <c r="G122" s="5" t="s">
        <v>226</v>
      </c>
      <c r="H122" s="6">
        <v>277.5</v>
      </c>
      <c r="I122" s="6">
        <v>0</v>
      </c>
      <c r="J122" s="6">
        <v>0</v>
      </c>
      <c r="K122" s="6">
        <v>0.16</v>
      </c>
      <c r="L122" s="6">
        <v>1.18</v>
      </c>
      <c r="M122" s="6">
        <v>0</v>
      </c>
      <c r="N122" s="6">
        <v>0</v>
      </c>
      <c r="O122" s="6">
        <v>276.16000000000003</v>
      </c>
      <c r="P122" s="82">
        <f t="shared" si="3"/>
        <v>276.16000000000003</v>
      </c>
    </row>
    <row r="123" spans="1:16" s="3" customFormat="1" x14ac:dyDescent="0.25">
      <c r="A123" s="4">
        <v>2019</v>
      </c>
      <c r="B123" s="4">
        <v>1</v>
      </c>
      <c r="C123" s="4" t="s">
        <v>222</v>
      </c>
      <c r="D123" s="4" t="s">
        <v>229</v>
      </c>
      <c r="E123" s="4" t="s">
        <v>224</v>
      </c>
      <c r="F123" s="4" t="s">
        <v>234</v>
      </c>
      <c r="G123" s="5" t="s">
        <v>226</v>
      </c>
      <c r="H123" s="6">
        <v>219.81</v>
      </c>
      <c r="I123" s="6">
        <v>0</v>
      </c>
      <c r="J123" s="6">
        <v>0</v>
      </c>
      <c r="K123" s="6">
        <v>0.13</v>
      </c>
      <c r="L123" s="6">
        <v>0.96</v>
      </c>
      <c r="M123" s="6">
        <v>0</v>
      </c>
      <c r="N123" s="6">
        <v>0</v>
      </c>
      <c r="O123" s="6">
        <v>218.72</v>
      </c>
      <c r="P123" s="82">
        <f t="shared" si="3"/>
        <v>218.72</v>
      </c>
    </row>
    <row r="124" spans="1:16" s="3" customFormat="1" x14ac:dyDescent="0.25">
      <c r="A124" s="4">
        <v>2019</v>
      </c>
      <c r="B124" s="4">
        <v>1</v>
      </c>
      <c r="C124" s="4" t="s">
        <v>15</v>
      </c>
      <c r="D124" s="4" t="s">
        <v>131</v>
      </c>
      <c r="E124" s="4" t="s">
        <v>43</v>
      </c>
      <c r="F124" s="4" t="s">
        <v>235</v>
      </c>
      <c r="G124" s="5" t="s">
        <v>16</v>
      </c>
      <c r="H124" s="6">
        <v>50.04</v>
      </c>
      <c r="I124" s="6">
        <v>0</v>
      </c>
      <c r="J124" s="6">
        <v>0</v>
      </c>
      <c r="K124" s="6">
        <v>1.9100000000000001</v>
      </c>
      <c r="L124" s="6">
        <v>43.67</v>
      </c>
      <c r="M124" s="6">
        <v>0</v>
      </c>
      <c r="N124" s="6">
        <v>0</v>
      </c>
      <c r="O124" s="6">
        <v>4.46</v>
      </c>
      <c r="P124" s="82">
        <f t="shared" si="3"/>
        <v>4.46</v>
      </c>
    </row>
    <row r="125" spans="1:16" s="3" customFormat="1" x14ac:dyDescent="0.25">
      <c r="A125" s="4">
        <v>2019</v>
      </c>
      <c r="B125" s="4">
        <v>1</v>
      </c>
      <c r="C125" s="4" t="s">
        <v>15</v>
      </c>
      <c r="D125" s="4" t="s">
        <v>236</v>
      </c>
      <c r="E125" s="4" t="s">
        <v>43</v>
      </c>
      <c r="F125" s="4" t="s">
        <v>237</v>
      </c>
      <c r="G125" s="5" t="s">
        <v>16</v>
      </c>
      <c r="H125" s="6">
        <v>14.42</v>
      </c>
      <c r="I125" s="6">
        <v>0</v>
      </c>
      <c r="J125" s="6">
        <v>0</v>
      </c>
      <c r="K125" s="6">
        <v>0.08</v>
      </c>
      <c r="L125" s="6">
        <v>27.5</v>
      </c>
      <c r="M125" s="6">
        <v>-13.17</v>
      </c>
      <c r="N125" s="6">
        <v>0</v>
      </c>
      <c r="O125" s="6">
        <v>0</v>
      </c>
      <c r="P125" s="82">
        <f t="shared" si="3"/>
        <v>-13.17</v>
      </c>
    </row>
    <row r="126" spans="1:16" s="3" customFormat="1" x14ac:dyDescent="0.25">
      <c r="A126" s="4">
        <v>2019</v>
      </c>
      <c r="B126" s="4">
        <v>1</v>
      </c>
      <c r="C126" s="4" t="s">
        <v>15</v>
      </c>
      <c r="D126" s="4" t="s">
        <v>131</v>
      </c>
      <c r="E126" s="4" t="s">
        <v>43</v>
      </c>
      <c r="F126" s="4" t="s">
        <v>237</v>
      </c>
      <c r="G126" s="5" t="s">
        <v>16</v>
      </c>
      <c r="H126" s="6">
        <v>1.1499999999999999</v>
      </c>
      <c r="I126" s="6">
        <v>0</v>
      </c>
      <c r="J126" s="6">
        <v>0</v>
      </c>
      <c r="K126" s="6">
        <v>0.01</v>
      </c>
      <c r="L126" s="6">
        <v>2.2000000000000002</v>
      </c>
      <c r="M126" s="6">
        <v>-1.05</v>
      </c>
      <c r="N126" s="6">
        <v>0</v>
      </c>
      <c r="O126" s="6">
        <v>0</v>
      </c>
      <c r="P126" s="82">
        <f t="shared" si="3"/>
        <v>-1.05</v>
      </c>
    </row>
    <row r="127" spans="1:16" s="3" customFormat="1" x14ac:dyDescent="0.25">
      <c r="A127" s="4">
        <v>2019</v>
      </c>
      <c r="B127" s="4">
        <v>1</v>
      </c>
      <c r="C127" s="4" t="s">
        <v>15</v>
      </c>
      <c r="D127" s="4" t="s">
        <v>131</v>
      </c>
      <c r="E127" s="4" t="s">
        <v>43</v>
      </c>
      <c r="F127" s="4" t="s">
        <v>131</v>
      </c>
      <c r="G127" s="5" t="s">
        <v>16</v>
      </c>
      <c r="H127" s="6">
        <v>1.1100000000000001</v>
      </c>
      <c r="I127" s="6">
        <v>0</v>
      </c>
      <c r="J127" s="6">
        <v>0</v>
      </c>
      <c r="K127" s="6">
        <v>0.98</v>
      </c>
      <c r="L127" s="6">
        <v>0.13</v>
      </c>
      <c r="M127" s="6">
        <v>0</v>
      </c>
      <c r="N127" s="6">
        <v>0</v>
      </c>
      <c r="O127" s="6">
        <v>0</v>
      </c>
      <c r="P127" s="82">
        <f t="shared" si="3"/>
        <v>0</v>
      </c>
    </row>
    <row r="128" spans="1:16" s="3" customFormat="1" x14ac:dyDescent="0.25">
      <c r="A128" s="4">
        <v>2019</v>
      </c>
      <c r="B128" s="4">
        <v>1</v>
      </c>
      <c r="C128" s="4" t="s">
        <v>133</v>
      </c>
      <c r="D128" s="4" t="s">
        <v>238</v>
      </c>
      <c r="E128" s="4" t="s">
        <v>67</v>
      </c>
      <c r="F128" s="4" t="s">
        <v>239</v>
      </c>
      <c r="G128" s="5" t="s">
        <v>240</v>
      </c>
      <c r="H128" s="6">
        <v>0.05</v>
      </c>
      <c r="I128" s="6">
        <v>0</v>
      </c>
      <c r="J128" s="6">
        <v>0</v>
      </c>
      <c r="K128" s="6">
        <v>0.01</v>
      </c>
      <c r="L128" s="6">
        <v>0.05</v>
      </c>
      <c r="M128" s="6">
        <v>0</v>
      </c>
      <c r="N128" s="6">
        <v>0</v>
      </c>
      <c r="O128" s="6">
        <v>0</v>
      </c>
      <c r="P128" s="82">
        <f t="shared" si="3"/>
        <v>0</v>
      </c>
    </row>
    <row r="129" spans="1:16" s="3" customFormat="1" x14ac:dyDescent="0.25">
      <c r="A129" s="4">
        <v>2019</v>
      </c>
      <c r="B129" s="4">
        <v>1</v>
      </c>
      <c r="C129" s="4" t="s">
        <v>133</v>
      </c>
      <c r="D129" s="4" t="s">
        <v>238</v>
      </c>
      <c r="E129" s="4" t="s">
        <v>67</v>
      </c>
      <c r="F129" s="4" t="s">
        <v>241</v>
      </c>
      <c r="G129" s="5" t="s">
        <v>240</v>
      </c>
      <c r="H129" s="6">
        <v>0.16</v>
      </c>
      <c r="I129" s="6">
        <v>0</v>
      </c>
      <c r="J129" s="6">
        <v>0</v>
      </c>
      <c r="K129" s="6">
        <v>0.12</v>
      </c>
      <c r="L129" s="6">
        <v>0.04</v>
      </c>
      <c r="M129" s="6">
        <v>0</v>
      </c>
      <c r="N129" s="6">
        <v>0</v>
      </c>
      <c r="O129" s="6">
        <v>0</v>
      </c>
      <c r="P129" s="82">
        <f t="shared" si="3"/>
        <v>0</v>
      </c>
    </row>
    <row r="130" spans="1:16" s="3" customFormat="1" x14ac:dyDescent="0.25">
      <c r="A130" s="4">
        <v>2019</v>
      </c>
      <c r="B130" s="4">
        <v>1</v>
      </c>
      <c r="C130" s="4" t="s">
        <v>19</v>
      </c>
      <c r="D130" s="4" t="s">
        <v>166</v>
      </c>
      <c r="E130" s="4" t="s">
        <v>242</v>
      </c>
      <c r="F130" s="4" t="s">
        <v>243</v>
      </c>
      <c r="G130" s="5" t="s">
        <v>244</v>
      </c>
      <c r="H130" s="6">
        <v>0.56999999999999995</v>
      </c>
      <c r="I130" s="6">
        <v>0</v>
      </c>
      <c r="J130" s="6">
        <v>0</v>
      </c>
      <c r="K130" s="6">
        <v>0.56999999999999995</v>
      </c>
      <c r="L130" s="6">
        <v>0</v>
      </c>
      <c r="M130" s="6">
        <v>0</v>
      </c>
      <c r="N130" s="6">
        <v>0</v>
      </c>
      <c r="O130" s="6">
        <v>0</v>
      </c>
      <c r="P130" s="82">
        <f t="shared" si="3"/>
        <v>0</v>
      </c>
    </row>
    <row r="131" spans="1:16" s="3" customFormat="1" x14ac:dyDescent="0.25">
      <c r="A131" s="4">
        <v>2019</v>
      </c>
      <c r="B131" s="4">
        <v>1</v>
      </c>
      <c r="C131" s="4" t="s">
        <v>19</v>
      </c>
      <c r="D131" s="4" t="s">
        <v>166</v>
      </c>
      <c r="E131" s="4" t="s">
        <v>242</v>
      </c>
      <c r="F131" s="4" t="s">
        <v>245</v>
      </c>
      <c r="G131" s="5" t="s">
        <v>244</v>
      </c>
      <c r="H131" s="6">
        <v>0.55000000000000004</v>
      </c>
      <c r="I131" s="6">
        <v>0</v>
      </c>
      <c r="J131" s="6">
        <v>0</v>
      </c>
      <c r="K131" s="6">
        <v>0.55000000000000004</v>
      </c>
      <c r="L131" s="6">
        <v>0</v>
      </c>
      <c r="M131" s="6">
        <v>0</v>
      </c>
      <c r="N131" s="6">
        <v>0</v>
      </c>
      <c r="O131" s="6">
        <v>0</v>
      </c>
      <c r="P131" s="82">
        <f t="shared" si="3"/>
        <v>0</v>
      </c>
    </row>
    <row r="132" spans="1:16" s="3" customFormat="1" x14ac:dyDescent="0.25">
      <c r="A132" s="4">
        <v>2019</v>
      </c>
      <c r="B132" s="4">
        <v>1</v>
      </c>
      <c r="C132" s="4" t="s">
        <v>19</v>
      </c>
      <c r="D132" s="4" t="s">
        <v>166</v>
      </c>
      <c r="E132" s="4" t="s">
        <v>242</v>
      </c>
      <c r="F132" s="4" t="s">
        <v>246</v>
      </c>
      <c r="G132" s="5" t="s">
        <v>247</v>
      </c>
      <c r="H132" s="6">
        <v>0.04</v>
      </c>
      <c r="I132" s="6">
        <v>0</v>
      </c>
      <c r="J132" s="6">
        <v>0</v>
      </c>
      <c r="K132" s="6">
        <v>0.04</v>
      </c>
      <c r="L132" s="6">
        <v>0</v>
      </c>
      <c r="M132" s="6">
        <v>0</v>
      </c>
      <c r="N132" s="6">
        <v>0</v>
      </c>
      <c r="O132" s="6">
        <v>0</v>
      </c>
      <c r="P132" s="82">
        <f t="shared" ref="P132:P195" si="4">+O132+M132-N132</f>
        <v>0</v>
      </c>
    </row>
    <row r="133" spans="1:16" s="3" customFormat="1" x14ac:dyDescent="0.25">
      <c r="A133" s="4">
        <v>2019</v>
      </c>
      <c r="B133" s="4">
        <v>1</v>
      </c>
      <c r="C133" s="4" t="s">
        <v>19</v>
      </c>
      <c r="D133" s="4" t="s">
        <v>166</v>
      </c>
      <c r="E133" s="4" t="s">
        <v>242</v>
      </c>
      <c r="F133" s="4" t="s">
        <v>248</v>
      </c>
      <c r="G133" s="5" t="s">
        <v>247</v>
      </c>
      <c r="H133" s="6">
        <v>0.59000000000000008</v>
      </c>
      <c r="I133" s="6">
        <v>0</v>
      </c>
      <c r="J133" s="6">
        <v>0</v>
      </c>
      <c r="K133" s="6">
        <v>0.59000000000000008</v>
      </c>
      <c r="L133" s="6">
        <v>0</v>
      </c>
      <c r="M133" s="6">
        <v>0</v>
      </c>
      <c r="N133" s="6">
        <v>0</v>
      </c>
      <c r="O133" s="6">
        <v>0</v>
      </c>
      <c r="P133" s="82">
        <f t="shared" si="4"/>
        <v>0</v>
      </c>
    </row>
    <row r="134" spans="1:16" s="3" customFormat="1" x14ac:dyDescent="0.25">
      <c r="A134" s="4">
        <v>2019</v>
      </c>
      <c r="B134" s="4">
        <v>1</v>
      </c>
      <c r="C134" s="4" t="s">
        <v>55</v>
      </c>
      <c r="D134" s="4" t="s">
        <v>249</v>
      </c>
      <c r="E134" s="4" t="s">
        <v>250</v>
      </c>
      <c r="F134" s="4" t="s">
        <v>251</v>
      </c>
      <c r="G134" s="5" t="s">
        <v>252</v>
      </c>
      <c r="H134" s="6">
        <v>12.52</v>
      </c>
      <c r="I134" s="6">
        <v>0</v>
      </c>
      <c r="J134" s="6">
        <v>0</v>
      </c>
      <c r="K134" s="6">
        <v>1.29</v>
      </c>
      <c r="L134" s="6">
        <v>11.22</v>
      </c>
      <c r="M134" s="6">
        <v>0</v>
      </c>
      <c r="N134" s="6">
        <v>0</v>
      </c>
      <c r="O134" s="6">
        <v>0</v>
      </c>
      <c r="P134" s="82">
        <f t="shared" si="4"/>
        <v>0</v>
      </c>
    </row>
    <row r="135" spans="1:16" s="3" customFormat="1" x14ac:dyDescent="0.25">
      <c r="A135" s="4">
        <v>2019</v>
      </c>
      <c r="B135" s="4">
        <v>1</v>
      </c>
      <c r="C135" s="4" t="s">
        <v>253</v>
      </c>
      <c r="D135" s="4" t="s">
        <v>254</v>
      </c>
      <c r="E135" s="4" t="s">
        <v>255</v>
      </c>
      <c r="F135" s="4" t="s">
        <v>256</v>
      </c>
      <c r="G135" s="5" t="s">
        <v>253</v>
      </c>
      <c r="H135" s="6">
        <v>779.58</v>
      </c>
      <c r="I135" s="6">
        <v>0</v>
      </c>
      <c r="J135" s="6">
        <v>0</v>
      </c>
      <c r="K135" s="6">
        <v>1.23</v>
      </c>
      <c r="L135" s="6">
        <v>11.69</v>
      </c>
      <c r="M135" s="6">
        <v>0</v>
      </c>
      <c r="N135" s="6">
        <v>0</v>
      </c>
      <c r="O135" s="6">
        <v>766.66000000000008</v>
      </c>
      <c r="P135" s="82">
        <f t="shared" si="4"/>
        <v>766.66000000000008</v>
      </c>
    </row>
    <row r="136" spans="1:16" s="3" customFormat="1" x14ac:dyDescent="0.25">
      <c r="A136" s="4">
        <v>2019</v>
      </c>
      <c r="B136" s="4">
        <v>1</v>
      </c>
      <c r="C136" s="4" t="s">
        <v>253</v>
      </c>
      <c r="D136" s="4" t="s">
        <v>254</v>
      </c>
      <c r="E136" s="4" t="s">
        <v>255</v>
      </c>
      <c r="F136" s="4" t="s">
        <v>257</v>
      </c>
      <c r="G136" s="5" t="s">
        <v>253</v>
      </c>
      <c r="H136" s="6">
        <v>5746.16</v>
      </c>
      <c r="I136" s="6">
        <v>0</v>
      </c>
      <c r="J136" s="6">
        <v>0</v>
      </c>
      <c r="K136" s="6">
        <v>9.94</v>
      </c>
      <c r="L136" s="6">
        <v>223.34</v>
      </c>
      <c r="M136" s="6">
        <v>0</v>
      </c>
      <c r="N136" s="6">
        <v>0</v>
      </c>
      <c r="O136" s="6">
        <v>5512.88</v>
      </c>
      <c r="P136" s="82">
        <f t="shared" si="4"/>
        <v>5512.88</v>
      </c>
    </row>
    <row r="137" spans="1:16" s="3" customFormat="1" x14ac:dyDescent="0.25">
      <c r="A137" s="4">
        <v>2019</v>
      </c>
      <c r="B137" s="4">
        <v>1</v>
      </c>
      <c r="C137" s="4" t="s">
        <v>27</v>
      </c>
      <c r="D137" s="4" t="s">
        <v>84</v>
      </c>
      <c r="E137" s="4" t="s">
        <v>43</v>
      </c>
      <c r="F137" s="4" t="s">
        <v>258</v>
      </c>
      <c r="G137" s="5" t="s">
        <v>258</v>
      </c>
      <c r="H137" s="6">
        <v>0.1</v>
      </c>
      <c r="I137" s="6">
        <v>0</v>
      </c>
      <c r="J137" s="6">
        <v>0</v>
      </c>
      <c r="K137" s="6">
        <v>0.1</v>
      </c>
      <c r="L137" s="6">
        <v>0</v>
      </c>
      <c r="M137" s="6">
        <v>0</v>
      </c>
      <c r="N137" s="6">
        <v>0</v>
      </c>
      <c r="O137" s="6">
        <v>0</v>
      </c>
      <c r="P137" s="82">
        <f t="shared" si="4"/>
        <v>0</v>
      </c>
    </row>
    <row r="138" spans="1:16" s="3" customFormat="1" x14ac:dyDescent="0.25">
      <c r="A138" s="4">
        <v>2019</v>
      </c>
      <c r="B138" s="4">
        <v>1</v>
      </c>
      <c r="C138" s="4" t="s">
        <v>27</v>
      </c>
      <c r="D138" s="4" t="s">
        <v>84</v>
      </c>
      <c r="E138" s="4" t="s">
        <v>43</v>
      </c>
      <c r="F138" s="4" t="s">
        <v>259</v>
      </c>
      <c r="G138" s="5" t="s">
        <v>258</v>
      </c>
      <c r="H138" s="6">
        <v>10.220000000000001</v>
      </c>
      <c r="I138" s="6">
        <v>0</v>
      </c>
      <c r="J138" s="6">
        <v>0</v>
      </c>
      <c r="K138" s="6">
        <v>10.220000000000001</v>
      </c>
      <c r="L138" s="6">
        <v>0</v>
      </c>
      <c r="M138" s="6">
        <v>0</v>
      </c>
      <c r="N138" s="6">
        <v>0</v>
      </c>
      <c r="O138" s="6">
        <v>0</v>
      </c>
      <c r="P138" s="82">
        <f t="shared" si="4"/>
        <v>0</v>
      </c>
    </row>
    <row r="139" spans="1:16" s="3" customFormat="1" x14ac:dyDescent="0.25">
      <c r="A139" s="4">
        <v>2019</v>
      </c>
      <c r="B139" s="4">
        <v>1</v>
      </c>
      <c r="C139" s="4" t="s">
        <v>27</v>
      </c>
      <c r="D139" s="4" t="s">
        <v>84</v>
      </c>
      <c r="E139" s="4" t="s">
        <v>43</v>
      </c>
      <c r="F139" s="4" t="s">
        <v>260</v>
      </c>
      <c r="G139" s="5" t="s">
        <v>258</v>
      </c>
      <c r="H139" s="6">
        <v>6.1</v>
      </c>
      <c r="I139" s="6">
        <v>0</v>
      </c>
      <c r="J139" s="6">
        <v>0</v>
      </c>
      <c r="K139" s="6">
        <v>6.1</v>
      </c>
      <c r="L139" s="6">
        <v>0</v>
      </c>
      <c r="M139" s="6">
        <v>0</v>
      </c>
      <c r="N139" s="6">
        <v>0</v>
      </c>
      <c r="O139" s="6">
        <v>0</v>
      </c>
      <c r="P139" s="82">
        <f t="shared" si="4"/>
        <v>0</v>
      </c>
    </row>
    <row r="140" spans="1:16" s="3" customFormat="1" x14ac:dyDescent="0.25">
      <c r="A140" s="4">
        <v>2019</v>
      </c>
      <c r="B140" s="4">
        <v>1</v>
      </c>
      <c r="C140" s="4" t="s">
        <v>27</v>
      </c>
      <c r="D140" s="4" t="s">
        <v>158</v>
      </c>
      <c r="E140" s="4" t="s">
        <v>17</v>
      </c>
      <c r="F140" s="4" t="s">
        <v>261</v>
      </c>
      <c r="G140" s="5" t="s">
        <v>34</v>
      </c>
      <c r="H140" s="6">
        <v>12.2</v>
      </c>
      <c r="I140" s="6">
        <v>0</v>
      </c>
      <c r="J140" s="6">
        <v>0</v>
      </c>
      <c r="K140" s="6">
        <v>12.2</v>
      </c>
      <c r="L140" s="6">
        <v>0</v>
      </c>
      <c r="M140" s="6">
        <v>0</v>
      </c>
      <c r="N140" s="6">
        <v>0</v>
      </c>
      <c r="O140" s="6">
        <v>0</v>
      </c>
      <c r="P140" s="82">
        <f t="shared" si="4"/>
        <v>0</v>
      </c>
    </row>
    <row r="141" spans="1:16" s="3" customFormat="1" x14ac:dyDescent="0.25">
      <c r="A141" s="4">
        <v>2019</v>
      </c>
      <c r="B141" s="4">
        <v>1</v>
      </c>
      <c r="C141" s="4" t="s">
        <v>27</v>
      </c>
      <c r="D141" s="4" t="s">
        <v>158</v>
      </c>
      <c r="E141" s="4" t="s">
        <v>17</v>
      </c>
      <c r="F141" s="4" t="s">
        <v>262</v>
      </c>
      <c r="G141" s="5" t="s">
        <v>34</v>
      </c>
      <c r="H141" s="6">
        <v>6.14</v>
      </c>
      <c r="I141" s="6">
        <v>0</v>
      </c>
      <c r="J141" s="6">
        <v>0</v>
      </c>
      <c r="K141" s="6">
        <v>0.44999999999999996</v>
      </c>
      <c r="L141" s="6">
        <v>0</v>
      </c>
      <c r="M141" s="6">
        <v>5.7</v>
      </c>
      <c r="N141" s="6">
        <v>13.97</v>
      </c>
      <c r="O141" s="6">
        <v>0</v>
      </c>
      <c r="P141" s="82">
        <f t="shared" si="4"/>
        <v>-8.27</v>
      </c>
    </row>
    <row r="142" spans="1:16" s="3" customFormat="1" x14ac:dyDescent="0.25">
      <c r="A142" s="4">
        <v>2019</v>
      </c>
      <c r="B142" s="4">
        <v>1</v>
      </c>
      <c r="C142" s="4" t="s">
        <v>27</v>
      </c>
      <c r="D142" s="4" t="s">
        <v>158</v>
      </c>
      <c r="E142" s="4" t="s">
        <v>17</v>
      </c>
      <c r="F142" s="4" t="s">
        <v>263</v>
      </c>
      <c r="G142" s="5" t="s">
        <v>34</v>
      </c>
      <c r="H142" s="6">
        <v>20.97</v>
      </c>
      <c r="I142" s="6">
        <v>0</v>
      </c>
      <c r="J142" s="6">
        <v>0</v>
      </c>
      <c r="K142" s="6">
        <v>1.53</v>
      </c>
      <c r="L142" s="6">
        <v>0</v>
      </c>
      <c r="M142" s="6">
        <v>19.440000000000001</v>
      </c>
      <c r="N142" s="6">
        <v>47.75</v>
      </c>
      <c r="O142" s="6">
        <v>0</v>
      </c>
      <c r="P142" s="82">
        <f t="shared" si="4"/>
        <v>-28.31</v>
      </c>
    </row>
    <row r="143" spans="1:16" s="3" customFormat="1" x14ac:dyDescent="0.25">
      <c r="A143" s="4">
        <v>2019</v>
      </c>
      <c r="B143" s="4">
        <v>1</v>
      </c>
      <c r="C143" s="4" t="s">
        <v>27</v>
      </c>
      <c r="D143" s="4" t="s">
        <v>158</v>
      </c>
      <c r="E143" s="4" t="s">
        <v>17</v>
      </c>
      <c r="F143" s="4" t="s">
        <v>264</v>
      </c>
      <c r="G143" s="5" t="s">
        <v>34</v>
      </c>
      <c r="H143" s="6">
        <v>10.780000000000001</v>
      </c>
      <c r="I143" s="6">
        <v>0</v>
      </c>
      <c r="J143" s="6">
        <v>0</v>
      </c>
      <c r="K143" s="6">
        <v>0.83</v>
      </c>
      <c r="L143" s="6">
        <v>0</v>
      </c>
      <c r="M143" s="6">
        <v>9.9499999999999993</v>
      </c>
      <c r="N143" s="6">
        <v>24.46</v>
      </c>
      <c r="O143" s="6">
        <v>0</v>
      </c>
      <c r="P143" s="82">
        <f t="shared" si="4"/>
        <v>-14.510000000000002</v>
      </c>
    </row>
    <row r="144" spans="1:16" s="3" customFormat="1" x14ac:dyDescent="0.25">
      <c r="A144" s="4">
        <v>2019</v>
      </c>
      <c r="B144" s="4">
        <v>1</v>
      </c>
      <c r="C144" s="4" t="s">
        <v>27</v>
      </c>
      <c r="D144" s="4" t="s">
        <v>158</v>
      </c>
      <c r="E144" s="4" t="s">
        <v>17</v>
      </c>
      <c r="F144" s="4" t="s">
        <v>265</v>
      </c>
      <c r="G144" s="5" t="s">
        <v>34</v>
      </c>
      <c r="H144" s="6">
        <v>2.6399999999999997</v>
      </c>
      <c r="I144" s="6">
        <v>0</v>
      </c>
      <c r="J144" s="6">
        <v>0</v>
      </c>
      <c r="K144" s="6">
        <v>0.19</v>
      </c>
      <c r="L144" s="6">
        <v>0</v>
      </c>
      <c r="M144" s="6">
        <v>2.4500000000000002</v>
      </c>
      <c r="N144" s="6">
        <v>6.0200000000000005</v>
      </c>
      <c r="O144" s="6">
        <v>0</v>
      </c>
      <c r="P144" s="82">
        <f t="shared" si="4"/>
        <v>-3.5700000000000003</v>
      </c>
    </row>
    <row r="145" spans="1:16" s="3" customFormat="1" x14ac:dyDescent="0.25">
      <c r="A145" s="4">
        <v>2019</v>
      </c>
      <c r="B145" s="4">
        <v>1</v>
      </c>
      <c r="C145" s="4" t="s">
        <v>27</v>
      </c>
      <c r="D145" s="4" t="s">
        <v>158</v>
      </c>
      <c r="E145" s="4" t="s">
        <v>17</v>
      </c>
      <c r="F145" s="4" t="s">
        <v>266</v>
      </c>
      <c r="G145" s="5" t="s">
        <v>34</v>
      </c>
      <c r="H145" s="6">
        <v>3.17</v>
      </c>
      <c r="I145" s="6">
        <v>0</v>
      </c>
      <c r="J145" s="6">
        <v>0</v>
      </c>
      <c r="K145" s="6">
        <v>0.23</v>
      </c>
      <c r="L145" s="6">
        <v>0</v>
      </c>
      <c r="M145" s="6">
        <v>2.94</v>
      </c>
      <c r="N145" s="6">
        <v>7.2200000000000006</v>
      </c>
      <c r="O145" s="6">
        <v>0</v>
      </c>
      <c r="P145" s="82">
        <f t="shared" si="4"/>
        <v>-4.2800000000000011</v>
      </c>
    </row>
    <row r="146" spans="1:16" s="3" customFormat="1" x14ac:dyDescent="0.25">
      <c r="A146" s="4">
        <v>2019</v>
      </c>
      <c r="B146" s="4">
        <v>1</v>
      </c>
      <c r="C146" s="4" t="s">
        <v>267</v>
      </c>
      <c r="D146" s="4" t="s">
        <v>268</v>
      </c>
      <c r="E146" s="4" t="s">
        <v>126</v>
      </c>
      <c r="F146" s="4" t="s">
        <v>269</v>
      </c>
      <c r="G146" s="5" t="s">
        <v>269</v>
      </c>
      <c r="H146" s="6">
        <v>0.08</v>
      </c>
      <c r="I146" s="6">
        <v>0</v>
      </c>
      <c r="J146" s="6">
        <v>0</v>
      </c>
      <c r="K146" s="6">
        <v>0.08</v>
      </c>
      <c r="L146" s="6">
        <v>0</v>
      </c>
      <c r="M146" s="6">
        <v>0</v>
      </c>
      <c r="N146" s="6">
        <v>0</v>
      </c>
      <c r="O146" s="6">
        <v>0</v>
      </c>
      <c r="P146" s="82">
        <f t="shared" si="4"/>
        <v>0</v>
      </c>
    </row>
    <row r="147" spans="1:16" s="3" customFormat="1" x14ac:dyDescent="0.25">
      <c r="A147" s="4">
        <v>2019</v>
      </c>
      <c r="B147" s="4">
        <v>1</v>
      </c>
      <c r="C147" s="4" t="s">
        <v>124</v>
      </c>
      <c r="D147" s="4" t="s">
        <v>125</v>
      </c>
      <c r="E147" s="4" t="s">
        <v>126</v>
      </c>
      <c r="F147" s="4" t="s">
        <v>270</v>
      </c>
      <c r="G147" s="5" t="s">
        <v>269</v>
      </c>
      <c r="H147" s="6">
        <v>1.74</v>
      </c>
      <c r="I147" s="6">
        <v>0</v>
      </c>
      <c r="J147" s="6">
        <v>0</v>
      </c>
      <c r="K147" s="6">
        <v>1.74</v>
      </c>
      <c r="L147" s="6">
        <v>0</v>
      </c>
      <c r="M147" s="6">
        <v>0</v>
      </c>
      <c r="N147" s="6">
        <v>0</v>
      </c>
      <c r="O147" s="6">
        <v>0</v>
      </c>
      <c r="P147" s="82">
        <f t="shared" si="4"/>
        <v>0</v>
      </c>
    </row>
    <row r="148" spans="1:16" s="3" customFormat="1" x14ac:dyDescent="0.25">
      <c r="A148" s="4">
        <v>2019</v>
      </c>
      <c r="B148" s="4">
        <v>1</v>
      </c>
      <c r="C148" s="4" t="s">
        <v>61</v>
      </c>
      <c r="D148" s="4" t="s">
        <v>271</v>
      </c>
      <c r="E148" s="4" t="s">
        <v>29</v>
      </c>
      <c r="F148" s="4" t="s">
        <v>271</v>
      </c>
      <c r="G148" s="5" t="s">
        <v>272</v>
      </c>
      <c r="H148" s="6">
        <v>17.73</v>
      </c>
      <c r="I148" s="6">
        <v>0</v>
      </c>
      <c r="J148" s="6">
        <v>0</v>
      </c>
      <c r="K148" s="6">
        <v>4.1399999999999997</v>
      </c>
      <c r="L148" s="6">
        <v>13.6</v>
      </c>
      <c r="M148" s="6">
        <v>0</v>
      </c>
      <c r="N148" s="6">
        <v>0</v>
      </c>
      <c r="O148" s="6">
        <v>0</v>
      </c>
      <c r="P148" s="82">
        <f t="shared" si="4"/>
        <v>0</v>
      </c>
    </row>
    <row r="149" spans="1:16" s="3" customFormat="1" x14ac:dyDescent="0.25">
      <c r="A149" s="4">
        <v>2019</v>
      </c>
      <c r="B149" s="4">
        <v>1</v>
      </c>
      <c r="C149" s="4" t="s">
        <v>89</v>
      </c>
      <c r="D149" s="4" t="s">
        <v>273</v>
      </c>
      <c r="E149" s="4" t="s">
        <v>29</v>
      </c>
      <c r="F149" s="4" t="s">
        <v>274</v>
      </c>
      <c r="G149" s="5" t="s">
        <v>275</v>
      </c>
      <c r="H149" s="6">
        <v>38.43</v>
      </c>
      <c r="I149" s="6">
        <v>0</v>
      </c>
      <c r="J149" s="6">
        <v>0</v>
      </c>
      <c r="K149" s="6">
        <v>11.540000000000001</v>
      </c>
      <c r="L149" s="6">
        <v>9.5399999999999991</v>
      </c>
      <c r="M149" s="6">
        <v>17.350000000000001</v>
      </c>
      <c r="N149" s="6">
        <v>0</v>
      </c>
      <c r="O149" s="6">
        <v>0</v>
      </c>
      <c r="P149" s="82">
        <f t="shared" si="4"/>
        <v>17.350000000000001</v>
      </c>
    </row>
    <row r="150" spans="1:16" s="3" customFormat="1" x14ac:dyDescent="0.25">
      <c r="A150" s="4">
        <v>2019</v>
      </c>
      <c r="B150" s="4">
        <v>1</v>
      </c>
      <c r="C150" s="4" t="s">
        <v>89</v>
      </c>
      <c r="D150" s="4" t="s">
        <v>273</v>
      </c>
      <c r="E150" s="4" t="s">
        <v>29</v>
      </c>
      <c r="F150" s="4" t="s">
        <v>276</v>
      </c>
      <c r="G150" s="5" t="s">
        <v>275</v>
      </c>
      <c r="H150" s="6">
        <v>151.85999999999999</v>
      </c>
      <c r="I150" s="6">
        <v>0</v>
      </c>
      <c r="J150" s="6">
        <v>0</v>
      </c>
      <c r="K150" s="6">
        <v>24.24</v>
      </c>
      <c r="L150" s="6">
        <v>37.680000000000007</v>
      </c>
      <c r="M150" s="6">
        <v>89.94</v>
      </c>
      <c r="N150" s="6">
        <v>0</v>
      </c>
      <c r="O150" s="6">
        <v>0</v>
      </c>
      <c r="P150" s="82">
        <f t="shared" si="4"/>
        <v>89.94</v>
      </c>
    </row>
    <row r="151" spans="1:16" s="3" customFormat="1" x14ac:dyDescent="0.25">
      <c r="A151" s="4">
        <v>2019</v>
      </c>
      <c r="B151" s="4">
        <v>1</v>
      </c>
      <c r="C151" s="4" t="s">
        <v>231</v>
      </c>
      <c r="D151" s="4" t="s">
        <v>277</v>
      </c>
      <c r="E151" s="4" t="s">
        <v>17</v>
      </c>
      <c r="F151" s="4" t="s">
        <v>278</v>
      </c>
      <c r="G151" s="5" t="s">
        <v>278</v>
      </c>
      <c r="H151" s="6">
        <v>478.27</v>
      </c>
      <c r="I151" s="6">
        <v>0</v>
      </c>
      <c r="J151" s="6">
        <v>0</v>
      </c>
      <c r="K151" s="6">
        <v>1.6600000000000001</v>
      </c>
      <c r="L151" s="6">
        <v>14.78</v>
      </c>
      <c r="M151" s="6">
        <v>0</v>
      </c>
      <c r="N151" s="6">
        <v>0</v>
      </c>
      <c r="O151" s="6">
        <v>461.83</v>
      </c>
      <c r="P151" s="82">
        <f t="shared" si="4"/>
        <v>461.83</v>
      </c>
    </row>
    <row r="152" spans="1:16" s="3" customFormat="1" x14ac:dyDescent="0.25">
      <c r="A152" s="4">
        <v>2019</v>
      </c>
      <c r="B152" s="4">
        <v>1</v>
      </c>
      <c r="C152" s="4" t="s">
        <v>231</v>
      </c>
      <c r="D152" s="4" t="s">
        <v>277</v>
      </c>
      <c r="E152" s="4" t="s">
        <v>17</v>
      </c>
      <c r="F152" s="4" t="s">
        <v>279</v>
      </c>
      <c r="G152" s="5" t="s">
        <v>278</v>
      </c>
      <c r="H152" s="6">
        <v>0.32</v>
      </c>
      <c r="I152" s="6">
        <v>0</v>
      </c>
      <c r="J152" s="6">
        <v>0</v>
      </c>
      <c r="K152" s="6">
        <v>0</v>
      </c>
      <c r="L152" s="6">
        <v>0.01</v>
      </c>
      <c r="M152" s="6">
        <v>0</v>
      </c>
      <c r="N152" s="6">
        <v>0</v>
      </c>
      <c r="O152" s="6">
        <v>0.31</v>
      </c>
      <c r="P152" s="82">
        <f t="shared" si="4"/>
        <v>0.31</v>
      </c>
    </row>
    <row r="153" spans="1:16" s="3" customFormat="1" x14ac:dyDescent="0.25">
      <c r="A153" s="4">
        <v>2019</v>
      </c>
      <c r="B153" s="4">
        <v>1</v>
      </c>
      <c r="C153" s="4" t="s">
        <v>19</v>
      </c>
      <c r="D153" s="4" t="s">
        <v>46</v>
      </c>
      <c r="E153" s="4" t="s">
        <v>280</v>
      </c>
      <c r="F153" s="4" t="s">
        <v>281</v>
      </c>
      <c r="G153" s="5" t="s">
        <v>282</v>
      </c>
      <c r="H153" s="6">
        <v>1.33</v>
      </c>
      <c r="I153" s="6">
        <v>0</v>
      </c>
      <c r="J153" s="6">
        <v>0</v>
      </c>
      <c r="K153" s="6">
        <v>1.33</v>
      </c>
      <c r="L153" s="6">
        <v>0</v>
      </c>
      <c r="M153" s="6">
        <v>0</v>
      </c>
      <c r="N153" s="6">
        <v>0</v>
      </c>
      <c r="O153" s="6">
        <v>0</v>
      </c>
      <c r="P153" s="82">
        <f t="shared" si="4"/>
        <v>0</v>
      </c>
    </row>
    <row r="154" spans="1:16" s="3" customFormat="1" x14ac:dyDescent="0.25">
      <c r="A154" s="4">
        <v>2019</v>
      </c>
      <c r="B154" s="4">
        <v>1</v>
      </c>
      <c r="C154" s="4" t="s">
        <v>19</v>
      </c>
      <c r="D154" s="4" t="s">
        <v>46</v>
      </c>
      <c r="E154" s="4" t="s">
        <v>280</v>
      </c>
      <c r="F154" s="4" t="s">
        <v>283</v>
      </c>
      <c r="G154" s="5" t="s">
        <v>282</v>
      </c>
      <c r="H154" s="6">
        <v>0.08</v>
      </c>
      <c r="I154" s="6">
        <v>0</v>
      </c>
      <c r="J154" s="6">
        <v>0</v>
      </c>
      <c r="K154" s="6">
        <v>0.08</v>
      </c>
      <c r="L154" s="6">
        <v>0</v>
      </c>
      <c r="M154" s="6">
        <v>0</v>
      </c>
      <c r="N154" s="6">
        <v>0</v>
      </c>
      <c r="O154" s="6">
        <v>0</v>
      </c>
      <c r="P154" s="82">
        <f t="shared" si="4"/>
        <v>0</v>
      </c>
    </row>
    <row r="155" spans="1:16" s="3" customFormat="1" x14ac:dyDescent="0.25">
      <c r="A155" s="4">
        <v>2019</v>
      </c>
      <c r="B155" s="4">
        <v>1</v>
      </c>
      <c r="C155" s="4" t="s">
        <v>133</v>
      </c>
      <c r="D155" s="4" t="s">
        <v>284</v>
      </c>
      <c r="E155" s="4" t="s">
        <v>285</v>
      </c>
      <c r="F155" s="4" t="s">
        <v>286</v>
      </c>
      <c r="G155" s="5" t="s">
        <v>287</v>
      </c>
      <c r="H155" s="6">
        <v>7.71</v>
      </c>
      <c r="I155" s="6">
        <v>0</v>
      </c>
      <c r="J155" s="6">
        <v>0</v>
      </c>
      <c r="K155" s="6">
        <v>0.09</v>
      </c>
      <c r="L155" s="6">
        <v>4.42</v>
      </c>
      <c r="M155" s="6">
        <v>0</v>
      </c>
      <c r="N155" s="6">
        <v>0</v>
      </c>
      <c r="O155" s="6">
        <v>3.21</v>
      </c>
      <c r="P155" s="82">
        <f t="shared" si="4"/>
        <v>3.21</v>
      </c>
    </row>
    <row r="156" spans="1:16" s="3" customFormat="1" x14ac:dyDescent="0.25">
      <c r="A156" s="4">
        <v>2019</v>
      </c>
      <c r="B156" s="4">
        <v>1</v>
      </c>
      <c r="C156" s="4" t="s">
        <v>89</v>
      </c>
      <c r="D156" s="4" t="s">
        <v>288</v>
      </c>
      <c r="E156" s="4" t="s">
        <v>126</v>
      </c>
      <c r="F156" s="4" t="s">
        <v>289</v>
      </c>
      <c r="G156" s="5" t="s">
        <v>290</v>
      </c>
      <c r="H156" s="6">
        <v>0.28999999999999998</v>
      </c>
      <c r="I156" s="6">
        <v>0</v>
      </c>
      <c r="J156" s="6">
        <v>0</v>
      </c>
      <c r="K156" s="6">
        <v>0.28999999999999998</v>
      </c>
      <c r="L156" s="6">
        <v>0</v>
      </c>
      <c r="M156" s="6">
        <v>0</v>
      </c>
      <c r="N156" s="6">
        <v>0</v>
      </c>
      <c r="O156" s="6">
        <v>0</v>
      </c>
      <c r="P156" s="82">
        <f t="shared" si="4"/>
        <v>0</v>
      </c>
    </row>
    <row r="157" spans="1:16" s="3" customFormat="1" x14ac:dyDescent="0.25">
      <c r="A157" s="4">
        <v>2019</v>
      </c>
      <c r="B157" s="4">
        <v>1</v>
      </c>
      <c r="C157" s="4" t="s">
        <v>89</v>
      </c>
      <c r="D157" s="4" t="s">
        <v>288</v>
      </c>
      <c r="E157" s="4" t="s">
        <v>126</v>
      </c>
      <c r="F157" s="4" t="s">
        <v>291</v>
      </c>
      <c r="G157" s="5" t="s">
        <v>290</v>
      </c>
      <c r="H157" s="6">
        <v>1.78</v>
      </c>
      <c r="I157" s="6">
        <v>0</v>
      </c>
      <c r="J157" s="6">
        <v>0</v>
      </c>
      <c r="K157" s="6">
        <v>1.78</v>
      </c>
      <c r="L157" s="6">
        <v>0</v>
      </c>
      <c r="M157" s="6">
        <v>0</v>
      </c>
      <c r="N157" s="6">
        <v>0</v>
      </c>
      <c r="O157" s="6">
        <v>0</v>
      </c>
      <c r="P157" s="82">
        <f t="shared" si="4"/>
        <v>0</v>
      </c>
    </row>
    <row r="158" spans="1:16" s="3" customFormat="1" x14ac:dyDescent="0.25">
      <c r="A158" s="4">
        <v>2019</v>
      </c>
      <c r="B158" s="4">
        <v>1</v>
      </c>
      <c r="C158" s="4" t="s">
        <v>19</v>
      </c>
      <c r="D158" s="4" t="s">
        <v>66</v>
      </c>
      <c r="E158" s="4" t="s">
        <v>43</v>
      </c>
      <c r="F158" s="4" t="s">
        <v>117</v>
      </c>
      <c r="G158" s="5" t="s">
        <v>117</v>
      </c>
      <c r="H158" s="6">
        <v>1.32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1.32</v>
      </c>
      <c r="P158" s="82">
        <f t="shared" si="4"/>
        <v>1.32</v>
      </c>
    </row>
    <row r="159" spans="1:16" s="3" customFormat="1" x14ac:dyDescent="0.25">
      <c r="A159" s="4">
        <v>2019</v>
      </c>
      <c r="B159" s="4">
        <v>1</v>
      </c>
      <c r="C159" s="4" t="s">
        <v>133</v>
      </c>
      <c r="D159" s="4" t="s">
        <v>292</v>
      </c>
      <c r="E159" s="4" t="s">
        <v>29</v>
      </c>
      <c r="F159" s="4" t="s">
        <v>293</v>
      </c>
      <c r="G159" s="5" t="s">
        <v>294</v>
      </c>
      <c r="H159" s="6">
        <v>0.04</v>
      </c>
      <c r="I159" s="6">
        <v>0</v>
      </c>
      <c r="J159" s="6">
        <v>0</v>
      </c>
      <c r="K159" s="6">
        <v>0</v>
      </c>
      <c r="L159" s="6">
        <v>0.04</v>
      </c>
      <c r="M159" s="6">
        <v>0</v>
      </c>
      <c r="N159" s="6">
        <v>0</v>
      </c>
      <c r="O159" s="6">
        <v>0</v>
      </c>
      <c r="P159" s="82">
        <f t="shared" si="4"/>
        <v>0</v>
      </c>
    </row>
    <row r="160" spans="1:16" s="3" customFormat="1" x14ac:dyDescent="0.25">
      <c r="A160" s="4">
        <v>2019</v>
      </c>
      <c r="B160" s="4">
        <v>1</v>
      </c>
      <c r="C160" s="4" t="s">
        <v>19</v>
      </c>
      <c r="D160" s="4" t="s">
        <v>46</v>
      </c>
      <c r="E160" s="4" t="s">
        <v>206</v>
      </c>
      <c r="F160" s="4" t="s">
        <v>295</v>
      </c>
      <c r="G160" s="5" t="s">
        <v>296</v>
      </c>
      <c r="H160" s="6">
        <v>0.53</v>
      </c>
      <c r="I160" s="6">
        <v>0</v>
      </c>
      <c r="J160" s="6">
        <v>0</v>
      </c>
      <c r="K160" s="6">
        <v>0.25</v>
      </c>
      <c r="L160" s="6">
        <v>0.28000000000000003</v>
      </c>
      <c r="M160" s="6">
        <v>0</v>
      </c>
      <c r="N160" s="6">
        <v>0</v>
      </c>
      <c r="O160" s="6">
        <v>0</v>
      </c>
      <c r="P160" s="82">
        <f t="shared" si="4"/>
        <v>0</v>
      </c>
    </row>
    <row r="161" spans="1:16" s="3" customFormat="1" x14ac:dyDescent="0.25">
      <c r="A161" s="4">
        <v>2019</v>
      </c>
      <c r="B161" s="4">
        <v>1</v>
      </c>
      <c r="C161" s="4" t="s">
        <v>19</v>
      </c>
      <c r="D161" s="4" t="s">
        <v>46</v>
      </c>
      <c r="E161" s="4" t="s">
        <v>206</v>
      </c>
      <c r="F161" s="4" t="s">
        <v>297</v>
      </c>
      <c r="G161" s="5" t="s">
        <v>296</v>
      </c>
      <c r="H161" s="6">
        <v>0.3</v>
      </c>
      <c r="I161" s="6">
        <v>0</v>
      </c>
      <c r="J161" s="6">
        <v>0</v>
      </c>
      <c r="K161" s="6">
        <v>0.14000000000000001</v>
      </c>
      <c r="L161" s="6">
        <v>0.16</v>
      </c>
      <c r="M161" s="6">
        <v>0</v>
      </c>
      <c r="N161" s="6">
        <v>0</v>
      </c>
      <c r="O161" s="6">
        <v>0</v>
      </c>
      <c r="P161" s="82">
        <f t="shared" si="4"/>
        <v>0</v>
      </c>
    </row>
    <row r="162" spans="1:16" s="3" customFormat="1" x14ac:dyDescent="0.25">
      <c r="A162" s="4">
        <v>2019</v>
      </c>
      <c r="B162" s="4">
        <v>1</v>
      </c>
      <c r="C162" s="4" t="s">
        <v>19</v>
      </c>
      <c r="D162" s="4" t="s">
        <v>46</v>
      </c>
      <c r="E162" s="4" t="s">
        <v>206</v>
      </c>
      <c r="F162" s="4" t="s">
        <v>298</v>
      </c>
      <c r="G162" s="5" t="s">
        <v>296</v>
      </c>
      <c r="H162" s="6">
        <v>0.14000000000000001</v>
      </c>
      <c r="I162" s="6">
        <v>0</v>
      </c>
      <c r="J162" s="6">
        <v>0</v>
      </c>
      <c r="K162" s="6">
        <v>0.06</v>
      </c>
      <c r="L162" s="6">
        <v>7.0000000000000007E-2</v>
      </c>
      <c r="M162" s="6">
        <v>0</v>
      </c>
      <c r="N162" s="6">
        <v>0</v>
      </c>
      <c r="O162" s="6">
        <v>0</v>
      </c>
      <c r="P162" s="82">
        <f t="shared" si="4"/>
        <v>0</v>
      </c>
    </row>
    <row r="163" spans="1:16" s="3" customFormat="1" x14ac:dyDescent="0.25">
      <c r="A163" s="4">
        <v>2019</v>
      </c>
      <c r="B163" s="4">
        <v>1</v>
      </c>
      <c r="C163" s="4" t="s">
        <v>19</v>
      </c>
      <c r="D163" s="4" t="s">
        <v>299</v>
      </c>
      <c r="E163" s="4" t="s">
        <v>81</v>
      </c>
      <c r="F163" s="4" t="s">
        <v>300</v>
      </c>
      <c r="G163" s="5" t="s">
        <v>301</v>
      </c>
      <c r="H163" s="6">
        <v>1.05</v>
      </c>
      <c r="I163" s="6">
        <v>0</v>
      </c>
      <c r="J163" s="6">
        <v>0</v>
      </c>
      <c r="K163" s="6">
        <v>1.05</v>
      </c>
      <c r="L163" s="6">
        <v>0</v>
      </c>
      <c r="M163" s="6">
        <v>0</v>
      </c>
      <c r="N163" s="6">
        <v>0</v>
      </c>
      <c r="O163" s="6">
        <v>0</v>
      </c>
      <c r="P163" s="82">
        <f t="shared" si="4"/>
        <v>0</v>
      </c>
    </row>
    <row r="164" spans="1:16" s="3" customFormat="1" x14ac:dyDescent="0.25">
      <c r="A164" s="4">
        <v>2019</v>
      </c>
      <c r="B164" s="4">
        <v>1</v>
      </c>
      <c r="C164" s="4" t="s">
        <v>19</v>
      </c>
      <c r="D164" s="4" t="s">
        <v>106</v>
      </c>
      <c r="E164" s="4" t="s">
        <v>85</v>
      </c>
      <c r="F164" s="4" t="s">
        <v>302</v>
      </c>
      <c r="G164" s="5" t="s">
        <v>303</v>
      </c>
      <c r="H164" s="6">
        <v>95.03</v>
      </c>
      <c r="I164" s="6">
        <v>0</v>
      </c>
      <c r="J164" s="6">
        <v>0</v>
      </c>
      <c r="K164" s="6">
        <v>3.5</v>
      </c>
      <c r="L164" s="6">
        <v>0</v>
      </c>
      <c r="M164" s="6">
        <v>91.53</v>
      </c>
      <c r="N164" s="6">
        <v>11</v>
      </c>
      <c r="O164" s="6">
        <v>0</v>
      </c>
      <c r="P164" s="82">
        <f t="shared" si="4"/>
        <v>80.53</v>
      </c>
    </row>
    <row r="165" spans="1:16" s="3" customFormat="1" x14ac:dyDescent="0.25">
      <c r="A165" s="4">
        <v>2019</v>
      </c>
      <c r="B165" s="4">
        <v>1</v>
      </c>
      <c r="C165" s="4" t="s">
        <v>19</v>
      </c>
      <c r="D165" s="4" t="s">
        <v>20</v>
      </c>
      <c r="E165" s="4" t="s">
        <v>304</v>
      </c>
      <c r="F165" s="4" t="s">
        <v>305</v>
      </c>
      <c r="G165" s="5" t="s">
        <v>306</v>
      </c>
      <c r="H165" s="6">
        <v>0.34</v>
      </c>
      <c r="I165" s="6">
        <v>0</v>
      </c>
      <c r="J165" s="6">
        <v>0</v>
      </c>
      <c r="K165" s="6">
        <v>0.34</v>
      </c>
      <c r="L165" s="6">
        <v>0</v>
      </c>
      <c r="M165" s="6">
        <v>0</v>
      </c>
      <c r="N165" s="6">
        <v>0</v>
      </c>
      <c r="O165" s="6">
        <v>0</v>
      </c>
      <c r="P165" s="82">
        <f t="shared" si="4"/>
        <v>0</v>
      </c>
    </row>
    <row r="166" spans="1:16" s="3" customFormat="1" x14ac:dyDescent="0.25">
      <c r="A166" s="4">
        <v>2019</v>
      </c>
      <c r="B166" s="4">
        <v>1</v>
      </c>
      <c r="C166" s="4" t="s">
        <v>19</v>
      </c>
      <c r="D166" s="4" t="s">
        <v>20</v>
      </c>
      <c r="E166" s="4" t="s">
        <v>304</v>
      </c>
      <c r="F166" s="4" t="s">
        <v>307</v>
      </c>
      <c r="G166" s="5" t="s">
        <v>306</v>
      </c>
      <c r="H166" s="6">
        <v>2.5</v>
      </c>
      <c r="I166" s="6">
        <v>0</v>
      </c>
      <c r="J166" s="6">
        <v>0</v>
      </c>
      <c r="K166" s="6">
        <v>0</v>
      </c>
      <c r="L166" s="6">
        <v>2.5</v>
      </c>
      <c r="M166" s="6">
        <v>0</v>
      </c>
      <c r="N166" s="6">
        <v>0</v>
      </c>
      <c r="O166" s="6">
        <v>0</v>
      </c>
      <c r="P166" s="82">
        <f t="shared" si="4"/>
        <v>0</v>
      </c>
    </row>
    <row r="167" spans="1:16" s="3" customFormat="1" x14ac:dyDescent="0.25">
      <c r="A167" s="4">
        <v>2019</v>
      </c>
      <c r="B167" s="4">
        <v>1</v>
      </c>
      <c r="C167" s="4" t="s">
        <v>19</v>
      </c>
      <c r="D167" s="4" t="s">
        <v>103</v>
      </c>
      <c r="E167" s="4" t="s">
        <v>304</v>
      </c>
      <c r="F167" s="4" t="s">
        <v>308</v>
      </c>
      <c r="G167" s="5" t="s">
        <v>306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82">
        <f t="shared" si="4"/>
        <v>0</v>
      </c>
    </row>
    <row r="168" spans="1:16" s="3" customFormat="1" x14ac:dyDescent="0.25">
      <c r="A168" s="4">
        <v>2019</v>
      </c>
      <c r="B168" s="4">
        <v>1</v>
      </c>
      <c r="C168" s="4" t="s">
        <v>19</v>
      </c>
      <c r="D168" s="4" t="s">
        <v>106</v>
      </c>
      <c r="E168" s="4" t="s">
        <v>81</v>
      </c>
      <c r="F168" s="4" t="s">
        <v>309</v>
      </c>
      <c r="G168" s="5" t="s">
        <v>310</v>
      </c>
      <c r="H168" s="6">
        <v>11.28</v>
      </c>
      <c r="I168" s="6">
        <v>0</v>
      </c>
      <c r="J168" s="6">
        <v>0</v>
      </c>
      <c r="K168" s="6">
        <v>0.33</v>
      </c>
      <c r="L168" s="6">
        <v>10.95</v>
      </c>
      <c r="M168" s="6">
        <v>0</v>
      </c>
      <c r="N168" s="6">
        <v>0</v>
      </c>
      <c r="O168" s="6">
        <v>0</v>
      </c>
      <c r="P168" s="82">
        <f t="shared" si="4"/>
        <v>0</v>
      </c>
    </row>
    <row r="169" spans="1:16" s="3" customFormat="1" x14ac:dyDescent="0.25">
      <c r="A169" s="4">
        <v>2019</v>
      </c>
      <c r="B169" s="4">
        <v>1</v>
      </c>
      <c r="C169" s="4" t="s">
        <v>19</v>
      </c>
      <c r="D169" s="4" t="s">
        <v>103</v>
      </c>
      <c r="E169" s="4" t="s">
        <v>81</v>
      </c>
      <c r="F169" s="4" t="s">
        <v>311</v>
      </c>
      <c r="G169" s="5" t="s">
        <v>312</v>
      </c>
      <c r="H169" s="6">
        <v>0.15</v>
      </c>
      <c r="I169" s="6">
        <v>0</v>
      </c>
      <c r="J169" s="6">
        <v>0</v>
      </c>
      <c r="K169" s="6">
        <v>0.15</v>
      </c>
      <c r="L169" s="6">
        <v>0</v>
      </c>
      <c r="M169" s="6">
        <v>0</v>
      </c>
      <c r="N169" s="6">
        <v>0</v>
      </c>
      <c r="O169" s="6">
        <v>0</v>
      </c>
      <c r="P169" s="82">
        <f t="shared" si="4"/>
        <v>0</v>
      </c>
    </row>
    <row r="170" spans="1:16" s="3" customFormat="1" x14ac:dyDescent="0.25">
      <c r="A170" s="4">
        <v>2019</v>
      </c>
      <c r="B170" s="4">
        <v>1</v>
      </c>
      <c r="C170" s="4" t="s">
        <v>19</v>
      </c>
      <c r="D170" s="4" t="s">
        <v>78</v>
      </c>
      <c r="E170" s="4" t="s">
        <v>313</v>
      </c>
      <c r="F170" s="4" t="s">
        <v>314</v>
      </c>
      <c r="G170" s="5" t="s">
        <v>315</v>
      </c>
      <c r="H170" s="6">
        <v>124.51</v>
      </c>
      <c r="I170" s="6">
        <v>0</v>
      </c>
      <c r="J170" s="6">
        <v>0</v>
      </c>
      <c r="K170" s="6">
        <v>10.19</v>
      </c>
      <c r="L170" s="6">
        <v>11.26</v>
      </c>
      <c r="M170" s="6">
        <v>0</v>
      </c>
      <c r="N170" s="6">
        <v>0</v>
      </c>
      <c r="O170" s="6">
        <v>103.06</v>
      </c>
      <c r="P170" s="82">
        <f t="shared" si="4"/>
        <v>103.06</v>
      </c>
    </row>
    <row r="171" spans="1:16" s="3" customFormat="1" x14ac:dyDescent="0.25">
      <c r="A171" s="4">
        <v>2019</v>
      </c>
      <c r="B171" s="4">
        <v>1</v>
      </c>
      <c r="C171" s="4" t="s">
        <v>19</v>
      </c>
      <c r="D171" s="4" t="s">
        <v>78</v>
      </c>
      <c r="E171" s="4" t="s">
        <v>313</v>
      </c>
      <c r="F171" s="4" t="s">
        <v>316</v>
      </c>
      <c r="G171" s="5" t="s">
        <v>315</v>
      </c>
      <c r="H171" s="6">
        <v>1.34</v>
      </c>
      <c r="I171" s="6">
        <v>0</v>
      </c>
      <c r="J171" s="6">
        <v>0</v>
      </c>
      <c r="K171" s="6">
        <v>0.56999999999999995</v>
      </c>
      <c r="L171" s="6">
        <v>0.77</v>
      </c>
      <c r="M171" s="6">
        <v>0</v>
      </c>
      <c r="N171" s="6">
        <v>0</v>
      </c>
      <c r="O171" s="6">
        <v>0</v>
      </c>
      <c r="P171" s="82">
        <f t="shared" si="4"/>
        <v>0</v>
      </c>
    </row>
    <row r="172" spans="1:16" s="3" customFormat="1" x14ac:dyDescent="0.25">
      <c r="A172" s="4">
        <v>2019</v>
      </c>
      <c r="B172" s="4">
        <v>1</v>
      </c>
      <c r="C172" s="4" t="s">
        <v>19</v>
      </c>
      <c r="D172" s="4" t="s">
        <v>78</v>
      </c>
      <c r="E172" s="4" t="s">
        <v>313</v>
      </c>
      <c r="F172" s="4" t="s">
        <v>317</v>
      </c>
      <c r="G172" s="5" t="s">
        <v>315</v>
      </c>
      <c r="H172" s="6">
        <v>113.65</v>
      </c>
      <c r="I172" s="6">
        <v>0</v>
      </c>
      <c r="J172" s="6">
        <v>0</v>
      </c>
      <c r="K172" s="6">
        <v>5.27</v>
      </c>
      <c r="L172" s="6">
        <v>9.8699999999999992</v>
      </c>
      <c r="M172" s="6">
        <v>0</v>
      </c>
      <c r="N172" s="6">
        <v>0</v>
      </c>
      <c r="O172" s="6">
        <v>98.51</v>
      </c>
      <c r="P172" s="82">
        <f t="shared" si="4"/>
        <v>98.51</v>
      </c>
    </row>
    <row r="173" spans="1:16" s="3" customFormat="1" x14ac:dyDescent="0.25">
      <c r="A173" s="4">
        <v>2019</v>
      </c>
      <c r="B173" s="4">
        <v>1</v>
      </c>
      <c r="C173" s="4" t="s">
        <v>19</v>
      </c>
      <c r="D173" s="4" t="s">
        <v>78</v>
      </c>
      <c r="E173" s="4" t="s">
        <v>280</v>
      </c>
      <c r="F173" s="4" t="s">
        <v>318</v>
      </c>
      <c r="G173" s="5" t="s">
        <v>319</v>
      </c>
      <c r="H173" s="6">
        <v>0.81</v>
      </c>
      <c r="I173" s="6">
        <v>0</v>
      </c>
      <c r="J173" s="6">
        <v>0</v>
      </c>
      <c r="K173" s="6">
        <v>0.81</v>
      </c>
      <c r="L173" s="6">
        <v>0</v>
      </c>
      <c r="M173" s="6">
        <v>0</v>
      </c>
      <c r="N173" s="6">
        <v>0</v>
      </c>
      <c r="O173" s="6">
        <v>0</v>
      </c>
      <c r="P173" s="82">
        <f t="shared" si="4"/>
        <v>0</v>
      </c>
    </row>
    <row r="174" spans="1:16" s="3" customFormat="1" x14ac:dyDescent="0.25">
      <c r="A174" s="4">
        <v>2019</v>
      </c>
      <c r="B174" s="4">
        <v>1</v>
      </c>
      <c r="C174" s="4" t="s">
        <v>19</v>
      </c>
      <c r="D174" s="4" t="s">
        <v>78</v>
      </c>
      <c r="E174" s="4" t="s">
        <v>280</v>
      </c>
      <c r="F174" s="4" t="s">
        <v>320</v>
      </c>
      <c r="G174" s="5" t="s">
        <v>319</v>
      </c>
      <c r="H174" s="6">
        <v>1.95</v>
      </c>
      <c r="I174" s="6">
        <v>0</v>
      </c>
      <c r="J174" s="6">
        <v>0</v>
      </c>
      <c r="K174" s="6">
        <v>1.95</v>
      </c>
      <c r="L174" s="6">
        <v>0</v>
      </c>
      <c r="M174" s="6">
        <v>0</v>
      </c>
      <c r="N174" s="6">
        <v>0</v>
      </c>
      <c r="O174" s="6">
        <v>0</v>
      </c>
      <c r="P174" s="82">
        <f t="shared" si="4"/>
        <v>0</v>
      </c>
    </row>
    <row r="175" spans="1:16" s="3" customFormat="1" x14ac:dyDescent="0.25">
      <c r="A175" s="4">
        <v>2019</v>
      </c>
      <c r="B175" s="4">
        <v>1</v>
      </c>
      <c r="C175" s="4" t="s">
        <v>19</v>
      </c>
      <c r="D175" s="4" t="s">
        <v>78</v>
      </c>
      <c r="E175" s="4" t="s">
        <v>280</v>
      </c>
      <c r="F175" s="4" t="s">
        <v>321</v>
      </c>
      <c r="G175" s="5" t="s">
        <v>319</v>
      </c>
      <c r="H175" s="6">
        <v>1.34</v>
      </c>
      <c r="I175" s="6">
        <v>0</v>
      </c>
      <c r="J175" s="6">
        <v>0</v>
      </c>
      <c r="K175" s="6">
        <v>1.34</v>
      </c>
      <c r="L175" s="6">
        <v>0</v>
      </c>
      <c r="M175" s="6">
        <v>0</v>
      </c>
      <c r="N175" s="6">
        <v>0</v>
      </c>
      <c r="O175" s="6">
        <v>0</v>
      </c>
      <c r="P175" s="82">
        <f t="shared" si="4"/>
        <v>0</v>
      </c>
    </row>
    <row r="176" spans="1:16" s="3" customFormat="1" x14ac:dyDescent="0.25">
      <c r="A176" s="4">
        <v>2019</v>
      </c>
      <c r="B176" s="4">
        <v>1</v>
      </c>
      <c r="C176" s="4" t="s">
        <v>19</v>
      </c>
      <c r="D176" s="4" t="s">
        <v>78</v>
      </c>
      <c r="E176" s="4" t="s">
        <v>280</v>
      </c>
      <c r="F176" s="4" t="s">
        <v>322</v>
      </c>
      <c r="G176" s="5" t="s">
        <v>319</v>
      </c>
      <c r="H176" s="6">
        <v>9.7799999999999994</v>
      </c>
      <c r="I176" s="6">
        <v>0</v>
      </c>
      <c r="J176" s="6">
        <v>0</v>
      </c>
      <c r="K176" s="6">
        <v>6.63</v>
      </c>
      <c r="L176" s="6">
        <v>3.16</v>
      </c>
      <c r="M176" s="6">
        <v>0</v>
      </c>
      <c r="N176" s="6">
        <v>0</v>
      </c>
      <c r="O176" s="6">
        <v>0</v>
      </c>
      <c r="P176" s="82">
        <f t="shared" si="4"/>
        <v>0</v>
      </c>
    </row>
    <row r="177" spans="1:16" s="3" customFormat="1" x14ac:dyDescent="0.25">
      <c r="A177" s="4">
        <v>2019</v>
      </c>
      <c r="B177" s="4">
        <v>1</v>
      </c>
      <c r="C177" s="4" t="s">
        <v>19</v>
      </c>
      <c r="D177" s="4" t="s">
        <v>46</v>
      </c>
      <c r="E177" s="4" t="s">
        <v>81</v>
      </c>
      <c r="F177" s="4" t="s">
        <v>323</v>
      </c>
      <c r="G177" s="5" t="s">
        <v>324</v>
      </c>
      <c r="H177" s="6">
        <v>1.42</v>
      </c>
      <c r="I177" s="6">
        <v>0</v>
      </c>
      <c r="J177" s="6">
        <v>0</v>
      </c>
      <c r="K177" s="6">
        <v>1.42</v>
      </c>
      <c r="L177" s="6">
        <v>0</v>
      </c>
      <c r="M177" s="6">
        <v>0</v>
      </c>
      <c r="N177" s="6">
        <v>0</v>
      </c>
      <c r="O177" s="6">
        <v>0</v>
      </c>
      <c r="P177" s="82">
        <f t="shared" si="4"/>
        <v>0</v>
      </c>
    </row>
    <row r="178" spans="1:16" s="3" customFormat="1" x14ac:dyDescent="0.25">
      <c r="A178" s="4">
        <v>2019</v>
      </c>
      <c r="B178" s="4">
        <v>1</v>
      </c>
      <c r="C178" s="4" t="s">
        <v>19</v>
      </c>
      <c r="D178" s="4" t="s">
        <v>103</v>
      </c>
      <c r="E178" s="4" t="s">
        <v>81</v>
      </c>
      <c r="F178" s="4" t="s">
        <v>325</v>
      </c>
      <c r="G178" s="5" t="s">
        <v>326</v>
      </c>
      <c r="H178" s="6">
        <v>11.95</v>
      </c>
      <c r="I178" s="6">
        <v>0</v>
      </c>
      <c r="J178" s="6">
        <v>0</v>
      </c>
      <c r="K178" s="6">
        <v>0.12000000000000001</v>
      </c>
      <c r="L178" s="6">
        <v>11.84</v>
      </c>
      <c r="M178" s="6">
        <v>0</v>
      </c>
      <c r="N178" s="6">
        <v>0</v>
      </c>
      <c r="O178" s="6">
        <v>0</v>
      </c>
      <c r="P178" s="82">
        <f t="shared" si="4"/>
        <v>0</v>
      </c>
    </row>
    <row r="179" spans="1:16" s="3" customFormat="1" x14ac:dyDescent="0.25">
      <c r="A179" s="4">
        <v>2019</v>
      </c>
      <c r="B179" s="4">
        <v>1</v>
      </c>
      <c r="C179" s="4" t="s">
        <v>327</v>
      </c>
      <c r="D179" s="4" t="s">
        <v>328</v>
      </c>
      <c r="E179" s="4" t="s">
        <v>29</v>
      </c>
      <c r="F179" s="4" t="s">
        <v>329</v>
      </c>
      <c r="G179" s="5" t="s">
        <v>330</v>
      </c>
      <c r="H179" s="6">
        <v>17.77</v>
      </c>
      <c r="I179" s="6">
        <v>0</v>
      </c>
      <c r="J179" s="6">
        <v>0</v>
      </c>
      <c r="K179" s="6">
        <v>0.27</v>
      </c>
      <c r="L179" s="6">
        <v>17.489999999999998</v>
      </c>
      <c r="M179" s="6">
        <v>0</v>
      </c>
      <c r="N179" s="6">
        <v>0</v>
      </c>
      <c r="O179" s="6">
        <v>0</v>
      </c>
      <c r="P179" s="82">
        <f t="shared" si="4"/>
        <v>0</v>
      </c>
    </row>
    <row r="180" spans="1:16" s="3" customFormat="1" x14ac:dyDescent="0.25">
      <c r="A180" s="4">
        <v>2019</v>
      </c>
      <c r="B180" s="4">
        <v>1</v>
      </c>
      <c r="C180" s="4" t="s">
        <v>327</v>
      </c>
      <c r="D180" s="4" t="s">
        <v>328</v>
      </c>
      <c r="E180" s="4" t="s">
        <v>29</v>
      </c>
      <c r="F180" s="4" t="s">
        <v>331</v>
      </c>
      <c r="G180" s="5" t="s">
        <v>330</v>
      </c>
      <c r="H180" s="6">
        <v>18.190000000000001</v>
      </c>
      <c r="I180" s="6">
        <v>0</v>
      </c>
      <c r="J180" s="6">
        <v>0</v>
      </c>
      <c r="K180" s="6">
        <v>8.1</v>
      </c>
      <c r="L180" s="6">
        <v>10.09</v>
      </c>
      <c r="M180" s="6">
        <v>0</v>
      </c>
      <c r="N180" s="6">
        <v>0</v>
      </c>
      <c r="O180" s="6">
        <v>0</v>
      </c>
      <c r="P180" s="82">
        <f t="shared" si="4"/>
        <v>0</v>
      </c>
    </row>
    <row r="181" spans="1:16" s="3" customFormat="1" x14ac:dyDescent="0.25">
      <c r="A181" s="4">
        <v>2019</v>
      </c>
      <c r="B181" s="4">
        <v>1</v>
      </c>
      <c r="C181" s="4" t="s">
        <v>89</v>
      </c>
      <c r="D181" s="4" t="s">
        <v>332</v>
      </c>
      <c r="E181" s="4" t="s">
        <v>29</v>
      </c>
      <c r="F181" s="4" t="s">
        <v>333</v>
      </c>
      <c r="G181" s="5" t="s">
        <v>330</v>
      </c>
      <c r="H181" s="6">
        <v>11.11</v>
      </c>
      <c r="I181" s="6">
        <v>0</v>
      </c>
      <c r="J181" s="6">
        <v>0</v>
      </c>
      <c r="K181" s="6">
        <v>11.11</v>
      </c>
      <c r="L181" s="6">
        <v>0</v>
      </c>
      <c r="M181" s="6">
        <v>0</v>
      </c>
      <c r="N181" s="6">
        <v>0</v>
      </c>
      <c r="O181" s="6">
        <v>0</v>
      </c>
      <c r="P181" s="82">
        <f t="shared" si="4"/>
        <v>0</v>
      </c>
    </row>
    <row r="182" spans="1:16" s="3" customFormat="1" x14ac:dyDescent="0.25">
      <c r="A182" s="4">
        <v>2019</v>
      </c>
      <c r="B182" s="4">
        <v>1</v>
      </c>
      <c r="C182" s="4" t="s">
        <v>89</v>
      </c>
      <c r="D182" s="4" t="s">
        <v>273</v>
      </c>
      <c r="E182" s="4" t="s">
        <v>29</v>
      </c>
      <c r="F182" s="4" t="s">
        <v>334</v>
      </c>
      <c r="G182" s="5" t="s">
        <v>330</v>
      </c>
      <c r="H182" s="6">
        <v>33.090000000000003</v>
      </c>
      <c r="I182" s="6">
        <v>0</v>
      </c>
      <c r="J182" s="6">
        <v>0</v>
      </c>
      <c r="K182" s="6">
        <v>1.8900000000000001</v>
      </c>
      <c r="L182" s="6">
        <v>5.46</v>
      </c>
      <c r="M182" s="6">
        <v>0</v>
      </c>
      <c r="N182" s="6">
        <v>0</v>
      </c>
      <c r="O182" s="6">
        <v>25.74</v>
      </c>
      <c r="P182" s="82">
        <f t="shared" si="4"/>
        <v>25.74</v>
      </c>
    </row>
    <row r="183" spans="1:16" s="3" customFormat="1" x14ac:dyDescent="0.25">
      <c r="A183" s="4">
        <v>2019</v>
      </c>
      <c r="B183" s="4">
        <v>1</v>
      </c>
      <c r="C183" s="4" t="s">
        <v>327</v>
      </c>
      <c r="D183" s="4" t="s">
        <v>328</v>
      </c>
      <c r="E183" s="4" t="s">
        <v>29</v>
      </c>
      <c r="F183" s="4" t="s">
        <v>335</v>
      </c>
      <c r="G183" s="5" t="s">
        <v>330</v>
      </c>
      <c r="H183" s="6">
        <v>6.42</v>
      </c>
      <c r="I183" s="6">
        <v>0</v>
      </c>
      <c r="J183" s="6">
        <v>0</v>
      </c>
      <c r="K183" s="6">
        <v>2.44</v>
      </c>
      <c r="L183" s="6">
        <v>3.99</v>
      </c>
      <c r="M183" s="6">
        <v>0</v>
      </c>
      <c r="N183" s="6">
        <v>0</v>
      </c>
      <c r="O183" s="6">
        <v>0</v>
      </c>
      <c r="P183" s="82">
        <f t="shared" si="4"/>
        <v>0</v>
      </c>
    </row>
    <row r="184" spans="1:16" s="3" customFormat="1" x14ac:dyDescent="0.25">
      <c r="A184" s="4">
        <v>2019</v>
      </c>
      <c r="B184" s="4">
        <v>1</v>
      </c>
      <c r="C184" s="4" t="s">
        <v>146</v>
      </c>
      <c r="D184" s="4" t="s">
        <v>336</v>
      </c>
      <c r="E184" s="4" t="s">
        <v>29</v>
      </c>
      <c r="F184" s="4" t="s">
        <v>337</v>
      </c>
      <c r="G184" s="5" t="s">
        <v>330</v>
      </c>
      <c r="H184" s="6">
        <v>126.22</v>
      </c>
      <c r="I184" s="6">
        <v>0</v>
      </c>
      <c r="J184" s="6">
        <v>0</v>
      </c>
      <c r="K184" s="6">
        <v>1.51</v>
      </c>
      <c r="L184" s="6">
        <v>53.25</v>
      </c>
      <c r="M184" s="6">
        <v>0</v>
      </c>
      <c r="N184" s="6">
        <v>0</v>
      </c>
      <c r="O184" s="6">
        <v>71.47</v>
      </c>
      <c r="P184" s="82">
        <f t="shared" si="4"/>
        <v>71.47</v>
      </c>
    </row>
    <row r="185" spans="1:16" s="3" customFormat="1" x14ac:dyDescent="0.25">
      <c r="A185" s="4">
        <v>2019</v>
      </c>
      <c r="B185" s="4">
        <v>1</v>
      </c>
      <c r="C185" s="4" t="s">
        <v>89</v>
      </c>
      <c r="D185" s="4" t="s">
        <v>332</v>
      </c>
      <c r="E185" s="4" t="s">
        <v>29</v>
      </c>
      <c r="F185" s="4" t="s">
        <v>337</v>
      </c>
      <c r="G185" s="5" t="s">
        <v>330</v>
      </c>
      <c r="H185" s="6">
        <v>27.18</v>
      </c>
      <c r="I185" s="6">
        <v>0</v>
      </c>
      <c r="J185" s="6">
        <v>0</v>
      </c>
      <c r="K185" s="6">
        <v>0.33</v>
      </c>
      <c r="L185" s="6">
        <v>11.469999999999999</v>
      </c>
      <c r="M185" s="6">
        <v>0</v>
      </c>
      <c r="N185" s="6">
        <v>0</v>
      </c>
      <c r="O185" s="6">
        <v>15.389999999999999</v>
      </c>
      <c r="P185" s="82">
        <f t="shared" si="4"/>
        <v>15.389999999999999</v>
      </c>
    </row>
    <row r="186" spans="1:16" s="3" customFormat="1" x14ac:dyDescent="0.25">
      <c r="A186" s="4">
        <v>2019</v>
      </c>
      <c r="B186" s="4">
        <v>1</v>
      </c>
      <c r="C186" s="4" t="s">
        <v>15</v>
      </c>
      <c r="D186" s="4" t="s">
        <v>24</v>
      </c>
      <c r="E186" s="4" t="s">
        <v>25</v>
      </c>
      <c r="F186" s="4" t="s">
        <v>338</v>
      </c>
      <c r="G186" s="5" t="s">
        <v>338</v>
      </c>
      <c r="H186" s="6">
        <v>66.83</v>
      </c>
      <c r="I186" s="6">
        <v>0</v>
      </c>
      <c r="J186" s="6">
        <v>0</v>
      </c>
      <c r="K186" s="6">
        <v>0.72</v>
      </c>
      <c r="L186" s="6">
        <v>4.67</v>
      </c>
      <c r="M186" s="6">
        <v>0</v>
      </c>
      <c r="N186" s="6">
        <v>0</v>
      </c>
      <c r="O186" s="6">
        <v>61.44</v>
      </c>
      <c r="P186" s="82">
        <f t="shared" si="4"/>
        <v>61.44</v>
      </c>
    </row>
    <row r="187" spans="1:16" s="3" customFormat="1" x14ac:dyDescent="0.25">
      <c r="A187" s="4">
        <v>2019</v>
      </c>
      <c r="B187" s="4">
        <v>1</v>
      </c>
      <c r="C187" s="4" t="s">
        <v>133</v>
      </c>
      <c r="D187" s="4" t="s">
        <v>339</v>
      </c>
      <c r="E187" s="4" t="s">
        <v>340</v>
      </c>
      <c r="F187" s="4" t="s">
        <v>341</v>
      </c>
      <c r="G187" s="5" t="s">
        <v>342</v>
      </c>
      <c r="H187" s="6">
        <v>41.17</v>
      </c>
      <c r="I187" s="6">
        <v>0</v>
      </c>
      <c r="J187" s="6">
        <v>0</v>
      </c>
      <c r="K187" s="6">
        <v>6.5</v>
      </c>
      <c r="L187" s="6">
        <v>0</v>
      </c>
      <c r="M187" s="6">
        <v>0</v>
      </c>
      <c r="N187" s="6">
        <v>0</v>
      </c>
      <c r="O187" s="6">
        <v>34.67</v>
      </c>
      <c r="P187" s="82">
        <f t="shared" si="4"/>
        <v>34.67</v>
      </c>
    </row>
    <row r="188" spans="1:16" s="3" customFormat="1" x14ac:dyDescent="0.25">
      <c r="A188" s="4">
        <v>2019</v>
      </c>
      <c r="B188" s="4">
        <v>1</v>
      </c>
      <c r="C188" s="4" t="s">
        <v>124</v>
      </c>
      <c r="D188" s="4" t="s">
        <v>125</v>
      </c>
      <c r="E188" s="4" t="s">
        <v>67</v>
      </c>
      <c r="F188" s="4" t="s">
        <v>343</v>
      </c>
      <c r="G188" s="5" t="s">
        <v>344</v>
      </c>
      <c r="H188" s="6">
        <v>0.3</v>
      </c>
      <c r="I188" s="6">
        <v>0</v>
      </c>
      <c r="J188" s="6">
        <v>0</v>
      </c>
      <c r="K188" s="6">
        <v>0.3</v>
      </c>
      <c r="L188" s="6">
        <v>0</v>
      </c>
      <c r="M188" s="6">
        <v>0</v>
      </c>
      <c r="N188" s="6">
        <v>0</v>
      </c>
      <c r="O188" s="6">
        <v>0</v>
      </c>
      <c r="P188" s="82">
        <f t="shared" si="4"/>
        <v>0</v>
      </c>
    </row>
    <row r="189" spans="1:16" s="3" customFormat="1" x14ac:dyDescent="0.25">
      <c r="A189" s="4">
        <v>2019</v>
      </c>
      <c r="B189" s="4">
        <v>1</v>
      </c>
      <c r="C189" s="4" t="s">
        <v>124</v>
      </c>
      <c r="D189" s="4" t="s">
        <v>125</v>
      </c>
      <c r="E189" s="4" t="s">
        <v>67</v>
      </c>
      <c r="F189" s="4" t="s">
        <v>345</v>
      </c>
      <c r="G189" s="5" t="s">
        <v>344</v>
      </c>
      <c r="H189" s="6">
        <v>0.83</v>
      </c>
      <c r="I189" s="6">
        <v>0</v>
      </c>
      <c r="J189" s="6">
        <v>0</v>
      </c>
      <c r="K189" s="6">
        <v>0.47</v>
      </c>
      <c r="L189" s="6">
        <v>0.36</v>
      </c>
      <c r="M189" s="6">
        <v>0</v>
      </c>
      <c r="N189" s="6">
        <v>0</v>
      </c>
      <c r="O189" s="6">
        <v>0</v>
      </c>
      <c r="P189" s="82">
        <f t="shared" si="4"/>
        <v>0</v>
      </c>
    </row>
    <row r="190" spans="1:16" s="3" customFormat="1" x14ac:dyDescent="0.25">
      <c r="A190" s="4">
        <v>2019</v>
      </c>
      <c r="B190" s="4">
        <v>1</v>
      </c>
      <c r="C190" s="4" t="s">
        <v>61</v>
      </c>
      <c r="D190" s="4" t="s">
        <v>346</v>
      </c>
      <c r="E190" s="4" t="s">
        <v>67</v>
      </c>
      <c r="F190" s="4" t="s">
        <v>347</v>
      </c>
      <c r="G190" s="5" t="s">
        <v>348</v>
      </c>
      <c r="H190" s="6">
        <v>0.56000000000000005</v>
      </c>
      <c r="I190" s="6">
        <v>0</v>
      </c>
      <c r="J190" s="6">
        <v>0</v>
      </c>
      <c r="K190" s="6">
        <v>0.56000000000000005</v>
      </c>
      <c r="L190" s="6">
        <v>0</v>
      </c>
      <c r="M190" s="6">
        <v>0</v>
      </c>
      <c r="N190" s="6">
        <v>0</v>
      </c>
      <c r="O190" s="6">
        <v>0</v>
      </c>
      <c r="P190" s="82">
        <f t="shared" si="4"/>
        <v>0</v>
      </c>
    </row>
    <row r="191" spans="1:16" s="3" customFormat="1" x14ac:dyDescent="0.25">
      <c r="A191" s="4">
        <v>2019</v>
      </c>
      <c r="B191" s="4">
        <v>1</v>
      </c>
      <c r="C191" s="4" t="s">
        <v>133</v>
      </c>
      <c r="D191" s="4" t="s">
        <v>349</v>
      </c>
      <c r="E191" s="4" t="s">
        <v>126</v>
      </c>
      <c r="F191" s="4" t="s">
        <v>350</v>
      </c>
      <c r="G191" s="5" t="s">
        <v>351</v>
      </c>
      <c r="H191" s="6">
        <v>443.37</v>
      </c>
      <c r="I191" s="6">
        <v>0</v>
      </c>
      <c r="J191" s="6">
        <v>0</v>
      </c>
      <c r="K191" s="6">
        <v>437.92</v>
      </c>
      <c r="L191" s="6">
        <v>5.45</v>
      </c>
      <c r="M191" s="6">
        <v>0</v>
      </c>
      <c r="N191" s="6">
        <v>0</v>
      </c>
      <c r="O191" s="6">
        <v>0</v>
      </c>
      <c r="P191" s="82">
        <f t="shared" si="4"/>
        <v>0</v>
      </c>
    </row>
    <row r="192" spans="1:16" s="3" customFormat="1" x14ac:dyDescent="0.25">
      <c r="A192" s="4">
        <v>2019</v>
      </c>
      <c r="B192" s="4">
        <v>1</v>
      </c>
      <c r="C192" s="4" t="s">
        <v>133</v>
      </c>
      <c r="D192" s="4" t="s">
        <v>238</v>
      </c>
      <c r="E192" s="4" t="s">
        <v>126</v>
      </c>
      <c r="F192" s="4" t="s">
        <v>352</v>
      </c>
      <c r="G192" s="5" t="s">
        <v>351</v>
      </c>
      <c r="H192" s="6">
        <v>0.47</v>
      </c>
      <c r="I192" s="6">
        <v>0</v>
      </c>
      <c r="J192" s="6">
        <v>0</v>
      </c>
      <c r="K192" s="6">
        <v>0.47</v>
      </c>
      <c r="L192" s="6">
        <v>0</v>
      </c>
      <c r="M192" s="6">
        <v>0</v>
      </c>
      <c r="N192" s="6">
        <v>0</v>
      </c>
      <c r="O192" s="6">
        <v>0</v>
      </c>
      <c r="P192" s="82">
        <f t="shared" si="4"/>
        <v>0</v>
      </c>
    </row>
    <row r="193" spans="1:16" s="3" customFormat="1" x14ac:dyDescent="0.25">
      <c r="A193" s="4">
        <v>2019</v>
      </c>
      <c r="B193" s="4">
        <v>1</v>
      </c>
      <c r="C193" s="4" t="s">
        <v>124</v>
      </c>
      <c r="D193" s="4" t="s">
        <v>353</v>
      </c>
      <c r="E193" s="4" t="s">
        <v>126</v>
      </c>
      <c r="F193" s="4" t="s">
        <v>354</v>
      </c>
      <c r="G193" s="5" t="s">
        <v>355</v>
      </c>
      <c r="H193" s="6">
        <v>0.9</v>
      </c>
      <c r="I193" s="6">
        <v>0</v>
      </c>
      <c r="J193" s="6">
        <v>0</v>
      </c>
      <c r="K193" s="6">
        <v>0.9</v>
      </c>
      <c r="L193" s="6">
        <v>0</v>
      </c>
      <c r="M193" s="6">
        <v>0</v>
      </c>
      <c r="N193" s="6">
        <v>0</v>
      </c>
      <c r="O193" s="6">
        <v>0</v>
      </c>
      <c r="P193" s="82">
        <f t="shared" si="4"/>
        <v>0</v>
      </c>
    </row>
    <row r="194" spans="1:16" s="3" customFormat="1" x14ac:dyDescent="0.25">
      <c r="A194" s="4">
        <v>2019</v>
      </c>
      <c r="B194" s="4">
        <v>1</v>
      </c>
      <c r="C194" s="4" t="s">
        <v>55</v>
      </c>
      <c r="D194" s="4" t="s">
        <v>249</v>
      </c>
      <c r="E194" s="4" t="s">
        <v>250</v>
      </c>
      <c r="F194" s="4" t="s">
        <v>356</v>
      </c>
      <c r="G194" s="5" t="s">
        <v>357</v>
      </c>
      <c r="H194" s="6">
        <v>4.1399999999999997</v>
      </c>
      <c r="I194" s="6">
        <v>0</v>
      </c>
      <c r="J194" s="6">
        <v>0</v>
      </c>
      <c r="K194" s="6">
        <v>2.5300000000000002</v>
      </c>
      <c r="L194" s="6">
        <v>1.6099999999999999</v>
      </c>
      <c r="M194" s="6">
        <v>0</v>
      </c>
      <c r="N194" s="6">
        <v>0</v>
      </c>
      <c r="O194" s="6">
        <v>0</v>
      </c>
      <c r="P194" s="82">
        <f t="shared" si="4"/>
        <v>0</v>
      </c>
    </row>
    <row r="195" spans="1:16" s="3" customFormat="1" x14ac:dyDescent="0.25">
      <c r="A195" s="4">
        <v>2019</v>
      </c>
      <c r="B195" s="4">
        <v>1</v>
      </c>
      <c r="C195" s="4" t="s">
        <v>55</v>
      </c>
      <c r="D195" s="4" t="s">
        <v>249</v>
      </c>
      <c r="E195" s="4" t="s">
        <v>250</v>
      </c>
      <c r="F195" s="4" t="s">
        <v>358</v>
      </c>
      <c r="G195" s="5" t="s">
        <v>357</v>
      </c>
      <c r="H195" s="6">
        <v>27.94</v>
      </c>
      <c r="I195" s="6">
        <v>0</v>
      </c>
      <c r="J195" s="6">
        <v>0</v>
      </c>
      <c r="K195" s="6">
        <v>0.83</v>
      </c>
      <c r="L195" s="6">
        <v>27.12</v>
      </c>
      <c r="M195" s="6">
        <v>0</v>
      </c>
      <c r="N195" s="6">
        <v>0</v>
      </c>
      <c r="O195" s="6">
        <v>0</v>
      </c>
      <c r="P195" s="82">
        <f t="shared" si="4"/>
        <v>0</v>
      </c>
    </row>
    <row r="196" spans="1:16" s="3" customFormat="1" x14ac:dyDescent="0.25">
      <c r="A196" s="4">
        <v>2019</v>
      </c>
      <c r="B196" s="4">
        <v>1</v>
      </c>
      <c r="C196" s="4" t="s">
        <v>55</v>
      </c>
      <c r="D196" s="4" t="s">
        <v>249</v>
      </c>
      <c r="E196" s="4" t="s">
        <v>250</v>
      </c>
      <c r="F196" s="4" t="s">
        <v>359</v>
      </c>
      <c r="G196" s="5" t="s">
        <v>357</v>
      </c>
      <c r="H196" s="6">
        <v>43.82</v>
      </c>
      <c r="I196" s="6">
        <v>0</v>
      </c>
      <c r="J196" s="6">
        <v>0</v>
      </c>
      <c r="K196" s="6">
        <v>3.02</v>
      </c>
      <c r="L196" s="6">
        <v>40.799999999999997</v>
      </c>
      <c r="M196" s="6">
        <v>0</v>
      </c>
      <c r="N196" s="6">
        <v>0</v>
      </c>
      <c r="O196" s="6">
        <v>0</v>
      </c>
      <c r="P196" s="82">
        <f t="shared" ref="P196:P259" si="5">+O196+M196-N196</f>
        <v>0</v>
      </c>
    </row>
    <row r="197" spans="1:16" s="3" customFormat="1" x14ac:dyDescent="0.25">
      <c r="A197" s="4">
        <v>2019</v>
      </c>
      <c r="B197" s="4">
        <v>1</v>
      </c>
      <c r="C197" s="4" t="s">
        <v>55</v>
      </c>
      <c r="D197" s="4" t="s">
        <v>249</v>
      </c>
      <c r="E197" s="4" t="s">
        <v>250</v>
      </c>
      <c r="F197" s="4" t="s">
        <v>360</v>
      </c>
      <c r="G197" s="5" t="s">
        <v>357</v>
      </c>
      <c r="H197" s="6">
        <v>27.23</v>
      </c>
      <c r="I197" s="6">
        <v>0</v>
      </c>
      <c r="J197" s="6">
        <v>0</v>
      </c>
      <c r="K197" s="6">
        <v>14.68</v>
      </c>
      <c r="L197" s="6">
        <v>12.55</v>
      </c>
      <c r="M197" s="6">
        <v>0</v>
      </c>
      <c r="N197" s="6">
        <v>0</v>
      </c>
      <c r="O197" s="6">
        <v>0</v>
      </c>
      <c r="P197" s="82">
        <f t="shared" si="5"/>
        <v>0</v>
      </c>
    </row>
    <row r="198" spans="1:16" s="3" customFormat="1" x14ac:dyDescent="0.25">
      <c r="A198" s="4">
        <v>2019</v>
      </c>
      <c r="B198" s="4">
        <v>1</v>
      </c>
      <c r="C198" s="4" t="s">
        <v>327</v>
      </c>
      <c r="D198" s="4" t="s">
        <v>361</v>
      </c>
      <c r="E198" s="4" t="s">
        <v>250</v>
      </c>
      <c r="F198" s="4" t="s">
        <v>362</v>
      </c>
      <c r="G198" s="5" t="s">
        <v>357</v>
      </c>
      <c r="H198" s="6">
        <v>0.92</v>
      </c>
      <c r="I198" s="6">
        <v>0</v>
      </c>
      <c r="J198" s="6">
        <v>0</v>
      </c>
      <c r="K198" s="6">
        <v>0.01</v>
      </c>
      <c r="L198" s="6">
        <v>0.92</v>
      </c>
      <c r="M198" s="6">
        <v>0</v>
      </c>
      <c r="N198" s="6">
        <v>0</v>
      </c>
      <c r="O198" s="6">
        <v>0</v>
      </c>
      <c r="P198" s="82">
        <f t="shared" si="5"/>
        <v>0</v>
      </c>
    </row>
    <row r="199" spans="1:16" s="3" customFormat="1" x14ac:dyDescent="0.25">
      <c r="A199" s="4">
        <v>2019</v>
      </c>
      <c r="B199" s="4">
        <v>1</v>
      </c>
      <c r="C199" s="4" t="s">
        <v>327</v>
      </c>
      <c r="D199" s="4" t="s">
        <v>361</v>
      </c>
      <c r="E199" s="4" t="s">
        <v>250</v>
      </c>
      <c r="F199" s="4" t="s">
        <v>363</v>
      </c>
      <c r="G199" s="5" t="s">
        <v>357</v>
      </c>
      <c r="H199" s="6">
        <v>4.26</v>
      </c>
      <c r="I199" s="6">
        <v>0</v>
      </c>
      <c r="J199" s="6">
        <v>0</v>
      </c>
      <c r="K199" s="6">
        <v>0.02</v>
      </c>
      <c r="L199" s="6">
        <v>4.2300000000000004</v>
      </c>
      <c r="M199" s="6">
        <v>0</v>
      </c>
      <c r="N199" s="6">
        <v>0</v>
      </c>
      <c r="O199" s="6">
        <v>0</v>
      </c>
      <c r="P199" s="82">
        <f t="shared" si="5"/>
        <v>0</v>
      </c>
    </row>
    <row r="200" spans="1:16" s="3" customFormat="1" x14ac:dyDescent="0.25">
      <c r="A200" s="4">
        <v>2019</v>
      </c>
      <c r="B200" s="4">
        <v>1</v>
      </c>
      <c r="C200" s="4" t="s">
        <v>55</v>
      </c>
      <c r="D200" s="4" t="s">
        <v>249</v>
      </c>
      <c r="E200" s="4" t="s">
        <v>250</v>
      </c>
      <c r="F200" s="4" t="s">
        <v>363</v>
      </c>
      <c r="G200" s="5" t="s">
        <v>357</v>
      </c>
      <c r="H200" s="6">
        <v>9.93</v>
      </c>
      <c r="I200" s="6">
        <v>0</v>
      </c>
      <c r="J200" s="6">
        <v>0</v>
      </c>
      <c r="K200" s="6">
        <v>0.05</v>
      </c>
      <c r="L200" s="6">
        <v>9.8800000000000008</v>
      </c>
      <c r="M200" s="6">
        <v>0</v>
      </c>
      <c r="N200" s="6">
        <v>0</v>
      </c>
      <c r="O200" s="6">
        <v>0</v>
      </c>
      <c r="P200" s="82">
        <f t="shared" si="5"/>
        <v>0</v>
      </c>
    </row>
    <row r="201" spans="1:16" s="3" customFormat="1" x14ac:dyDescent="0.25">
      <c r="A201" s="4">
        <v>2019</v>
      </c>
      <c r="B201" s="4">
        <v>1</v>
      </c>
      <c r="C201" s="4" t="s">
        <v>19</v>
      </c>
      <c r="D201" s="4" t="s">
        <v>110</v>
      </c>
      <c r="E201" s="4" t="s">
        <v>364</v>
      </c>
      <c r="F201" s="4" t="s">
        <v>365</v>
      </c>
      <c r="G201" s="5" t="s">
        <v>366</v>
      </c>
      <c r="H201" s="6">
        <v>343.36</v>
      </c>
      <c r="I201" s="6">
        <v>0</v>
      </c>
      <c r="J201" s="6">
        <v>0</v>
      </c>
      <c r="K201" s="6">
        <v>0</v>
      </c>
      <c r="L201" s="6">
        <v>0</v>
      </c>
      <c r="M201" s="6">
        <v>343.36</v>
      </c>
      <c r="N201" s="6">
        <v>0</v>
      </c>
      <c r="O201" s="6">
        <v>0</v>
      </c>
      <c r="P201" s="82">
        <f t="shared" si="5"/>
        <v>343.36</v>
      </c>
    </row>
    <row r="202" spans="1:16" s="3" customFormat="1" x14ac:dyDescent="0.25">
      <c r="A202" s="4">
        <v>2019</v>
      </c>
      <c r="B202" s="4">
        <v>1</v>
      </c>
      <c r="C202" s="4" t="s">
        <v>327</v>
      </c>
      <c r="D202" s="4" t="s">
        <v>361</v>
      </c>
      <c r="E202" s="4" t="s">
        <v>29</v>
      </c>
      <c r="F202" s="4" t="s">
        <v>367</v>
      </c>
      <c r="G202" s="5" t="s">
        <v>368</v>
      </c>
      <c r="H202" s="6">
        <v>6.57</v>
      </c>
      <c r="I202" s="6">
        <v>0</v>
      </c>
      <c r="J202" s="6">
        <v>0</v>
      </c>
      <c r="K202" s="6">
        <v>3.1100000000000003</v>
      </c>
      <c r="L202" s="6">
        <v>3.46</v>
      </c>
      <c r="M202" s="6">
        <v>0</v>
      </c>
      <c r="N202" s="6">
        <v>0</v>
      </c>
      <c r="O202" s="6">
        <v>0</v>
      </c>
      <c r="P202" s="82">
        <f t="shared" si="5"/>
        <v>0</v>
      </c>
    </row>
    <row r="203" spans="1:16" s="3" customFormat="1" x14ac:dyDescent="0.25">
      <c r="A203" s="4">
        <v>2019</v>
      </c>
      <c r="B203" s="4">
        <v>1</v>
      </c>
      <c r="C203" s="4" t="s">
        <v>327</v>
      </c>
      <c r="D203" s="4" t="s">
        <v>369</v>
      </c>
      <c r="E203" s="4" t="s">
        <v>29</v>
      </c>
      <c r="F203" s="4" t="s">
        <v>367</v>
      </c>
      <c r="G203" s="5" t="s">
        <v>368</v>
      </c>
      <c r="H203" s="6">
        <v>2.21</v>
      </c>
      <c r="I203" s="6">
        <v>0</v>
      </c>
      <c r="J203" s="6">
        <v>0</v>
      </c>
      <c r="K203" s="6">
        <v>2.21</v>
      </c>
      <c r="L203" s="6">
        <v>0</v>
      </c>
      <c r="M203" s="6">
        <v>0</v>
      </c>
      <c r="N203" s="6">
        <v>0</v>
      </c>
      <c r="O203" s="6">
        <v>0</v>
      </c>
      <c r="P203" s="82">
        <f t="shared" si="5"/>
        <v>0</v>
      </c>
    </row>
    <row r="204" spans="1:16" s="3" customFormat="1" x14ac:dyDescent="0.25">
      <c r="A204" s="4">
        <v>2019</v>
      </c>
      <c r="B204" s="4">
        <v>1</v>
      </c>
      <c r="C204" s="4" t="s">
        <v>89</v>
      </c>
      <c r="D204" s="4" t="s">
        <v>370</v>
      </c>
      <c r="E204" s="4" t="s">
        <v>371</v>
      </c>
      <c r="F204" s="4" t="s">
        <v>372</v>
      </c>
      <c r="G204" s="5" t="s">
        <v>372</v>
      </c>
      <c r="H204" s="6">
        <v>24.33</v>
      </c>
      <c r="I204" s="6">
        <v>0</v>
      </c>
      <c r="J204" s="6">
        <v>0</v>
      </c>
      <c r="K204" s="6">
        <v>0.26</v>
      </c>
      <c r="L204" s="6">
        <v>1.5</v>
      </c>
      <c r="M204" s="6">
        <v>0</v>
      </c>
      <c r="N204" s="6">
        <v>0</v>
      </c>
      <c r="O204" s="6">
        <v>22.58</v>
      </c>
      <c r="P204" s="82">
        <f t="shared" si="5"/>
        <v>22.58</v>
      </c>
    </row>
    <row r="205" spans="1:16" s="3" customFormat="1" x14ac:dyDescent="0.25">
      <c r="A205" s="4">
        <v>2019</v>
      </c>
      <c r="B205" s="4">
        <v>1</v>
      </c>
      <c r="C205" s="4" t="s">
        <v>124</v>
      </c>
      <c r="D205" s="4" t="s">
        <v>373</v>
      </c>
      <c r="E205" s="4" t="s">
        <v>29</v>
      </c>
      <c r="F205" s="4" t="s">
        <v>374</v>
      </c>
      <c r="G205" s="5" t="s">
        <v>375</v>
      </c>
      <c r="H205" s="6">
        <v>19.940000000000001</v>
      </c>
      <c r="I205" s="6">
        <v>0</v>
      </c>
      <c r="J205" s="6">
        <v>0</v>
      </c>
      <c r="K205" s="6">
        <v>19.940000000000001</v>
      </c>
      <c r="L205" s="6">
        <v>0</v>
      </c>
      <c r="M205" s="6">
        <v>0</v>
      </c>
      <c r="N205" s="6">
        <v>0</v>
      </c>
      <c r="O205" s="6">
        <v>0</v>
      </c>
      <c r="P205" s="82">
        <f t="shared" si="5"/>
        <v>0</v>
      </c>
    </row>
    <row r="206" spans="1:16" s="3" customFormat="1" x14ac:dyDescent="0.25">
      <c r="A206" s="4">
        <v>2019</v>
      </c>
      <c r="B206" s="4">
        <v>1</v>
      </c>
      <c r="C206" s="4" t="s">
        <v>124</v>
      </c>
      <c r="D206" s="4" t="s">
        <v>353</v>
      </c>
      <c r="E206" s="4" t="s">
        <v>29</v>
      </c>
      <c r="F206" s="4" t="s">
        <v>376</v>
      </c>
      <c r="G206" s="5" t="s">
        <v>377</v>
      </c>
      <c r="H206" s="6">
        <v>11.54</v>
      </c>
      <c r="I206" s="6">
        <v>0</v>
      </c>
      <c r="J206" s="6">
        <v>0</v>
      </c>
      <c r="K206" s="6">
        <v>11.54</v>
      </c>
      <c r="L206" s="6">
        <v>0</v>
      </c>
      <c r="M206" s="6">
        <v>0</v>
      </c>
      <c r="N206" s="6">
        <v>0</v>
      </c>
      <c r="O206" s="6">
        <v>0</v>
      </c>
      <c r="P206" s="82">
        <f t="shared" si="5"/>
        <v>0</v>
      </c>
    </row>
    <row r="207" spans="1:16" s="3" customFormat="1" x14ac:dyDescent="0.25">
      <c r="A207" s="4">
        <v>2019</v>
      </c>
      <c r="B207" s="4">
        <v>1</v>
      </c>
      <c r="C207" s="4" t="s">
        <v>124</v>
      </c>
      <c r="D207" s="4" t="s">
        <v>353</v>
      </c>
      <c r="E207" s="4" t="s">
        <v>29</v>
      </c>
      <c r="F207" s="4" t="s">
        <v>378</v>
      </c>
      <c r="G207" s="5" t="s">
        <v>377</v>
      </c>
      <c r="H207" s="6">
        <v>4.8600000000000003</v>
      </c>
      <c r="I207" s="6">
        <v>0</v>
      </c>
      <c r="J207" s="6">
        <v>0</v>
      </c>
      <c r="K207" s="6">
        <v>4.8600000000000003</v>
      </c>
      <c r="L207" s="6">
        <v>0</v>
      </c>
      <c r="M207" s="6">
        <v>0</v>
      </c>
      <c r="N207" s="6">
        <v>0</v>
      </c>
      <c r="O207" s="6">
        <v>0</v>
      </c>
      <c r="P207" s="82">
        <f t="shared" si="5"/>
        <v>0</v>
      </c>
    </row>
    <row r="208" spans="1:16" s="3" customFormat="1" x14ac:dyDescent="0.25">
      <c r="A208" s="4">
        <v>2019</v>
      </c>
      <c r="B208" s="4">
        <v>1</v>
      </c>
      <c r="C208" s="4" t="s">
        <v>124</v>
      </c>
      <c r="D208" s="4" t="s">
        <v>379</v>
      </c>
      <c r="E208" s="4" t="s">
        <v>29</v>
      </c>
      <c r="F208" s="4" t="s">
        <v>380</v>
      </c>
      <c r="G208" s="5" t="s">
        <v>375</v>
      </c>
      <c r="H208" s="6">
        <v>0.31</v>
      </c>
      <c r="I208" s="6">
        <v>0</v>
      </c>
      <c r="J208" s="6">
        <v>0</v>
      </c>
      <c r="K208" s="6">
        <v>0.31</v>
      </c>
      <c r="L208" s="6">
        <v>0</v>
      </c>
      <c r="M208" s="6">
        <v>0</v>
      </c>
      <c r="N208" s="6">
        <v>0</v>
      </c>
      <c r="O208" s="6">
        <v>0</v>
      </c>
      <c r="P208" s="82">
        <f t="shared" si="5"/>
        <v>0</v>
      </c>
    </row>
    <row r="209" spans="1:16" s="3" customFormat="1" x14ac:dyDescent="0.25">
      <c r="A209" s="4">
        <v>2019</v>
      </c>
      <c r="B209" s="4">
        <v>1</v>
      </c>
      <c r="C209" s="4" t="s">
        <v>124</v>
      </c>
      <c r="D209" s="4" t="s">
        <v>373</v>
      </c>
      <c r="E209" s="4" t="s">
        <v>29</v>
      </c>
      <c r="F209" s="4" t="s">
        <v>381</v>
      </c>
      <c r="G209" s="5" t="s">
        <v>375</v>
      </c>
      <c r="H209" s="6">
        <v>0.6</v>
      </c>
      <c r="I209" s="6">
        <v>0</v>
      </c>
      <c r="J209" s="6">
        <v>0</v>
      </c>
      <c r="K209" s="6">
        <v>0.6</v>
      </c>
      <c r="L209" s="6">
        <v>0</v>
      </c>
      <c r="M209" s="6">
        <v>0</v>
      </c>
      <c r="N209" s="6">
        <v>0</v>
      </c>
      <c r="O209" s="6">
        <v>0</v>
      </c>
      <c r="P209" s="82">
        <f t="shared" si="5"/>
        <v>0</v>
      </c>
    </row>
    <row r="210" spans="1:16" s="3" customFormat="1" x14ac:dyDescent="0.25">
      <c r="A210" s="4">
        <v>2019</v>
      </c>
      <c r="B210" s="4">
        <v>1</v>
      </c>
      <c r="C210" s="4" t="s">
        <v>124</v>
      </c>
      <c r="D210" s="4" t="s">
        <v>379</v>
      </c>
      <c r="E210" s="4" t="s">
        <v>29</v>
      </c>
      <c r="F210" s="4" t="s">
        <v>381</v>
      </c>
      <c r="G210" s="5" t="s">
        <v>375</v>
      </c>
      <c r="H210" s="6">
        <v>4.57</v>
      </c>
      <c r="I210" s="6">
        <v>0</v>
      </c>
      <c r="J210" s="6">
        <v>0</v>
      </c>
      <c r="K210" s="6">
        <v>4.57</v>
      </c>
      <c r="L210" s="6">
        <v>0</v>
      </c>
      <c r="M210" s="6">
        <v>0</v>
      </c>
      <c r="N210" s="6">
        <v>0</v>
      </c>
      <c r="O210" s="6">
        <v>0</v>
      </c>
      <c r="P210" s="82">
        <f t="shared" si="5"/>
        <v>0</v>
      </c>
    </row>
    <row r="211" spans="1:16" s="3" customFormat="1" x14ac:dyDescent="0.25">
      <c r="A211" s="4">
        <v>2019</v>
      </c>
      <c r="B211" s="4">
        <v>1</v>
      </c>
      <c r="C211" s="4" t="s">
        <v>124</v>
      </c>
      <c r="D211" s="4" t="s">
        <v>382</v>
      </c>
      <c r="E211" s="4" t="s">
        <v>29</v>
      </c>
      <c r="F211" s="4" t="s">
        <v>383</v>
      </c>
      <c r="G211" s="5" t="s">
        <v>384</v>
      </c>
      <c r="H211" s="6">
        <v>1.96</v>
      </c>
      <c r="I211" s="6">
        <v>0</v>
      </c>
      <c r="J211" s="6">
        <v>0</v>
      </c>
      <c r="K211" s="6">
        <v>1.96</v>
      </c>
      <c r="L211" s="6">
        <v>0</v>
      </c>
      <c r="M211" s="6">
        <v>0</v>
      </c>
      <c r="N211" s="6">
        <v>0</v>
      </c>
      <c r="O211" s="6">
        <v>0</v>
      </c>
      <c r="P211" s="82">
        <f t="shared" si="5"/>
        <v>0</v>
      </c>
    </row>
    <row r="212" spans="1:16" s="3" customFormat="1" x14ac:dyDescent="0.25">
      <c r="A212" s="4">
        <v>2019</v>
      </c>
      <c r="B212" s="4">
        <v>1</v>
      </c>
      <c r="C212" s="4" t="s">
        <v>124</v>
      </c>
      <c r="D212" s="4" t="s">
        <v>353</v>
      </c>
      <c r="E212" s="4" t="s">
        <v>29</v>
      </c>
      <c r="F212" s="4" t="s">
        <v>353</v>
      </c>
      <c r="G212" s="5" t="s">
        <v>353</v>
      </c>
      <c r="H212" s="6">
        <v>92.49</v>
      </c>
      <c r="I212" s="6">
        <v>0</v>
      </c>
      <c r="J212" s="6">
        <v>0</v>
      </c>
      <c r="K212" s="6">
        <v>92.49</v>
      </c>
      <c r="L212" s="6">
        <v>0</v>
      </c>
      <c r="M212" s="6">
        <v>0</v>
      </c>
      <c r="N212" s="6">
        <v>0</v>
      </c>
      <c r="O212" s="6">
        <v>0</v>
      </c>
      <c r="P212" s="82">
        <f t="shared" si="5"/>
        <v>0</v>
      </c>
    </row>
    <row r="213" spans="1:16" s="3" customFormat="1" x14ac:dyDescent="0.25">
      <c r="A213" s="4">
        <v>2019</v>
      </c>
      <c r="B213" s="4">
        <v>1</v>
      </c>
      <c r="C213" s="4" t="s">
        <v>124</v>
      </c>
      <c r="D213" s="4" t="s">
        <v>353</v>
      </c>
      <c r="E213" s="4" t="s">
        <v>29</v>
      </c>
      <c r="F213" s="4" t="s">
        <v>385</v>
      </c>
      <c r="G213" s="5" t="s">
        <v>377</v>
      </c>
      <c r="H213" s="6">
        <v>0.49</v>
      </c>
      <c r="I213" s="6">
        <v>0</v>
      </c>
      <c r="J213" s="6">
        <v>0</v>
      </c>
      <c r="K213" s="6">
        <v>0.49</v>
      </c>
      <c r="L213" s="6">
        <v>0</v>
      </c>
      <c r="M213" s="6">
        <v>0</v>
      </c>
      <c r="N213" s="6">
        <v>0</v>
      </c>
      <c r="O213" s="6">
        <v>0</v>
      </c>
      <c r="P213" s="82">
        <f t="shared" si="5"/>
        <v>0</v>
      </c>
    </row>
    <row r="214" spans="1:16" s="3" customFormat="1" x14ac:dyDescent="0.25">
      <c r="A214" s="4">
        <v>2019</v>
      </c>
      <c r="B214" s="4">
        <v>1</v>
      </c>
      <c r="C214" s="4" t="s">
        <v>124</v>
      </c>
      <c r="D214" s="4" t="s">
        <v>353</v>
      </c>
      <c r="E214" s="4" t="s">
        <v>29</v>
      </c>
      <c r="F214" s="4" t="s">
        <v>386</v>
      </c>
      <c r="G214" s="5" t="s">
        <v>377</v>
      </c>
      <c r="H214" s="6">
        <v>1.41</v>
      </c>
      <c r="I214" s="6">
        <v>0</v>
      </c>
      <c r="J214" s="6">
        <v>0</v>
      </c>
      <c r="K214" s="6">
        <v>1.41</v>
      </c>
      <c r="L214" s="6">
        <v>0</v>
      </c>
      <c r="M214" s="6">
        <v>0</v>
      </c>
      <c r="N214" s="6">
        <v>0</v>
      </c>
      <c r="O214" s="6">
        <v>0</v>
      </c>
      <c r="P214" s="82">
        <f t="shared" si="5"/>
        <v>0</v>
      </c>
    </row>
    <row r="215" spans="1:16" s="3" customFormat="1" x14ac:dyDescent="0.25">
      <c r="A215" s="4">
        <v>2019</v>
      </c>
      <c r="B215" s="4">
        <v>1</v>
      </c>
      <c r="C215" s="4" t="s">
        <v>387</v>
      </c>
      <c r="D215" s="4" t="s">
        <v>388</v>
      </c>
      <c r="E215" s="4" t="s">
        <v>29</v>
      </c>
      <c r="F215" s="4" t="s">
        <v>389</v>
      </c>
      <c r="G215" s="5" t="s">
        <v>377</v>
      </c>
      <c r="H215" s="6">
        <v>64.3</v>
      </c>
      <c r="I215" s="6">
        <v>0</v>
      </c>
      <c r="J215" s="6">
        <v>0</v>
      </c>
      <c r="K215" s="6">
        <v>64.3</v>
      </c>
      <c r="L215" s="6">
        <v>0</v>
      </c>
      <c r="M215" s="6">
        <v>0</v>
      </c>
      <c r="N215" s="6">
        <v>0</v>
      </c>
      <c r="O215" s="6">
        <v>0</v>
      </c>
      <c r="P215" s="82">
        <f t="shared" si="5"/>
        <v>0</v>
      </c>
    </row>
    <row r="216" spans="1:16" s="3" customFormat="1" x14ac:dyDescent="0.25">
      <c r="A216" s="4">
        <v>2019</v>
      </c>
      <c r="B216" s="4">
        <v>1</v>
      </c>
      <c r="C216" s="4" t="s">
        <v>124</v>
      </c>
      <c r="D216" s="4" t="s">
        <v>382</v>
      </c>
      <c r="E216" s="4" t="s">
        <v>29</v>
      </c>
      <c r="F216" s="4" t="s">
        <v>390</v>
      </c>
      <c r="G216" s="5" t="s">
        <v>384</v>
      </c>
      <c r="H216" s="6">
        <v>0.63</v>
      </c>
      <c r="I216" s="6">
        <v>0</v>
      </c>
      <c r="J216" s="6">
        <v>0</v>
      </c>
      <c r="K216" s="6">
        <v>0.63</v>
      </c>
      <c r="L216" s="6">
        <v>0</v>
      </c>
      <c r="M216" s="6">
        <v>0</v>
      </c>
      <c r="N216" s="6">
        <v>0</v>
      </c>
      <c r="O216" s="6">
        <v>0</v>
      </c>
      <c r="P216" s="82">
        <f t="shared" si="5"/>
        <v>0</v>
      </c>
    </row>
    <row r="217" spans="1:16" s="3" customFormat="1" x14ac:dyDescent="0.25">
      <c r="A217" s="4">
        <v>2019</v>
      </c>
      <c r="B217" s="4">
        <v>1</v>
      </c>
      <c r="C217" s="4" t="s">
        <v>19</v>
      </c>
      <c r="D217" s="4" t="s">
        <v>20</v>
      </c>
      <c r="E217" s="4" t="s">
        <v>104</v>
      </c>
      <c r="F217" s="4" t="s">
        <v>391</v>
      </c>
      <c r="G217" s="5" t="s">
        <v>392</v>
      </c>
      <c r="H217" s="6">
        <v>1.41</v>
      </c>
      <c r="I217" s="6">
        <v>0</v>
      </c>
      <c r="J217" s="6">
        <v>0</v>
      </c>
      <c r="K217" s="6">
        <v>0</v>
      </c>
      <c r="L217" s="6">
        <v>1.41</v>
      </c>
      <c r="M217" s="6">
        <v>0</v>
      </c>
      <c r="N217" s="6">
        <v>0</v>
      </c>
      <c r="O217" s="6">
        <v>0</v>
      </c>
      <c r="P217" s="82">
        <f t="shared" si="5"/>
        <v>0</v>
      </c>
    </row>
    <row r="218" spans="1:16" s="3" customFormat="1" x14ac:dyDescent="0.25">
      <c r="A218" s="4">
        <v>2019</v>
      </c>
      <c r="B218" s="4">
        <v>1</v>
      </c>
      <c r="C218" s="4" t="s">
        <v>15</v>
      </c>
      <c r="D218" s="4" t="s">
        <v>393</v>
      </c>
      <c r="E218" s="4" t="s">
        <v>43</v>
      </c>
      <c r="F218" s="4" t="s">
        <v>393</v>
      </c>
      <c r="G218" s="5" t="s">
        <v>393</v>
      </c>
      <c r="H218" s="6">
        <v>1.54</v>
      </c>
      <c r="I218" s="6">
        <v>0</v>
      </c>
      <c r="J218" s="6">
        <v>0</v>
      </c>
      <c r="K218" s="6">
        <v>0.4</v>
      </c>
      <c r="L218" s="6">
        <v>1.1400000000000001</v>
      </c>
      <c r="M218" s="6">
        <v>0</v>
      </c>
      <c r="N218" s="6">
        <v>0</v>
      </c>
      <c r="O218" s="6">
        <v>0</v>
      </c>
      <c r="P218" s="82">
        <f t="shared" si="5"/>
        <v>0</v>
      </c>
    </row>
    <row r="219" spans="1:16" s="3" customFormat="1" x14ac:dyDescent="0.25">
      <c r="A219" s="4">
        <v>2019</v>
      </c>
      <c r="B219" s="4">
        <v>1</v>
      </c>
      <c r="C219" s="4" t="s">
        <v>15</v>
      </c>
      <c r="D219" s="4" t="s">
        <v>393</v>
      </c>
      <c r="E219" s="4" t="s">
        <v>43</v>
      </c>
      <c r="F219" s="4" t="s">
        <v>394</v>
      </c>
      <c r="G219" s="5" t="s">
        <v>393</v>
      </c>
      <c r="H219" s="6">
        <v>4.4800000000000004</v>
      </c>
      <c r="I219" s="6">
        <v>0</v>
      </c>
      <c r="J219" s="6">
        <v>0</v>
      </c>
      <c r="K219" s="6">
        <v>2.5499999999999998</v>
      </c>
      <c r="L219" s="6">
        <v>1.9300000000000002</v>
      </c>
      <c r="M219" s="6">
        <v>0</v>
      </c>
      <c r="N219" s="6">
        <v>0</v>
      </c>
      <c r="O219" s="6">
        <v>0</v>
      </c>
      <c r="P219" s="82">
        <f t="shared" si="5"/>
        <v>0</v>
      </c>
    </row>
    <row r="220" spans="1:16" s="3" customFormat="1" x14ac:dyDescent="0.25">
      <c r="A220" s="4">
        <v>2019</v>
      </c>
      <c r="B220" s="4">
        <v>1</v>
      </c>
      <c r="C220" s="4" t="s">
        <v>15</v>
      </c>
      <c r="D220" s="4" t="s">
        <v>393</v>
      </c>
      <c r="E220" s="4" t="s">
        <v>43</v>
      </c>
      <c r="F220" s="4" t="s">
        <v>395</v>
      </c>
      <c r="G220" s="5" t="s">
        <v>393</v>
      </c>
      <c r="H220" s="6">
        <v>11.07</v>
      </c>
      <c r="I220" s="6">
        <v>0</v>
      </c>
      <c r="J220" s="6">
        <v>0</v>
      </c>
      <c r="K220" s="6">
        <v>11.07</v>
      </c>
      <c r="L220" s="6">
        <v>0</v>
      </c>
      <c r="M220" s="6">
        <v>0</v>
      </c>
      <c r="N220" s="6">
        <v>0</v>
      </c>
      <c r="O220" s="6">
        <v>0</v>
      </c>
      <c r="P220" s="82">
        <f t="shared" si="5"/>
        <v>0</v>
      </c>
    </row>
    <row r="221" spans="1:16" s="3" customFormat="1" x14ac:dyDescent="0.25">
      <c r="A221" s="4">
        <v>2019</v>
      </c>
      <c r="B221" s="4">
        <v>1</v>
      </c>
      <c r="C221" s="4" t="s">
        <v>15</v>
      </c>
      <c r="D221" s="4" t="s">
        <v>393</v>
      </c>
      <c r="E221" s="4" t="s">
        <v>43</v>
      </c>
      <c r="F221" s="4" t="s">
        <v>396</v>
      </c>
      <c r="G221" s="5" t="s">
        <v>396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82">
        <f t="shared" si="5"/>
        <v>0</v>
      </c>
    </row>
    <row r="222" spans="1:16" s="3" customFormat="1" x14ac:dyDescent="0.25">
      <c r="A222" s="4">
        <v>2019</v>
      </c>
      <c r="B222" s="4">
        <v>1</v>
      </c>
      <c r="C222" s="4" t="s">
        <v>55</v>
      </c>
      <c r="D222" s="4" t="s">
        <v>249</v>
      </c>
      <c r="E222" s="4" t="s">
        <v>29</v>
      </c>
      <c r="F222" s="4" t="s">
        <v>397</v>
      </c>
      <c r="G222" s="5" t="s">
        <v>398</v>
      </c>
      <c r="H222" s="6">
        <v>13.07</v>
      </c>
      <c r="I222" s="6">
        <v>0</v>
      </c>
      <c r="J222" s="6">
        <v>0</v>
      </c>
      <c r="K222" s="6">
        <v>13.07</v>
      </c>
      <c r="L222" s="6">
        <v>0</v>
      </c>
      <c r="M222" s="6">
        <v>0</v>
      </c>
      <c r="N222" s="6">
        <v>0</v>
      </c>
      <c r="O222" s="6">
        <v>0</v>
      </c>
      <c r="P222" s="82">
        <f t="shared" si="5"/>
        <v>0</v>
      </c>
    </row>
    <row r="223" spans="1:16" s="3" customFormat="1" x14ac:dyDescent="0.25">
      <c r="A223" s="4">
        <v>2019</v>
      </c>
      <c r="B223" s="4">
        <v>1</v>
      </c>
      <c r="C223" s="4" t="s">
        <v>55</v>
      </c>
      <c r="D223" s="4" t="s">
        <v>249</v>
      </c>
      <c r="E223" s="4" t="s">
        <v>29</v>
      </c>
      <c r="F223" s="4" t="s">
        <v>398</v>
      </c>
      <c r="G223" s="5" t="s">
        <v>398</v>
      </c>
      <c r="H223" s="6">
        <v>95.87</v>
      </c>
      <c r="I223" s="6">
        <v>0</v>
      </c>
      <c r="J223" s="6">
        <v>0</v>
      </c>
      <c r="K223" s="6">
        <v>64.98</v>
      </c>
      <c r="L223" s="6">
        <v>30.89</v>
      </c>
      <c r="M223" s="6">
        <v>0</v>
      </c>
      <c r="N223" s="6">
        <v>0</v>
      </c>
      <c r="O223" s="6">
        <v>0</v>
      </c>
      <c r="P223" s="82">
        <f t="shared" si="5"/>
        <v>0</v>
      </c>
    </row>
    <row r="224" spans="1:16" s="3" customFormat="1" x14ac:dyDescent="0.25">
      <c r="A224" s="4">
        <v>2019</v>
      </c>
      <c r="B224" s="4">
        <v>1</v>
      </c>
      <c r="C224" s="4" t="s">
        <v>61</v>
      </c>
      <c r="D224" s="4" t="s">
        <v>399</v>
      </c>
      <c r="E224" s="4" t="s">
        <v>29</v>
      </c>
      <c r="F224" s="4" t="s">
        <v>400</v>
      </c>
      <c r="G224" s="5" t="s">
        <v>401</v>
      </c>
      <c r="H224" s="6">
        <v>10.82</v>
      </c>
      <c r="I224" s="6">
        <v>0</v>
      </c>
      <c r="J224" s="6">
        <v>0</v>
      </c>
      <c r="K224" s="6">
        <v>1.45</v>
      </c>
      <c r="L224" s="6">
        <v>3.85</v>
      </c>
      <c r="M224" s="6">
        <v>5.53</v>
      </c>
      <c r="N224" s="6">
        <v>2.2999999999999998</v>
      </c>
      <c r="O224" s="6">
        <v>0</v>
      </c>
      <c r="P224" s="82">
        <f t="shared" si="5"/>
        <v>3.2300000000000004</v>
      </c>
    </row>
    <row r="225" spans="1:16" s="3" customFormat="1" x14ac:dyDescent="0.25">
      <c r="A225" s="4">
        <v>2019</v>
      </c>
      <c r="B225" s="4">
        <v>1</v>
      </c>
      <c r="C225" s="4" t="s">
        <v>61</v>
      </c>
      <c r="D225" s="4" t="s">
        <v>401</v>
      </c>
      <c r="E225" s="4" t="s">
        <v>29</v>
      </c>
      <c r="F225" s="4" t="s">
        <v>401</v>
      </c>
      <c r="G225" s="5" t="s">
        <v>401</v>
      </c>
      <c r="H225" s="6">
        <v>1.25</v>
      </c>
      <c r="I225" s="6">
        <v>0</v>
      </c>
      <c r="J225" s="6">
        <v>0</v>
      </c>
      <c r="K225" s="6">
        <v>0.03</v>
      </c>
      <c r="L225" s="6">
        <v>0.14000000000000001</v>
      </c>
      <c r="M225" s="6">
        <v>0</v>
      </c>
      <c r="N225" s="6">
        <v>0</v>
      </c>
      <c r="O225" s="6">
        <v>1.08</v>
      </c>
      <c r="P225" s="82">
        <f t="shared" si="5"/>
        <v>1.08</v>
      </c>
    </row>
    <row r="226" spans="1:16" s="3" customFormat="1" x14ac:dyDescent="0.25">
      <c r="A226" s="4">
        <v>2019</v>
      </c>
      <c r="B226" s="4">
        <v>1</v>
      </c>
      <c r="C226" s="4" t="s">
        <v>61</v>
      </c>
      <c r="D226" s="4" t="s">
        <v>62</v>
      </c>
      <c r="E226" s="4" t="s">
        <v>29</v>
      </c>
      <c r="F226" s="4" t="s">
        <v>402</v>
      </c>
      <c r="G226" s="5" t="s">
        <v>401</v>
      </c>
      <c r="H226" s="6">
        <v>73.89</v>
      </c>
      <c r="I226" s="6">
        <v>0</v>
      </c>
      <c r="J226" s="6">
        <v>0</v>
      </c>
      <c r="K226" s="6">
        <v>1.72</v>
      </c>
      <c r="L226" s="6">
        <v>72.16</v>
      </c>
      <c r="M226" s="6">
        <v>0</v>
      </c>
      <c r="N226" s="6">
        <v>0</v>
      </c>
      <c r="O226" s="6">
        <v>0</v>
      </c>
      <c r="P226" s="82">
        <f t="shared" si="5"/>
        <v>0</v>
      </c>
    </row>
    <row r="227" spans="1:16" s="3" customFormat="1" x14ac:dyDescent="0.25">
      <c r="A227" s="4">
        <v>2019</v>
      </c>
      <c r="B227" s="4">
        <v>1</v>
      </c>
      <c r="C227" s="4" t="s">
        <v>61</v>
      </c>
      <c r="D227" s="4" t="s">
        <v>401</v>
      </c>
      <c r="E227" s="4" t="s">
        <v>29</v>
      </c>
      <c r="F227" s="4" t="s">
        <v>402</v>
      </c>
      <c r="G227" s="5" t="s">
        <v>401</v>
      </c>
      <c r="H227" s="6">
        <v>35.35</v>
      </c>
      <c r="I227" s="6">
        <v>0</v>
      </c>
      <c r="J227" s="6">
        <v>0</v>
      </c>
      <c r="K227" s="6">
        <v>0.82</v>
      </c>
      <c r="L227" s="6">
        <v>34.520000000000003</v>
      </c>
      <c r="M227" s="6">
        <v>0</v>
      </c>
      <c r="N227" s="6">
        <v>0</v>
      </c>
      <c r="O227" s="6">
        <v>0</v>
      </c>
      <c r="P227" s="82">
        <f t="shared" si="5"/>
        <v>0</v>
      </c>
    </row>
    <row r="228" spans="1:16" s="3" customFormat="1" x14ac:dyDescent="0.25">
      <c r="A228" s="4">
        <v>2019</v>
      </c>
      <c r="B228" s="4">
        <v>1</v>
      </c>
      <c r="C228" s="4" t="s">
        <v>98</v>
      </c>
      <c r="D228" s="4" t="s">
        <v>403</v>
      </c>
      <c r="E228" s="4" t="s">
        <v>29</v>
      </c>
      <c r="F228" s="4" t="s">
        <v>404</v>
      </c>
      <c r="G228" s="5" t="s">
        <v>405</v>
      </c>
      <c r="H228" s="6">
        <v>0.06</v>
      </c>
      <c r="I228" s="6">
        <v>0</v>
      </c>
      <c r="J228" s="6">
        <v>0</v>
      </c>
      <c r="K228" s="6">
        <v>0.06</v>
      </c>
      <c r="L228" s="6">
        <v>0</v>
      </c>
      <c r="M228" s="6">
        <v>0</v>
      </c>
      <c r="N228" s="6">
        <v>0</v>
      </c>
      <c r="O228" s="6">
        <v>0</v>
      </c>
      <c r="P228" s="82">
        <f t="shared" si="5"/>
        <v>0</v>
      </c>
    </row>
    <row r="229" spans="1:16" s="3" customFormat="1" x14ac:dyDescent="0.25">
      <c r="A229" s="4">
        <v>2019</v>
      </c>
      <c r="B229" s="4">
        <v>1</v>
      </c>
      <c r="C229" s="4" t="s">
        <v>19</v>
      </c>
      <c r="D229" s="4" t="s">
        <v>70</v>
      </c>
      <c r="E229" s="4" t="s">
        <v>364</v>
      </c>
      <c r="F229" s="4" t="s">
        <v>406</v>
      </c>
      <c r="G229" s="5" t="s">
        <v>407</v>
      </c>
      <c r="H229" s="6">
        <v>3630.6599999999994</v>
      </c>
      <c r="I229" s="6">
        <v>0</v>
      </c>
      <c r="J229" s="6">
        <v>3527.9</v>
      </c>
      <c r="K229" s="6">
        <v>10.91</v>
      </c>
      <c r="L229" s="6">
        <v>91.85</v>
      </c>
      <c r="M229" s="6">
        <v>0</v>
      </c>
      <c r="N229" s="6">
        <v>0</v>
      </c>
      <c r="O229" s="6">
        <v>0</v>
      </c>
      <c r="P229" s="82">
        <f t="shared" si="5"/>
        <v>0</v>
      </c>
    </row>
    <row r="230" spans="1:16" s="3" customFormat="1" x14ac:dyDescent="0.25">
      <c r="A230" s="4">
        <v>2019</v>
      </c>
      <c r="B230" s="4">
        <v>1</v>
      </c>
      <c r="C230" s="4" t="s">
        <v>19</v>
      </c>
      <c r="D230" s="4" t="s">
        <v>70</v>
      </c>
      <c r="E230" s="4" t="s">
        <v>364</v>
      </c>
      <c r="F230" s="4" t="s">
        <v>408</v>
      </c>
      <c r="G230" s="5" t="s">
        <v>407</v>
      </c>
      <c r="H230" s="6">
        <v>1441.71</v>
      </c>
      <c r="I230" s="6">
        <v>0</v>
      </c>
      <c r="J230" s="6">
        <v>1401.66</v>
      </c>
      <c r="K230" s="6">
        <v>3.58</v>
      </c>
      <c r="L230" s="6">
        <v>36.47</v>
      </c>
      <c r="M230" s="6">
        <v>0</v>
      </c>
      <c r="N230" s="6">
        <v>0</v>
      </c>
      <c r="O230" s="6">
        <v>0</v>
      </c>
      <c r="P230" s="82">
        <f t="shared" si="5"/>
        <v>0</v>
      </c>
    </row>
    <row r="231" spans="1:16" s="3" customFormat="1" x14ac:dyDescent="0.25">
      <c r="A231" s="4">
        <v>2019</v>
      </c>
      <c r="B231" s="4">
        <v>1</v>
      </c>
      <c r="C231" s="4" t="s">
        <v>19</v>
      </c>
      <c r="D231" s="4" t="s">
        <v>70</v>
      </c>
      <c r="E231" s="4" t="s">
        <v>364</v>
      </c>
      <c r="F231" s="4" t="s">
        <v>409</v>
      </c>
      <c r="G231" s="5" t="s">
        <v>407</v>
      </c>
      <c r="H231" s="6">
        <v>13455.050000000001</v>
      </c>
      <c r="I231" s="6">
        <v>0</v>
      </c>
      <c r="J231" s="6">
        <v>6757.9600000000009</v>
      </c>
      <c r="K231" s="6">
        <v>27.76</v>
      </c>
      <c r="L231" s="6">
        <v>282.79999999999995</v>
      </c>
      <c r="M231" s="6">
        <v>4584.24</v>
      </c>
      <c r="N231" s="6">
        <v>0</v>
      </c>
      <c r="O231" s="6">
        <v>1802.29</v>
      </c>
      <c r="P231" s="82">
        <f t="shared" si="5"/>
        <v>6386.53</v>
      </c>
    </row>
    <row r="232" spans="1:16" s="3" customFormat="1" x14ac:dyDescent="0.25">
      <c r="A232" s="4">
        <v>2019</v>
      </c>
      <c r="B232" s="4">
        <v>1</v>
      </c>
      <c r="C232" s="4" t="s">
        <v>61</v>
      </c>
      <c r="D232" s="4" t="s">
        <v>399</v>
      </c>
      <c r="E232" s="4" t="s">
        <v>29</v>
      </c>
      <c r="F232" s="4" t="s">
        <v>410</v>
      </c>
      <c r="G232" s="5" t="s">
        <v>411</v>
      </c>
      <c r="H232" s="6">
        <v>8.85</v>
      </c>
      <c r="I232" s="6">
        <v>0</v>
      </c>
      <c r="J232" s="6">
        <v>0</v>
      </c>
      <c r="K232" s="6">
        <v>8.85</v>
      </c>
      <c r="L232" s="6">
        <v>0</v>
      </c>
      <c r="M232" s="6">
        <v>0</v>
      </c>
      <c r="N232" s="6">
        <v>0</v>
      </c>
      <c r="O232" s="6">
        <v>0</v>
      </c>
      <c r="P232" s="82">
        <f t="shared" si="5"/>
        <v>0</v>
      </c>
    </row>
    <row r="233" spans="1:16" s="3" customFormat="1" x14ac:dyDescent="0.25">
      <c r="A233" s="4">
        <v>2019</v>
      </c>
      <c r="B233" s="4">
        <v>1</v>
      </c>
      <c r="C233" s="4" t="s">
        <v>61</v>
      </c>
      <c r="D233" s="4" t="s">
        <v>399</v>
      </c>
      <c r="E233" s="4" t="s">
        <v>29</v>
      </c>
      <c r="F233" s="4" t="s">
        <v>412</v>
      </c>
      <c r="G233" s="5" t="s">
        <v>411</v>
      </c>
      <c r="H233" s="6">
        <v>1.51</v>
      </c>
      <c r="I233" s="6">
        <v>0</v>
      </c>
      <c r="J233" s="6">
        <v>0</v>
      </c>
      <c r="K233" s="6">
        <v>1.51</v>
      </c>
      <c r="L233" s="6">
        <v>0</v>
      </c>
      <c r="M233" s="6">
        <v>0</v>
      </c>
      <c r="N233" s="6">
        <v>0</v>
      </c>
      <c r="O233" s="6">
        <v>0</v>
      </c>
      <c r="P233" s="82">
        <f t="shared" si="5"/>
        <v>0</v>
      </c>
    </row>
    <row r="234" spans="1:16" s="3" customFormat="1" x14ac:dyDescent="0.25">
      <c r="A234" s="4">
        <v>2019</v>
      </c>
      <c r="B234" s="4">
        <v>1</v>
      </c>
      <c r="C234" s="4" t="s">
        <v>61</v>
      </c>
      <c r="D234" s="4" t="s">
        <v>62</v>
      </c>
      <c r="E234" s="4" t="s">
        <v>29</v>
      </c>
      <c r="F234" s="4" t="s">
        <v>413</v>
      </c>
      <c r="G234" s="5" t="s">
        <v>411</v>
      </c>
      <c r="H234" s="6">
        <v>1.1000000000000001</v>
      </c>
      <c r="I234" s="6">
        <v>0</v>
      </c>
      <c r="J234" s="6">
        <v>0</v>
      </c>
      <c r="K234" s="6">
        <v>1.1000000000000001</v>
      </c>
      <c r="L234" s="6">
        <v>0</v>
      </c>
      <c r="M234" s="6">
        <v>0</v>
      </c>
      <c r="N234" s="6">
        <v>0</v>
      </c>
      <c r="O234" s="6">
        <v>0</v>
      </c>
      <c r="P234" s="82">
        <f t="shared" si="5"/>
        <v>0</v>
      </c>
    </row>
    <row r="235" spans="1:16" s="3" customFormat="1" x14ac:dyDescent="0.25">
      <c r="A235" s="4">
        <v>2019</v>
      </c>
      <c r="B235" s="4">
        <v>1</v>
      </c>
      <c r="C235" s="4" t="s">
        <v>61</v>
      </c>
      <c r="D235" s="4" t="s">
        <v>399</v>
      </c>
      <c r="E235" s="4" t="s">
        <v>29</v>
      </c>
      <c r="F235" s="4" t="s">
        <v>414</v>
      </c>
      <c r="G235" s="5" t="s">
        <v>411</v>
      </c>
      <c r="H235" s="6">
        <v>8.6999999999999993</v>
      </c>
      <c r="I235" s="6">
        <v>0</v>
      </c>
      <c r="J235" s="6">
        <v>0</v>
      </c>
      <c r="K235" s="6">
        <v>0.14000000000000001</v>
      </c>
      <c r="L235" s="6">
        <v>0.23</v>
      </c>
      <c r="M235" s="6">
        <v>8.33</v>
      </c>
      <c r="N235" s="6">
        <v>3.09</v>
      </c>
      <c r="O235" s="6">
        <v>0</v>
      </c>
      <c r="P235" s="82">
        <f t="shared" si="5"/>
        <v>5.24</v>
      </c>
    </row>
    <row r="236" spans="1:16" s="3" customFormat="1" x14ac:dyDescent="0.25">
      <c r="A236" s="4">
        <v>2019</v>
      </c>
      <c r="B236" s="4">
        <v>1</v>
      </c>
      <c r="C236" s="4" t="s">
        <v>61</v>
      </c>
      <c r="D236" s="4" t="s">
        <v>399</v>
      </c>
      <c r="E236" s="4" t="s">
        <v>29</v>
      </c>
      <c r="F236" s="4" t="s">
        <v>415</v>
      </c>
      <c r="G236" s="5" t="s">
        <v>411</v>
      </c>
      <c r="H236" s="6">
        <v>7.48</v>
      </c>
      <c r="I236" s="6">
        <v>0</v>
      </c>
      <c r="J236" s="6">
        <v>0</v>
      </c>
      <c r="K236" s="6">
        <v>6.04</v>
      </c>
      <c r="L236" s="6">
        <v>0.06</v>
      </c>
      <c r="M236" s="6">
        <v>1.3900000000000001</v>
      </c>
      <c r="N236" s="6">
        <v>0.51</v>
      </c>
      <c r="O236" s="6">
        <v>0</v>
      </c>
      <c r="P236" s="82">
        <f t="shared" si="5"/>
        <v>0.88000000000000012</v>
      </c>
    </row>
    <row r="237" spans="1:16" s="3" customFormat="1" x14ac:dyDescent="0.25">
      <c r="A237" s="4">
        <v>2019</v>
      </c>
      <c r="B237" s="4">
        <v>1</v>
      </c>
      <c r="C237" s="4" t="s">
        <v>61</v>
      </c>
      <c r="D237" s="4" t="s">
        <v>399</v>
      </c>
      <c r="E237" s="4" t="s">
        <v>29</v>
      </c>
      <c r="F237" s="4" t="s">
        <v>416</v>
      </c>
      <c r="G237" s="5" t="s">
        <v>411</v>
      </c>
      <c r="H237" s="6">
        <v>37.36</v>
      </c>
      <c r="I237" s="6">
        <v>0</v>
      </c>
      <c r="J237" s="6">
        <v>0</v>
      </c>
      <c r="K237" s="6">
        <v>3.67</v>
      </c>
      <c r="L237" s="6">
        <v>3.65</v>
      </c>
      <c r="M237" s="6">
        <v>30.04</v>
      </c>
      <c r="N237" s="6">
        <v>11.14</v>
      </c>
      <c r="O237" s="6">
        <v>0</v>
      </c>
      <c r="P237" s="82">
        <f t="shared" si="5"/>
        <v>18.899999999999999</v>
      </c>
    </row>
    <row r="238" spans="1:16" s="3" customFormat="1" x14ac:dyDescent="0.25">
      <c r="A238" s="4">
        <v>2019</v>
      </c>
      <c r="B238" s="4">
        <v>1</v>
      </c>
      <c r="C238" s="4" t="s">
        <v>61</v>
      </c>
      <c r="D238" s="4" t="s">
        <v>417</v>
      </c>
      <c r="E238" s="4" t="s">
        <v>29</v>
      </c>
      <c r="F238" s="4" t="s">
        <v>418</v>
      </c>
      <c r="G238" s="5" t="s">
        <v>411</v>
      </c>
      <c r="H238" s="6">
        <v>7.72</v>
      </c>
      <c r="I238" s="6">
        <v>0</v>
      </c>
      <c r="J238" s="6">
        <v>0</v>
      </c>
      <c r="K238" s="6">
        <v>6.05</v>
      </c>
      <c r="L238" s="6">
        <v>1.6600000000000001</v>
      </c>
      <c r="M238" s="6">
        <v>0</v>
      </c>
      <c r="N238" s="6">
        <v>0</v>
      </c>
      <c r="O238" s="6">
        <v>0</v>
      </c>
      <c r="P238" s="82">
        <f t="shared" si="5"/>
        <v>0</v>
      </c>
    </row>
    <row r="239" spans="1:16" s="3" customFormat="1" x14ac:dyDescent="0.25">
      <c r="A239" s="4">
        <v>2019</v>
      </c>
      <c r="B239" s="4">
        <v>1</v>
      </c>
      <c r="C239" s="4" t="s">
        <v>61</v>
      </c>
      <c r="D239" s="4" t="s">
        <v>62</v>
      </c>
      <c r="E239" s="4" t="s">
        <v>29</v>
      </c>
      <c r="F239" s="4" t="s">
        <v>419</v>
      </c>
      <c r="G239" s="5" t="s">
        <v>411</v>
      </c>
      <c r="H239" s="6">
        <v>6.3</v>
      </c>
      <c r="I239" s="6">
        <v>0</v>
      </c>
      <c r="J239" s="6">
        <v>0</v>
      </c>
      <c r="K239" s="6">
        <v>6.3</v>
      </c>
      <c r="L239" s="6">
        <v>0</v>
      </c>
      <c r="M239" s="6">
        <v>0</v>
      </c>
      <c r="N239" s="6">
        <v>0</v>
      </c>
      <c r="O239" s="6">
        <v>0</v>
      </c>
      <c r="P239" s="82">
        <f t="shared" si="5"/>
        <v>0</v>
      </c>
    </row>
    <row r="240" spans="1:16" s="3" customFormat="1" x14ac:dyDescent="0.25">
      <c r="A240" s="4">
        <v>2019</v>
      </c>
      <c r="B240" s="4">
        <v>1</v>
      </c>
      <c r="C240" s="4" t="s">
        <v>61</v>
      </c>
      <c r="D240" s="4" t="s">
        <v>62</v>
      </c>
      <c r="E240" s="4" t="s">
        <v>29</v>
      </c>
      <c r="F240" s="4" t="s">
        <v>420</v>
      </c>
      <c r="G240" s="5" t="s">
        <v>411</v>
      </c>
      <c r="H240" s="6">
        <v>0.3</v>
      </c>
      <c r="I240" s="6">
        <v>0</v>
      </c>
      <c r="J240" s="6">
        <v>0</v>
      </c>
      <c r="K240" s="6">
        <v>0.3</v>
      </c>
      <c r="L240" s="6">
        <v>0</v>
      </c>
      <c r="M240" s="6">
        <v>0</v>
      </c>
      <c r="N240" s="6">
        <v>0</v>
      </c>
      <c r="O240" s="6">
        <v>0</v>
      </c>
      <c r="P240" s="82">
        <f t="shared" si="5"/>
        <v>0</v>
      </c>
    </row>
    <row r="241" spans="1:16" s="3" customFormat="1" x14ac:dyDescent="0.25">
      <c r="A241" s="4">
        <v>2019</v>
      </c>
      <c r="B241" s="4">
        <v>1</v>
      </c>
      <c r="C241" s="4" t="s">
        <v>61</v>
      </c>
      <c r="D241" s="4" t="s">
        <v>62</v>
      </c>
      <c r="E241" s="4" t="s">
        <v>29</v>
      </c>
      <c r="F241" s="4" t="s">
        <v>421</v>
      </c>
      <c r="G241" s="5" t="s">
        <v>411</v>
      </c>
      <c r="H241" s="6">
        <v>0.49</v>
      </c>
      <c r="I241" s="6">
        <v>0</v>
      </c>
      <c r="J241" s="6">
        <v>0</v>
      </c>
      <c r="K241" s="6">
        <v>0.49</v>
      </c>
      <c r="L241" s="6">
        <v>0</v>
      </c>
      <c r="M241" s="6">
        <v>0</v>
      </c>
      <c r="N241" s="6">
        <v>0</v>
      </c>
      <c r="O241" s="6">
        <v>0</v>
      </c>
      <c r="P241" s="82">
        <f t="shared" si="5"/>
        <v>0</v>
      </c>
    </row>
    <row r="242" spans="1:16" s="3" customFormat="1" x14ac:dyDescent="0.25">
      <c r="A242" s="4">
        <v>2019</v>
      </c>
      <c r="B242" s="4">
        <v>1</v>
      </c>
      <c r="C242" s="4" t="s">
        <v>61</v>
      </c>
      <c r="D242" s="4" t="s">
        <v>399</v>
      </c>
      <c r="E242" s="4" t="s">
        <v>29</v>
      </c>
      <c r="F242" s="4" t="s">
        <v>422</v>
      </c>
      <c r="G242" s="5" t="s">
        <v>411</v>
      </c>
      <c r="H242" s="6">
        <v>14.48</v>
      </c>
      <c r="I242" s="6">
        <v>0</v>
      </c>
      <c r="J242" s="6">
        <v>0</v>
      </c>
      <c r="K242" s="6">
        <v>0.24</v>
      </c>
      <c r="L242" s="6">
        <v>0.46</v>
      </c>
      <c r="M242" s="6">
        <v>13.78</v>
      </c>
      <c r="N242" s="6">
        <v>5.1100000000000003</v>
      </c>
      <c r="O242" s="6">
        <v>0</v>
      </c>
      <c r="P242" s="82">
        <f t="shared" si="5"/>
        <v>8.6699999999999982</v>
      </c>
    </row>
    <row r="243" spans="1:16" s="3" customFormat="1" x14ac:dyDescent="0.25">
      <c r="A243" s="4">
        <v>2019</v>
      </c>
      <c r="B243" s="4">
        <v>1</v>
      </c>
      <c r="C243" s="4" t="s">
        <v>61</v>
      </c>
      <c r="D243" s="4" t="s">
        <v>399</v>
      </c>
      <c r="E243" s="4" t="s">
        <v>29</v>
      </c>
      <c r="F243" s="4" t="s">
        <v>423</v>
      </c>
      <c r="G243" s="5" t="s">
        <v>411</v>
      </c>
      <c r="H243" s="6">
        <v>6.78</v>
      </c>
      <c r="I243" s="6">
        <v>0</v>
      </c>
      <c r="J243" s="6">
        <v>0</v>
      </c>
      <c r="K243" s="6">
        <v>0.11</v>
      </c>
      <c r="L243" s="6">
        <v>0.21</v>
      </c>
      <c r="M243" s="6">
        <v>6.46</v>
      </c>
      <c r="N243" s="6">
        <v>2.4</v>
      </c>
      <c r="O243" s="6">
        <v>0</v>
      </c>
      <c r="P243" s="82">
        <f t="shared" si="5"/>
        <v>4.0600000000000005</v>
      </c>
    </row>
    <row r="244" spans="1:16" s="3" customFormat="1" x14ac:dyDescent="0.25">
      <c r="A244" s="4">
        <v>2019</v>
      </c>
      <c r="B244" s="4">
        <v>1</v>
      </c>
      <c r="C244" s="4" t="s">
        <v>61</v>
      </c>
      <c r="D244" s="4" t="s">
        <v>399</v>
      </c>
      <c r="E244" s="4" t="s">
        <v>29</v>
      </c>
      <c r="F244" s="4" t="s">
        <v>424</v>
      </c>
      <c r="G244" s="5" t="s">
        <v>411</v>
      </c>
      <c r="H244" s="6">
        <v>23.44</v>
      </c>
      <c r="I244" s="6">
        <v>0</v>
      </c>
      <c r="J244" s="6">
        <v>0</v>
      </c>
      <c r="K244" s="6">
        <v>0.39</v>
      </c>
      <c r="L244" s="6">
        <v>0.69</v>
      </c>
      <c r="M244" s="6">
        <v>22.36</v>
      </c>
      <c r="N244" s="6">
        <v>8.3000000000000007</v>
      </c>
      <c r="O244" s="6">
        <v>0</v>
      </c>
      <c r="P244" s="82">
        <f t="shared" si="5"/>
        <v>14.059999999999999</v>
      </c>
    </row>
    <row r="245" spans="1:16" s="3" customFormat="1" x14ac:dyDescent="0.25">
      <c r="A245" s="4">
        <v>2019</v>
      </c>
      <c r="B245" s="4">
        <v>1</v>
      </c>
      <c r="C245" s="4" t="s">
        <v>124</v>
      </c>
      <c r="D245" s="4" t="s">
        <v>425</v>
      </c>
      <c r="E245" s="4" t="s">
        <v>426</v>
      </c>
      <c r="F245" s="4" t="s">
        <v>427</v>
      </c>
      <c r="G245" s="5" t="s">
        <v>427</v>
      </c>
      <c r="H245" s="6">
        <v>16.88</v>
      </c>
      <c r="I245" s="6">
        <v>0</v>
      </c>
      <c r="J245" s="6">
        <v>0</v>
      </c>
      <c r="K245" s="6">
        <v>3.54</v>
      </c>
      <c r="L245" s="6">
        <v>13.35</v>
      </c>
      <c r="M245" s="6">
        <v>0</v>
      </c>
      <c r="N245" s="6">
        <v>0</v>
      </c>
      <c r="O245" s="6">
        <v>0</v>
      </c>
      <c r="P245" s="82">
        <f t="shared" si="5"/>
        <v>0</v>
      </c>
    </row>
    <row r="246" spans="1:16" s="3" customFormat="1" x14ac:dyDescent="0.25">
      <c r="A246" s="4">
        <v>2019</v>
      </c>
      <c r="B246" s="4">
        <v>1</v>
      </c>
      <c r="C246" s="4" t="s">
        <v>89</v>
      </c>
      <c r="D246" s="4" t="s">
        <v>90</v>
      </c>
      <c r="E246" s="4" t="s">
        <v>29</v>
      </c>
      <c r="F246" s="4" t="s">
        <v>428</v>
      </c>
      <c r="G246" s="5" t="s">
        <v>429</v>
      </c>
      <c r="H246" s="6">
        <v>3.43</v>
      </c>
      <c r="I246" s="6">
        <v>0</v>
      </c>
      <c r="J246" s="6">
        <v>0</v>
      </c>
      <c r="K246" s="6">
        <v>3.43</v>
      </c>
      <c r="L246" s="6">
        <v>0</v>
      </c>
      <c r="M246" s="6">
        <v>0</v>
      </c>
      <c r="N246" s="6">
        <v>0</v>
      </c>
      <c r="O246" s="6">
        <v>0</v>
      </c>
      <c r="P246" s="82">
        <f t="shared" si="5"/>
        <v>0</v>
      </c>
    </row>
    <row r="247" spans="1:16" s="3" customFormat="1" x14ac:dyDescent="0.25">
      <c r="A247" s="4">
        <v>2019</v>
      </c>
      <c r="B247" s="4">
        <v>1</v>
      </c>
      <c r="C247" s="4" t="s">
        <v>89</v>
      </c>
      <c r="D247" s="4" t="s">
        <v>288</v>
      </c>
      <c r="E247" s="4" t="s">
        <v>29</v>
      </c>
      <c r="F247" s="4" t="s">
        <v>430</v>
      </c>
      <c r="G247" s="5" t="s">
        <v>431</v>
      </c>
      <c r="H247" s="6">
        <v>91.84</v>
      </c>
      <c r="I247" s="6">
        <v>0</v>
      </c>
      <c r="J247" s="6">
        <v>0</v>
      </c>
      <c r="K247" s="6">
        <v>9.379999999999999</v>
      </c>
      <c r="L247" s="6">
        <v>0</v>
      </c>
      <c r="M247" s="6">
        <v>82.460000000000008</v>
      </c>
      <c r="N247" s="6">
        <v>8.9</v>
      </c>
      <c r="O247" s="6">
        <v>0</v>
      </c>
      <c r="P247" s="82">
        <f t="shared" si="5"/>
        <v>73.56</v>
      </c>
    </row>
    <row r="248" spans="1:16" s="3" customFormat="1" x14ac:dyDescent="0.25">
      <c r="A248" s="4">
        <v>2019</v>
      </c>
      <c r="B248" s="4">
        <v>1</v>
      </c>
      <c r="C248" s="4" t="s">
        <v>89</v>
      </c>
      <c r="D248" s="4" t="s">
        <v>90</v>
      </c>
      <c r="E248" s="4" t="s">
        <v>29</v>
      </c>
      <c r="F248" s="4" t="s">
        <v>432</v>
      </c>
      <c r="G248" s="5" t="s">
        <v>433</v>
      </c>
      <c r="H248" s="6">
        <v>360.66</v>
      </c>
      <c r="I248" s="6">
        <v>0</v>
      </c>
      <c r="J248" s="6">
        <v>0</v>
      </c>
      <c r="K248" s="6">
        <v>3.26</v>
      </c>
      <c r="L248" s="6">
        <v>0</v>
      </c>
      <c r="M248" s="6">
        <v>357.4</v>
      </c>
      <c r="N248" s="6">
        <v>96.83</v>
      </c>
      <c r="O248" s="6">
        <v>0</v>
      </c>
      <c r="P248" s="82">
        <f t="shared" si="5"/>
        <v>260.57</v>
      </c>
    </row>
    <row r="249" spans="1:16" s="3" customFormat="1" x14ac:dyDescent="0.25">
      <c r="A249" s="4">
        <v>2019</v>
      </c>
      <c r="B249" s="4">
        <v>1</v>
      </c>
      <c r="C249" s="4" t="s">
        <v>203</v>
      </c>
      <c r="D249" s="4" t="s">
        <v>434</v>
      </c>
      <c r="E249" s="4" t="s">
        <v>43</v>
      </c>
      <c r="F249" s="4" t="s">
        <v>434</v>
      </c>
      <c r="G249" s="5" t="s">
        <v>434</v>
      </c>
      <c r="H249" s="6">
        <v>10.52</v>
      </c>
      <c r="I249" s="6">
        <v>0</v>
      </c>
      <c r="J249" s="6">
        <v>0</v>
      </c>
      <c r="K249" s="6">
        <v>0.3</v>
      </c>
      <c r="L249" s="6">
        <v>0.4</v>
      </c>
      <c r="M249" s="6">
        <v>0</v>
      </c>
      <c r="N249" s="6">
        <v>0</v>
      </c>
      <c r="O249" s="6">
        <v>9.83</v>
      </c>
      <c r="P249" s="82">
        <f t="shared" si="5"/>
        <v>9.83</v>
      </c>
    </row>
    <row r="250" spans="1:16" s="3" customFormat="1" x14ac:dyDescent="0.25">
      <c r="A250" s="4">
        <v>2019</v>
      </c>
      <c r="B250" s="4">
        <v>1</v>
      </c>
      <c r="C250" s="4" t="s">
        <v>15</v>
      </c>
      <c r="D250" s="4" t="s">
        <v>24</v>
      </c>
      <c r="E250" s="4" t="s">
        <v>43</v>
      </c>
      <c r="F250" s="4" t="s">
        <v>435</v>
      </c>
      <c r="G250" s="5" t="s">
        <v>434</v>
      </c>
      <c r="H250" s="6">
        <v>33.69</v>
      </c>
      <c r="I250" s="6">
        <v>0</v>
      </c>
      <c r="J250" s="6">
        <v>0</v>
      </c>
      <c r="K250" s="6">
        <v>0.21</v>
      </c>
      <c r="L250" s="6">
        <v>3.01</v>
      </c>
      <c r="M250" s="6">
        <v>0</v>
      </c>
      <c r="N250" s="6">
        <v>0</v>
      </c>
      <c r="O250" s="6">
        <v>30.46</v>
      </c>
      <c r="P250" s="82">
        <f t="shared" si="5"/>
        <v>30.46</v>
      </c>
    </row>
    <row r="251" spans="1:16" s="3" customFormat="1" x14ac:dyDescent="0.25">
      <c r="A251" s="4">
        <v>2019</v>
      </c>
      <c r="B251" s="4">
        <v>1</v>
      </c>
      <c r="C251" s="4" t="s">
        <v>124</v>
      </c>
      <c r="D251" s="4" t="s">
        <v>125</v>
      </c>
      <c r="E251" s="4" t="s">
        <v>126</v>
      </c>
      <c r="F251" s="4" t="s">
        <v>436</v>
      </c>
      <c r="G251" s="5" t="s">
        <v>437</v>
      </c>
      <c r="H251" s="6">
        <v>10.61</v>
      </c>
      <c r="I251" s="6">
        <v>0</v>
      </c>
      <c r="J251" s="6">
        <v>0</v>
      </c>
      <c r="K251" s="6">
        <v>10.61</v>
      </c>
      <c r="L251" s="6">
        <v>0</v>
      </c>
      <c r="M251" s="6">
        <v>0</v>
      </c>
      <c r="N251" s="6">
        <v>0</v>
      </c>
      <c r="O251" s="6">
        <v>0</v>
      </c>
      <c r="P251" s="82">
        <f t="shared" si="5"/>
        <v>0</v>
      </c>
    </row>
    <row r="252" spans="1:16" s="3" customFormat="1" x14ac:dyDescent="0.25">
      <c r="A252" s="4">
        <v>2019</v>
      </c>
      <c r="B252" s="4">
        <v>1</v>
      </c>
      <c r="C252" s="4" t="s">
        <v>124</v>
      </c>
      <c r="D252" s="4" t="s">
        <v>425</v>
      </c>
      <c r="E252" s="4" t="s">
        <v>126</v>
      </c>
      <c r="F252" s="4" t="s">
        <v>438</v>
      </c>
      <c r="G252" s="5" t="s">
        <v>439</v>
      </c>
      <c r="H252" s="6">
        <v>0.97</v>
      </c>
      <c r="I252" s="6">
        <v>0</v>
      </c>
      <c r="J252" s="6">
        <v>0</v>
      </c>
      <c r="K252" s="6">
        <v>0.97</v>
      </c>
      <c r="L252" s="6">
        <v>0</v>
      </c>
      <c r="M252" s="6">
        <v>0</v>
      </c>
      <c r="N252" s="6">
        <v>0</v>
      </c>
      <c r="O252" s="6">
        <v>0</v>
      </c>
      <c r="P252" s="82">
        <f t="shared" si="5"/>
        <v>0</v>
      </c>
    </row>
    <row r="253" spans="1:16" s="3" customFormat="1" x14ac:dyDescent="0.25">
      <c r="A253" s="4">
        <v>2019</v>
      </c>
      <c r="B253" s="4">
        <v>1</v>
      </c>
      <c r="C253" s="4" t="s">
        <v>124</v>
      </c>
      <c r="D253" s="4" t="s">
        <v>379</v>
      </c>
      <c r="E253" s="4" t="s">
        <v>126</v>
      </c>
      <c r="F253" s="4" t="s">
        <v>440</v>
      </c>
      <c r="G253" s="5" t="s">
        <v>439</v>
      </c>
      <c r="H253" s="6">
        <v>0.73</v>
      </c>
      <c r="I253" s="6">
        <v>0</v>
      </c>
      <c r="J253" s="6">
        <v>0</v>
      </c>
      <c r="K253" s="6">
        <v>0.73</v>
      </c>
      <c r="L253" s="6">
        <v>0</v>
      </c>
      <c r="M253" s="6">
        <v>0</v>
      </c>
      <c r="N253" s="6">
        <v>0</v>
      </c>
      <c r="O253" s="6">
        <v>0</v>
      </c>
      <c r="P253" s="82">
        <f t="shared" si="5"/>
        <v>0</v>
      </c>
    </row>
    <row r="254" spans="1:16" s="3" customFormat="1" x14ac:dyDescent="0.25">
      <c r="A254" s="4">
        <v>2019</v>
      </c>
      <c r="B254" s="4">
        <v>1</v>
      </c>
      <c r="C254" s="4" t="s">
        <v>19</v>
      </c>
      <c r="D254" s="4" t="s">
        <v>20</v>
      </c>
      <c r="E254" s="4" t="s">
        <v>441</v>
      </c>
      <c r="F254" s="4" t="s">
        <v>442</v>
      </c>
      <c r="G254" s="5" t="s">
        <v>442</v>
      </c>
      <c r="H254" s="6">
        <v>3.5799999999999996</v>
      </c>
      <c r="I254" s="6">
        <v>0</v>
      </c>
      <c r="J254" s="6">
        <v>0</v>
      </c>
      <c r="K254" s="6">
        <v>0.55000000000000004</v>
      </c>
      <c r="L254" s="6">
        <v>3.03</v>
      </c>
      <c r="M254" s="6">
        <v>0</v>
      </c>
      <c r="N254" s="6">
        <v>0</v>
      </c>
      <c r="O254" s="6">
        <v>0</v>
      </c>
      <c r="P254" s="82">
        <f t="shared" si="5"/>
        <v>0</v>
      </c>
    </row>
    <row r="255" spans="1:16" s="3" customFormat="1" x14ac:dyDescent="0.25">
      <c r="A255" s="4">
        <v>2019</v>
      </c>
      <c r="B255" s="4">
        <v>1</v>
      </c>
      <c r="C255" s="4" t="s">
        <v>19</v>
      </c>
      <c r="D255" s="4" t="s">
        <v>70</v>
      </c>
      <c r="E255" s="4" t="s">
        <v>441</v>
      </c>
      <c r="F255" s="4" t="s">
        <v>442</v>
      </c>
      <c r="G255" s="5" t="s">
        <v>442</v>
      </c>
      <c r="H255" s="6">
        <v>0.4</v>
      </c>
      <c r="I255" s="6">
        <v>0</v>
      </c>
      <c r="J255" s="6">
        <v>0</v>
      </c>
      <c r="K255" s="6">
        <v>0.05</v>
      </c>
      <c r="L255" s="6">
        <v>0.33999999999999997</v>
      </c>
      <c r="M255" s="6">
        <v>0</v>
      </c>
      <c r="N255" s="6">
        <v>0</v>
      </c>
      <c r="O255" s="6">
        <v>0</v>
      </c>
      <c r="P255" s="82">
        <f t="shared" si="5"/>
        <v>0</v>
      </c>
    </row>
    <row r="256" spans="1:16" s="3" customFormat="1" x14ac:dyDescent="0.25">
      <c r="A256" s="4">
        <v>2019</v>
      </c>
      <c r="B256" s="4">
        <v>1</v>
      </c>
      <c r="C256" s="4" t="s">
        <v>19</v>
      </c>
      <c r="D256" s="4" t="s">
        <v>106</v>
      </c>
      <c r="E256" s="4" t="s">
        <v>29</v>
      </c>
      <c r="F256" s="4" t="s">
        <v>443</v>
      </c>
      <c r="G256" s="5" t="s">
        <v>444</v>
      </c>
      <c r="H256" s="6">
        <v>5374.43</v>
      </c>
      <c r="I256" s="6">
        <v>0</v>
      </c>
      <c r="J256" s="6">
        <v>5315.11</v>
      </c>
      <c r="K256" s="6">
        <v>12.88</v>
      </c>
      <c r="L256" s="6">
        <v>46.44</v>
      </c>
      <c r="M256" s="6">
        <v>0</v>
      </c>
      <c r="N256" s="6">
        <v>0</v>
      </c>
      <c r="O256" s="6">
        <v>0</v>
      </c>
      <c r="P256" s="82">
        <f t="shared" si="5"/>
        <v>0</v>
      </c>
    </row>
    <row r="257" spans="1:16" s="3" customFormat="1" x14ac:dyDescent="0.25">
      <c r="A257" s="4">
        <v>2019</v>
      </c>
      <c r="B257" s="4">
        <v>1</v>
      </c>
      <c r="C257" s="4" t="s">
        <v>19</v>
      </c>
      <c r="D257" s="4" t="s">
        <v>70</v>
      </c>
      <c r="E257" s="4" t="s">
        <v>29</v>
      </c>
      <c r="F257" s="4" t="s">
        <v>445</v>
      </c>
      <c r="G257" s="5" t="s">
        <v>444</v>
      </c>
      <c r="H257" s="6">
        <v>365.67</v>
      </c>
      <c r="I257" s="6">
        <v>0</v>
      </c>
      <c r="J257" s="6">
        <v>361.64</v>
      </c>
      <c r="K257" s="6">
        <v>0.88</v>
      </c>
      <c r="L257" s="6">
        <v>3.15</v>
      </c>
      <c r="M257" s="6">
        <v>0</v>
      </c>
      <c r="N257" s="6">
        <v>0</v>
      </c>
      <c r="O257" s="6">
        <v>0</v>
      </c>
      <c r="P257" s="82">
        <f t="shared" si="5"/>
        <v>0</v>
      </c>
    </row>
    <row r="258" spans="1:16" s="3" customFormat="1" x14ac:dyDescent="0.25">
      <c r="A258" s="4">
        <v>2019</v>
      </c>
      <c r="B258" s="4">
        <v>1</v>
      </c>
      <c r="C258" s="4" t="s">
        <v>19</v>
      </c>
      <c r="D258" s="4" t="s">
        <v>70</v>
      </c>
      <c r="E258" s="4" t="s">
        <v>29</v>
      </c>
      <c r="F258" s="4" t="s">
        <v>446</v>
      </c>
      <c r="G258" s="5" t="s">
        <v>444</v>
      </c>
      <c r="H258" s="6">
        <v>60.1</v>
      </c>
      <c r="I258" s="6">
        <v>0</v>
      </c>
      <c r="J258" s="6">
        <v>50.2</v>
      </c>
      <c r="K258" s="6">
        <v>9.44</v>
      </c>
      <c r="L258" s="6">
        <v>0.46</v>
      </c>
      <c r="M258" s="6">
        <v>0</v>
      </c>
      <c r="N258" s="6">
        <v>0</v>
      </c>
      <c r="O258" s="6">
        <v>0</v>
      </c>
      <c r="P258" s="82">
        <f t="shared" si="5"/>
        <v>0</v>
      </c>
    </row>
    <row r="259" spans="1:16" s="3" customFormat="1" x14ac:dyDescent="0.25">
      <c r="A259" s="4">
        <v>2019</v>
      </c>
      <c r="B259" s="4">
        <v>1</v>
      </c>
      <c r="C259" s="4" t="s">
        <v>19</v>
      </c>
      <c r="D259" s="4" t="s">
        <v>78</v>
      </c>
      <c r="E259" s="4" t="s">
        <v>29</v>
      </c>
      <c r="F259" s="4" t="s">
        <v>447</v>
      </c>
      <c r="G259" s="5" t="s">
        <v>448</v>
      </c>
      <c r="H259" s="6">
        <v>1153.8699999999999</v>
      </c>
      <c r="I259" s="6">
        <v>0</v>
      </c>
      <c r="J259" s="6">
        <v>352</v>
      </c>
      <c r="K259" s="6">
        <v>3.25</v>
      </c>
      <c r="L259" s="6">
        <v>111.38</v>
      </c>
      <c r="M259" s="6">
        <v>115.27</v>
      </c>
      <c r="N259" s="6">
        <v>115.16</v>
      </c>
      <c r="O259" s="6">
        <v>571.96</v>
      </c>
      <c r="P259" s="82">
        <f t="shared" si="5"/>
        <v>572.07000000000005</v>
      </c>
    </row>
    <row r="260" spans="1:16" s="3" customFormat="1" x14ac:dyDescent="0.25">
      <c r="A260" s="4">
        <v>2019</v>
      </c>
      <c r="B260" s="4">
        <v>1</v>
      </c>
      <c r="C260" s="4" t="s">
        <v>15</v>
      </c>
      <c r="D260" s="4" t="s">
        <v>24</v>
      </c>
      <c r="E260" s="4" t="s">
        <v>25</v>
      </c>
      <c r="F260" s="4" t="s">
        <v>449</v>
      </c>
      <c r="G260" s="5" t="s">
        <v>449</v>
      </c>
      <c r="H260" s="6">
        <v>2.29</v>
      </c>
      <c r="I260" s="6">
        <v>0</v>
      </c>
      <c r="J260" s="6">
        <v>0</v>
      </c>
      <c r="K260" s="6">
        <v>0.03</v>
      </c>
      <c r="L260" s="6">
        <v>0.16</v>
      </c>
      <c r="M260" s="6">
        <v>0</v>
      </c>
      <c r="N260" s="6">
        <v>0</v>
      </c>
      <c r="O260" s="6">
        <v>2.1</v>
      </c>
      <c r="P260" s="82">
        <f t="shared" ref="P260:P323" si="6">+O260+M260-N260</f>
        <v>2.1</v>
      </c>
    </row>
    <row r="261" spans="1:16" s="3" customFormat="1" x14ac:dyDescent="0.25">
      <c r="A261" s="4">
        <v>2019</v>
      </c>
      <c r="B261" s="4">
        <v>1</v>
      </c>
      <c r="C261" s="4" t="s">
        <v>61</v>
      </c>
      <c r="D261" s="4" t="s">
        <v>450</v>
      </c>
      <c r="E261" s="4" t="s">
        <v>43</v>
      </c>
      <c r="F261" s="4" t="s">
        <v>451</v>
      </c>
      <c r="G261" s="5" t="s">
        <v>452</v>
      </c>
      <c r="H261" s="6">
        <v>38.950000000000003</v>
      </c>
      <c r="I261" s="6">
        <v>0</v>
      </c>
      <c r="J261" s="6">
        <v>14.51</v>
      </c>
      <c r="K261" s="6">
        <v>3.07</v>
      </c>
      <c r="L261" s="6">
        <v>6.7100000000000009</v>
      </c>
      <c r="M261" s="6">
        <v>0</v>
      </c>
      <c r="N261" s="6">
        <v>0</v>
      </c>
      <c r="O261" s="6">
        <v>14.66</v>
      </c>
      <c r="P261" s="82">
        <f t="shared" si="6"/>
        <v>14.66</v>
      </c>
    </row>
    <row r="262" spans="1:16" s="3" customFormat="1" x14ac:dyDescent="0.25">
      <c r="A262" s="4">
        <v>2019</v>
      </c>
      <c r="B262" s="4">
        <v>1</v>
      </c>
      <c r="C262" s="4" t="s">
        <v>61</v>
      </c>
      <c r="D262" s="4" t="s">
        <v>453</v>
      </c>
      <c r="E262" s="4" t="s">
        <v>43</v>
      </c>
      <c r="F262" s="4" t="s">
        <v>454</v>
      </c>
      <c r="G262" s="5" t="s">
        <v>452</v>
      </c>
      <c r="H262" s="6">
        <v>19.54</v>
      </c>
      <c r="I262" s="6">
        <v>0</v>
      </c>
      <c r="J262" s="6">
        <v>0</v>
      </c>
      <c r="K262" s="6">
        <v>3.4</v>
      </c>
      <c r="L262" s="6">
        <v>16.14</v>
      </c>
      <c r="M262" s="6">
        <v>0</v>
      </c>
      <c r="N262" s="6">
        <v>0</v>
      </c>
      <c r="O262" s="6">
        <v>0</v>
      </c>
      <c r="P262" s="82">
        <f t="shared" si="6"/>
        <v>0</v>
      </c>
    </row>
    <row r="263" spans="1:16" s="3" customFormat="1" x14ac:dyDescent="0.25">
      <c r="A263" s="4">
        <v>2019</v>
      </c>
      <c r="B263" s="4">
        <v>1</v>
      </c>
      <c r="C263" s="4" t="s">
        <v>19</v>
      </c>
      <c r="D263" s="4" t="s">
        <v>70</v>
      </c>
      <c r="E263" s="4" t="s">
        <v>21</v>
      </c>
      <c r="F263" s="4" t="s">
        <v>455</v>
      </c>
      <c r="G263" s="5" t="s">
        <v>456</v>
      </c>
      <c r="H263" s="6">
        <v>4.46</v>
      </c>
      <c r="I263" s="6">
        <v>0</v>
      </c>
      <c r="J263" s="6">
        <v>0</v>
      </c>
      <c r="K263" s="6">
        <v>2.06</v>
      </c>
      <c r="L263" s="6">
        <v>2.4</v>
      </c>
      <c r="M263" s="6">
        <v>0</v>
      </c>
      <c r="N263" s="6">
        <v>0</v>
      </c>
      <c r="O263" s="6">
        <v>0</v>
      </c>
      <c r="P263" s="82">
        <f t="shared" si="6"/>
        <v>0</v>
      </c>
    </row>
    <row r="264" spans="1:16" s="3" customFormat="1" x14ac:dyDescent="0.25">
      <c r="A264" s="4">
        <v>2019</v>
      </c>
      <c r="B264" s="4">
        <v>1</v>
      </c>
      <c r="C264" s="4" t="s">
        <v>19</v>
      </c>
      <c r="D264" s="4" t="s">
        <v>70</v>
      </c>
      <c r="E264" s="4" t="s">
        <v>21</v>
      </c>
      <c r="F264" s="4" t="s">
        <v>457</v>
      </c>
      <c r="G264" s="5" t="s">
        <v>456</v>
      </c>
      <c r="H264" s="6">
        <v>2.2000000000000002</v>
      </c>
      <c r="I264" s="6">
        <v>0</v>
      </c>
      <c r="J264" s="6">
        <v>0</v>
      </c>
      <c r="K264" s="6">
        <v>2.2000000000000002</v>
      </c>
      <c r="L264" s="6">
        <v>0</v>
      </c>
      <c r="M264" s="6">
        <v>0</v>
      </c>
      <c r="N264" s="6">
        <v>0</v>
      </c>
      <c r="O264" s="6">
        <v>0</v>
      </c>
      <c r="P264" s="82">
        <f t="shared" si="6"/>
        <v>0</v>
      </c>
    </row>
    <row r="265" spans="1:16" s="3" customFormat="1" x14ac:dyDescent="0.25">
      <c r="A265" s="4">
        <v>2019</v>
      </c>
      <c r="B265" s="4">
        <v>1</v>
      </c>
      <c r="C265" s="4" t="s">
        <v>19</v>
      </c>
      <c r="D265" s="4" t="s">
        <v>70</v>
      </c>
      <c r="E265" s="4" t="s">
        <v>21</v>
      </c>
      <c r="F265" s="4" t="s">
        <v>458</v>
      </c>
      <c r="G265" s="5" t="s">
        <v>456</v>
      </c>
      <c r="H265" s="6">
        <v>17.11</v>
      </c>
      <c r="I265" s="6">
        <v>0</v>
      </c>
      <c r="J265" s="6">
        <v>0</v>
      </c>
      <c r="K265" s="6">
        <v>5.66</v>
      </c>
      <c r="L265" s="6">
        <v>11.459999999999999</v>
      </c>
      <c r="M265" s="6">
        <v>0</v>
      </c>
      <c r="N265" s="6">
        <v>0</v>
      </c>
      <c r="O265" s="6">
        <v>0</v>
      </c>
      <c r="P265" s="82">
        <f t="shared" si="6"/>
        <v>0</v>
      </c>
    </row>
    <row r="266" spans="1:16" s="3" customFormat="1" x14ac:dyDescent="0.25">
      <c r="A266" s="4">
        <v>2019</v>
      </c>
      <c r="B266" s="4">
        <v>1</v>
      </c>
      <c r="C266" s="4" t="s">
        <v>98</v>
      </c>
      <c r="D266" s="4" t="s">
        <v>120</v>
      </c>
      <c r="E266" s="4" t="s">
        <v>459</v>
      </c>
      <c r="F266" s="4" t="s">
        <v>460</v>
      </c>
      <c r="G266" s="5" t="s">
        <v>460</v>
      </c>
      <c r="H266" s="6">
        <v>7.03</v>
      </c>
      <c r="I266" s="6">
        <v>0</v>
      </c>
      <c r="J266" s="6">
        <v>0</v>
      </c>
      <c r="K266" s="6">
        <v>0</v>
      </c>
      <c r="L266" s="6">
        <v>7.03</v>
      </c>
      <c r="M266" s="6">
        <v>0</v>
      </c>
      <c r="N266" s="6">
        <v>0</v>
      </c>
      <c r="O266" s="6">
        <v>0</v>
      </c>
      <c r="P266" s="82">
        <f t="shared" si="6"/>
        <v>0</v>
      </c>
    </row>
    <row r="267" spans="1:16" s="3" customFormat="1" x14ac:dyDescent="0.25">
      <c r="A267" s="4">
        <v>2019</v>
      </c>
      <c r="B267" s="4">
        <v>1</v>
      </c>
      <c r="C267" s="4" t="s">
        <v>79</v>
      </c>
      <c r="D267" s="4" t="s">
        <v>137</v>
      </c>
      <c r="E267" s="4" t="s">
        <v>138</v>
      </c>
      <c r="F267" s="4" t="s">
        <v>461</v>
      </c>
      <c r="G267" s="5" t="s">
        <v>462</v>
      </c>
      <c r="H267" s="6">
        <v>23.17</v>
      </c>
      <c r="I267" s="6">
        <v>0</v>
      </c>
      <c r="J267" s="6">
        <v>0</v>
      </c>
      <c r="K267" s="6">
        <v>9.9499999999999993</v>
      </c>
      <c r="L267" s="6">
        <v>13.22</v>
      </c>
      <c r="M267" s="6">
        <v>0</v>
      </c>
      <c r="N267" s="6">
        <v>0</v>
      </c>
      <c r="O267" s="6">
        <v>0</v>
      </c>
      <c r="P267" s="82">
        <f t="shared" si="6"/>
        <v>0</v>
      </c>
    </row>
    <row r="268" spans="1:16" s="3" customFormat="1" x14ac:dyDescent="0.25">
      <c r="A268" s="4">
        <v>2019</v>
      </c>
      <c r="B268" s="4">
        <v>1</v>
      </c>
      <c r="C268" s="4" t="s">
        <v>79</v>
      </c>
      <c r="D268" s="4" t="s">
        <v>137</v>
      </c>
      <c r="E268" s="4" t="s">
        <v>138</v>
      </c>
      <c r="F268" s="4" t="s">
        <v>463</v>
      </c>
      <c r="G268" s="5" t="s">
        <v>462</v>
      </c>
      <c r="H268" s="6">
        <v>38.370000000000005</v>
      </c>
      <c r="I268" s="6">
        <v>0</v>
      </c>
      <c r="J268" s="6">
        <v>0</v>
      </c>
      <c r="K268" s="6">
        <v>12.25</v>
      </c>
      <c r="L268" s="6">
        <v>26.13</v>
      </c>
      <c r="M268" s="6">
        <v>0</v>
      </c>
      <c r="N268" s="6">
        <v>0</v>
      </c>
      <c r="O268" s="6">
        <v>0</v>
      </c>
      <c r="P268" s="82">
        <f t="shared" si="6"/>
        <v>0</v>
      </c>
    </row>
    <row r="269" spans="1:16" s="3" customFormat="1" x14ac:dyDescent="0.25">
      <c r="A269" s="4">
        <v>2019</v>
      </c>
      <c r="B269" s="4">
        <v>1</v>
      </c>
      <c r="C269" s="4" t="s">
        <v>231</v>
      </c>
      <c r="D269" s="4" t="s">
        <v>464</v>
      </c>
      <c r="E269" s="4" t="s">
        <v>43</v>
      </c>
      <c r="F269" s="4" t="s">
        <v>465</v>
      </c>
      <c r="G269" s="5" t="s">
        <v>466</v>
      </c>
      <c r="H269" s="6">
        <v>193.77</v>
      </c>
      <c r="I269" s="6">
        <v>0</v>
      </c>
      <c r="J269" s="6">
        <v>0</v>
      </c>
      <c r="K269" s="6">
        <v>0.25</v>
      </c>
      <c r="L269" s="6">
        <v>3.52</v>
      </c>
      <c r="M269" s="6">
        <v>0</v>
      </c>
      <c r="N269" s="6">
        <v>0</v>
      </c>
      <c r="O269" s="6">
        <v>190</v>
      </c>
      <c r="P269" s="82">
        <f t="shared" si="6"/>
        <v>190</v>
      </c>
    </row>
    <row r="270" spans="1:16" s="3" customFormat="1" x14ac:dyDescent="0.25">
      <c r="A270" s="4">
        <v>2019</v>
      </c>
      <c r="B270" s="4">
        <v>1</v>
      </c>
      <c r="C270" s="4" t="s">
        <v>231</v>
      </c>
      <c r="D270" s="4" t="s">
        <v>464</v>
      </c>
      <c r="E270" s="4" t="s">
        <v>43</v>
      </c>
      <c r="F270" s="4" t="s">
        <v>467</v>
      </c>
      <c r="G270" s="5" t="s">
        <v>466</v>
      </c>
      <c r="H270" s="6">
        <v>861.89</v>
      </c>
      <c r="I270" s="6">
        <v>0</v>
      </c>
      <c r="J270" s="6">
        <v>0</v>
      </c>
      <c r="K270" s="6">
        <v>1.1000000000000001</v>
      </c>
      <c r="L270" s="6">
        <v>15.58</v>
      </c>
      <c r="M270" s="6">
        <v>0</v>
      </c>
      <c r="N270" s="6">
        <v>0</v>
      </c>
      <c r="O270" s="6">
        <v>845.21</v>
      </c>
      <c r="P270" s="82">
        <f t="shared" si="6"/>
        <v>845.21</v>
      </c>
    </row>
    <row r="271" spans="1:16" s="3" customFormat="1" x14ac:dyDescent="0.25">
      <c r="A271" s="4">
        <v>2019</v>
      </c>
      <c r="B271" s="4">
        <v>1</v>
      </c>
      <c r="C271" s="4" t="s">
        <v>61</v>
      </c>
      <c r="D271" s="4" t="s">
        <v>401</v>
      </c>
      <c r="E271" s="4" t="s">
        <v>29</v>
      </c>
      <c r="F271" s="4" t="s">
        <v>468</v>
      </c>
      <c r="G271" s="5" t="s">
        <v>468</v>
      </c>
      <c r="H271" s="6">
        <v>14.44</v>
      </c>
      <c r="I271" s="6">
        <v>0</v>
      </c>
      <c r="J271" s="6">
        <v>0</v>
      </c>
      <c r="K271" s="6">
        <v>0.5</v>
      </c>
      <c r="L271" s="6">
        <v>1.67</v>
      </c>
      <c r="M271" s="6">
        <v>0</v>
      </c>
      <c r="N271" s="6">
        <v>0</v>
      </c>
      <c r="O271" s="6">
        <v>12.27</v>
      </c>
      <c r="P271" s="82">
        <f t="shared" si="6"/>
        <v>12.27</v>
      </c>
    </row>
    <row r="272" spans="1:16" s="3" customFormat="1" x14ac:dyDescent="0.25">
      <c r="A272" s="4">
        <v>2019</v>
      </c>
      <c r="B272" s="4">
        <v>1</v>
      </c>
      <c r="C272" s="4" t="s">
        <v>133</v>
      </c>
      <c r="D272" s="4" t="s">
        <v>292</v>
      </c>
      <c r="E272" s="4" t="s">
        <v>441</v>
      </c>
      <c r="F272" s="4" t="s">
        <v>469</v>
      </c>
      <c r="G272" s="5" t="s">
        <v>470</v>
      </c>
      <c r="H272" s="6">
        <v>8.09</v>
      </c>
      <c r="I272" s="6">
        <v>0</v>
      </c>
      <c r="J272" s="6">
        <v>0</v>
      </c>
      <c r="K272" s="6">
        <v>7.06</v>
      </c>
      <c r="L272" s="6">
        <v>1.03</v>
      </c>
      <c r="M272" s="6">
        <v>0</v>
      </c>
      <c r="N272" s="6">
        <v>0</v>
      </c>
      <c r="O272" s="6">
        <v>0</v>
      </c>
      <c r="P272" s="82">
        <f t="shared" si="6"/>
        <v>0</v>
      </c>
    </row>
    <row r="273" spans="1:16" s="3" customFormat="1" x14ac:dyDescent="0.25">
      <c r="A273" s="4">
        <v>2019</v>
      </c>
      <c r="B273" s="4">
        <v>1</v>
      </c>
      <c r="C273" s="4" t="s">
        <v>98</v>
      </c>
      <c r="D273" s="4" t="s">
        <v>471</v>
      </c>
      <c r="E273" s="4" t="s">
        <v>29</v>
      </c>
      <c r="F273" s="4" t="s">
        <v>472</v>
      </c>
      <c r="G273" s="5" t="s">
        <v>473</v>
      </c>
      <c r="H273" s="6">
        <v>932.68</v>
      </c>
      <c r="I273" s="6">
        <v>0</v>
      </c>
      <c r="J273" s="6">
        <v>0</v>
      </c>
      <c r="K273" s="6">
        <v>0</v>
      </c>
      <c r="L273" s="6">
        <v>0</v>
      </c>
      <c r="M273" s="6">
        <v>932.68</v>
      </c>
      <c r="N273" s="6">
        <v>72.73</v>
      </c>
      <c r="O273" s="6">
        <v>0</v>
      </c>
      <c r="P273" s="82">
        <f t="shared" si="6"/>
        <v>859.94999999999993</v>
      </c>
    </row>
    <row r="274" spans="1:16" s="3" customFormat="1" x14ac:dyDescent="0.25">
      <c r="A274" s="4">
        <v>2019</v>
      </c>
      <c r="B274" s="4">
        <v>1</v>
      </c>
      <c r="C274" s="4" t="s">
        <v>474</v>
      </c>
      <c r="D274" s="4" t="s">
        <v>475</v>
      </c>
      <c r="E274" s="4" t="s">
        <v>242</v>
      </c>
      <c r="F274" s="4" t="s">
        <v>476</v>
      </c>
      <c r="G274" s="5" t="s">
        <v>477</v>
      </c>
      <c r="H274" s="6">
        <v>443.99</v>
      </c>
      <c r="I274" s="6">
        <v>0</v>
      </c>
      <c r="J274" s="6">
        <v>0</v>
      </c>
      <c r="K274" s="6">
        <v>4.1500000000000004</v>
      </c>
      <c r="L274" s="6">
        <v>1</v>
      </c>
      <c r="M274" s="6">
        <v>3.03</v>
      </c>
      <c r="N274" s="6">
        <v>0</v>
      </c>
      <c r="O274" s="6">
        <v>435.81</v>
      </c>
      <c r="P274" s="82">
        <f t="shared" si="6"/>
        <v>438.84</v>
      </c>
    </row>
    <row r="275" spans="1:16" s="3" customFormat="1" x14ac:dyDescent="0.25">
      <c r="A275" s="4">
        <v>2019</v>
      </c>
      <c r="B275" s="4">
        <v>1</v>
      </c>
      <c r="C275" s="4" t="s">
        <v>124</v>
      </c>
      <c r="D275" s="4" t="s">
        <v>425</v>
      </c>
      <c r="E275" s="8" t="s">
        <v>115</v>
      </c>
      <c r="F275" s="4" t="s">
        <v>478</v>
      </c>
      <c r="G275" s="5" t="s">
        <v>479</v>
      </c>
      <c r="H275" s="6">
        <v>16.64</v>
      </c>
      <c r="I275" s="6">
        <v>0</v>
      </c>
      <c r="J275" s="6">
        <v>0</v>
      </c>
      <c r="K275" s="6">
        <v>15.26</v>
      </c>
      <c r="L275" s="6">
        <v>1.38</v>
      </c>
      <c r="M275" s="6">
        <v>0</v>
      </c>
      <c r="N275" s="6">
        <v>0</v>
      </c>
      <c r="O275" s="6">
        <v>0</v>
      </c>
      <c r="P275" s="82">
        <f t="shared" si="6"/>
        <v>0</v>
      </c>
    </row>
    <row r="276" spans="1:16" s="3" customFormat="1" x14ac:dyDescent="0.25">
      <c r="A276" s="4">
        <v>2019</v>
      </c>
      <c r="B276" s="4">
        <v>1</v>
      </c>
      <c r="C276" s="4" t="s">
        <v>124</v>
      </c>
      <c r="D276" s="4" t="s">
        <v>425</v>
      </c>
      <c r="E276" s="8" t="s">
        <v>115</v>
      </c>
      <c r="F276" s="4" t="s">
        <v>480</v>
      </c>
      <c r="G276" s="5" t="s">
        <v>479</v>
      </c>
      <c r="H276" s="6">
        <v>7.21</v>
      </c>
      <c r="I276" s="6">
        <v>0</v>
      </c>
      <c r="J276" s="6">
        <v>0</v>
      </c>
      <c r="K276" s="6">
        <v>7.21</v>
      </c>
      <c r="L276" s="6">
        <v>0</v>
      </c>
      <c r="M276" s="6">
        <v>0</v>
      </c>
      <c r="N276" s="6">
        <v>0</v>
      </c>
      <c r="O276" s="6">
        <v>0</v>
      </c>
      <c r="P276" s="82">
        <f t="shared" si="6"/>
        <v>0</v>
      </c>
    </row>
    <row r="277" spans="1:16" s="3" customFormat="1" x14ac:dyDescent="0.25">
      <c r="A277" s="4">
        <v>2019</v>
      </c>
      <c r="B277" s="4">
        <v>1</v>
      </c>
      <c r="C277" s="4" t="s">
        <v>124</v>
      </c>
      <c r="D277" s="4" t="s">
        <v>425</v>
      </c>
      <c r="E277" s="8" t="s">
        <v>115</v>
      </c>
      <c r="F277" s="4" t="s">
        <v>481</v>
      </c>
      <c r="G277" s="5" t="s">
        <v>479</v>
      </c>
      <c r="H277" s="6">
        <v>1.6600000000000001</v>
      </c>
      <c r="I277" s="6">
        <v>0</v>
      </c>
      <c r="J277" s="6">
        <v>0</v>
      </c>
      <c r="K277" s="6">
        <v>1.6600000000000001</v>
      </c>
      <c r="L277" s="6">
        <v>0</v>
      </c>
      <c r="M277" s="6">
        <v>0</v>
      </c>
      <c r="N277" s="6">
        <v>0</v>
      </c>
      <c r="O277" s="6">
        <v>0</v>
      </c>
      <c r="P277" s="82">
        <f t="shared" si="6"/>
        <v>0</v>
      </c>
    </row>
    <row r="278" spans="1:16" s="3" customFormat="1" x14ac:dyDescent="0.25">
      <c r="A278" s="4">
        <v>2019</v>
      </c>
      <c r="B278" s="4">
        <v>1</v>
      </c>
      <c r="C278" s="4" t="s">
        <v>19</v>
      </c>
      <c r="D278" s="4" t="s">
        <v>78</v>
      </c>
      <c r="E278" s="4" t="s">
        <v>29</v>
      </c>
      <c r="F278" s="4" t="s">
        <v>447</v>
      </c>
      <c r="G278" s="5" t="s">
        <v>482</v>
      </c>
      <c r="H278" s="6">
        <v>4117.53</v>
      </c>
      <c r="I278" s="6">
        <v>0</v>
      </c>
      <c r="J278" s="6">
        <v>1263.27</v>
      </c>
      <c r="K278" s="6">
        <v>11.61</v>
      </c>
      <c r="L278" s="6">
        <v>397.19000000000005</v>
      </c>
      <c r="M278" s="6">
        <v>411.02</v>
      </c>
      <c r="N278" s="6">
        <v>410.63</v>
      </c>
      <c r="O278" s="6">
        <v>2034.43</v>
      </c>
      <c r="P278" s="82">
        <f t="shared" si="6"/>
        <v>2034.8199999999997</v>
      </c>
    </row>
    <row r="279" spans="1:16" s="3" customFormat="1" x14ac:dyDescent="0.25">
      <c r="A279" s="4">
        <v>2019</v>
      </c>
      <c r="B279" s="4">
        <v>1</v>
      </c>
      <c r="C279" s="4" t="s">
        <v>98</v>
      </c>
      <c r="D279" s="4" t="s">
        <v>483</v>
      </c>
      <c r="E279" s="4" t="s">
        <v>29</v>
      </c>
      <c r="F279" s="4" t="s">
        <v>99</v>
      </c>
      <c r="G279" s="5" t="s">
        <v>483</v>
      </c>
      <c r="H279" s="6">
        <v>5.5600000000000005</v>
      </c>
      <c r="I279" s="6">
        <v>0</v>
      </c>
      <c r="J279" s="6">
        <v>0</v>
      </c>
      <c r="K279" s="6">
        <v>0</v>
      </c>
      <c r="L279" s="6">
        <v>1.5899999999999999</v>
      </c>
      <c r="M279" s="6">
        <v>3.9699999999999998</v>
      </c>
      <c r="N279" s="6">
        <v>0</v>
      </c>
      <c r="O279" s="6">
        <v>0</v>
      </c>
      <c r="P279" s="82">
        <f t="shared" si="6"/>
        <v>3.9699999999999998</v>
      </c>
    </row>
    <row r="280" spans="1:16" s="3" customFormat="1" x14ac:dyDescent="0.25">
      <c r="A280" s="4">
        <v>2019</v>
      </c>
      <c r="B280" s="4">
        <v>1</v>
      </c>
      <c r="C280" s="4" t="s">
        <v>98</v>
      </c>
      <c r="D280" s="4" t="s">
        <v>483</v>
      </c>
      <c r="E280" s="4" t="s">
        <v>29</v>
      </c>
      <c r="F280" s="4" t="s">
        <v>484</v>
      </c>
      <c r="G280" s="5" t="s">
        <v>483</v>
      </c>
      <c r="H280" s="6">
        <v>21.9</v>
      </c>
      <c r="I280" s="6">
        <v>0</v>
      </c>
      <c r="J280" s="6">
        <v>0</v>
      </c>
      <c r="K280" s="6">
        <v>0</v>
      </c>
      <c r="L280" s="6">
        <v>8.18</v>
      </c>
      <c r="M280" s="6">
        <v>13.73</v>
      </c>
      <c r="N280" s="6">
        <v>0</v>
      </c>
      <c r="O280" s="6">
        <v>0</v>
      </c>
      <c r="P280" s="82">
        <f t="shared" si="6"/>
        <v>13.73</v>
      </c>
    </row>
    <row r="281" spans="1:16" s="3" customFormat="1" x14ac:dyDescent="0.25">
      <c r="A281" s="4">
        <v>2019</v>
      </c>
      <c r="B281" s="4">
        <v>1</v>
      </c>
      <c r="C281" s="4" t="s">
        <v>133</v>
      </c>
      <c r="D281" s="4" t="s">
        <v>238</v>
      </c>
      <c r="E281" s="4" t="s">
        <v>126</v>
      </c>
      <c r="F281" s="4" t="s">
        <v>485</v>
      </c>
      <c r="G281" s="5" t="s">
        <v>486</v>
      </c>
      <c r="H281" s="6">
        <v>3.32</v>
      </c>
      <c r="I281" s="6">
        <v>0</v>
      </c>
      <c r="J281" s="6">
        <v>0</v>
      </c>
      <c r="K281" s="6">
        <v>0</v>
      </c>
      <c r="L281" s="6">
        <v>3.32</v>
      </c>
      <c r="M281" s="6">
        <v>0</v>
      </c>
      <c r="N281" s="6">
        <v>0</v>
      </c>
      <c r="O281" s="6">
        <v>0</v>
      </c>
      <c r="P281" s="82">
        <f t="shared" si="6"/>
        <v>0</v>
      </c>
    </row>
    <row r="282" spans="1:16" s="3" customFormat="1" x14ac:dyDescent="0.25">
      <c r="A282" s="4">
        <v>2019</v>
      </c>
      <c r="B282" s="4">
        <v>1</v>
      </c>
      <c r="C282" s="4" t="s">
        <v>133</v>
      </c>
      <c r="D282" s="4" t="s">
        <v>487</v>
      </c>
      <c r="E282" s="4" t="s">
        <v>126</v>
      </c>
      <c r="F282" s="4" t="s">
        <v>488</v>
      </c>
      <c r="G282" s="5" t="s">
        <v>489</v>
      </c>
      <c r="H282" s="6">
        <v>0.06</v>
      </c>
      <c r="I282" s="6">
        <v>0</v>
      </c>
      <c r="J282" s="6">
        <v>0</v>
      </c>
      <c r="K282" s="6">
        <v>0.01</v>
      </c>
      <c r="L282" s="6">
        <v>0.05</v>
      </c>
      <c r="M282" s="6">
        <v>0</v>
      </c>
      <c r="N282" s="6">
        <v>0</v>
      </c>
      <c r="O282" s="6">
        <v>0</v>
      </c>
      <c r="P282" s="82">
        <f t="shared" si="6"/>
        <v>0</v>
      </c>
    </row>
    <row r="283" spans="1:16" s="3" customFormat="1" x14ac:dyDescent="0.25">
      <c r="A283" s="4">
        <v>2019</v>
      </c>
      <c r="B283" s="4">
        <v>1</v>
      </c>
      <c r="C283" s="4" t="s">
        <v>133</v>
      </c>
      <c r="D283" s="4" t="s">
        <v>349</v>
      </c>
      <c r="E283" s="4" t="s">
        <v>29</v>
      </c>
      <c r="F283" s="4" t="s">
        <v>490</v>
      </c>
      <c r="G283" s="5" t="s">
        <v>491</v>
      </c>
      <c r="H283" s="6">
        <v>18.89</v>
      </c>
      <c r="I283" s="6">
        <v>0</v>
      </c>
      <c r="J283" s="6">
        <v>0</v>
      </c>
      <c r="K283" s="6">
        <v>18.579999999999998</v>
      </c>
      <c r="L283" s="6">
        <v>0.31</v>
      </c>
      <c r="M283" s="6">
        <v>0</v>
      </c>
      <c r="N283" s="6">
        <v>0</v>
      </c>
      <c r="O283" s="6">
        <v>0</v>
      </c>
      <c r="P283" s="82">
        <f t="shared" si="6"/>
        <v>0</v>
      </c>
    </row>
    <row r="284" spans="1:16" s="3" customFormat="1" x14ac:dyDescent="0.25">
      <c r="A284" s="4">
        <v>2019</v>
      </c>
      <c r="B284" s="4">
        <v>1</v>
      </c>
      <c r="C284" s="4" t="s">
        <v>133</v>
      </c>
      <c r="D284" s="4" t="s">
        <v>349</v>
      </c>
      <c r="E284" s="4" t="s">
        <v>29</v>
      </c>
      <c r="F284" s="4" t="s">
        <v>491</v>
      </c>
      <c r="G284" s="5" t="s">
        <v>491</v>
      </c>
      <c r="H284" s="6">
        <v>18.72</v>
      </c>
      <c r="I284" s="6">
        <v>0</v>
      </c>
      <c r="J284" s="6">
        <v>0</v>
      </c>
      <c r="K284" s="6">
        <v>16.22</v>
      </c>
      <c r="L284" s="6">
        <v>2.5</v>
      </c>
      <c r="M284" s="6">
        <v>0</v>
      </c>
      <c r="N284" s="6">
        <v>0</v>
      </c>
      <c r="O284" s="6">
        <v>0</v>
      </c>
      <c r="P284" s="82">
        <f t="shared" si="6"/>
        <v>0</v>
      </c>
    </row>
    <row r="285" spans="1:16" s="3" customFormat="1" x14ac:dyDescent="0.25">
      <c r="A285" s="4">
        <v>2019</v>
      </c>
      <c r="B285" s="4">
        <v>1</v>
      </c>
      <c r="C285" s="4" t="s">
        <v>15</v>
      </c>
      <c r="D285" s="4" t="s">
        <v>492</v>
      </c>
      <c r="E285" s="4" t="s">
        <v>43</v>
      </c>
      <c r="F285" s="4" t="s">
        <v>493</v>
      </c>
      <c r="G285" s="5" t="s">
        <v>15</v>
      </c>
      <c r="H285" s="6">
        <v>7.22</v>
      </c>
      <c r="I285" s="6">
        <v>0</v>
      </c>
      <c r="J285" s="6">
        <v>0</v>
      </c>
      <c r="K285" s="6">
        <v>3.18</v>
      </c>
      <c r="L285" s="6">
        <v>4.05</v>
      </c>
      <c r="M285" s="6">
        <v>0</v>
      </c>
      <c r="N285" s="6">
        <v>0</v>
      </c>
      <c r="O285" s="6">
        <v>0</v>
      </c>
      <c r="P285" s="82">
        <f t="shared" si="6"/>
        <v>0</v>
      </c>
    </row>
    <row r="286" spans="1:16" s="3" customFormat="1" x14ac:dyDescent="0.25">
      <c r="A286" s="4">
        <v>2019</v>
      </c>
      <c r="B286" s="4">
        <v>1</v>
      </c>
      <c r="C286" s="4" t="s">
        <v>19</v>
      </c>
      <c r="D286" s="4" t="s">
        <v>66</v>
      </c>
      <c r="E286" s="4" t="s">
        <v>43</v>
      </c>
      <c r="F286" s="4" t="s">
        <v>494</v>
      </c>
      <c r="G286" s="5" t="s">
        <v>495</v>
      </c>
      <c r="H286" s="6">
        <v>2.06</v>
      </c>
      <c r="I286" s="6">
        <v>0</v>
      </c>
      <c r="J286" s="6">
        <v>0</v>
      </c>
      <c r="K286" s="6">
        <v>2.06</v>
      </c>
      <c r="L286" s="6">
        <v>0</v>
      </c>
      <c r="M286" s="6">
        <v>0</v>
      </c>
      <c r="N286" s="6">
        <v>0</v>
      </c>
      <c r="O286" s="6">
        <v>0</v>
      </c>
      <c r="P286" s="82">
        <f t="shared" si="6"/>
        <v>0</v>
      </c>
    </row>
    <row r="287" spans="1:16" s="3" customFormat="1" x14ac:dyDescent="0.25">
      <c r="A287" s="4">
        <v>2019</v>
      </c>
      <c r="B287" s="4">
        <v>1</v>
      </c>
      <c r="C287" s="4" t="s">
        <v>98</v>
      </c>
      <c r="D287" s="4" t="s">
        <v>120</v>
      </c>
      <c r="E287" s="4" t="s">
        <v>29</v>
      </c>
      <c r="F287" s="4" t="s">
        <v>496</v>
      </c>
      <c r="G287" s="5" t="s">
        <v>497</v>
      </c>
      <c r="H287" s="6">
        <v>81.849999999999994</v>
      </c>
      <c r="I287" s="6">
        <v>0</v>
      </c>
      <c r="J287" s="6">
        <v>0</v>
      </c>
      <c r="K287" s="6">
        <v>0</v>
      </c>
      <c r="L287" s="6">
        <v>0</v>
      </c>
      <c r="M287" s="6">
        <v>81.849999999999994</v>
      </c>
      <c r="N287" s="6">
        <v>0</v>
      </c>
      <c r="O287" s="6">
        <v>0</v>
      </c>
      <c r="P287" s="82">
        <f t="shared" si="6"/>
        <v>81.849999999999994</v>
      </c>
    </row>
    <row r="288" spans="1:16" s="3" customFormat="1" x14ac:dyDescent="0.25">
      <c r="A288" s="4">
        <v>2019</v>
      </c>
      <c r="B288" s="4">
        <v>1</v>
      </c>
      <c r="C288" s="4" t="s">
        <v>222</v>
      </c>
      <c r="D288" s="4" t="s">
        <v>229</v>
      </c>
      <c r="E288" s="4" t="s">
        <v>224</v>
      </c>
      <c r="F288" s="4" t="s">
        <v>498</v>
      </c>
      <c r="G288" s="5" t="s">
        <v>499</v>
      </c>
      <c r="H288" s="6">
        <v>70.349999999999994</v>
      </c>
      <c r="I288" s="6">
        <v>0</v>
      </c>
      <c r="J288" s="6">
        <v>0</v>
      </c>
      <c r="K288" s="6">
        <v>0.04</v>
      </c>
      <c r="L288" s="6">
        <v>0.31</v>
      </c>
      <c r="M288" s="6">
        <v>0</v>
      </c>
      <c r="N288" s="6">
        <v>0</v>
      </c>
      <c r="O288" s="6">
        <v>70</v>
      </c>
      <c r="P288" s="82">
        <f t="shared" si="6"/>
        <v>70</v>
      </c>
    </row>
    <row r="289" spans="1:16" s="3" customFormat="1" x14ac:dyDescent="0.25">
      <c r="A289" s="4">
        <v>2019</v>
      </c>
      <c r="B289" s="4">
        <v>1</v>
      </c>
      <c r="C289" s="4" t="s">
        <v>222</v>
      </c>
      <c r="D289" s="4" t="s">
        <v>223</v>
      </c>
      <c r="E289" s="4" t="s">
        <v>500</v>
      </c>
      <c r="F289" s="4" t="s">
        <v>501</v>
      </c>
      <c r="G289" s="5" t="s">
        <v>502</v>
      </c>
      <c r="H289" s="6">
        <v>590.72</v>
      </c>
      <c r="I289" s="6">
        <v>0</v>
      </c>
      <c r="J289" s="6">
        <v>0</v>
      </c>
      <c r="K289" s="6">
        <v>0.34</v>
      </c>
      <c r="L289" s="6">
        <v>2.5</v>
      </c>
      <c r="M289" s="6">
        <v>0</v>
      </c>
      <c r="N289" s="6">
        <v>0</v>
      </c>
      <c r="O289" s="6">
        <v>587.87</v>
      </c>
      <c r="P289" s="82">
        <f t="shared" si="6"/>
        <v>587.87</v>
      </c>
    </row>
    <row r="290" spans="1:16" s="3" customFormat="1" x14ac:dyDescent="0.25">
      <c r="A290" s="4">
        <v>2019</v>
      </c>
      <c r="B290" s="4">
        <v>1</v>
      </c>
      <c r="C290" s="4" t="s">
        <v>231</v>
      </c>
      <c r="D290" s="4" t="s">
        <v>503</v>
      </c>
      <c r="E290" s="4" t="s">
        <v>500</v>
      </c>
      <c r="F290" s="4" t="s">
        <v>501</v>
      </c>
      <c r="G290" s="5" t="s">
        <v>502</v>
      </c>
      <c r="H290" s="6">
        <v>565.71</v>
      </c>
      <c r="I290" s="6">
        <v>0</v>
      </c>
      <c r="J290" s="6">
        <v>0</v>
      </c>
      <c r="K290" s="6">
        <v>0.33</v>
      </c>
      <c r="L290" s="6">
        <v>2.4</v>
      </c>
      <c r="M290" s="6">
        <v>0</v>
      </c>
      <c r="N290" s="6">
        <v>0</v>
      </c>
      <c r="O290" s="6">
        <v>562.99</v>
      </c>
      <c r="P290" s="82">
        <f t="shared" si="6"/>
        <v>562.99</v>
      </c>
    </row>
    <row r="291" spans="1:16" s="3" customFormat="1" x14ac:dyDescent="0.25">
      <c r="A291" s="4">
        <v>2019</v>
      </c>
      <c r="B291" s="4">
        <v>1</v>
      </c>
      <c r="C291" s="4" t="s">
        <v>133</v>
      </c>
      <c r="D291" s="4" t="s">
        <v>292</v>
      </c>
      <c r="E291" s="4" t="s">
        <v>242</v>
      </c>
      <c r="F291" s="4" t="s">
        <v>504</v>
      </c>
      <c r="G291" s="5" t="s">
        <v>505</v>
      </c>
      <c r="H291" s="6">
        <v>54.13</v>
      </c>
      <c r="I291" s="6">
        <v>0</v>
      </c>
      <c r="J291" s="6">
        <v>0</v>
      </c>
      <c r="K291" s="6">
        <v>0</v>
      </c>
      <c r="L291" s="6">
        <v>1.35</v>
      </c>
      <c r="M291" s="6">
        <v>0</v>
      </c>
      <c r="N291" s="6">
        <v>0</v>
      </c>
      <c r="O291" s="6">
        <v>52.78</v>
      </c>
      <c r="P291" s="82">
        <f t="shared" si="6"/>
        <v>52.78</v>
      </c>
    </row>
    <row r="292" spans="1:16" s="3" customFormat="1" x14ac:dyDescent="0.25">
      <c r="A292" s="4">
        <v>2019</v>
      </c>
      <c r="B292" s="4">
        <v>1</v>
      </c>
      <c r="C292" s="4" t="s">
        <v>133</v>
      </c>
      <c r="D292" s="4" t="s">
        <v>506</v>
      </c>
      <c r="E292" s="4" t="s">
        <v>242</v>
      </c>
      <c r="F292" s="4" t="s">
        <v>507</v>
      </c>
      <c r="G292" s="5" t="s">
        <v>505</v>
      </c>
      <c r="H292" s="6">
        <v>36.86</v>
      </c>
      <c r="I292" s="6">
        <v>0</v>
      </c>
      <c r="J292" s="6">
        <v>0</v>
      </c>
      <c r="K292" s="6">
        <v>0</v>
      </c>
      <c r="L292" s="6">
        <v>0.8</v>
      </c>
      <c r="M292" s="6">
        <v>0</v>
      </c>
      <c r="N292" s="6">
        <v>0</v>
      </c>
      <c r="O292" s="6">
        <v>36.06</v>
      </c>
      <c r="P292" s="82">
        <f t="shared" si="6"/>
        <v>36.06</v>
      </c>
    </row>
    <row r="293" spans="1:16" s="3" customFormat="1" x14ac:dyDescent="0.25">
      <c r="A293" s="4">
        <v>2019</v>
      </c>
      <c r="B293" s="4">
        <v>1</v>
      </c>
      <c r="C293" s="4" t="s">
        <v>133</v>
      </c>
      <c r="D293" s="4" t="s">
        <v>292</v>
      </c>
      <c r="E293" s="4" t="s">
        <v>242</v>
      </c>
      <c r="F293" s="4" t="s">
        <v>508</v>
      </c>
      <c r="G293" s="5" t="s">
        <v>505</v>
      </c>
      <c r="H293" s="6">
        <v>101.7</v>
      </c>
      <c r="I293" s="6">
        <v>0</v>
      </c>
      <c r="J293" s="6">
        <v>0</v>
      </c>
      <c r="K293" s="6">
        <v>0</v>
      </c>
      <c r="L293" s="6">
        <v>2.5300000000000002</v>
      </c>
      <c r="M293" s="6">
        <v>0</v>
      </c>
      <c r="N293" s="6">
        <v>0</v>
      </c>
      <c r="O293" s="6">
        <v>99.16</v>
      </c>
      <c r="P293" s="82">
        <f t="shared" si="6"/>
        <v>99.16</v>
      </c>
    </row>
    <row r="294" spans="1:16" s="3" customFormat="1" x14ac:dyDescent="0.25">
      <c r="A294" s="4">
        <v>2019</v>
      </c>
      <c r="B294" s="4">
        <v>1</v>
      </c>
      <c r="C294" s="4" t="s">
        <v>133</v>
      </c>
      <c r="D294" s="4" t="s">
        <v>292</v>
      </c>
      <c r="E294" s="4" t="s">
        <v>441</v>
      </c>
      <c r="F294" s="4" t="s">
        <v>509</v>
      </c>
      <c r="G294" s="5" t="s">
        <v>510</v>
      </c>
      <c r="H294" s="6">
        <v>9.7900000000000009</v>
      </c>
      <c r="I294" s="6">
        <v>0</v>
      </c>
      <c r="J294" s="6">
        <v>0</v>
      </c>
      <c r="K294" s="6">
        <v>9.7900000000000009</v>
      </c>
      <c r="L294" s="6">
        <v>0</v>
      </c>
      <c r="M294" s="6">
        <v>0</v>
      </c>
      <c r="N294" s="6">
        <v>0</v>
      </c>
      <c r="O294" s="6">
        <v>0</v>
      </c>
      <c r="P294" s="82">
        <f t="shared" si="6"/>
        <v>0</v>
      </c>
    </row>
    <row r="295" spans="1:16" s="3" customFormat="1" x14ac:dyDescent="0.25">
      <c r="A295" s="4">
        <v>2019</v>
      </c>
      <c r="B295" s="4">
        <v>1</v>
      </c>
      <c r="C295" s="4" t="s">
        <v>19</v>
      </c>
      <c r="D295" s="4" t="s">
        <v>299</v>
      </c>
      <c r="E295" s="4" t="s">
        <v>280</v>
      </c>
      <c r="F295" s="4" t="s">
        <v>511</v>
      </c>
      <c r="G295" s="5" t="s">
        <v>512</v>
      </c>
      <c r="H295" s="6">
        <v>0.22999999999999998</v>
      </c>
      <c r="I295" s="6">
        <v>0</v>
      </c>
      <c r="J295" s="6">
        <v>0</v>
      </c>
      <c r="K295" s="6">
        <v>0.22999999999999998</v>
      </c>
      <c r="L295" s="6">
        <v>0</v>
      </c>
      <c r="M295" s="6">
        <v>0</v>
      </c>
      <c r="N295" s="6">
        <v>0</v>
      </c>
      <c r="O295" s="6">
        <v>0</v>
      </c>
      <c r="P295" s="82">
        <f t="shared" si="6"/>
        <v>0</v>
      </c>
    </row>
    <row r="296" spans="1:16" s="3" customFormat="1" x14ac:dyDescent="0.25">
      <c r="A296" s="4">
        <v>2019</v>
      </c>
      <c r="B296" s="4">
        <v>1</v>
      </c>
      <c r="C296" s="4" t="s">
        <v>19</v>
      </c>
      <c r="D296" s="4" t="s">
        <v>299</v>
      </c>
      <c r="E296" s="4" t="s">
        <v>280</v>
      </c>
      <c r="F296" s="4" t="s">
        <v>513</v>
      </c>
      <c r="G296" s="5" t="s">
        <v>512</v>
      </c>
      <c r="H296" s="6">
        <v>0.06</v>
      </c>
      <c r="I296" s="6">
        <v>0</v>
      </c>
      <c r="J296" s="6">
        <v>0</v>
      </c>
      <c r="K296" s="6">
        <v>0.06</v>
      </c>
      <c r="L296" s="6">
        <v>0</v>
      </c>
      <c r="M296" s="6">
        <v>0</v>
      </c>
      <c r="N296" s="6">
        <v>0</v>
      </c>
      <c r="O296" s="6">
        <v>0</v>
      </c>
      <c r="P296" s="82">
        <f t="shared" si="6"/>
        <v>0</v>
      </c>
    </row>
    <row r="297" spans="1:16" s="3" customFormat="1" x14ac:dyDescent="0.25">
      <c r="A297" s="4">
        <v>2019</v>
      </c>
      <c r="B297" s="4">
        <v>1</v>
      </c>
      <c r="C297" s="4" t="s">
        <v>19</v>
      </c>
      <c r="D297" s="4" t="s">
        <v>46</v>
      </c>
      <c r="E297" s="4" t="s">
        <v>280</v>
      </c>
      <c r="F297" s="4" t="s">
        <v>514</v>
      </c>
      <c r="G297" s="5" t="s">
        <v>512</v>
      </c>
      <c r="H297" s="6">
        <v>0.17</v>
      </c>
      <c r="I297" s="6">
        <v>0</v>
      </c>
      <c r="J297" s="6">
        <v>0</v>
      </c>
      <c r="K297" s="6">
        <v>0.17</v>
      </c>
      <c r="L297" s="6">
        <v>0</v>
      </c>
      <c r="M297" s="6">
        <v>0</v>
      </c>
      <c r="N297" s="6">
        <v>0</v>
      </c>
      <c r="O297" s="6">
        <v>0</v>
      </c>
      <c r="P297" s="82">
        <f t="shared" si="6"/>
        <v>0</v>
      </c>
    </row>
    <row r="298" spans="1:16" s="3" customFormat="1" x14ac:dyDescent="0.25">
      <c r="A298" s="9">
        <v>2019</v>
      </c>
      <c r="B298" s="9">
        <v>2</v>
      </c>
      <c r="C298" s="9" t="s">
        <v>15</v>
      </c>
      <c r="D298" s="9" t="s">
        <v>16</v>
      </c>
      <c r="E298" s="9" t="s">
        <v>17</v>
      </c>
      <c r="F298" s="9" t="s">
        <v>18</v>
      </c>
      <c r="G298" s="5" t="s">
        <v>18</v>
      </c>
      <c r="H298" s="6">
        <v>1.32</v>
      </c>
      <c r="I298" s="6">
        <v>0</v>
      </c>
      <c r="J298" s="6">
        <v>0</v>
      </c>
      <c r="K298" s="6">
        <v>0</v>
      </c>
      <c r="L298" s="6">
        <v>1.32</v>
      </c>
      <c r="M298" s="6">
        <v>0</v>
      </c>
      <c r="N298" s="6">
        <v>0</v>
      </c>
      <c r="O298" s="6">
        <v>0</v>
      </c>
      <c r="P298" s="82">
        <f t="shared" si="6"/>
        <v>0</v>
      </c>
    </row>
    <row r="299" spans="1:16" s="3" customFormat="1" x14ac:dyDescent="0.25">
      <c r="A299" s="9">
        <v>2019</v>
      </c>
      <c r="B299" s="9">
        <v>2</v>
      </c>
      <c r="C299" s="9" t="s">
        <v>19</v>
      </c>
      <c r="D299" s="9" t="s">
        <v>20</v>
      </c>
      <c r="E299" s="9" t="s">
        <v>21</v>
      </c>
      <c r="F299" s="9" t="s">
        <v>22</v>
      </c>
      <c r="G299" s="5" t="s">
        <v>23</v>
      </c>
      <c r="H299" s="6">
        <v>0.02</v>
      </c>
      <c r="I299" s="6">
        <v>0</v>
      </c>
      <c r="J299" s="6">
        <v>0</v>
      </c>
      <c r="K299" s="6">
        <v>0.02</v>
      </c>
      <c r="L299" s="6">
        <v>0</v>
      </c>
      <c r="M299" s="6">
        <v>0</v>
      </c>
      <c r="N299" s="6">
        <v>0</v>
      </c>
      <c r="O299" s="6">
        <v>0</v>
      </c>
      <c r="P299" s="82">
        <f t="shared" si="6"/>
        <v>0</v>
      </c>
    </row>
    <row r="300" spans="1:16" s="3" customFormat="1" x14ac:dyDescent="0.25">
      <c r="A300" s="9">
        <v>2019</v>
      </c>
      <c r="B300" s="9">
        <v>2</v>
      </c>
      <c r="C300" s="9" t="s">
        <v>15</v>
      </c>
      <c r="D300" s="9" t="s">
        <v>24</v>
      </c>
      <c r="E300" s="9" t="s">
        <v>25</v>
      </c>
      <c r="F300" s="9" t="s">
        <v>26</v>
      </c>
      <c r="G300" s="5" t="s">
        <v>26</v>
      </c>
      <c r="H300" s="6">
        <v>0.41</v>
      </c>
      <c r="I300" s="6">
        <v>0</v>
      </c>
      <c r="J300" s="6">
        <v>0</v>
      </c>
      <c r="K300" s="6">
        <v>0.04</v>
      </c>
      <c r="L300" s="6">
        <v>0.37</v>
      </c>
      <c r="M300" s="6">
        <v>0</v>
      </c>
      <c r="N300" s="6">
        <v>0</v>
      </c>
      <c r="O300" s="6">
        <v>0</v>
      </c>
      <c r="P300" s="82">
        <f t="shared" si="6"/>
        <v>0</v>
      </c>
    </row>
    <row r="301" spans="1:16" s="3" customFormat="1" x14ac:dyDescent="0.25">
      <c r="A301" s="9">
        <v>2019</v>
      </c>
      <c r="B301" s="9">
        <v>2</v>
      </c>
      <c r="C301" s="9" t="s">
        <v>27</v>
      </c>
      <c r="D301" s="9" t="s">
        <v>28</v>
      </c>
      <c r="E301" s="9" t="s">
        <v>29</v>
      </c>
      <c r="F301" s="9" t="s">
        <v>30</v>
      </c>
      <c r="G301" s="5" t="s">
        <v>30</v>
      </c>
      <c r="H301" s="6">
        <v>17.86</v>
      </c>
      <c r="I301" s="6">
        <v>0</v>
      </c>
      <c r="J301" s="6">
        <v>0</v>
      </c>
      <c r="K301" s="6">
        <v>0.11000000000000001</v>
      </c>
      <c r="L301" s="6">
        <v>0</v>
      </c>
      <c r="M301" s="6">
        <v>17.75</v>
      </c>
      <c r="N301" s="6">
        <v>8.09</v>
      </c>
      <c r="O301" s="6">
        <v>0</v>
      </c>
      <c r="P301" s="82">
        <f t="shared" si="6"/>
        <v>9.66</v>
      </c>
    </row>
    <row r="302" spans="1:16" s="3" customFormat="1" x14ac:dyDescent="0.25">
      <c r="A302" s="9">
        <v>2019</v>
      </c>
      <c r="B302" s="9">
        <v>2</v>
      </c>
      <c r="C302" s="9" t="s">
        <v>27</v>
      </c>
      <c r="D302" s="9" t="s">
        <v>28</v>
      </c>
      <c r="E302" s="9" t="s">
        <v>29</v>
      </c>
      <c r="F302" s="9" t="s">
        <v>31</v>
      </c>
      <c r="G302" s="5" t="s">
        <v>30</v>
      </c>
      <c r="H302" s="6">
        <v>20.9</v>
      </c>
      <c r="I302" s="6">
        <v>0</v>
      </c>
      <c r="J302" s="6">
        <v>0</v>
      </c>
      <c r="K302" s="6">
        <v>0.13</v>
      </c>
      <c r="L302" s="6">
        <v>0</v>
      </c>
      <c r="M302" s="6">
        <v>20.770000000000003</v>
      </c>
      <c r="N302" s="6">
        <v>9.4699999999999989</v>
      </c>
      <c r="O302" s="6">
        <v>0</v>
      </c>
      <c r="P302" s="82">
        <f t="shared" si="6"/>
        <v>11.300000000000004</v>
      </c>
    </row>
    <row r="303" spans="1:16" s="3" customFormat="1" x14ac:dyDescent="0.25">
      <c r="A303" s="9">
        <v>2019</v>
      </c>
      <c r="B303" s="9">
        <v>2</v>
      </c>
      <c r="C303" s="9" t="s">
        <v>27</v>
      </c>
      <c r="D303" s="9" t="s">
        <v>28</v>
      </c>
      <c r="E303" s="9" t="s">
        <v>29</v>
      </c>
      <c r="F303" s="9" t="s">
        <v>32</v>
      </c>
      <c r="G303" s="5" t="s">
        <v>30</v>
      </c>
      <c r="H303" s="6">
        <v>2.31</v>
      </c>
      <c r="I303" s="6">
        <v>0</v>
      </c>
      <c r="J303" s="6">
        <v>0</v>
      </c>
      <c r="K303" s="6">
        <v>0.06</v>
      </c>
      <c r="L303" s="6">
        <v>0</v>
      </c>
      <c r="M303" s="6">
        <v>2.25</v>
      </c>
      <c r="N303" s="6">
        <v>1.03</v>
      </c>
      <c r="O303" s="6">
        <v>0</v>
      </c>
      <c r="P303" s="82">
        <f t="shared" si="6"/>
        <v>1.22</v>
      </c>
    </row>
    <row r="304" spans="1:16" s="3" customFormat="1" x14ac:dyDescent="0.25">
      <c r="A304" s="9">
        <v>2019</v>
      </c>
      <c r="B304" s="9">
        <v>2</v>
      </c>
      <c r="C304" s="9" t="s">
        <v>27</v>
      </c>
      <c r="D304" s="9" t="s">
        <v>28</v>
      </c>
      <c r="E304" s="9" t="s">
        <v>29</v>
      </c>
      <c r="F304" s="9" t="s">
        <v>33</v>
      </c>
      <c r="G304" s="5" t="s">
        <v>30</v>
      </c>
      <c r="H304" s="6">
        <v>5.4499999999999993</v>
      </c>
      <c r="I304" s="6">
        <v>0</v>
      </c>
      <c r="J304" s="6">
        <v>0</v>
      </c>
      <c r="K304" s="6">
        <v>0.04</v>
      </c>
      <c r="L304" s="6">
        <v>0</v>
      </c>
      <c r="M304" s="6">
        <v>5.42</v>
      </c>
      <c r="N304" s="6">
        <v>2.4699999999999998</v>
      </c>
      <c r="O304" s="6">
        <v>0</v>
      </c>
      <c r="P304" s="82">
        <f t="shared" si="6"/>
        <v>2.95</v>
      </c>
    </row>
    <row r="305" spans="1:16" s="3" customFormat="1" x14ac:dyDescent="0.25">
      <c r="A305" s="9">
        <v>2019</v>
      </c>
      <c r="B305" s="9">
        <v>2</v>
      </c>
      <c r="C305" s="9" t="s">
        <v>27</v>
      </c>
      <c r="D305" s="9" t="s">
        <v>28</v>
      </c>
      <c r="E305" s="9" t="s">
        <v>29</v>
      </c>
      <c r="F305" s="9" t="s">
        <v>34</v>
      </c>
      <c r="G305" s="5" t="s">
        <v>30</v>
      </c>
      <c r="H305" s="6">
        <v>52.29</v>
      </c>
      <c r="I305" s="6">
        <v>0</v>
      </c>
      <c r="J305" s="6">
        <v>0</v>
      </c>
      <c r="K305" s="6">
        <v>0.33</v>
      </c>
      <c r="L305" s="6">
        <v>0</v>
      </c>
      <c r="M305" s="6">
        <v>51.96</v>
      </c>
      <c r="N305" s="6">
        <v>23.68</v>
      </c>
      <c r="O305" s="6">
        <v>0</v>
      </c>
      <c r="P305" s="82">
        <f t="shared" si="6"/>
        <v>28.28</v>
      </c>
    </row>
    <row r="306" spans="1:16" s="3" customFormat="1" x14ac:dyDescent="0.25">
      <c r="A306" s="9">
        <v>2019</v>
      </c>
      <c r="B306" s="9">
        <v>2</v>
      </c>
      <c r="C306" s="9" t="s">
        <v>27</v>
      </c>
      <c r="D306" s="9" t="s">
        <v>28</v>
      </c>
      <c r="E306" s="9" t="s">
        <v>29</v>
      </c>
      <c r="F306" s="9" t="s">
        <v>35</v>
      </c>
      <c r="G306" s="5" t="s">
        <v>30</v>
      </c>
      <c r="H306" s="6">
        <v>3.46</v>
      </c>
      <c r="I306" s="6">
        <v>0</v>
      </c>
      <c r="J306" s="6">
        <v>0</v>
      </c>
      <c r="K306" s="6">
        <v>0.1</v>
      </c>
      <c r="L306" s="6">
        <v>0</v>
      </c>
      <c r="M306" s="6">
        <v>3.36</v>
      </c>
      <c r="N306" s="6">
        <v>1.53</v>
      </c>
      <c r="O306" s="6">
        <v>0</v>
      </c>
      <c r="P306" s="82">
        <f t="shared" si="6"/>
        <v>1.8299999999999998</v>
      </c>
    </row>
    <row r="307" spans="1:16" s="3" customFormat="1" x14ac:dyDescent="0.25">
      <c r="A307" s="9">
        <v>2019</v>
      </c>
      <c r="B307" s="9">
        <v>2</v>
      </c>
      <c r="C307" s="9" t="s">
        <v>27</v>
      </c>
      <c r="D307" s="9" t="s">
        <v>28</v>
      </c>
      <c r="E307" s="9" t="s">
        <v>29</v>
      </c>
      <c r="F307" s="9" t="s">
        <v>36</v>
      </c>
      <c r="G307" s="5" t="s">
        <v>30</v>
      </c>
      <c r="H307" s="6">
        <v>8.8000000000000007</v>
      </c>
      <c r="I307" s="6">
        <v>0</v>
      </c>
      <c r="J307" s="6">
        <v>0</v>
      </c>
      <c r="K307" s="6">
        <v>0.25</v>
      </c>
      <c r="L307" s="6">
        <v>0</v>
      </c>
      <c r="M307" s="6">
        <v>8.5500000000000007</v>
      </c>
      <c r="N307" s="6">
        <v>3.89</v>
      </c>
      <c r="O307" s="6">
        <v>0</v>
      </c>
      <c r="P307" s="82">
        <f t="shared" si="6"/>
        <v>4.66</v>
      </c>
    </row>
    <row r="308" spans="1:16" s="3" customFormat="1" x14ac:dyDescent="0.25">
      <c r="A308" s="9">
        <v>2019</v>
      </c>
      <c r="B308" s="9">
        <v>2</v>
      </c>
      <c r="C308" s="9" t="s">
        <v>27</v>
      </c>
      <c r="D308" s="9" t="s">
        <v>28</v>
      </c>
      <c r="E308" s="9" t="s">
        <v>29</v>
      </c>
      <c r="F308" s="9" t="s">
        <v>37</v>
      </c>
      <c r="G308" s="5" t="s">
        <v>30</v>
      </c>
      <c r="H308" s="6">
        <v>0.28999999999999998</v>
      </c>
      <c r="I308" s="6">
        <v>0</v>
      </c>
      <c r="J308" s="6">
        <v>0</v>
      </c>
      <c r="K308" s="6">
        <v>0.01</v>
      </c>
      <c r="L308" s="6">
        <v>0</v>
      </c>
      <c r="M308" s="6">
        <v>0.28000000000000003</v>
      </c>
      <c r="N308" s="6">
        <v>0.13</v>
      </c>
      <c r="O308" s="6">
        <v>0</v>
      </c>
      <c r="P308" s="82">
        <f t="shared" si="6"/>
        <v>0.15000000000000002</v>
      </c>
    </row>
    <row r="309" spans="1:16" s="3" customFormat="1" x14ac:dyDescent="0.25">
      <c r="A309" s="9">
        <v>2019</v>
      </c>
      <c r="B309" s="9">
        <v>2</v>
      </c>
      <c r="C309" s="9" t="s">
        <v>27</v>
      </c>
      <c r="D309" s="9" t="s">
        <v>28</v>
      </c>
      <c r="E309" s="9" t="s">
        <v>29</v>
      </c>
      <c r="F309" s="9" t="s">
        <v>38</v>
      </c>
      <c r="G309" s="5" t="s">
        <v>30</v>
      </c>
      <c r="H309" s="6">
        <v>105.35</v>
      </c>
      <c r="I309" s="6">
        <v>0</v>
      </c>
      <c r="J309" s="6">
        <v>0</v>
      </c>
      <c r="K309" s="6">
        <v>3.02</v>
      </c>
      <c r="L309" s="6">
        <v>0</v>
      </c>
      <c r="M309" s="6">
        <v>102.34</v>
      </c>
      <c r="N309" s="6">
        <v>46.62</v>
      </c>
      <c r="O309" s="6">
        <v>0</v>
      </c>
      <c r="P309" s="82">
        <f t="shared" si="6"/>
        <v>55.720000000000006</v>
      </c>
    </row>
    <row r="310" spans="1:16" s="3" customFormat="1" x14ac:dyDescent="0.25">
      <c r="A310" s="9">
        <v>2019</v>
      </c>
      <c r="B310" s="9">
        <v>2</v>
      </c>
      <c r="C310" s="9" t="s">
        <v>27</v>
      </c>
      <c r="D310" s="9" t="s">
        <v>28</v>
      </c>
      <c r="E310" s="9" t="s">
        <v>29</v>
      </c>
      <c r="F310" s="9" t="s">
        <v>39</v>
      </c>
      <c r="G310" s="5" t="s">
        <v>30</v>
      </c>
      <c r="H310" s="6">
        <v>32.57</v>
      </c>
      <c r="I310" s="6">
        <v>0</v>
      </c>
      <c r="J310" s="6">
        <v>0</v>
      </c>
      <c r="K310" s="6">
        <v>0.93</v>
      </c>
      <c r="L310" s="6">
        <v>0</v>
      </c>
      <c r="M310" s="6">
        <v>31.64</v>
      </c>
      <c r="N310" s="6">
        <v>14.420000000000002</v>
      </c>
      <c r="O310" s="6">
        <v>0</v>
      </c>
      <c r="P310" s="82">
        <f t="shared" si="6"/>
        <v>17.22</v>
      </c>
    </row>
    <row r="311" spans="1:16" s="3" customFormat="1" x14ac:dyDescent="0.25">
      <c r="A311" s="9">
        <v>2019</v>
      </c>
      <c r="B311" s="9">
        <v>2</v>
      </c>
      <c r="C311" s="9" t="s">
        <v>27</v>
      </c>
      <c r="D311" s="9" t="s">
        <v>28</v>
      </c>
      <c r="E311" s="9" t="s">
        <v>29</v>
      </c>
      <c r="F311" s="9" t="s">
        <v>40</v>
      </c>
      <c r="G311" s="5" t="s">
        <v>30</v>
      </c>
      <c r="H311" s="6">
        <v>64.069999999999993</v>
      </c>
      <c r="I311" s="6">
        <v>0</v>
      </c>
      <c r="J311" s="6">
        <v>0</v>
      </c>
      <c r="K311" s="6">
        <v>1.83</v>
      </c>
      <c r="L311" s="6">
        <v>0</v>
      </c>
      <c r="M311" s="6">
        <v>62.24</v>
      </c>
      <c r="N311" s="6">
        <v>28.35</v>
      </c>
      <c r="O311" s="6">
        <v>0</v>
      </c>
      <c r="P311" s="82">
        <f t="shared" si="6"/>
        <v>33.89</v>
      </c>
    </row>
    <row r="312" spans="1:16" s="3" customFormat="1" x14ac:dyDescent="0.25">
      <c r="A312" s="9">
        <v>2019</v>
      </c>
      <c r="B312" s="9">
        <v>2</v>
      </c>
      <c r="C312" s="9" t="s">
        <v>27</v>
      </c>
      <c r="D312" s="9" t="s">
        <v>28</v>
      </c>
      <c r="E312" s="9" t="s">
        <v>29</v>
      </c>
      <c r="F312" s="9" t="s">
        <v>41</v>
      </c>
      <c r="G312" s="5" t="s">
        <v>30</v>
      </c>
      <c r="H312" s="6">
        <v>5.09</v>
      </c>
      <c r="I312" s="6">
        <v>0</v>
      </c>
      <c r="J312" s="6">
        <v>0</v>
      </c>
      <c r="K312" s="6">
        <v>0.14000000000000001</v>
      </c>
      <c r="L312" s="6">
        <v>0</v>
      </c>
      <c r="M312" s="6">
        <v>4.9399999999999995</v>
      </c>
      <c r="N312" s="6">
        <v>2.25</v>
      </c>
      <c r="O312" s="6">
        <v>0</v>
      </c>
      <c r="P312" s="82">
        <f t="shared" si="6"/>
        <v>2.6899999999999995</v>
      </c>
    </row>
    <row r="313" spans="1:16" s="3" customFormat="1" x14ac:dyDescent="0.25">
      <c r="A313" s="9">
        <v>2019</v>
      </c>
      <c r="B313" s="9">
        <v>2</v>
      </c>
      <c r="C313" s="9" t="s">
        <v>124</v>
      </c>
      <c r="D313" s="9" t="s">
        <v>353</v>
      </c>
      <c r="E313" s="9" t="s">
        <v>29</v>
      </c>
      <c r="F313" s="9" t="s">
        <v>515</v>
      </c>
      <c r="G313" s="5" t="s">
        <v>516</v>
      </c>
      <c r="H313" s="6">
        <v>0.99</v>
      </c>
      <c r="I313" s="6">
        <v>0</v>
      </c>
      <c r="J313" s="6">
        <v>0</v>
      </c>
      <c r="K313" s="6">
        <v>0.99</v>
      </c>
      <c r="L313" s="6">
        <v>0</v>
      </c>
      <c r="M313" s="6">
        <v>0</v>
      </c>
      <c r="N313" s="6">
        <v>0</v>
      </c>
      <c r="O313" s="6">
        <v>0</v>
      </c>
      <c r="P313" s="82">
        <f t="shared" si="6"/>
        <v>0</v>
      </c>
    </row>
    <row r="314" spans="1:16" s="3" customFormat="1" x14ac:dyDescent="0.25">
      <c r="A314" s="9">
        <v>2019</v>
      </c>
      <c r="B314" s="9">
        <v>2</v>
      </c>
      <c r="C314" s="9" t="s">
        <v>15</v>
      </c>
      <c r="D314" s="9" t="s">
        <v>42</v>
      </c>
      <c r="E314" s="9" t="s">
        <v>43</v>
      </c>
      <c r="F314" s="9" t="s">
        <v>44</v>
      </c>
      <c r="G314" s="5" t="s">
        <v>45</v>
      </c>
      <c r="H314" s="6">
        <v>0.62</v>
      </c>
      <c r="I314" s="6">
        <v>0</v>
      </c>
      <c r="J314" s="6">
        <v>0</v>
      </c>
      <c r="K314" s="6">
        <v>0.62</v>
      </c>
      <c r="L314" s="6">
        <v>0</v>
      </c>
      <c r="M314" s="6">
        <v>0</v>
      </c>
      <c r="N314" s="6">
        <v>0</v>
      </c>
      <c r="O314" s="6">
        <v>0</v>
      </c>
      <c r="P314" s="82">
        <f t="shared" si="6"/>
        <v>0</v>
      </c>
    </row>
    <row r="315" spans="1:16" s="3" customFormat="1" x14ac:dyDescent="0.25">
      <c r="A315" s="9">
        <v>2019</v>
      </c>
      <c r="B315" s="9">
        <v>2</v>
      </c>
      <c r="C315" s="9" t="s">
        <v>19</v>
      </c>
      <c r="D315" s="9" t="s">
        <v>46</v>
      </c>
      <c r="E315" s="9" t="s">
        <v>17</v>
      </c>
      <c r="F315" s="9" t="s">
        <v>47</v>
      </c>
      <c r="G315" s="5" t="s">
        <v>48</v>
      </c>
      <c r="H315" s="6">
        <v>0.09</v>
      </c>
      <c r="I315" s="6">
        <v>0</v>
      </c>
      <c r="J315" s="6">
        <v>0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  <c r="P315" s="82">
        <f t="shared" si="6"/>
        <v>0</v>
      </c>
    </row>
    <row r="316" spans="1:16" s="3" customFormat="1" x14ac:dyDescent="0.25">
      <c r="A316" s="9">
        <v>2019</v>
      </c>
      <c r="B316" s="9">
        <v>2</v>
      </c>
      <c r="C316" s="9" t="s">
        <v>19</v>
      </c>
      <c r="D316" s="9" t="s">
        <v>46</v>
      </c>
      <c r="E316" s="9" t="s">
        <v>17</v>
      </c>
      <c r="F316" s="9" t="s">
        <v>49</v>
      </c>
      <c r="G316" s="5" t="s">
        <v>48</v>
      </c>
      <c r="H316" s="6">
        <v>1.1000000000000001</v>
      </c>
      <c r="I316" s="6">
        <v>0</v>
      </c>
      <c r="J316" s="6">
        <v>0</v>
      </c>
      <c r="K316" s="6">
        <v>1.1000000000000001</v>
      </c>
      <c r="L316" s="6">
        <v>0</v>
      </c>
      <c r="M316" s="6">
        <v>0</v>
      </c>
      <c r="N316" s="6">
        <v>0</v>
      </c>
      <c r="O316" s="6">
        <v>0</v>
      </c>
      <c r="P316" s="82">
        <f t="shared" si="6"/>
        <v>0</v>
      </c>
    </row>
    <row r="317" spans="1:16" s="3" customFormat="1" x14ac:dyDescent="0.25">
      <c r="A317" s="9">
        <v>2019</v>
      </c>
      <c r="B317" s="9">
        <v>2</v>
      </c>
      <c r="C317" s="9" t="s">
        <v>15</v>
      </c>
      <c r="D317" s="9" t="s">
        <v>50</v>
      </c>
      <c r="E317" s="9" t="s">
        <v>51</v>
      </c>
      <c r="F317" s="9" t="s">
        <v>52</v>
      </c>
      <c r="G317" s="5" t="s">
        <v>53</v>
      </c>
      <c r="H317" s="6">
        <v>44.66</v>
      </c>
      <c r="I317" s="6">
        <v>0</v>
      </c>
      <c r="J317" s="6">
        <v>0</v>
      </c>
      <c r="K317" s="6">
        <v>2.5</v>
      </c>
      <c r="L317" s="6">
        <v>42.16</v>
      </c>
      <c r="M317" s="6">
        <v>0</v>
      </c>
      <c r="N317" s="6">
        <v>0</v>
      </c>
      <c r="O317" s="6">
        <v>0</v>
      </c>
      <c r="P317" s="82">
        <f t="shared" si="6"/>
        <v>0</v>
      </c>
    </row>
    <row r="318" spans="1:16" s="3" customFormat="1" x14ac:dyDescent="0.25">
      <c r="A318" s="9">
        <v>2019</v>
      </c>
      <c r="B318" s="9">
        <v>2</v>
      </c>
      <c r="C318" s="9" t="s">
        <v>15</v>
      </c>
      <c r="D318" s="9" t="s">
        <v>50</v>
      </c>
      <c r="E318" s="9" t="s">
        <v>51</v>
      </c>
      <c r="F318" s="9" t="s">
        <v>54</v>
      </c>
      <c r="G318" s="5" t="s">
        <v>53</v>
      </c>
      <c r="H318" s="6">
        <v>18.09</v>
      </c>
      <c r="I318" s="6">
        <v>0</v>
      </c>
      <c r="J318" s="6">
        <v>0</v>
      </c>
      <c r="K318" s="6">
        <v>0.91</v>
      </c>
      <c r="L318" s="6">
        <v>17.18</v>
      </c>
      <c r="M318" s="6">
        <v>0</v>
      </c>
      <c r="N318" s="6">
        <v>0</v>
      </c>
      <c r="O318" s="6">
        <v>0</v>
      </c>
      <c r="P318" s="82">
        <f t="shared" si="6"/>
        <v>0</v>
      </c>
    </row>
    <row r="319" spans="1:16" s="3" customFormat="1" x14ac:dyDescent="0.25">
      <c r="A319" s="9">
        <v>2019</v>
      </c>
      <c r="B319" s="9">
        <v>2</v>
      </c>
      <c r="C319" s="9" t="s">
        <v>55</v>
      </c>
      <c r="D319" s="9" t="s">
        <v>56</v>
      </c>
      <c r="E319" s="9" t="s">
        <v>57</v>
      </c>
      <c r="F319" s="9" t="s">
        <v>58</v>
      </c>
      <c r="G319" s="5" t="s">
        <v>59</v>
      </c>
      <c r="H319" s="6">
        <v>0.04</v>
      </c>
      <c r="I319" s="6">
        <v>0</v>
      </c>
      <c r="J319" s="6">
        <v>0</v>
      </c>
      <c r="K319" s="6">
        <v>0.04</v>
      </c>
      <c r="L319" s="6">
        <v>0</v>
      </c>
      <c r="M319" s="6">
        <v>0</v>
      </c>
      <c r="N319" s="6">
        <v>0</v>
      </c>
      <c r="O319" s="6">
        <v>0</v>
      </c>
      <c r="P319" s="82">
        <f t="shared" si="6"/>
        <v>0</v>
      </c>
    </row>
    <row r="320" spans="1:16" s="3" customFormat="1" x14ac:dyDescent="0.25">
      <c r="A320" s="9">
        <v>2019</v>
      </c>
      <c r="B320" s="9">
        <v>2</v>
      </c>
      <c r="C320" s="9" t="s">
        <v>55</v>
      </c>
      <c r="D320" s="9" t="s">
        <v>60</v>
      </c>
      <c r="E320" s="9" t="s">
        <v>57</v>
      </c>
      <c r="F320" s="9" t="s">
        <v>60</v>
      </c>
      <c r="G320" s="5" t="s">
        <v>59</v>
      </c>
      <c r="H320" s="6">
        <v>325.82</v>
      </c>
      <c r="I320" s="6">
        <v>0</v>
      </c>
      <c r="J320" s="6">
        <v>0</v>
      </c>
      <c r="K320" s="6">
        <v>3.16</v>
      </c>
      <c r="L320" s="6">
        <v>0</v>
      </c>
      <c r="M320" s="6">
        <v>0</v>
      </c>
      <c r="N320" s="6">
        <v>0</v>
      </c>
      <c r="O320" s="6">
        <v>322.66000000000003</v>
      </c>
      <c r="P320" s="82">
        <f t="shared" si="6"/>
        <v>322.66000000000003</v>
      </c>
    </row>
    <row r="321" spans="1:16" s="3" customFormat="1" x14ac:dyDescent="0.25">
      <c r="A321" s="9">
        <v>2019</v>
      </c>
      <c r="B321" s="9">
        <v>2</v>
      </c>
      <c r="C321" s="9" t="s">
        <v>61</v>
      </c>
      <c r="D321" s="9" t="s">
        <v>62</v>
      </c>
      <c r="E321" s="9" t="s">
        <v>29</v>
      </c>
      <c r="F321" s="9" t="s">
        <v>63</v>
      </c>
      <c r="G321" s="5" t="s">
        <v>64</v>
      </c>
      <c r="H321" s="6">
        <v>1.4</v>
      </c>
      <c r="I321" s="6">
        <v>0</v>
      </c>
      <c r="J321" s="6">
        <v>0</v>
      </c>
      <c r="K321" s="6">
        <v>0.09</v>
      </c>
      <c r="L321" s="6">
        <v>1.32</v>
      </c>
      <c r="M321" s="6">
        <v>0</v>
      </c>
      <c r="N321" s="6">
        <v>0</v>
      </c>
      <c r="O321" s="6">
        <v>0</v>
      </c>
      <c r="P321" s="82">
        <f t="shared" si="6"/>
        <v>0</v>
      </c>
    </row>
    <row r="322" spans="1:16" s="3" customFormat="1" x14ac:dyDescent="0.25">
      <c r="A322" s="9">
        <v>2019</v>
      </c>
      <c r="B322" s="9">
        <v>2</v>
      </c>
      <c r="C322" s="9" t="s">
        <v>61</v>
      </c>
      <c r="D322" s="9" t="s">
        <v>62</v>
      </c>
      <c r="E322" s="9" t="s">
        <v>29</v>
      </c>
      <c r="F322" s="9" t="s">
        <v>65</v>
      </c>
      <c r="G322" s="5" t="s">
        <v>64</v>
      </c>
      <c r="H322" s="6">
        <v>80.650000000000006</v>
      </c>
      <c r="I322" s="6">
        <v>0</v>
      </c>
      <c r="J322" s="6">
        <v>25.9</v>
      </c>
      <c r="K322" s="6">
        <v>5.91</v>
      </c>
      <c r="L322" s="6">
        <v>34.35</v>
      </c>
      <c r="M322" s="6">
        <v>0</v>
      </c>
      <c r="N322" s="6">
        <v>0</v>
      </c>
      <c r="O322" s="6">
        <v>14.49</v>
      </c>
      <c r="P322" s="82">
        <f t="shared" si="6"/>
        <v>14.49</v>
      </c>
    </row>
    <row r="323" spans="1:16" s="3" customFormat="1" x14ac:dyDescent="0.25">
      <c r="A323" s="9">
        <v>2019</v>
      </c>
      <c r="B323" s="9">
        <v>2</v>
      </c>
      <c r="C323" s="9" t="s">
        <v>19</v>
      </c>
      <c r="D323" s="9" t="s">
        <v>66</v>
      </c>
      <c r="E323" s="9" t="s">
        <v>67</v>
      </c>
      <c r="F323" s="9" t="s">
        <v>68</v>
      </c>
      <c r="G323" s="5" t="s">
        <v>68</v>
      </c>
      <c r="H323" s="6">
        <v>0.19</v>
      </c>
      <c r="I323" s="6">
        <v>0</v>
      </c>
      <c r="J323" s="6">
        <v>0</v>
      </c>
      <c r="K323" s="6">
        <v>0.19</v>
      </c>
      <c r="L323" s="6">
        <v>0</v>
      </c>
      <c r="M323" s="6">
        <v>0</v>
      </c>
      <c r="N323" s="6">
        <v>0</v>
      </c>
      <c r="O323" s="6">
        <v>0</v>
      </c>
      <c r="P323" s="82">
        <f t="shared" si="6"/>
        <v>0</v>
      </c>
    </row>
    <row r="324" spans="1:16" s="3" customFormat="1" x14ac:dyDescent="0.25">
      <c r="A324" s="9">
        <v>2019</v>
      </c>
      <c r="B324" s="9">
        <v>2</v>
      </c>
      <c r="C324" s="9" t="s">
        <v>19</v>
      </c>
      <c r="D324" s="9" t="s">
        <v>66</v>
      </c>
      <c r="E324" s="9" t="s">
        <v>67</v>
      </c>
      <c r="F324" s="9" t="s">
        <v>69</v>
      </c>
      <c r="G324" s="5" t="s">
        <v>68</v>
      </c>
      <c r="H324" s="6">
        <v>0.05</v>
      </c>
      <c r="I324" s="6">
        <v>0</v>
      </c>
      <c r="J324" s="6">
        <v>0</v>
      </c>
      <c r="K324" s="6">
        <v>0.05</v>
      </c>
      <c r="L324" s="6">
        <v>0</v>
      </c>
      <c r="M324" s="6">
        <v>0</v>
      </c>
      <c r="N324" s="6">
        <v>0</v>
      </c>
      <c r="O324" s="6">
        <v>0</v>
      </c>
      <c r="P324" s="82">
        <f t="shared" ref="P324:P387" si="7">+O324+M324-N324</f>
        <v>0</v>
      </c>
    </row>
    <row r="325" spans="1:16" s="3" customFormat="1" x14ac:dyDescent="0.25">
      <c r="A325" s="9">
        <v>2019</v>
      </c>
      <c r="B325" s="9">
        <v>2</v>
      </c>
      <c r="C325" s="9" t="s">
        <v>19</v>
      </c>
      <c r="D325" s="9" t="s">
        <v>70</v>
      </c>
      <c r="E325" s="9" t="s">
        <v>67</v>
      </c>
      <c r="F325" s="9" t="s">
        <v>71</v>
      </c>
      <c r="G325" s="5" t="s">
        <v>68</v>
      </c>
      <c r="H325" s="6">
        <v>1.03</v>
      </c>
      <c r="I325" s="6">
        <v>0</v>
      </c>
      <c r="J325" s="6">
        <v>0</v>
      </c>
      <c r="K325" s="6">
        <v>0.06</v>
      </c>
      <c r="L325" s="6">
        <v>0.99</v>
      </c>
      <c r="M325" s="6">
        <v>0</v>
      </c>
      <c r="N325" s="6">
        <v>0</v>
      </c>
      <c r="O325" s="6">
        <v>0</v>
      </c>
      <c r="P325" s="82">
        <f t="shared" si="7"/>
        <v>0</v>
      </c>
    </row>
    <row r="326" spans="1:16" s="3" customFormat="1" x14ac:dyDescent="0.25">
      <c r="A326" s="9">
        <v>2019</v>
      </c>
      <c r="B326" s="9">
        <v>2</v>
      </c>
      <c r="C326" s="9" t="s">
        <v>19</v>
      </c>
      <c r="D326" s="9" t="s">
        <v>20</v>
      </c>
      <c r="E326" s="9" t="s">
        <v>67</v>
      </c>
      <c r="F326" s="9" t="s">
        <v>72</v>
      </c>
      <c r="G326" s="5" t="s">
        <v>68</v>
      </c>
      <c r="H326" s="6">
        <v>0.5</v>
      </c>
      <c r="I326" s="6">
        <v>0</v>
      </c>
      <c r="J326" s="6">
        <v>0</v>
      </c>
      <c r="K326" s="6">
        <v>0.03</v>
      </c>
      <c r="L326" s="6">
        <v>0.47</v>
      </c>
      <c r="M326" s="6">
        <v>0</v>
      </c>
      <c r="N326" s="6">
        <v>0</v>
      </c>
      <c r="O326" s="6">
        <v>0</v>
      </c>
      <c r="P326" s="82">
        <f t="shared" si="7"/>
        <v>0</v>
      </c>
    </row>
    <row r="327" spans="1:16" s="3" customFormat="1" x14ac:dyDescent="0.25">
      <c r="A327" s="9">
        <v>2019</v>
      </c>
      <c r="B327" s="9">
        <v>2</v>
      </c>
      <c r="C327" s="9" t="s">
        <v>61</v>
      </c>
      <c r="D327" s="9" t="s">
        <v>62</v>
      </c>
      <c r="E327" s="9" t="s">
        <v>29</v>
      </c>
      <c r="F327" s="9" t="s">
        <v>73</v>
      </c>
      <c r="G327" s="5" t="s">
        <v>74</v>
      </c>
      <c r="H327" s="6">
        <v>17.23</v>
      </c>
      <c r="I327" s="6">
        <v>0</v>
      </c>
      <c r="J327" s="6">
        <v>0</v>
      </c>
      <c r="K327" s="6">
        <v>17.23</v>
      </c>
      <c r="L327" s="6">
        <v>0</v>
      </c>
      <c r="M327" s="6">
        <v>0</v>
      </c>
      <c r="N327" s="6">
        <v>0</v>
      </c>
      <c r="O327" s="6">
        <v>0</v>
      </c>
      <c r="P327" s="82">
        <f t="shared" si="7"/>
        <v>0</v>
      </c>
    </row>
    <row r="328" spans="1:16" s="3" customFormat="1" x14ac:dyDescent="0.25">
      <c r="A328" s="9">
        <v>2019</v>
      </c>
      <c r="B328" s="9">
        <v>2</v>
      </c>
      <c r="C328" s="9" t="s">
        <v>19</v>
      </c>
      <c r="D328" s="9" t="s">
        <v>75</v>
      </c>
      <c r="E328" s="9" t="s">
        <v>17</v>
      </c>
      <c r="F328" s="9" t="s">
        <v>76</v>
      </c>
      <c r="G328" s="5" t="s">
        <v>77</v>
      </c>
      <c r="H328" s="6">
        <v>5.97</v>
      </c>
      <c r="I328" s="6">
        <v>0</v>
      </c>
      <c r="J328" s="6">
        <v>0</v>
      </c>
      <c r="K328" s="6">
        <v>5.97</v>
      </c>
      <c r="L328" s="6">
        <v>0</v>
      </c>
      <c r="M328" s="6">
        <v>0</v>
      </c>
      <c r="N328" s="6">
        <v>0</v>
      </c>
      <c r="O328" s="6">
        <v>0</v>
      </c>
      <c r="P328" s="82">
        <f t="shared" si="7"/>
        <v>0</v>
      </c>
    </row>
    <row r="329" spans="1:16" s="3" customFormat="1" x14ac:dyDescent="0.25">
      <c r="A329" s="9">
        <v>2019</v>
      </c>
      <c r="B329" s="9">
        <v>2</v>
      </c>
      <c r="C329" s="9" t="s">
        <v>19</v>
      </c>
      <c r="D329" s="9" t="s">
        <v>78</v>
      </c>
      <c r="E329" s="9" t="s">
        <v>17</v>
      </c>
      <c r="F329" s="9" t="s">
        <v>76</v>
      </c>
      <c r="G329" s="5" t="s">
        <v>77</v>
      </c>
      <c r="H329" s="6">
        <v>0.95</v>
      </c>
      <c r="I329" s="6">
        <v>0</v>
      </c>
      <c r="J329" s="6">
        <v>0</v>
      </c>
      <c r="K329" s="6">
        <v>0.95</v>
      </c>
      <c r="L329" s="6">
        <v>0</v>
      </c>
      <c r="M329" s="6">
        <v>0</v>
      </c>
      <c r="N329" s="6">
        <v>0</v>
      </c>
      <c r="O329" s="6">
        <v>0</v>
      </c>
      <c r="P329" s="82">
        <f t="shared" si="7"/>
        <v>0</v>
      </c>
    </row>
    <row r="330" spans="1:16" s="3" customFormat="1" x14ac:dyDescent="0.25">
      <c r="A330" s="9">
        <v>2019</v>
      </c>
      <c r="B330" s="9">
        <v>2</v>
      </c>
      <c r="C330" s="9" t="s">
        <v>79</v>
      </c>
      <c r="D330" s="9" t="s">
        <v>80</v>
      </c>
      <c r="E330" s="9" t="s">
        <v>81</v>
      </c>
      <c r="F330" s="9" t="s">
        <v>82</v>
      </c>
      <c r="G330" s="5" t="s">
        <v>83</v>
      </c>
      <c r="H330" s="6">
        <v>23.5</v>
      </c>
      <c r="I330" s="6">
        <v>0</v>
      </c>
      <c r="J330" s="6">
        <v>0</v>
      </c>
      <c r="K330" s="6">
        <v>23.5</v>
      </c>
      <c r="L330" s="6">
        <v>0</v>
      </c>
      <c r="M330" s="6">
        <v>0</v>
      </c>
      <c r="N330" s="6">
        <v>0</v>
      </c>
      <c r="O330" s="6">
        <v>0</v>
      </c>
      <c r="P330" s="82">
        <f t="shared" si="7"/>
        <v>0</v>
      </c>
    </row>
    <row r="331" spans="1:16" s="3" customFormat="1" x14ac:dyDescent="0.25">
      <c r="A331" s="9">
        <v>2019</v>
      </c>
      <c r="B331" s="9">
        <v>2</v>
      </c>
      <c r="C331" s="9" t="s">
        <v>79</v>
      </c>
      <c r="D331" s="9" t="s">
        <v>80</v>
      </c>
      <c r="E331" s="9" t="s">
        <v>81</v>
      </c>
      <c r="F331" s="9" t="s">
        <v>83</v>
      </c>
      <c r="G331" s="5" t="s">
        <v>83</v>
      </c>
      <c r="H331" s="6">
        <v>33.39</v>
      </c>
      <c r="I331" s="6">
        <v>0</v>
      </c>
      <c r="J331" s="6">
        <v>0</v>
      </c>
      <c r="K331" s="6">
        <v>32.67</v>
      </c>
      <c r="L331" s="6">
        <v>0.72</v>
      </c>
      <c r="M331" s="6">
        <v>0</v>
      </c>
      <c r="N331" s="6">
        <v>0</v>
      </c>
      <c r="O331" s="6">
        <v>0</v>
      </c>
      <c r="P331" s="82">
        <f t="shared" si="7"/>
        <v>0</v>
      </c>
    </row>
    <row r="332" spans="1:16" s="3" customFormat="1" x14ac:dyDescent="0.25">
      <c r="A332" s="9">
        <v>2019</v>
      </c>
      <c r="B332" s="9">
        <v>2</v>
      </c>
      <c r="C332" s="9" t="s">
        <v>27</v>
      </c>
      <c r="D332" s="9" t="s">
        <v>84</v>
      </c>
      <c r="E332" s="9" t="s">
        <v>85</v>
      </c>
      <c r="F332" s="9" t="s">
        <v>86</v>
      </c>
      <c r="G332" s="5" t="s">
        <v>87</v>
      </c>
      <c r="H332" s="6">
        <v>5.27</v>
      </c>
      <c r="I332" s="6">
        <v>0</v>
      </c>
      <c r="J332" s="6">
        <v>0</v>
      </c>
      <c r="K332" s="6">
        <v>3.43</v>
      </c>
      <c r="L332" s="6">
        <v>1.8399999999999999</v>
      </c>
      <c r="M332" s="6">
        <v>0</v>
      </c>
      <c r="N332" s="6">
        <v>0</v>
      </c>
      <c r="O332" s="6">
        <v>0</v>
      </c>
      <c r="P332" s="82">
        <f t="shared" si="7"/>
        <v>0</v>
      </c>
    </row>
    <row r="333" spans="1:16" s="3" customFormat="1" x14ac:dyDescent="0.25">
      <c r="A333" s="9">
        <v>2019</v>
      </c>
      <c r="B333" s="9">
        <v>2</v>
      </c>
      <c r="C333" s="9" t="s">
        <v>27</v>
      </c>
      <c r="D333" s="9" t="s">
        <v>84</v>
      </c>
      <c r="E333" s="9" t="s">
        <v>85</v>
      </c>
      <c r="F333" s="9" t="s">
        <v>88</v>
      </c>
      <c r="G333" s="5" t="s">
        <v>87</v>
      </c>
      <c r="H333" s="6">
        <v>1.81</v>
      </c>
      <c r="I333" s="6">
        <v>0</v>
      </c>
      <c r="J333" s="6">
        <v>0</v>
      </c>
      <c r="K333" s="6">
        <v>1.18</v>
      </c>
      <c r="L333" s="6">
        <v>0.63</v>
      </c>
      <c r="M333" s="6">
        <v>0</v>
      </c>
      <c r="N333" s="6">
        <v>0</v>
      </c>
      <c r="O333" s="6">
        <v>0</v>
      </c>
      <c r="P333" s="82">
        <f t="shared" si="7"/>
        <v>0</v>
      </c>
    </row>
    <row r="334" spans="1:16" s="3" customFormat="1" x14ac:dyDescent="0.25">
      <c r="A334" s="9">
        <v>2019</v>
      </c>
      <c r="B334" s="9">
        <v>2</v>
      </c>
      <c r="C334" s="9" t="s">
        <v>89</v>
      </c>
      <c r="D334" s="9" t="s">
        <v>90</v>
      </c>
      <c r="E334" s="9" t="s">
        <v>91</v>
      </c>
      <c r="F334" s="9" t="s">
        <v>92</v>
      </c>
      <c r="G334" s="5" t="s">
        <v>93</v>
      </c>
      <c r="H334" s="6">
        <v>4.34</v>
      </c>
      <c r="I334" s="6">
        <v>0</v>
      </c>
      <c r="J334" s="6">
        <v>0</v>
      </c>
      <c r="K334" s="6">
        <v>0</v>
      </c>
      <c r="L334" s="6">
        <v>1.47</v>
      </c>
      <c r="M334" s="6">
        <v>2.88</v>
      </c>
      <c r="N334" s="6">
        <v>0.97</v>
      </c>
      <c r="O334" s="6">
        <v>0</v>
      </c>
      <c r="P334" s="82">
        <f t="shared" si="7"/>
        <v>1.91</v>
      </c>
    </row>
    <row r="335" spans="1:16" s="3" customFormat="1" x14ac:dyDescent="0.25">
      <c r="A335" s="9">
        <v>2019</v>
      </c>
      <c r="B335" s="9">
        <v>2</v>
      </c>
      <c r="C335" s="9" t="s">
        <v>89</v>
      </c>
      <c r="D335" s="9" t="s">
        <v>90</v>
      </c>
      <c r="E335" s="9" t="s">
        <v>91</v>
      </c>
      <c r="F335" s="9" t="s">
        <v>94</v>
      </c>
      <c r="G335" s="5" t="s">
        <v>93</v>
      </c>
      <c r="H335" s="6">
        <v>14.33</v>
      </c>
      <c r="I335" s="6">
        <v>0</v>
      </c>
      <c r="J335" s="6">
        <v>0</v>
      </c>
      <c r="K335" s="6">
        <v>0.06</v>
      </c>
      <c r="L335" s="6">
        <v>4.09</v>
      </c>
      <c r="M335" s="6">
        <v>10.17</v>
      </c>
      <c r="N335" s="6">
        <v>3.44</v>
      </c>
      <c r="O335" s="6">
        <v>0</v>
      </c>
      <c r="P335" s="82">
        <f t="shared" si="7"/>
        <v>6.73</v>
      </c>
    </row>
    <row r="336" spans="1:16" s="3" customFormat="1" x14ac:dyDescent="0.25">
      <c r="A336" s="9">
        <v>2019</v>
      </c>
      <c r="B336" s="9">
        <v>2</v>
      </c>
      <c r="C336" s="9" t="s">
        <v>89</v>
      </c>
      <c r="D336" s="9" t="s">
        <v>90</v>
      </c>
      <c r="E336" s="9" t="s">
        <v>91</v>
      </c>
      <c r="F336" s="9" t="s">
        <v>95</v>
      </c>
      <c r="G336" s="5" t="s">
        <v>93</v>
      </c>
      <c r="H336" s="6">
        <v>242.35</v>
      </c>
      <c r="I336" s="6">
        <v>0</v>
      </c>
      <c r="J336" s="6">
        <v>0</v>
      </c>
      <c r="K336" s="6">
        <v>1.23</v>
      </c>
      <c r="L336" s="6">
        <v>25.71</v>
      </c>
      <c r="M336" s="6">
        <v>215.41</v>
      </c>
      <c r="N336" s="6">
        <v>72.73</v>
      </c>
      <c r="O336" s="6">
        <v>0</v>
      </c>
      <c r="P336" s="82">
        <f t="shared" si="7"/>
        <v>142.68</v>
      </c>
    </row>
    <row r="337" spans="1:16" s="3" customFormat="1" x14ac:dyDescent="0.25">
      <c r="A337" s="9">
        <v>2019</v>
      </c>
      <c r="B337" s="9">
        <v>2</v>
      </c>
      <c r="C337" s="9" t="s">
        <v>89</v>
      </c>
      <c r="D337" s="9" t="s">
        <v>90</v>
      </c>
      <c r="E337" s="9" t="s">
        <v>91</v>
      </c>
      <c r="F337" s="9" t="s">
        <v>96</v>
      </c>
      <c r="G337" s="5" t="s">
        <v>93</v>
      </c>
      <c r="H337" s="6">
        <v>0.08</v>
      </c>
      <c r="I337" s="6">
        <v>0</v>
      </c>
      <c r="J337" s="6">
        <v>0</v>
      </c>
      <c r="K337" s="6">
        <v>0</v>
      </c>
      <c r="L337" s="6">
        <v>0</v>
      </c>
      <c r="M337" s="6">
        <v>0.08</v>
      </c>
      <c r="N337" s="6">
        <v>0.03</v>
      </c>
      <c r="O337" s="6">
        <v>0</v>
      </c>
      <c r="P337" s="82">
        <f t="shared" si="7"/>
        <v>0.05</v>
      </c>
    </row>
    <row r="338" spans="1:16" s="3" customFormat="1" x14ac:dyDescent="0.25">
      <c r="A338" s="9">
        <v>2019</v>
      </c>
      <c r="B338" s="9">
        <v>2</v>
      </c>
      <c r="C338" s="9" t="s">
        <v>89</v>
      </c>
      <c r="D338" s="9" t="s">
        <v>90</v>
      </c>
      <c r="E338" s="9" t="s">
        <v>91</v>
      </c>
      <c r="F338" s="9" t="s">
        <v>97</v>
      </c>
      <c r="G338" s="5" t="s">
        <v>93</v>
      </c>
      <c r="H338" s="6">
        <v>48.25</v>
      </c>
      <c r="I338" s="6">
        <v>0</v>
      </c>
      <c r="J338" s="6">
        <v>0</v>
      </c>
      <c r="K338" s="6">
        <v>2.69</v>
      </c>
      <c r="L338" s="6">
        <v>2.65</v>
      </c>
      <c r="M338" s="6">
        <v>42.9</v>
      </c>
      <c r="N338" s="6">
        <v>14.48</v>
      </c>
      <c r="O338" s="6">
        <v>0</v>
      </c>
      <c r="P338" s="82">
        <f t="shared" si="7"/>
        <v>28.419999999999998</v>
      </c>
    </row>
    <row r="339" spans="1:16" s="3" customFormat="1" x14ac:dyDescent="0.25">
      <c r="A339" s="9">
        <v>2019</v>
      </c>
      <c r="B339" s="9">
        <v>2</v>
      </c>
      <c r="C339" s="9" t="s">
        <v>98</v>
      </c>
      <c r="D339" s="9" t="s">
        <v>99</v>
      </c>
      <c r="E339" s="9" t="s">
        <v>100</v>
      </c>
      <c r="F339" s="9" t="s">
        <v>101</v>
      </c>
      <c r="G339" s="5" t="s">
        <v>102</v>
      </c>
      <c r="H339" s="6">
        <v>15.73</v>
      </c>
      <c r="I339" s="6">
        <v>0</v>
      </c>
      <c r="J339" s="6">
        <v>0</v>
      </c>
      <c r="K339" s="6">
        <v>0</v>
      </c>
      <c r="L339" s="6">
        <v>0.82</v>
      </c>
      <c r="M339" s="6">
        <v>0</v>
      </c>
      <c r="N339" s="6">
        <v>0</v>
      </c>
      <c r="O339" s="6">
        <v>14.91</v>
      </c>
      <c r="P339" s="82">
        <f t="shared" si="7"/>
        <v>14.91</v>
      </c>
    </row>
    <row r="340" spans="1:16" s="3" customFormat="1" x14ac:dyDescent="0.25">
      <c r="A340" s="9">
        <v>2019</v>
      </c>
      <c r="B340" s="9">
        <v>2</v>
      </c>
      <c r="C340" s="9" t="s">
        <v>19</v>
      </c>
      <c r="D340" s="9" t="s">
        <v>103</v>
      </c>
      <c r="E340" s="9" t="s">
        <v>104</v>
      </c>
      <c r="F340" s="9" t="s">
        <v>105</v>
      </c>
      <c r="G340" s="5" t="s">
        <v>19</v>
      </c>
      <c r="H340" s="6">
        <v>11.03</v>
      </c>
      <c r="I340" s="6">
        <v>0</v>
      </c>
      <c r="J340" s="6">
        <v>0</v>
      </c>
      <c r="K340" s="6">
        <v>0</v>
      </c>
      <c r="L340" s="6">
        <v>11.03</v>
      </c>
      <c r="M340" s="6">
        <v>0</v>
      </c>
      <c r="N340" s="6">
        <v>0</v>
      </c>
      <c r="O340" s="6">
        <v>0</v>
      </c>
      <c r="P340" s="82">
        <f t="shared" si="7"/>
        <v>0</v>
      </c>
    </row>
    <row r="341" spans="1:16" s="3" customFormat="1" x14ac:dyDescent="0.25">
      <c r="A341" s="9">
        <v>2019</v>
      </c>
      <c r="B341" s="9">
        <v>2</v>
      </c>
      <c r="C341" s="9" t="s">
        <v>19</v>
      </c>
      <c r="D341" s="9" t="s">
        <v>106</v>
      </c>
      <c r="E341" s="9" t="s">
        <v>104</v>
      </c>
      <c r="F341" s="9" t="s">
        <v>107</v>
      </c>
      <c r="G341" s="5" t="s">
        <v>19</v>
      </c>
      <c r="H341" s="6">
        <v>8.24</v>
      </c>
      <c r="I341" s="6">
        <v>0</v>
      </c>
      <c r="J341" s="6">
        <v>0</v>
      </c>
      <c r="K341" s="6">
        <v>0.22999999999999998</v>
      </c>
      <c r="L341" s="6">
        <v>8.01</v>
      </c>
      <c r="M341" s="6">
        <v>0</v>
      </c>
      <c r="N341" s="6">
        <v>0</v>
      </c>
      <c r="O341" s="6">
        <v>0</v>
      </c>
      <c r="P341" s="82">
        <f t="shared" si="7"/>
        <v>0</v>
      </c>
    </row>
    <row r="342" spans="1:16" s="3" customFormat="1" x14ac:dyDescent="0.25">
      <c r="A342" s="9">
        <v>2019</v>
      </c>
      <c r="B342" s="9">
        <v>2</v>
      </c>
      <c r="C342" s="9" t="s">
        <v>19</v>
      </c>
      <c r="D342" s="9" t="s">
        <v>66</v>
      </c>
      <c r="E342" s="9" t="s">
        <v>104</v>
      </c>
      <c r="F342" s="9" t="s">
        <v>107</v>
      </c>
      <c r="G342" s="5" t="s">
        <v>19</v>
      </c>
      <c r="H342" s="6">
        <v>9.41</v>
      </c>
      <c r="I342" s="6">
        <v>0</v>
      </c>
      <c r="J342" s="6">
        <v>0</v>
      </c>
      <c r="K342" s="6">
        <v>0.26</v>
      </c>
      <c r="L342" s="6">
        <v>9.14</v>
      </c>
      <c r="M342" s="6">
        <v>0</v>
      </c>
      <c r="N342" s="6">
        <v>0</v>
      </c>
      <c r="O342" s="6">
        <v>0</v>
      </c>
      <c r="P342" s="82">
        <f t="shared" si="7"/>
        <v>0</v>
      </c>
    </row>
    <row r="343" spans="1:16" s="3" customFormat="1" x14ac:dyDescent="0.25">
      <c r="A343" s="9">
        <v>2019</v>
      </c>
      <c r="B343" s="9">
        <v>2</v>
      </c>
      <c r="C343" s="9" t="s">
        <v>19</v>
      </c>
      <c r="D343" s="9" t="s">
        <v>70</v>
      </c>
      <c r="E343" s="9" t="s">
        <v>104</v>
      </c>
      <c r="F343" s="9" t="s">
        <v>108</v>
      </c>
      <c r="G343" s="5" t="s">
        <v>19</v>
      </c>
      <c r="H343" s="6">
        <v>8.61</v>
      </c>
      <c r="I343" s="6">
        <v>0</v>
      </c>
      <c r="J343" s="6">
        <v>0</v>
      </c>
      <c r="K343" s="6">
        <v>0.47</v>
      </c>
      <c r="L343" s="6">
        <v>8.14</v>
      </c>
      <c r="M343" s="6">
        <v>0</v>
      </c>
      <c r="N343" s="6">
        <v>0</v>
      </c>
      <c r="O343" s="6">
        <v>0</v>
      </c>
      <c r="P343" s="82">
        <f t="shared" si="7"/>
        <v>0</v>
      </c>
    </row>
    <row r="344" spans="1:16" s="3" customFormat="1" x14ac:dyDescent="0.25">
      <c r="A344" s="9">
        <v>2019</v>
      </c>
      <c r="B344" s="9">
        <v>2</v>
      </c>
      <c r="C344" s="9" t="s">
        <v>19</v>
      </c>
      <c r="D344" s="9" t="s">
        <v>70</v>
      </c>
      <c r="E344" s="9" t="s">
        <v>104</v>
      </c>
      <c r="F344" s="9" t="s">
        <v>109</v>
      </c>
      <c r="G344" s="5" t="s">
        <v>19</v>
      </c>
      <c r="H344" s="6">
        <v>35.39</v>
      </c>
      <c r="I344" s="6">
        <v>0</v>
      </c>
      <c r="J344" s="6">
        <v>0</v>
      </c>
      <c r="K344" s="6">
        <v>2.5300000000000002</v>
      </c>
      <c r="L344" s="6">
        <v>23.450000000000003</v>
      </c>
      <c r="M344" s="6">
        <v>9.42</v>
      </c>
      <c r="N344" s="6">
        <v>0</v>
      </c>
      <c r="O344" s="6">
        <v>0</v>
      </c>
      <c r="P344" s="82">
        <f t="shared" si="7"/>
        <v>9.42</v>
      </c>
    </row>
    <row r="345" spans="1:16" s="3" customFormat="1" x14ac:dyDescent="0.25">
      <c r="A345" s="9">
        <v>2019</v>
      </c>
      <c r="B345" s="9">
        <v>2</v>
      </c>
      <c r="C345" s="9" t="s">
        <v>19</v>
      </c>
      <c r="D345" s="9" t="s">
        <v>110</v>
      </c>
      <c r="E345" s="9" t="s">
        <v>104</v>
      </c>
      <c r="F345" s="9" t="s">
        <v>111</v>
      </c>
      <c r="G345" s="5" t="s">
        <v>19</v>
      </c>
      <c r="H345" s="6">
        <v>1.6800000000000002</v>
      </c>
      <c r="I345" s="6">
        <v>0</v>
      </c>
      <c r="J345" s="6">
        <v>0</v>
      </c>
      <c r="K345" s="6">
        <v>0</v>
      </c>
      <c r="L345" s="6">
        <v>0</v>
      </c>
      <c r="M345" s="6">
        <v>1.6800000000000002</v>
      </c>
      <c r="N345" s="6">
        <v>0</v>
      </c>
      <c r="O345" s="6">
        <v>0</v>
      </c>
      <c r="P345" s="82">
        <f t="shared" si="7"/>
        <v>1.6800000000000002</v>
      </c>
    </row>
    <row r="346" spans="1:16" s="3" customFormat="1" x14ac:dyDescent="0.25">
      <c r="A346" s="9">
        <v>2019</v>
      </c>
      <c r="B346" s="9">
        <v>2</v>
      </c>
      <c r="C346" s="9" t="s">
        <v>19</v>
      </c>
      <c r="D346" s="9" t="s">
        <v>70</v>
      </c>
      <c r="E346" s="9" t="s">
        <v>104</v>
      </c>
      <c r="F346" s="9" t="s">
        <v>112</v>
      </c>
      <c r="G346" s="5" t="s">
        <v>19</v>
      </c>
      <c r="H346" s="6">
        <v>7.64</v>
      </c>
      <c r="I346" s="6">
        <v>0</v>
      </c>
      <c r="J346" s="6">
        <v>0</v>
      </c>
      <c r="K346" s="6">
        <v>0.95</v>
      </c>
      <c r="L346" s="6">
        <v>6.6899999999999995</v>
      </c>
      <c r="M346" s="6">
        <v>0</v>
      </c>
      <c r="N346" s="6">
        <v>0</v>
      </c>
      <c r="O346" s="6">
        <v>0</v>
      </c>
      <c r="P346" s="82">
        <f t="shared" si="7"/>
        <v>0</v>
      </c>
    </row>
    <row r="347" spans="1:16" s="3" customFormat="1" x14ac:dyDescent="0.25">
      <c r="A347" s="9">
        <v>2019</v>
      </c>
      <c r="B347" s="9">
        <v>2</v>
      </c>
      <c r="C347" s="9" t="s">
        <v>19</v>
      </c>
      <c r="D347" s="9" t="s">
        <v>20</v>
      </c>
      <c r="E347" s="9" t="s">
        <v>17</v>
      </c>
      <c r="F347" s="9" t="s">
        <v>113</v>
      </c>
      <c r="G347" s="5" t="s">
        <v>114</v>
      </c>
      <c r="H347" s="6">
        <v>0.1</v>
      </c>
      <c r="I347" s="6">
        <v>0</v>
      </c>
      <c r="J347" s="6">
        <v>0</v>
      </c>
      <c r="K347" s="6">
        <v>0.1</v>
      </c>
      <c r="L347" s="6">
        <v>0</v>
      </c>
      <c r="M347" s="6">
        <v>0</v>
      </c>
      <c r="N347" s="6">
        <v>0</v>
      </c>
      <c r="O347" s="6">
        <v>0</v>
      </c>
      <c r="P347" s="82">
        <f t="shared" si="7"/>
        <v>0</v>
      </c>
    </row>
    <row r="348" spans="1:16" s="3" customFormat="1" x14ac:dyDescent="0.25">
      <c r="A348" s="9">
        <v>2019</v>
      </c>
      <c r="B348" s="9">
        <v>2</v>
      </c>
      <c r="C348" s="9" t="s">
        <v>19</v>
      </c>
      <c r="D348" s="9" t="s">
        <v>103</v>
      </c>
      <c r="E348" s="9" t="s">
        <v>17</v>
      </c>
      <c r="F348" s="9" t="s">
        <v>113</v>
      </c>
      <c r="G348" s="5" t="s">
        <v>114</v>
      </c>
      <c r="H348" s="6">
        <v>0.09</v>
      </c>
      <c r="I348" s="6">
        <v>0</v>
      </c>
      <c r="J348" s="6">
        <v>0</v>
      </c>
      <c r="K348" s="6">
        <v>0.09</v>
      </c>
      <c r="L348" s="6">
        <v>0</v>
      </c>
      <c r="M348" s="6">
        <v>0</v>
      </c>
      <c r="N348" s="6">
        <v>0</v>
      </c>
      <c r="O348" s="6">
        <v>0</v>
      </c>
      <c r="P348" s="82">
        <f t="shared" si="7"/>
        <v>0</v>
      </c>
    </row>
    <row r="349" spans="1:16" s="3" customFormat="1" x14ac:dyDescent="0.25">
      <c r="A349" s="9">
        <v>2019</v>
      </c>
      <c r="B349" s="9">
        <v>2</v>
      </c>
      <c r="C349" s="9" t="s">
        <v>19</v>
      </c>
      <c r="D349" s="9" t="s">
        <v>20</v>
      </c>
      <c r="E349" s="9" t="s">
        <v>115</v>
      </c>
      <c r="F349" s="9" t="s">
        <v>116</v>
      </c>
      <c r="G349" s="5" t="s">
        <v>117</v>
      </c>
      <c r="H349" s="6">
        <v>1.25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1.25</v>
      </c>
      <c r="P349" s="82">
        <f t="shared" si="7"/>
        <v>1.25</v>
      </c>
    </row>
    <row r="350" spans="1:16" s="3" customFormat="1" x14ac:dyDescent="0.25">
      <c r="A350" s="9">
        <v>2019</v>
      </c>
      <c r="B350" s="9">
        <v>2</v>
      </c>
      <c r="C350" s="9" t="s">
        <v>19</v>
      </c>
      <c r="D350" s="9" t="s">
        <v>20</v>
      </c>
      <c r="E350" s="9" t="s">
        <v>115</v>
      </c>
      <c r="F350" s="9" t="s">
        <v>118</v>
      </c>
      <c r="G350" s="5" t="s">
        <v>117</v>
      </c>
      <c r="H350" s="6">
        <v>1.19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1.19</v>
      </c>
      <c r="P350" s="82">
        <f t="shared" si="7"/>
        <v>1.19</v>
      </c>
    </row>
    <row r="351" spans="1:16" s="3" customFormat="1" x14ac:dyDescent="0.25">
      <c r="A351" s="9">
        <v>2019</v>
      </c>
      <c r="B351" s="9">
        <v>2</v>
      </c>
      <c r="C351" s="9" t="s">
        <v>19</v>
      </c>
      <c r="D351" s="9" t="s">
        <v>20</v>
      </c>
      <c r="E351" s="9" t="s">
        <v>115</v>
      </c>
      <c r="F351" s="9" t="s">
        <v>119</v>
      </c>
      <c r="G351" s="5" t="s">
        <v>117</v>
      </c>
      <c r="H351" s="6">
        <v>2.9</v>
      </c>
      <c r="I351" s="6">
        <v>0</v>
      </c>
      <c r="J351" s="6">
        <v>0</v>
      </c>
      <c r="K351" s="6">
        <v>0.1</v>
      </c>
      <c r="L351" s="6">
        <v>0</v>
      </c>
      <c r="M351" s="6">
        <v>0</v>
      </c>
      <c r="N351" s="6">
        <v>0</v>
      </c>
      <c r="O351" s="6">
        <v>2.8</v>
      </c>
      <c r="P351" s="82">
        <f t="shared" si="7"/>
        <v>2.8</v>
      </c>
    </row>
    <row r="352" spans="1:16" s="3" customFormat="1" x14ac:dyDescent="0.25">
      <c r="A352" s="9">
        <v>2019</v>
      </c>
      <c r="B352" s="9">
        <v>2</v>
      </c>
      <c r="C352" s="9" t="s">
        <v>98</v>
      </c>
      <c r="D352" s="9" t="s">
        <v>120</v>
      </c>
      <c r="E352" s="9" t="s">
        <v>121</v>
      </c>
      <c r="F352" s="9" t="s">
        <v>122</v>
      </c>
      <c r="G352" s="5" t="s">
        <v>122</v>
      </c>
      <c r="H352" s="6">
        <v>8.52</v>
      </c>
      <c r="I352" s="6">
        <v>0</v>
      </c>
      <c r="J352" s="6">
        <v>0</v>
      </c>
      <c r="K352" s="6">
        <v>0</v>
      </c>
      <c r="L352" s="6">
        <v>0.9</v>
      </c>
      <c r="M352" s="6">
        <v>0</v>
      </c>
      <c r="N352" s="6">
        <v>0</v>
      </c>
      <c r="O352" s="6">
        <v>7.63</v>
      </c>
      <c r="P352" s="82">
        <f t="shared" si="7"/>
        <v>7.63</v>
      </c>
    </row>
    <row r="353" spans="1:16" s="3" customFormat="1" x14ac:dyDescent="0.25">
      <c r="A353" s="9">
        <v>2019</v>
      </c>
      <c r="B353" s="9">
        <v>2</v>
      </c>
      <c r="C353" s="9" t="s">
        <v>98</v>
      </c>
      <c r="D353" s="9" t="s">
        <v>120</v>
      </c>
      <c r="E353" s="9" t="s">
        <v>121</v>
      </c>
      <c r="F353" s="9" t="s">
        <v>123</v>
      </c>
      <c r="G353" s="5" t="s">
        <v>122</v>
      </c>
      <c r="H353" s="6">
        <v>0.48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0.48</v>
      </c>
      <c r="P353" s="82">
        <f t="shared" si="7"/>
        <v>0.48</v>
      </c>
    </row>
    <row r="354" spans="1:16" s="3" customFormat="1" x14ac:dyDescent="0.25">
      <c r="A354" s="9">
        <v>2019</v>
      </c>
      <c r="B354" s="9">
        <v>2</v>
      </c>
      <c r="C354" s="9" t="s">
        <v>124</v>
      </c>
      <c r="D354" s="9" t="s">
        <v>125</v>
      </c>
      <c r="E354" s="9" t="s">
        <v>126</v>
      </c>
      <c r="F354" s="9" t="s">
        <v>127</v>
      </c>
      <c r="G354" s="5" t="s">
        <v>128</v>
      </c>
      <c r="H354" s="6">
        <v>60.16</v>
      </c>
      <c r="I354" s="6">
        <v>0</v>
      </c>
      <c r="J354" s="6">
        <v>0</v>
      </c>
      <c r="K354" s="6">
        <v>0</v>
      </c>
      <c r="L354" s="6">
        <v>19.510000000000002</v>
      </c>
      <c r="M354" s="6">
        <v>40.65</v>
      </c>
      <c r="N354" s="6">
        <v>4.8100000000000005</v>
      </c>
      <c r="O354" s="6">
        <v>0</v>
      </c>
      <c r="P354" s="82">
        <f t="shared" si="7"/>
        <v>35.839999999999996</v>
      </c>
    </row>
    <row r="355" spans="1:16" s="3" customFormat="1" x14ac:dyDescent="0.25">
      <c r="A355" s="9">
        <v>2019</v>
      </c>
      <c r="B355" s="9">
        <v>2</v>
      </c>
      <c r="C355" s="9" t="s">
        <v>124</v>
      </c>
      <c r="D355" s="9" t="s">
        <v>129</v>
      </c>
      <c r="E355" s="9" t="s">
        <v>126</v>
      </c>
      <c r="F355" s="9" t="s">
        <v>130</v>
      </c>
      <c r="G355" s="5" t="s">
        <v>128</v>
      </c>
      <c r="H355" s="6">
        <v>60.17</v>
      </c>
      <c r="I355" s="6">
        <v>0</v>
      </c>
      <c r="J355" s="6">
        <v>0</v>
      </c>
      <c r="K355" s="6">
        <v>24.19</v>
      </c>
      <c r="L355" s="6">
        <v>35.979999999999997</v>
      </c>
      <c r="M355" s="6">
        <v>0</v>
      </c>
      <c r="N355" s="6">
        <v>0</v>
      </c>
      <c r="O355" s="6">
        <v>0</v>
      </c>
      <c r="P355" s="82">
        <f t="shared" si="7"/>
        <v>0</v>
      </c>
    </row>
    <row r="356" spans="1:16" s="3" customFormat="1" x14ac:dyDescent="0.25">
      <c r="A356" s="9">
        <v>2019</v>
      </c>
      <c r="B356" s="9">
        <v>2</v>
      </c>
      <c r="C356" s="9" t="s">
        <v>15</v>
      </c>
      <c r="D356" s="9" t="s">
        <v>131</v>
      </c>
      <c r="E356" s="9" t="s">
        <v>43</v>
      </c>
      <c r="F356" s="9" t="s">
        <v>132</v>
      </c>
      <c r="G356" s="5" t="s">
        <v>132</v>
      </c>
      <c r="H356" s="6">
        <v>0.32</v>
      </c>
      <c r="I356" s="6">
        <v>0</v>
      </c>
      <c r="J356" s="6">
        <v>0</v>
      </c>
      <c r="K356" s="6">
        <v>0.32</v>
      </c>
      <c r="L356" s="6">
        <v>0</v>
      </c>
      <c r="M356" s="6">
        <v>0</v>
      </c>
      <c r="N356" s="6">
        <v>0</v>
      </c>
      <c r="O356" s="6">
        <v>0</v>
      </c>
      <c r="P356" s="82">
        <f t="shared" si="7"/>
        <v>0</v>
      </c>
    </row>
    <row r="357" spans="1:16" s="3" customFormat="1" x14ac:dyDescent="0.25">
      <c r="A357" s="9">
        <v>2019</v>
      </c>
      <c r="B357" s="9">
        <v>2</v>
      </c>
      <c r="C357" s="9" t="s">
        <v>133</v>
      </c>
      <c r="D357" s="9" t="s">
        <v>134</v>
      </c>
      <c r="E357" s="9" t="s">
        <v>43</v>
      </c>
      <c r="F357" s="9" t="s">
        <v>135</v>
      </c>
      <c r="G357" s="5" t="s">
        <v>136</v>
      </c>
      <c r="H357" s="6">
        <v>88.8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88.8</v>
      </c>
      <c r="P357" s="82">
        <f t="shared" si="7"/>
        <v>88.8</v>
      </c>
    </row>
    <row r="358" spans="1:16" s="3" customFormat="1" x14ac:dyDescent="0.25">
      <c r="A358" s="9">
        <v>2019</v>
      </c>
      <c r="B358" s="9">
        <v>2</v>
      </c>
      <c r="C358" s="9" t="s">
        <v>79</v>
      </c>
      <c r="D358" s="9" t="s">
        <v>137</v>
      </c>
      <c r="E358" s="9" t="s">
        <v>138</v>
      </c>
      <c r="F358" s="9" t="s">
        <v>139</v>
      </c>
      <c r="G358" s="5" t="s">
        <v>140</v>
      </c>
      <c r="H358" s="6">
        <v>0.28999999999999998</v>
      </c>
      <c r="I358" s="6">
        <v>0</v>
      </c>
      <c r="J358" s="6">
        <v>0</v>
      </c>
      <c r="K358" s="6">
        <v>0.28999999999999998</v>
      </c>
      <c r="L358" s="6">
        <v>0</v>
      </c>
      <c r="M358" s="6">
        <v>0</v>
      </c>
      <c r="N358" s="6">
        <v>0</v>
      </c>
      <c r="O358" s="6">
        <v>0</v>
      </c>
      <c r="P358" s="82">
        <f t="shared" si="7"/>
        <v>0</v>
      </c>
    </row>
    <row r="359" spans="1:16" s="3" customFormat="1" x14ac:dyDescent="0.25">
      <c r="A359" s="9">
        <v>2019</v>
      </c>
      <c r="B359" s="9">
        <v>2</v>
      </c>
      <c r="C359" s="9" t="s">
        <v>79</v>
      </c>
      <c r="D359" s="9" t="s">
        <v>137</v>
      </c>
      <c r="E359" s="9" t="s">
        <v>138</v>
      </c>
      <c r="F359" s="9" t="s">
        <v>141</v>
      </c>
      <c r="G359" s="5" t="s">
        <v>140</v>
      </c>
      <c r="H359" s="6">
        <v>1.31</v>
      </c>
      <c r="I359" s="6">
        <v>0</v>
      </c>
      <c r="J359" s="6">
        <v>0</v>
      </c>
      <c r="K359" s="6">
        <v>1.31</v>
      </c>
      <c r="L359" s="6">
        <v>0</v>
      </c>
      <c r="M359" s="6">
        <v>0</v>
      </c>
      <c r="N359" s="6">
        <v>0</v>
      </c>
      <c r="O359" s="6">
        <v>0</v>
      </c>
      <c r="P359" s="82">
        <f t="shared" si="7"/>
        <v>0</v>
      </c>
    </row>
    <row r="360" spans="1:16" s="3" customFormat="1" x14ac:dyDescent="0.25">
      <c r="A360" s="9">
        <v>2019</v>
      </c>
      <c r="B360" s="9">
        <v>2</v>
      </c>
      <c r="C360" s="9" t="s">
        <v>79</v>
      </c>
      <c r="D360" s="9" t="s">
        <v>79</v>
      </c>
      <c r="E360" s="9" t="s">
        <v>138</v>
      </c>
      <c r="F360" s="9" t="s">
        <v>140</v>
      </c>
      <c r="G360" s="5" t="s">
        <v>140</v>
      </c>
      <c r="H360" s="6">
        <v>9.89</v>
      </c>
      <c r="I360" s="6">
        <v>0</v>
      </c>
      <c r="J360" s="6">
        <v>0</v>
      </c>
      <c r="K360" s="6">
        <v>9.89</v>
      </c>
      <c r="L360" s="6">
        <v>0</v>
      </c>
      <c r="M360" s="6">
        <v>0</v>
      </c>
      <c r="N360" s="6">
        <v>0</v>
      </c>
      <c r="O360" s="6">
        <v>0</v>
      </c>
      <c r="P360" s="82">
        <f t="shared" si="7"/>
        <v>0</v>
      </c>
    </row>
    <row r="361" spans="1:16" s="3" customFormat="1" x14ac:dyDescent="0.25">
      <c r="A361" s="9">
        <v>2019</v>
      </c>
      <c r="B361" s="9">
        <v>2</v>
      </c>
      <c r="C361" s="9" t="s">
        <v>79</v>
      </c>
      <c r="D361" s="9" t="s">
        <v>137</v>
      </c>
      <c r="E361" s="9" t="s">
        <v>138</v>
      </c>
      <c r="F361" s="9" t="s">
        <v>140</v>
      </c>
      <c r="G361" s="5" t="s">
        <v>140</v>
      </c>
      <c r="H361" s="6">
        <v>0.16</v>
      </c>
      <c r="I361" s="6">
        <v>0</v>
      </c>
      <c r="J361" s="6">
        <v>0</v>
      </c>
      <c r="K361" s="6">
        <v>0.16</v>
      </c>
      <c r="L361" s="6">
        <v>0</v>
      </c>
      <c r="M361" s="6">
        <v>0</v>
      </c>
      <c r="N361" s="6">
        <v>0</v>
      </c>
      <c r="O361" s="6">
        <v>0</v>
      </c>
      <c r="P361" s="82">
        <f t="shared" si="7"/>
        <v>0</v>
      </c>
    </row>
    <row r="362" spans="1:16" s="3" customFormat="1" x14ac:dyDescent="0.25">
      <c r="A362" s="9">
        <v>2019</v>
      </c>
      <c r="B362" s="9">
        <v>2</v>
      </c>
      <c r="C362" s="9" t="s">
        <v>79</v>
      </c>
      <c r="D362" s="9" t="s">
        <v>79</v>
      </c>
      <c r="E362" s="9" t="s">
        <v>138</v>
      </c>
      <c r="F362" s="9" t="s">
        <v>142</v>
      </c>
      <c r="G362" s="5" t="s">
        <v>140</v>
      </c>
      <c r="H362" s="6">
        <v>0.18</v>
      </c>
      <c r="I362" s="6">
        <v>0</v>
      </c>
      <c r="J362" s="6">
        <v>0</v>
      </c>
      <c r="K362" s="6">
        <v>0.18</v>
      </c>
      <c r="L362" s="6">
        <v>0</v>
      </c>
      <c r="M362" s="6">
        <v>0</v>
      </c>
      <c r="N362" s="6">
        <v>0</v>
      </c>
      <c r="O362" s="6">
        <v>0</v>
      </c>
      <c r="P362" s="82">
        <f t="shared" si="7"/>
        <v>0</v>
      </c>
    </row>
    <row r="363" spans="1:16" s="3" customFormat="1" x14ac:dyDescent="0.25">
      <c r="A363" s="9">
        <v>2019</v>
      </c>
      <c r="B363" s="9">
        <v>2</v>
      </c>
      <c r="C363" s="9" t="s">
        <v>79</v>
      </c>
      <c r="D363" s="9" t="s">
        <v>137</v>
      </c>
      <c r="E363" s="9" t="s">
        <v>138</v>
      </c>
      <c r="F363" s="9" t="s">
        <v>143</v>
      </c>
      <c r="G363" s="5" t="s">
        <v>140</v>
      </c>
      <c r="H363" s="6">
        <v>0.14000000000000001</v>
      </c>
      <c r="I363" s="6">
        <v>0</v>
      </c>
      <c r="J363" s="6">
        <v>0</v>
      </c>
      <c r="K363" s="6">
        <v>0.14000000000000001</v>
      </c>
      <c r="L363" s="6">
        <v>0</v>
      </c>
      <c r="M363" s="6">
        <v>0</v>
      </c>
      <c r="N363" s="6">
        <v>0</v>
      </c>
      <c r="O363" s="6">
        <v>0</v>
      </c>
      <c r="P363" s="82">
        <f t="shared" si="7"/>
        <v>0</v>
      </c>
    </row>
    <row r="364" spans="1:16" s="3" customFormat="1" x14ac:dyDescent="0.25">
      <c r="A364" s="9">
        <v>2019</v>
      </c>
      <c r="B364" s="9">
        <v>2</v>
      </c>
      <c r="C364" s="9" t="s">
        <v>79</v>
      </c>
      <c r="D364" s="9" t="s">
        <v>79</v>
      </c>
      <c r="E364" s="9" t="s">
        <v>138</v>
      </c>
      <c r="F364" s="9" t="s">
        <v>144</v>
      </c>
      <c r="G364" s="5" t="s">
        <v>140</v>
      </c>
      <c r="H364" s="6">
        <v>0.38</v>
      </c>
      <c r="I364" s="6">
        <v>0</v>
      </c>
      <c r="J364" s="6">
        <v>0</v>
      </c>
      <c r="K364" s="6">
        <v>0.38</v>
      </c>
      <c r="L364" s="6">
        <v>0</v>
      </c>
      <c r="M364" s="6">
        <v>0</v>
      </c>
      <c r="N364" s="6">
        <v>0</v>
      </c>
      <c r="O364" s="6">
        <v>0</v>
      </c>
      <c r="P364" s="82">
        <f t="shared" si="7"/>
        <v>0</v>
      </c>
    </row>
    <row r="365" spans="1:16" s="3" customFormat="1" x14ac:dyDescent="0.25">
      <c r="A365" s="9">
        <v>2019</v>
      </c>
      <c r="B365" s="9">
        <v>2</v>
      </c>
      <c r="C365" s="9" t="s">
        <v>79</v>
      </c>
      <c r="D365" s="9" t="s">
        <v>79</v>
      </c>
      <c r="E365" s="9" t="s">
        <v>138</v>
      </c>
      <c r="F365" s="9" t="s">
        <v>145</v>
      </c>
      <c r="G365" s="5" t="s">
        <v>140</v>
      </c>
      <c r="H365" s="6">
        <v>0.06</v>
      </c>
      <c r="I365" s="6">
        <v>0</v>
      </c>
      <c r="J365" s="6">
        <v>0</v>
      </c>
      <c r="K365" s="6">
        <v>0.06</v>
      </c>
      <c r="L365" s="6">
        <v>0</v>
      </c>
      <c r="M365" s="6">
        <v>0</v>
      </c>
      <c r="N365" s="6">
        <v>0</v>
      </c>
      <c r="O365" s="6">
        <v>0</v>
      </c>
      <c r="P365" s="82">
        <f t="shared" si="7"/>
        <v>0</v>
      </c>
    </row>
    <row r="366" spans="1:16" s="3" customFormat="1" x14ac:dyDescent="0.25">
      <c r="A366" s="9">
        <v>2019</v>
      </c>
      <c r="B366" s="9">
        <v>2</v>
      </c>
      <c r="C366" s="9" t="s">
        <v>146</v>
      </c>
      <c r="D366" s="9" t="s">
        <v>147</v>
      </c>
      <c r="E366" s="9" t="s">
        <v>43</v>
      </c>
      <c r="F366" s="9" t="s">
        <v>148</v>
      </c>
      <c r="G366" s="5" t="s">
        <v>149</v>
      </c>
      <c r="H366" s="6">
        <v>3.9</v>
      </c>
      <c r="I366" s="6">
        <v>0</v>
      </c>
      <c r="J366" s="6">
        <v>0</v>
      </c>
      <c r="K366" s="6">
        <v>1.79</v>
      </c>
      <c r="L366" s="6">
        <v>2.11</v>
      </c>
      <c r="M366" s="6">
        <v>0</v>
      </c>
      <c r="N366" s="6">
        <v>0</v>
      </c>
      <c r="O366" s="6">
        <v>0</v>
      </c>
      <c r="P366" s="82">
        <f t="shared" si="7"/>
        <v>0</v>
      </c>
    </row>
    <row r="367" spans="1:16" s="3" customFormat="1" x14ac:dyDescent="0.25">
      <c r="A367" s="9">
        <v>2019</v>
      </c>
      <c r="B367" s="9">
        <v>2</v>
      </c>
      <c r="C367" s="9" t="s">
        <v>146</v>
      </c>
      <c r="D367" s="9" t="s">
        <v>150</v>
      </c>
      <c r="E367" s="9" t="s">
        <v>43</v>
      </c>
      <c r="F367" s="9" t="s">
        <v>150</v>
      </c>
      <c r="G367" s="5" t="s">
        <v>149</v>
      </c>
      <c r="H367" s="6">
        <v>30.09</v>
      </c>
      <c r="I367" s="6">
        <v>0</v>
      </c>
      <c r="J367" s="6">
        <v>0</v>
      </c>
      <c r="K367" s="6">
        <v>13.38</v>
      </c>
      <c r="L367" s="6">
        <v>16.7</v>
      </c>
      <c r="M367" s="6">
        <v>0</v>
      </c>
      <c r="N367" s="6">
        <v>0</v>
      </c>
      <c r="O367" s="6">
        <v>0</v>
      </c>
      <c r="P367" s="82">
        <f t="shared" si="7"/>
        <v>0</v>
      </c>
    </row>
    <row r="368" spans="1:16" s="3" customFormat="1" x14ac:dyDescent="0.25">
      <c r="A368" s="9">
        <v>2019</v>
      </c>
      <c r="B368" s="9">
        <v>2</v>
      </c>
      <c r="C368" s="9" t="s">
        <v>146</v>
      </c>
      <c r="D368" s="9" t="s">
        <v>147</v>
      </c>
      <c r="E368" s="9" t="s">
        <v>43</v>
      </c>
      <c r="F368" s="9" t="s">
        <v>150</v>
      </c>
      <c r="G368" s="5" t="s">
        <v>149</v>
      </c>
      <c r="H368" s="6">
        <v>7.03</v>
      </c>
      <c r="I368" s="6">
        <v>0</v>
      </c>
      <c r="J368" s="6">
        <v>0</v>
      </c>
      <c r="K368" s="6">
        <v>3.13</v>
      </c>
      <c r="L368" s="6">
        <v>3.9</v>
      </c>
      <c r="M368" s="6">
        <v>0</v>
      </c>
      <c r="N368" s="6">
        <v>0</v>
      </c>
      <c r="O368" s="6">
        <v>0</v>
      </c>
      <c r="P368" s="82">
        <f t="shared" si="7"/>
        <v>0</v>
      </c>
    </row>
    <row r="369" spans="1:16" s="3" customFormat="1" x14ac:dyDescent="0.25">
      <c r="A369" s="9">
        <v>2019</v>
      </c>
      <c r="B369" s="9">
        <v>2</v>
      </c>
      <c r="C369" s="9" t="s">
        <v>55</v>
      </c>
      <c r="D369" s="9" t="s">
        <v>151</v>
      </c>
      <c r="E369" s="9" t="s">
        <v>152</v>
      </c>
      <c r="F369" s="9" t="s">
        <v>153</v>
      </c>
      <c r="G369" s="5" t="s">
        <v>154</v>
      </c>
      <c r="H369" s="6">
        <v>0.43</v>
      </c>
      <c r="I369" s="6">
        <v>0</v>
      </c>
      <c r="J369" s="6">
        <v>0</v>
      </c>
      <c r="K369" s="6">
        <v>0.43</v>
      </c>
      <c r="L369" s="6">
        <v>0</v>
      </c>
      <c r="M369" s="6">
        <v>0</v>
      </c>
      <c r="N369" s="6">
        <v>0</v>
      </c>
      <c r="O369" s="6">
        <v>0</v>
      </c>
      <c r="P369" s="82">
        <f t="shared" si="7"/>
        <v>0</v>
      </c>
    </row>
    <row r="370" spans="1:16" s="3" customFormat="1" x14ac:dyDescent="0.25">
      <c r="A370" s="9">
        <v>2019</v>
      </c>
      <c r="B370" s="9">
        <v>2</v>
      </c>
      <c r="C370" s="9" t="s">
        <v>19</v>
      </c>
      <c r="D370" s="9" t="s">
        <v>155</v>
      </c>
      <c r="E370" s="9" t="s">
        <v>17</v>
      </c>
      <c r="F370" s="9" t="s">
        <v>156</v>
      </c>
      <c r="G370" s="5" t="s">
        <v>157</v>
      </c>
      <c r="H370" s="6">
        <v>2.75</v>
      </c>
      <c r="I370" s="6">
        <v>0</v>
      </c>
      <c r="J370" s="6">
        <v>0</v>
      </c>
      <c r="K370" s="6">
        <v>1.81</v>
      </c>
      <c r="L370" s="6">
        <v>0.93</v>
      </c>
      <c r="M370" s="6">
        <v>0</v>
      </c>
      <c r="N370" s="6">
        <v>0</v>
      </c>
      <c r="O370" s="6">
        <v>0</v>
      </c>
      <c r="P370" s="82">
        <f t="shared" si="7"/>
        <v>0</v>
      </c>
    </row>
    <row r="371" spans="1:16" s="3" customFormat="1" x14ac:dyDescent="0.25">
      <c r="A371" s="9">
        <v>2019</v>
      </c>
      <c r="B371" s="9">
        <v>2</v>
      </c>
      <c r="C371" s="9" t="s">
        <v>27</v>
      </c>
      <c r="D371" s="9" t="s">
        <v>158</v>
      </c>
      <c r="E371" s="9" t="s">
        <v>17</v>
      </c>
      <c r="F371" s="9" t="s">
        <v>159</v>
      </c>
      <c r="G371" s="5" t="s">
        <v>157</v>
      </c>
      <c r="H371" s="6">
        <v>0.85</v>
      </c>
      <c r="I371" s="6">
        <v>0</v>
      </c>
      <c r="J371" s="6">
        <v>0</v>
      </c>
      <c r="K371" s="6">
        <v>0.06</v>
      </c>
      <c r="L371" s="6">
        <v>0</v>
      </c>
      <c r="M371" s="6">
        <v>0.79</v>
      </c>
      <c r="N371" s="6">
        <v>0.53</v>
      </c>
      <c r="O371" s="6">
        <v>0</v>
      </c>
      <c r="P371" s="82">
        <f t="shared" si="7"/>
        <v>0.26</v>
      </c>
    </row>
    <row r="372" spans="1:16" s="3" customFormat="1" x14ac:dyDescent="0.25">
      <c r="A372" s="9">
        <v>2019</v>
      </c>
      <c r="B372" s="9">
        <v>2</v>
      </c>
      <c r="C372" s="9" t="s">
        <v>27</v>
      </c>
      <c r="D372" s="9" t="s">
        <v>160</v>
      </c>
      <c r="E372" s="9" t="s">
        <v>17</v>
      </c>
      <c r="F372" s="9" t="s">
        <v>161</v>
      </c>
      <c r="G372" s="5" t="s">
        <v>157</v>
      </c>
      <c r="H372" s="6">
        <v>2.41</v>
      </c>
      <c r="I372" s="6">
        <v>0</v>
      </c>
      <c r="J372" s="6">
        <v>0</v>
      </c>
      <c r="K372" s="6">
        <v>0.17</v>
      </c>
      <c r="L372" s="6">
        <v>0</v>
      </c>
      <c r="M372" s="6">
        <v>2.2400000000000002</v>
      </c>
      <c r="N372" s="6">
        <v>1.5</v>
      </c>
      <c r="O372" s="6">
        <v>0</v>
      </c>
      <c r="P372" s="82">
        <f t="shared" si="7"/>
        <v>0.74000000000000021</v>
      </c>
    </row>
    <row r="373" spans="1:16" s="3" customFormat="1" x14ac:dyDescent="0.25">
      <c r="A373" s="9">
        <v>2019</v>
      </c>
      <c r="B373" s="9">
        <v>2</v>
      </c>
      <c r="C373" s="9" t="s">
        <v>27</v>
      </c>
      <c r="D373" s="9" t="s">
        <v>160</v>
      </c>
      <c r="E373" s="9" t="s">
        <v>17</v>
      </c>
      <c r="F373" s="9" t="s">
        <v>162</v>
      </c>
      <c r="G373" s="5" t="s">
        <v>157</v>
      </c>
      <c r="H373" s="6">
        <v>4.32</v>
      </c>
      <c r="I373" s="6">
        <v>0</v>
      </c>
      <c r="J373" s="6">
        <v>0</v>
      </c>
      <c r="K373" s="6">
        <v>0.32</v>
      </c>
      <c r="L373" s="6">
        <v>0</v>
      </c>
      <c r="M373" s="6">
        <v>4</v>
      </c>
      <c r="N373" s="6">
        <v>2.6799999999999997</v>
      </c>
      <c r="O373" s="6">
        <v>0</v>
      </c>
      <c r="P373" s="82">
        <f t="shared" si="7"/>
        <v>1.3200000000000003</v>
      </c>
    </row>
    <row r="374" spans="1:16" s="3" customFormat="1" x14ac:dyDescent="0.25">
      <c r="A374" s="9">
        <v>2019</v>
      </c>
      <c r="B374" s="9">
        <v>2</v>
      </c>
      <c r="C374" s="9" t="s">
        <v>27</v>
      </c>
      <c r="D374" s="9" t="s">
        <v>158</v>
      </c>
      <c r="E374" s="9" t="s">
        <v>17</v>
      </c>
      <c r="F374" s="9" t="s">
        <v>163</v>
      </c>
      <c r="G374" s="5" t="s">
        <v>157</v>
      </c>
      <c r="H374" s="6">
        <v>2.7</v>
      </c>
      <c r="I374" s="6">
        <v>0</v>
      </c>
      <c r="J374" s="6">
        <v>0</v>
      </c>
      <c r="K374" s="6">
        <v>0.19</v>
      </c>
      <c r="L374" s="6">
        <v>0</v>
      </c>
      <c r="M374" s="6">
        <v>2.5099999999999998</v>
      </c>
      <c r="N374" s="6">
        <v>1.69</v>
      </c>
      <c r="O374" s="6">
        <v>0</v>
      </c>
      <c r="P374" s="82">
        <f t="shared" si="7"/>
        <v>0.81999999999999984</v>
      </c>
    </row>
    <row r="375" spans="1:16" s="3" customFormat="1" x14ac:dyDescent="0.25">
      <c r="A375" s="9">
        <v>2019</v>
      </c>
      <c r="B375" s="9">
        <v>2</v>
      </c>
      <c r="C375" s="9" t="s">
        <v>27</v>
      </c>
      <c r="D375" s="9" t="s">
        <v>158</v>
      </c>
      <c r="E375" s="9" t="s">
        <v>17</v>
      </c>
      <c r="F375" s="9" t="s">
        <v>164</v>
      </c>
      <c r="G375" s="5" t="s">
        <v>157</v>
      </c>
      <c r="H375" s="6">
        <v>1.05</v>
      </c>
      <c r="I375" s="6">
        <v>0</v>
      </c>
      <c r="J375" s="6">
        <v>0</v>
      </c>
      <c r="K375" s="6">
        <v>7.0000000000000007E-2</v>
      </c>
      <c r="L375" s="6">
        <v>0</v>
      </c>
      <c r="M375" s="6">
        <v>0.98</v>
      </c>
      <c r="N375" s="6">
        <v>0.66</v>
      </c>
      <c r="O375" s="6">
        <v>0</v>
      </c>
      <c r="P375" s="82">
        <f t="shared" si="7"/>
        <v>0.31999999999999995</v>
      </c>
    </row>
    <row r="376" spans="1:16" s="3" customFormat="1" x14ac:dyDescent="0.25">
      <c r="A376" s="9">
        <v>2019</v>
      </c>
      <c r="B376" s="9">
        <v>2</v>
      </c>
      <c r="C376" s="9" t="s">
        <v>27</v>
      </c>
      <c r="D376" s="9" t="s">
        <v>160</v>
      </c>
      <c r="E376" s="9" t="s">
        <v>17</v>
      </c>
      <c r="F376" s="9" t="s">
        <v>165</v>
      </c>
      <c r="G376" s="5" t="s">
        <v>157</v>
      </c>
      <c r="H376" s="6">
        <v>0.5</v>
      </c>
      <c r="I376" s="6">
        <v>0</v>
      </c>
      <c r="J376" s="6">
        <v>0</v>
      </c>
      <c r="K376" s="6">
        <v>0.03</v>
      </c>
      <c r="L376" s="6">
        <v>0</v>
      </c>
      <c r="M376" s="6">
        <v>0.46</v>
      </c>
      <c r="N376" s="6">
        <v>0.31</v>
      </c>
      <c r="O376" s="6">
        <v>0</v>
      </c>
      <c r="P376" s="82">
        <f t="shared" si="7"/>
        <v>0.15000000000000002</v>
      </c>
    </row>
    <row r="377" spans="1:16" s="3" customFormat="1" x14ac:dyDescent="0.25">
      <c r="A377" s="9">
        <v>2019</v>
      </c>
      <c r="B377" s="9">
        <v>2</v>
      </c>
      <c r="C377" s="9" t="s">
        <v>19</v>
      </c>
      <c r="D377" s="9" t="s">
        <v>166</v>
      </c>
      <c r="E377" s="9" t="s">
        <v>104</v>
      </c>
      <c r="F377" s="9" t="s">
        <v>167</v>
      </c>
      <c r="G377" s="5" t="s">
        <v>168</v>
      </c>
      <c r="H377" s="6">
        <v>4.04</v>
      </c>
      <c r="I377" s="6">
        <v>0</v>
      </c>
      <c r="J377" s="6">
        <v>0</v>
      </c>
      <c r="K377" s="6">
        <v>0</v>
      </c>
      <c r="L377" s="6">
        <v>4.04</v>
      </c>
      <c r="M377" s="6">
        <v>0</v>
      </c>
      <c r="N377" s="6">
        <v>0</v>
      </c>
      <c r="O377" s="6">
        <v>0</v>
      </c>
      <c r="P377" s="82">
        <f t="shared" si="7"/>
        <v>0</v>
      </c>
    </row>
    <row r="378" spans="1:16" s="3" customFormat="1" x14ac:dyDescent="0.25">
      <c r="A378" s="9">
        <v>2019</v>
      </c>
      <c r="B378" s="9">
        <v>2</v>
      </c>
      <c r="C378" s="9" t="s">
        <v>19</v>
      </c>
      <c r="D378" s="9" t="s">
        <v>166</v>
      </c>
      <c r="E378" s="9" t="s">
        <v>104</v>
      </c>
      <c r="F378" s="9" t="s">
        <v>168</v>
      </c>
      <c r="G378" s="5" t="s">
        <v>168</v>
      </c>
      <c r="H378" s="6">
        <v>2.37</v>
      </c>
      <c r="I378" s="6">
        <v>0</v>
      </c>
      <c r="J378" s="6">
        <v>0</v>
      </c>
      <c r="K378" s="6">
        <v>0</v>
      </c>
      <c r="L378" s="6">
        <v>2.37</v>
      </c>
      <c r="M378" s="6">
        <v>0</v>
      </c>
      <c r="N378" s="6">
        <v>0</v>
      </c>
      <c r="O378" s="6">
        <v>0</v>
      </c>
      <c r="P378" s="82">
        <f t="shared" si="7"/>
        <v>0</v>
      </c>
    </row>
    <row r="379" spans="1:16" s="3" customFormat="1" x14ac:dyDescent="0.25">
      <c r="A379" s="9">
        <v>2019</v>
      </c>
      <c r="B379" s="9">
        <v>2</v>
      </c>
      <c r="C379" s="9" t="s">
        <v>19</v>
      </c>
      <c r="D379" s="9" t="s">
        <v>103</v>
      </c>
      <c r="E379" s="9" t="s">
        <v>104</v>
      </c>
      <c r="F379" s="9" t="s">
        <v>169</v>
      </c>
      <c r="G379" s="5" t="s">
        <v>168</v>
      </c>
      <c r="H379" s="6">
        <v>2.09</v>
      </c>
      <c r="I379" s="6">
        <v>0</v>
      </c>
      <c r="J379" s="6">
        <v>0</v>
      </c>
      <c r="K379" s="6">
        <v>0</v>
      </c>
      <c r="L379" s="6">
        <v>2.09</v>
      </c>
      <c r="M379" s="6">
        <v>0</v>
      </c>
      <c r="N379" s="6">
        <v>0</v>
      </c>
      <c r="O379" s="6">
        <v>0</v>
      </c>
      <c r="P379" s="82">
        <f t="shared" si="7"/>
        <v>0</v>
      </c>
    </row>
    <row r="380" spans="1:16" s="3" customFormat="1" x14ac:dyDescent="0.25">
      <c r="A380" s="9">
        <v>2019</v>
      </c>
      <c r="B380" s="9">
        <v>2</v>
      </c>
      <c r="C380" s="9" t="s">
        <v>79</v>
      </c>
      <c r="D380" s="9" t="s">
        <v>137</v>
      </c>
      <c r="E380" s="9" t="s">
        <v>138</v>
      </c>
      <c r="F380" s="9" t="s">
        <v>170</v>
      </c>
      <c r="G380" s="5" t="s">
        <v>171</v>
      </c>
      <c r="H380" s="6">
        <v>5.6400000000000006</v>
      </c>
      <c r="I380" s="6">
        <v>0</v>
      </c>
      <c r="J380" s="6">
        <v>0</v>
      </c>
      <c r="K380" s="6">
        <v>0</v>
      </c>
      <c r="L380" s="6">
        <v>5.6400000000000006</v>
      </c>
      <c r="M380" s="6">
        <v>0</v>
      </c>
      <c r="N380" s="6">
        <v>0</v>
      </c>
      <c r="O380" s="6">
        <v>0</v>
      </c>
      <c r="P380" s="82">
        <f t="shared" si="7"/>
        <v>0</v>
      </c>
    </row>
    <row r="381" spans="1:16" s="3" customFormat="1" x14ac:dyDescent="0.25">
      <c r="A381" s="9">
        <v>2019</v>
      </c>
      <c r="B381" s="9">
        <v>2</v>
      </c>
      <c r="C381" s="9" t="s">
        <v>79</v>
      </c>
      <c r="D381" s="9" t="s">
        <v>137</v>
      </c>
      <c r="E381" s="9" t="s">
        <v>138</v>
      </c>
      <c r="F381" s="9" t="s">
        <v>172</v>
      </c>
      <c r="G381" s="5" t="s">
        <v>171</v>
      </c>
      <c r="H381" s="6">
        <v>12.17</v>
      </c>
      <c r="I381" s="6">
        <v>0</v>
      </c>
      <c r="J381" s="6">
        <v>0</v>
      </c>
      <c r="K381" s="6">
        <v>0</v>
      </c>
      <c r="L381" s="6">
        <v>12.17</v>
      </c>
      <c r="M381" s="6">
        <v>0</v>
      </c>
      <c r="N381" s="6">
        <v>0</v>
      </c>
      <c r="O381" s="6">
        <v>0</v>
      </c>
      <c r="P381" s="82">
        <f t="shared" si="7"/>
        <v>0</v>
      </c>
    </row>
    <row r="382" spans="1:16" s="3" customFormat="1" x14ac:dyDescent="0.25">
      <c r="A382" s="9">
        <v>2019</v>
      </c>
      <c r="B382" s="9">
        <v>2</v>
      </c>
      <c r="C382" s="9" t="s">
        <v>79</v>
      </c>
      <c r="D382" s="9" t="s">
        <v>137</v>
      </c>
      <c r="E382" s="9" t="s">
        <v>138</v>
      </c>
      <c r="F382" s="9" t="s">
        <v>173</v>
      </c>
      <c r="G382" s="5" t="s">
        <v>171</v>
      </c>
      <c r="H382" s="6">
        <v>0.44</v>
      </c>
      <c r="I382" s="6">
        <v>0</v>
      </c>
      <c r="J382" s="6">
        <v>0</v>
      </c>
      <c r="K382" s="6">
        <v>0</v>
      </c>
      <c r="L382" s="6">
        <v>0.44</v>
      </c>
      <c r="M382" s="6">
        <v>0</v>
      </c>
      <c r="N382" s="6">
        <v>0</v>
      </c>
      <c r="O382" s="6">
        <v>0</v>
      </c>
      <c r="P382" s="82">
        <f t="shared" si="7"/>
        <v>0</v>
      </c>
    </row>
    <row r="383" spans="1:16" s="3" customFormat="1" x14ac:dyDescent="0.25">
      <c r="A383" s="9">
        <v>2019</v>
      </c>
      <c r="B383" s="9">
        <v>2</v>
      </c>
      <c r="C383" s="9" t="s">
        <v>79</v>
      </c>
      <c r="D383" s="9" t="s">
        <v>137</v>
      </c>
      <c r="E383" s="9" t="s">
        <v>138</v>
      </c>
      <c r="F383" s="9" t="s">
        <v>174</v>
      </c>
      <c r="G383" s="5" t="s">
        <v>171</v>
      </c>
      <c r="H383" s="6">
        <v>0.42</v>
      </c>
      <c r="I383" s="6">
        <v>0</v>
      </c>
      <c r="J383" s="6">
        <v>0</v>
      </c>
      <c r="K383" s="6">
        <v>0</v>
      </c>
      <c r="L383" s="6">
        <v>0.42</v>
      </c>
      <c r="M383" s="6">
        <v>0</v>
      </c>
      <c r="N383" s="6">
        <v>0</v>
      </c>
      <c r="O383" s="6">
        <v>0</v>
      </c>
      <c r="P383" s="82">
        <f t="shared" si="7"/>
        <v>0</v>
      </c>
    </row>
    <row r="384" spans="1:16" s="3" customFormat="1" x14ac:dyDescent="0.25">
      <c r="A384" s="9">
        <v>2019</v>
      </c>
      <c r="B384" s="9">
        <v>2</v>
      </c>
      <c r="C384" s="9" t="s">
        <v>79</v>
      </c>
      <c r="D384" s="9" t="s">
        <v>137</v>
      </c>
      <c r="E384" s="9" t="s">
        <v>138</v>
      </c>
      <c r="F384" s="9" t="s">
        <v>175</v>
      </c>
      <c r="G384" s="5" t="s">
        <v>171</v>
      </c>
      <c r="H384" s="6">
        <v>3.95</v>
      </c>
      <c r="I384" s="6">
        <v>0</v>
      </c>
      <c r="J384" s="6">
        <v>0</v>
      </c>
      <c r="K384" s="6">
        <v>0</v>
      </c>
      <c r="L384" s="6">
        <v>3.95</v>
      </c>
      <c r="M384" s="6">
        <v>0</v>
      </c>
      <c r="N384" s="6">
        <v>0</v>
      </c>
      <c r="O384" s="6">
        <v>0</v>
      </c>
      <c r="P384" s="82">
        <f t="shared" si="7"/>
        <v>0</v>
      </c>
    </row>
    <row r="385" spans="1:16" s="3" customFormat="1" x14ac:dyDescent="0.25">
      <c r="A385" s="9">
        <v>2019</v>
      </c>
      <c r="B385" s="9">
        <v>2</v>
      </c>
      <c r="C385" s="9" t="s">
        <v>27</v>
      </c>
      <c r="D385" s="9" t="s">
        <v>158</v>
      </c>
      <c r="E385" s="9" t="s">
        <v>176</v>
      </c>
      <c r="F385" s="9" t="s">
        <v>177</v>
      </c>
      <c r="G385" s="5" t="s">
        <v>178</v>
      </c>
      <c r="H385" s="6">
        <v>0.01</v>
      </c>
      <c r="I385" s="6">
        <v>0</v>
      </c>
      <c r="J385" s="6">
        <v>0</v>
      </c>
      <c r="K385" s="6">
        <v>0.01</v>
      </c>
      <c r="L385" s="6">
        <v>0</v>
      </c>
      <c r="M385" s="6">
        <v>0</v>
      </c>
      <c r="N385" s="6">
        <v>0</v>
      </c>
      <c r="O385" s="6">
        <v>0</v>
      </c>
      <c r="P385" s="82">
        <f t="shared" si="7"/>
        <v>0</v>
      </c>
    </row>
    <row r="386" spans="1:16" s="3" customFormat="1" x14ac:dyDescent="0.25">
      <c r="A386" s="9">
        <v>2019</v>
      </c>
      <c r="B386" s="9">
        <v>2</v>
      </c>
      <c r="C386" s="9" t="s">
        <v>27</v>
      </c>
      <c r="D386" s="9" t="s">
        <v>158</v>
      </c>
      <c r="E386" s="9" t="s">
        <v>176</v>
      </c>
      <c r="F386" s="9" t="s">
        <v>179</v>
      </c>
      <c r="G386" s="5" t="s">
        <v>178</v>
      </c>
      <c r="H386" s="6">
        <v>3.39</v>
      </c>
      <c r="I386" s="6">
        <v>0</v>
      </c>
      <c r="J386" s="6">
        <v>0</v>
      </c>
      <c r="K386" s="6">
        <v>0</v>
      </c>
      <c r="L386" s="6">
        <v>0</v>
      </c>
      <c r="M386" s="6">
        <v>3.39</v>
      </c>
      <c r="N386" s="6">
        <v>1.74</v>
      </c>
      <c r="O386" s="6">
        <v>0</v>
      </c>
      <c r="P386" s="82">
        <f t="shared" si="7"/>
        <v>1.6500000000000001</v>
      </c>
    </row>
    <row r="387" spans="1:16" s="3" customFormat="1" x14ac:dyDescent="0.25">
      <c r="A387" s="9">
        <v>2019</v>
      </c>
      <c r="B387" s="9">
        <v>2</v>
      </c>
      <c r="C387" s="9" t="s">
        <v>27</v>
      </c>
      <c r="D387" s="9" t="s">
        <v>180</v>
      </c>
      <c r="E387" s="9" t="s">
        <v>29</v>
      </c>
      <c r="F387" s="9" t="s">
        <v>181</v>
      </c>
      <c r="G387" s="5" t="s">
        <v>182</v>
      </c>
      <c r="H387" s="6">
        <v>13.35</v>
      </c>
      <c r="I387" s="6">
        <v>0</v>
      </c>
      <c r="J387" s="6">
        <v>0</v>
      </c>
      <c r="K387" s="6">
        <v>13.35</v>
      </c>
      <c r="L387" s="6">
        <v>0</v>
      </c>
      <c r="M387" s="6">
        <v>0</v>
      </c>
      <c r="N387" s="6">
        <v>0</v>
      </c>
      <c r="O387" s="6">
        <v>0</v>
      </c>
      <c r="P387" s="82">
        <f t="shared" si="7"/>
        <v>0</v>
      </c>
    </row>
    <row r="388" spans="1:16" s="3" customFormat="1" x14ac:dyDescent="0.25">
      <c r="A388" s="9">
        <v>2019</v>
      </c>
      <c r="B388" s="9">
        <v>2</v>
      </c>
      <c r="C388" s="9" t="s">
        <v>79</v>
      </c>
      <c r="D388" s="9" t="s">
        <v>79</v>
      </c>
      <c r="E388" s="9" t="s">
        <v>138</v>
      </c>
      <c r="F388" s="9" t="s">
        <v>183</v>
      </c>
      <c r="G388" s="5" t="s">
        <v>184</v>
      </c>
      <c r="H388" s="6">
        <v>57.2</v>
      </c>
      <c r="I388" s="6">
        <v>0</v>
      </c>
      <c r="J388" s="6">
        <v>0</v>
      </c>
      <c r="K388" s="6">
        <v>57.2</v>
      </c>
      <c r="L388" s="6">
        <v>0</v>
      </c>
      <c r="M388" s="6">
        <v>0</v>
      </c>
      <c r="N388" s="6">
        <v>0</v>
      </c>
      <c r="O388" s="6">
        <v>0</v>
      </c>
      <c r="P388" s="82">
        <f t="shared" ref="P388:P451" si="8">+O388+M388-N388</f>
        <v>0</v>
      </c>
    </row>
    <row r="389" spans="1:16" s="3" customFormat="1" x14ac:dyDescent="0.25">
      <c r="A389" s="9">
        <v>2019</v>
      </c>
      <c r="B389" s="9">
        <v>2</v>
      </c>
      <c r="C389" s="9" t="s">
        <v>79</v>
      </c>
      <c r="D389" s="9" t="s">
        <v>137</v>
      </c>
      <c r="E389" s="9" t="s">
        <v>138</v>
      </c>
      <c r="F389" s="9" t="s">
        <v>183</v>
      </c>
      <c r="G389" s="5" t="s">
        <v>184</v>
      </c>
      <c r="H389" s="6">
        <v>0.8600000000000001</v>
      </c>
      <c r="I389" s="6">
        <v>0</v>
      </c>
      <c r="J389" s="6">
        <v>0</v>
      </c>
      <c r="K389" s="6">
        <v>0.8600000000000001</v>
      </c>
      <c r="L389" s="6">
        <v>0</v>
      </c>
      <c r="M389" s="6">
        <v>0</v>
      </c>
      <c r="N389" s="6">
        <v>0</v>
      </c>
      <c r="O389" s="6">
        <v>0</v>
      </c>
      <c r="P389" s="82">
        <f t="shared" si="8"/>
        <v>0</v>
      </c>
    </row>
    <row r="390" spans="1:16" s="3" customFormat="1" x14ac:dyDescent="0.25">
      <c r="A390" s="9">
        <v>2019</v>
      </c>
      <c r="B390" s="9">
        <v>2</v>
      </c>
      <c r="C390" s="9" t="s">
        <v>79</v>
      </c>
      <c r="D390" s="9" t="s">
        <v>79</v>
      </c>
      <c r="E390" s="9" t="s">
        <v>138</v>
      </c>
      <c r="F390" s="9" t="s">
        <v>185</v>
      </c>
      <c r="G390" s="5" t="s">
        <v>184</v>
      </c>
      <c r="H390" s="6">
        <v>8.120000000000001</v>
      </c>
      <c r="I390" s="6">
        <v>0</v>
      </c>
      <c r="J390" s="6">
        <v>0</v>
      </c>
      <c r="K390" s="6">
        <v>8.120000000000001</v>
      </c>
      <c r="L390" s="6">
        <v>0</v>
      </c>
      <c r="M390" s="6">
        <v>0</v>
      </c>
      <c r="N390" s="6">
        <v>0</v>
      </c>
      <c r="O390" s="6">
        <v>0</v>
      </c>
      <c r="P390" s="82">
        <f t="shared" si="8"/>
        <v>0</v>
      </c>
    </row>
    <row r="391" spans="1:16" s="3" customFormat="1" x14ac:dyDescent="0.25">
      <c r="A391" s="9">
        <v>2019</v>
      </c>
      <c r="B391" s="9">
        <v>2</v>
      </c>
      <c r="C391" s="9" t="s">
        <v>79</v>
      </c>
      <c r="D391" s="9" t="s">
        <v>137</v>
      </c>
      <c r="E391" s="9" t="s">
        <v>138</v>
      </c>
      <c r="F391" s="9" t="s">
        <v>186</v>
      </c>
      <c r="G391" s="5" t="s">
        <v>184</v>
      </c>
      <c r="H391" s="6">
        <v>1.5699999999999998</v>
      </c>
      <c r="I391" s="6">
        <v>0</v>
      </c>
      <c r="J391" s="6">
        <v>0</v>
      </c>
      <c r="K391" s="6">
        <v>1.5699999999999998</v>
      </c>
      <c r="L391" s="6">
        <v>0</v>
      </c>
      <c r="M391" s="6">
        <v>0</v>
      </c>
      <c r="N391" s="6">
        <v>0</v>
      </c>
      <c r="O391" s="6">
        <v>0</v>
      </c>
      <c r="P391" s="82">
        <f t="shared" si="8"/>
        <v>0</v>
      </c>
    </row>
    <row r="392" spans="1:16" s="3" customFormat="1" x14ac:dyDescent="0.25">
      <c r="A392" s="9">
        <v>2019</v>
      </c>
      <c r="B392" s="9">
        <v>2</v>
      </c>
      <c r="C392" s="9" t="s">
        <v>79</v>
      </c>
      <c r="D392" s="9" t="s">
        <v>137</v>
      </c>
      <c r="E392" s="9" t="s">
        <v>138</v>
      </c>
      <c r="F392" s="9" t="s">
        <v>187</v>
      </c>
      <c r="G392" s="5" t="s">
        <v>184</v>
      </c>
      <c r="H392" s="6">
        <v>0.08</v>
      </c>
      <c r="I392" s="6">
        <v>0</v>
      </c>
      <c r="J392" s="6">
        <v>0</v>
      </c>
      <c r="K392" s="6">
        <v>0.08</v>
      </c>
      <c r="L392" s="6">
        <v>0</v>
      </c>
      <c r="M392" s="6">
        <v>0</v>
      </c>
      <c r="N392" s="6">
        <v>0</v>
      </c>
      <c r="O392" s="6">
        <v>0</v>
      </c>
      <c r="P392" s="82">
        <f t="shared" si="8"/>
        <v>0</v>
      </c>
    </row>
    <row r="393" spans="1:16" s="3" customFormat="1" x14ac:dyDescent="0.25">
      <c r="A393" s="9">
        <v>2019</v>
      </c>
      <c r="B393" s="9">
        <v>2</v>
      </c>
      <c r="C393" s="9" t="s">
        <v>79</v>
      </c>
      <c r="D393" s="9" t="s">
        <v>79</v>
      </c>
      <c r="E393" s="9" t="s">
        <v>138</v>
      </c>
      <c r="F393" s="9" t="s">
        <v>188</v>
      </c>
      <c r="G393" s="5" t="s">
        <v>184</v>
      </c>
      <c r="H393" s="6">
        <v>0.04</v>
      </c>
      <c r="I393" s="6">
        <v>0</v>
      </c>
      <c r="J393" s="6">
        <v>0</v>
      </c>
      <c r="K393" s="6">
        <v>0.04</v>
      </c>
      <c r="L393" s="6">
        <v>0</v>
      </c>
      <c r="M393" s="6">
        <v>0</v>
      </c>
      <c r="N393" s="6">
        <v>0</v>
      </c>
      <c r="O393" s="6">
        <v>0</v>
      </c>
      <c r="P393" s="82">
        <f t="shared" si="8"/>
        <v>0</v>
      </c>
    </row>
    <row r="394" spans="1:16" s="3" customFormat="1" x14ac:dyDescent="0.25">
      <c r="A394" s="9">
        <v>2019</v>
      </c>
      <c r="B394" s="9">
        <v>2</v>
      </c>
      <c r="C394" s="9" t="s">
        <v>27</v>
      </c>
      <c r="D394" s="9" t="s">
        <v>180</v>
      </c>
      <c r="E394" s="9" t="s">
        <v>29</v>
      </c>
      <c r="F394" s="9" t="s">
        <v>189</v>
      </c>
      <c r="G394" s="5" t="s">
        <v>190</v>
      </c>
      <c r="H394" s="6">
        <v>66.179999999999993</v>
      </c>
      <c r="I394" s="6">
        <v>0</v>
      </c>
      <c r="J394" s="6">
        <v>0</v>
      </c>
      <c r="K394" s="6">
        <v>53.839999999999996</v>
      </c>
      <c r="L394" s="6">
        <v>12.34</v>
      </c>
      <c r="M394" s="6">
        <v>0</v>
      </c>
      <c r="N394" s="6">
        <v>0</v>
      </c>
      <c r="O394" s="6">
        <v>0</v>
      </c>
      <c r="P394" s="82">
        <f t="shared" si="8"/>
        <v>0</v>
      </c>
    </row>
    <row r="395" spans="1:16" s="3" customFormat="1" x14ac:dyDescent="0.25">
      <c r="A395" s="9">
        <v>2019</v>
      </c>
      <c r="B395" s="9">
        <v>2</v>
      </c>
      <c r="C395" s="9" t="s">
        <v>27</v>
      </c>
      <c r="D395" s="9" t="s">
        <v>191</v>
      </c>
      <c r="E395" s="9" t="s">
        <v>29</v>
      </c>
      <c r="F395" s="9" t="s">
        <v>189</v>
      </c>
      <c r="G395" s="5" t="s">
        <v>190</v>
      </c>
      <c r="H395" s="6">
        <v>10.84</v>
      </c>
      <c r="I395" s="6">
        <v>0</v>
      </c>
      <c r="J395" s="6">
        <v>0</v>
      </c>
      <c r="K395" s="6">
        <v>9.1999999999999993</v>
      </c>
      <c r="L395" s="6">
        <v>1.63</v>
      </c>
      <c r="M395" s="6">
        <v>0</v>
      </c>
      <c r="N395" s="6">
        <v>0</v>
      </c>
      <c r="O395" s="6">
        <v>0</v>
      </c>
      <c r="P395" s="82">
        <f t="shared" si="8"/>
        <v>0</v>
      </c>
    </row>
    <row r="396" spans="1:16" s="3" customFormat="1" x14ac:dyDescent="0.25">
      <c r="A396" s="9">
        <v>2019</v>
      </c>
      <c r="B396" s="9">
        <v>2</v>
      </c>
      <c r="C396" s="9" t="s">
        <v>27</v>
      </c>
      <c r="D396" s="9" t="s">
        <v>191</v>
      </c>
      <c r="E396" s="9" t="s">
        <v>29</v>
      </c>
      <c r="F396" s="9" t="s">
        <v>192</v>
      </c>
      <c r="G396" s="5" t="s">
        <v>190</v>
      </c>
      <c r="H396" s="6">
        <v>30.7</v>
      </c>
      <c r="I396" s="6">
        <v>0</v>
      </c>
      <c r="J396" s="6">
        <v>0</v>
      </c>
      <c r="K396" s="6">
        <v>24.94</v>
      </c>
      <c r="L396" s="6">
        <v>5.77</v>
      </c>
      <c r="M396" s="6">
        <v>0</v>
      </c>
      <c r="N396" s="6">
        <v>0</v>
      </c>
      <c r="O396" s="6">
        <v>0</v>
      </c>
      <c r="P396" s="82">
        <f t="shared" si="8"/>
        <v>0</v>
      </c>
    </row>
    <row r="397" spans="1:16" s="3" customFormat="1" x14ac:dyDescent="0.25">
      <c r="A397" s="9">
        <v>2019</v>
      </c>
      <c r="B397" s="9">
        <v>2</v>
      </c>
      <c r="C397" s="9" t="s">
        <v>19</v>
      </c>
      <c r="D397" s="9" t="s">
        <v>106</v>
      </c>
      <c r="E397" s="9" t="s">
        <v>29</v>
      </c>
      <c r="F397" s="9" t="s">
        <v>193</v>
      </c>
      <c r="G397" s="5" t="s">
        <v>193</v>
      </c>
      <c r="H397" s="6">
        <v>3854.3700000000003</v>
      </c>
      <c r="I397" s="6">
        <v>0</v>
      </c>
      <c r="J397" s="6">
        <v>1058.47</v>
      </c>
      <c r="K397" s="6">
        <v>14.780000000000001</v>
      </c>
      <c r="L397" s="6">
        <v>348.31</v>
      </c>
      <c r="M397" s="6">
        <v>379.80999999999995</v>
      </c>
      <c r="N397" s="6">
        <v>379.40999999999997</v>
      </c>
      <c r="O397" s="6">
        <v>2052.9899999999998</v>
      </c>
      <c r="P397" s="82">
        <f t="shared" si="8"/>
        <v>2053.39</v>
      </c>
    </row>
    <row r="398" spans="1:16" s="3" customFormat="1" x14ac:dyDescent="0.25">
      <c r="A398" s="9">
        <v>2019</v>
      </c>
      <c r="B398" s="9">
        <v>2</v>
      </c>
      <c r="C398" s="9" t="s">
        <v>89</v>
      </c>
      <c r="D398" s="9" t="s">
        <v>194</v>
      </c>
      <c r="E398" s="9" t="s">
        <v>29</v>
      </c>
      <c r="F398" s="9" t="s">
        <v>195</v>
      </c>
      <c r="G398" s="5" t="s">
        <v>196</v>
      </c>
      <c r="H398" s="6">
        <v>50.480000000000004</v>
      </c>
      <c r="I398" s="6">
        <v>0</v>
      </c>
      <c r="J398" s="6">
        <v>0</v>
      </c>
      <c r="K398" s="6">
        <v>48.76</v>
      </c>
      <c r="L398" s="6">
        <v>1.7199999999999998</v>
      </c>
      <c r="M398" s="6">
        <v>0</v>
      </c>
      <c r="N398" s="6">
        <v>0</v>
      </c>
      <c r="O398" s="6">
        <v>0</v>
      </c>
      <c r="P398" s="82">
        <f t="shared" si="8"/>
        <v>0</v>
      </c>
    </row>
    <row r="399" spans="1:16" s="3" customFormat="1" x14ac:dyDescent="0.25">
      <c r="A399" s="9">
        <v>2019</v>
      </c>
      <c r="B399" s="9">
        <v>2</v>
      </c>
      <c r="C399" s="9" t="s">
        <v>89</v>
      </c>
      <c r="D399" s="9" t="s">
        <v>197</v>
      </c>
      <c r="E399" s="9" t="s">
        <v>29</v>
      </c>
      <c r="F399" s="9" t="s">
        <v>198</v>
      </c>
      <c r="G399" s="5" t="s">
        <v>196</v>
      </c>
      <c r="H399" s="6">
        <v>5.95</v>
      </c>
      <c r="I399" s="6">
        <v>0</v>
      </c>
      <c r="J399" s="6">
        <v>0</v>
      </c>
      <c r="K399" s="6">
        <v>5.95</v>
      </c>
      <c r="L399" s="6">
        <v>0</v>
      </c>
      <c r="M399" s="6">
        <v>0</v>
      </c>
      <c r="N399" s="6">
        <v>0</v>
      </c>
      <c r="O399" s="6">
        <v>0</v>
      </c>
      <c r="P399" s="82">
        <f t="shared" si="8"/>
        <v>0</v>
      </c>
    </row>
    <row r="400" spans="1:16" s="3" customFormat="1" x14ac:dyDescent="0.25">
      <c r="A400" s="9">
        <v>2019</v>
      </c>
      <c r="B400" s="9">
        <v>2</v>
      </c>
      <c r="C400" s="9" t="s">
        <v>89</v>
      </c>
      <c r="D400" s="9" t="s">
        <v>197</v>
      </c>
      <c r="E400" s="9" t="s">
        <v>29</v>
      </c>
      <c r="F400" s="9" t="s">
        <v>199</v>
      </c>
      <c r="G400" s="5" t="s">
        <v>200</v>
      </c>
      <c r="H400" s="6">
        <v>61.84</v>
      </c>
      <c r="I400" s="6">
        <v>0</v>
      </c>
      <c r="J400" s="6">
        <v>0</v>
      </c>
      <c r="K400" s="6">
        <v>0.91</v>
      </c>
      <c r="L400" s="6">
        <v>3</v>
      </c>
      <c r="M400" s="6">
        <v>57.22</v>
      </c>
      <c r="N400" s="6">
        <v>0</v>
      </c>
      <c r="O400" s="6">
        <v>0.72</v>
      </c>
      <c r="P400" s="82">
        <f t="shared" si="8"/>
        <v>57.94</v>
      </c>
    </row>
    <row r="401" spans="1:16" s="3" customFormat="1" x14ac:dyDescent="0.25">
      <c r="A401" s="9">
        <v>2019</v>
      </c>
      <c r="B401" s="9">
        <v>2</v>
      </c>
      <c r="C401" s="9" t="s">
        <v>89</v>
      </c>
      <c r="D401" s="9" t="s">
        <v>197</v>
      </c>
      <c r="E401" s="9" t="s">
        <v>29</v>
      </c>
      <c r="F401" s="9" t="s">
        <v>201</v>
      </c>
      <c r="G401" s="5" t="s">
        <v>200</v>
      </c>
      <c r="H401" s="6">
        <v>91.23</v>
      </c>
      <c r="I401" s="6">
        <v>0</v>
      </c>
      <c r="J401" s="6">
        <v>0</v>
      </c>
      <c r="K401" s="6">
        <v>1.34</v>
      </c>
      <c r="L401" s="6">
        <v>4.42</v>
      </c>
      <c r="M401" s="6">
        <v>84.4</v>
      </c>
      <c r="N401" s="6">
        <v>0</v>
      </c>
      <c r="O401" s="6">
        <v>1.06</v>
      </c>
      <c r="P401" s="82">
        <f t="shared" si="8"/>
        <v>85.460000000000008</v>
      </c>
    </row>
    <row r="402" spans="1:16" s="3" customFormat="1" x14ac:dyDescent="0.25">
      <c r="A402" s="9">
        <v>2019</v>
      </c>
      <c r="B402" s="9">
        <v>2</v>
      </c>
      <c r="C402" s="9" t="s">
        <v>89</v>
      </c>
      <c r="D402" s="9" t="s">
        <v>197</v>
      </c>
      <c r="E402" s="9" t="s">
        <v>29</v>
      </c>
      <c r="F402" s="9" t="s">
        <v>202</v>
      </c>
      <c r="G402" s="5" t="s">
        <v>200</v>
      </c>
      <c r="H402" s="6">
        <v>27.75</v>
      </c>
      <c r="I402" s="6">
        <v>0</v>
      </c>
      <c r="J402" s="6">
        <v>0</v>
      </c>
      <c r="K402" s="6">
        <v>0.41</v>
      </c>
      <c r="L402" s="6">
        <v>1.34</v>
      </c>
      <c r="M402" s="6">
        <v>25.67</v>
      </c>
      <c r="N402" s="6">
        <v>0</v>
      </c>
      <c r="O402" s="6">
        <v>0.32</v>
      </c>
      <c r="P402" s="82">
        <f t="shared" si="8"/>
        <v>25.990000000000002</v>
      </c>
    </row>
    <row r="403" spans="1:16" s="3" customFormat="1" x14ac:dyDescent="0.25">
      <c r="A403" s="9">
        <v>2019</v>
      </c>
      <c r="B403" s="9">
        <v>2</v>
      </c>
      <c r="C403" s="9" t="s">
        <v>203</v>
      </c>
      <c r="D403" s="9" t="s">
        <v>204</v>
      </c>
      <c r="E403" s="9" t="s">
        <v>17</v>
      </c>
      <c r="F403" s="9" t="s">
        <v>204</v>
      </c>
      <c r="G403" s="5" t="s">
        <v>205</v>
      </c>
      <c r="H403" s="6">
        <v>27.48</v>
      </c>
      <c r="I403" s="6">
        <v>0</v>
      </c>
      <c r="J403" s="6">
        <v>0</v>
      </c>
      <c r="K403" s="6">
        <v>0.36</v>
      </c>
      <c r="L403" s="6">
        <v>8.6199999999999992</v>
      </c>
      <c r="M403" s="6">
        <v>0</v>
      </c>
      <c r="N403" s="6">
        <v>0</v>
      </c>
      <c r="O403" s="6">
        <v>18.5</v>
      </c>
      <c r="P403" s="82">
        <f t="shared" si="8"/>
        <v>18.5</v>
      </c>
    </row>
    <row r="404" spans="1:16" s="3" customFormat="1" x14ac:dyDescent="0.25">
      <c r="A404" s="9">
        <v>2019</v>
      </c>
      <c r="B404" s="9">
        <v>2</v>
      </c>
      <c r="C404" s="9" t="s">
        <v>19</v>
      </c>
      <c r="D404" s="9" t="s">
        <v>46</v>
      </c>
      <c r="E404" s="9" t="s">
        <v>206</v>
      </c>
      <c r="F404" s="9" t="s">
        <v>207</v>
      </c>
      <c r="G404" s="5" t="s">
        <v>208</v>
      </c>
      <c r="H404" s="6">
        <v>6.87</v>
      </c>
      <c r="I404" s="6">
        <v>0</v>
      </c>
      <c r="J404" s="6">
        <v>0</v>
      </c>
      <c r="K404" s="6">
        <v>2.48</v>
      </c>
      <c r="L404" s="6">
        <v>4.3899999999999997</v>
      </c>
      <c r="M404" s="6">
        <v>0</v>
      </c>
      <c r="N404" s="6">
        <v>0</v>
      </c>
      <c r="O404" s="6">
        <v>0</v>
      </c>
      <c r="P404" s="82">
        <f t="shared" si="8"/>
        <v>0</v>
      </c>
    </row>
    <row r="405" spans="1:16" s="3" customFormat="1" x14ac:dyDescent="0.25">
      <c r="A405" s="9">
        <v>2019</v>
      </c>
      <c r="B405" s="9">
        <v>2</v>
      </c>
      <c r="C405" s="9" t="s">
        <v>209</v>
      </c>
      <c r="D405" s="9" t="s">
        <v>210</v>
      </c>
      <c r="E405" s="9" t="s">
        <v>17</v>
      </c>
      <c r="F405" s="9" t="s">
        <v>211</v>
      </c>
      <c r="G405" s="7" t="s">
        <v>212</v>
      </c>
      <c r="H405" s="6">
        <v>0.12</v>
      </c>
      <c r="I405" s="6">
        <v>0</v>
      </c>
      <c r="J405" s="6">
        <v>0</v>
      </c>
      <c r="K405" s="6">
        <v>0</v>
      </c>
      <c r="L405" s="6">
        <v>0.02</v>
      </c>
      <c r="M405" s="6">
        <v>0</v>
      </c>
      <c r="N405" s="6">
        <v>0</v>
      </c>
      <c r="O405" s="6">
        <v>0.09</v>
      </c>
      <c r="P405" s="82">
        <f t="shared" si="8"/>
        <v>0.09</v>
      </c>
    </row>
    <row r="406" spans="1:16" s="3" customFormat="1" x14ac:dyDescent="0.25">
      <c r="A406" s="9">
        <v>2019</v>
      </c>
      <c r="B406" s="9">
        <v>2</v>
      </c>
      <c r="C406" s="9" t="s">
        <v>209</v>
      </c>
      <c r="D406" s="9" t="s">
        <v>210</v>
      </c>
      <c r="E406" s="9" t="s">
        <v>17</v>
      </c>
      <c r="F406" s="9" t="s">
        <v>213</v>
      </c>
      <c r="G406" s="7" t="s">
        <v>212</v>
      </c>
      <c r="H406" s="6">
        <v>0.03</v>
      </c>
      <c r="I406" s="6">
        <v>0</v>
      </c>
      <c r="J406" s="6">
        <v>0</v>
      </c>
      <c r="K406" s="6">
        <v>0</v>
      </c>
      <c r="L406" s="6">
        <v>0.01</v>
      </c>
      <c r="M406" s="6">
        <v>0</v>
      </c>
      <c r="N406" s="6">
        <v>0</v>
      </c>
      <c r="O406" s="6">
        <v>0.02</v>
      </c>
      <c r="P406" s="82">
        <f t="shared" si="8"/>
        <v>0.02</v>
      </c>
    </row>
    <row r="407" spans="1:16" s="3" customFormat="1" x14ac:dyDescent="0.25">
      <c r="A407" s="9">
        <v>2019</v>
      </c>
      <c r="B407" s="9">
        <v>2</v>
      </c>
      <c r="C407" s="9" t="s">
        <v>209</v>
      </c>
      <c r="D407" s="9" t="s">
        <v>210</v>
      </c>
      <c r="E407" s="9" t="s">
        <v>17</v>
      </c>
      <c r="F407" s="9" t="s">
        <v>214</v>
      </c>
      <c r="G407" s="7" t="s">
        <v>212</v>
      </c>
      <c r="H407" s="6">
        <v>0.13</v>
      </c>
      <c r="I407" s="6">
        <v>0</v>
      </c>
      <c r="J407" s="6">
        <v>0</v>
      </c>
      <c r="K407" s="6">
        <v>0</v>
      </c>
      <c r="L407" s="6">
        <v>0.03</v>
      </c>
      <c r="M407" s="6">
        <v>0</v>
      </c>
      <c r="N407" s="6">
        <v>0</v>
      </c>
      <c r="O407" s="6">
        <v>0.1</v>
      </c>
      <c r="P407" s="82">
        <f t="shared" si="8"/>
        <v>0.1</v>
      </c>
    </row>
    <row r="408" spans="1:16" s="3" customFormat="1" x14ac:dyDescent="0.25">
      <c r="A408" s="9">
        <v>2019</v>
      </c>
      <c r="B408" s="9">
        <v>2</v>
      </c>
      <c r="C408" s="9" t="s">
        <v>209</v>
      </c>
      <c r="D408" s="9" t="s">
        <v>210</v>
      </c>
      <c r="E408" s="9" t="s">
        <v>17</v>
      </c>
      <c r="F408" s="9" t="s">
        <v>215</v>
      </c>
      <c r="G408" s="7" t="s">
        <v>212</v>
      </c>
      <c r="H408" s="6">
        <v>4.7</v>
      </c>
      <c r="I408" s="6">
        <v>0</v>
      </c>
      <c r="J408" s="6">
        <v>0</v>
      </c>
      <c r="K408" s="6">
        <v>0.16</v>
      </c>
      <c r="L408" s="6">
        <v>0.94</v>
      </c>
      <c r="M408" s="6">
        <v>0</v>
      </c>
      <c r="N408" s="6">
        <v>0</v>
      </c>
      <c r="O408" s="6">
        <v>3.6</v>
      </c>
      <c r="P408" s="82">
        <f t="shared" si="8"/>
        <v>3.6</v>
      </c>
    </row>
    <row r="409" spans="1:16" s="3" customFormat="1" x14ac:dyDescent="0.25">
      <c r="A409" s="9">
        <v>2019</v>
      </c>
      <c r="B409" s="9">
        <v>2</v>
      </c>
      <c r="C409" s="9" t="s">
        <v>19</v>
      </c>
      <c r="D409" s="9" t="s">
        <v>106</v>
      </c>
      <c r="E409" s="9" t="s">
        <v>29</v>
      </c>
      <c r="F409" s="9" t="s">
        <v>216</v>
      </c>
      <c r="G409" s="5" t="s">
        <v>217</v>
      </c>
      <c r="H409" s="6">
        <v>10113.240000000002</v>
      </c>
      <c r="I409" s="6">
        <v>0</v>
      </c>
      <c r="J409" s="6">
        <v>4504.6900000000005</v>
      </c>
      <c r="K409" s="6">
        <v>27.47</v>
      </c>
      <c r="L409" s="6">
        <v>824.99</v>
      </c>
      <c r="M409" s="6">
        <v>0</v>
      </c>
      <c r="N409" s="6">
        <v>0</v>
      </c>
      <c r="O409" s="6">
        <v>4756.05</v>
      </c>
      <c r="P409" s="82">
        <f t="shared" si="8"/>
        <v>4756.05</v>
      </c>
    </row>
    <row r="410" spans="1:16" s="3" customFormat="1" x14ac:dyDescent="0.25">
      <c r="A410" s="9">
        <v>2019</v>
      </c>
      <c r="B410" s="9">
        <v>2</v>
      </c>
      <c r="C410" s="9" t="s">
        <v>19</v>
      </c>
      <c r="D410" s="9" t="s">
        <v>106</v>
      </c>
      <c r="E410" s="9" t="s">
        <v>29</v>
      </c>
      <c r="F410" s="9" t="s">
        <v>218</v>
      </c>
      <c r="G410" s="5" t="s">
        <v>217</v>
      </c>
      <c r="H410" s="6">
        <v>4942.62</v>
      </c>
      <c r="I410" s="6">
        <v>0</v>
      </c>
      <c r="J410" s="6">
        <v>4173.2300000000005</v>
      </c>
      <c r="K410" s="6">
        <v>9.16</v>
      </c>
      <c r="L410" s="6">
        <v>126.06</v>
      </c>
      <c r="M410" s="6">
        <v>0</v>
      </c>
      <c r="N410" s="6">
        <v>0</v>
      </c>
      <c r="O410" s="6">
        <v>634.19000000000017</v>
      </c>
      <c r="P410" s="82">
        <f t="shared" si="8"/>
        <v>634.19000000000017</v>
      </c>
    </row>
    <row r="411" spans="1:16" s="3" customFormat="1" x14ac:dyDescent="0.25">
      <c r="A411" s="9">
        <v>2019</v>
      </c>
      <c r="B411" s="9">
        <v>2</v>
      </c>
      <c r="C411" s="9" t="s">
        <v>209</v>
      </c>
      <c r="D411" s="9" t="s">
        <v>219</v>
      </c>
      <c r="E411" s="9" t="s">
        <v>220</v>
      </c>
      <c r="F411" s="9" t="s">
        <v>221</v>
      </c>
      <c r="G411" s="5" t="s">
        <v>221</v>
      </c>
      <c r="H411" s="6">
        <v>403.78</v>
      </c>
      <c r="I411" s="6">
        <v>0</v>
      </c>
      <c r="J411" s="6">
        <v>0</v>
      </c>
      <c r="K411" s="6">
        <v>0.42000000000000004</v>
      </c>
      <c r="L411" s="6">
        <v>0</v>
      </c>
      <c r="M411" s="6">
        <v>403.36</v>
      </c>
      <c r="N411" s="6">
        <v>11.100000000000001</v>
      </c>
      <c r="O411" s="6">
        <v>0</v>
      </c>
      <c r="P411" s="82">
        <f t="shared" si="8"/>
        <v>392.26</v>
      </c>
    </row>
    <row r="412" spans="1:16" s="3" customFormat="1" x14ac:dyDescent="0.25">
      <c r="A412" s="9">
        <v>2019</v>
      </c>
      <c r="B412" s="9">
        <v>2</v>
      </c>
      <c r="C412" s="9" t="s">
        <v>222</v>
      </c>
      <c r="D412" s="9" t="s">
        <v>223</v>
      </c>
      <c r="E412" s="9" t="s">
        <v>224</v>
      </c>
      <c r="F412" s="9" t="s">
        <v>225</v>
      </c>
      <c r="G412" s="5" t="s">
        <v>226</v>
      </c>
      <c r="H412" s="6">
        <v>6.93</v>
      </c>
      <c r="I412" s="6">
        <v>0</v>
      </c>
      <c r="J412" s="6">
        <v>0</v>
      </c>
      <c r="K412" s="6">
        <v>0</v>
      </c>
      <c r="L412" s="6">
        <v>0.03</v>
      </c>
      <c r="M412" s="6">
        <v>0</v>
      </c>
      <c r="N412" s="6">
        <v>0</v>
      </c>
      <c r="O412" s="6">
        <v>6.9</v>
      </c>
      <c r="P412" s="82">
        <f t="shared" si="8"/>
        <v>6.9</v>
      </c>
    </row>
    <row r="413" spans="1:16" s="3" customFormat="1" x14ac:dyDescent="0.25">
      <c r="A413" s="9">
        <v>2019</v>
      </c>
      <c r="B413" s="9">
        <v>2</v>
      </c>
      <c r="C413" s="9" t="s">
        <v>222</v>
      </c>
      <c r="D413" s="9" t="s">
        <v>229</v>
      </c>
      <c r="E413" s="9" t="s">
        <v>224</v>
      </c>
      <c r="F413" s="9" t="s">
        <v>230</v>
      </c>
      <c r="G413" s="5" t="s">
        <v>226</v>
      </c>
      <c r="H413" s="6">
        <v>1905.98</v>
      </c>
      <c r="I413" s="6">
        <v>0</v>
      </c>
      <c r="J413" s="6">
        <v>0</v>
      </c>
      <c r="K413" s="6">
        <v>1.22</v>
      </c>
      <c r="L413" s="6">
        <v>8.9500000000000011</v>
      </c>
      <c r="M413" s="6">
        <v>1895.8</v>
      </c>
      <c r="N413" s="6">
        <v>1.19</v>
      </c>
      <c r="O413" s="6">
        <v>0</v>
      </c>
      <c r="P413" s="82">
        <f t="shared" si="8"/>
        <v>1894.61</v>
      </c>
    </row>
    <row r="414" spans="1:16" s="3" customFormat="1" x14ac:dyDescent="0.25">
      <c r="A414" s="9">
        <v>2019</v>
      </c>
      <c r="B414" s="9">
        <v>2</v>
      </c>
      <c r="C414" s="9" t="s">
        <v>231</v>
      </c>
      <c r="D414" s="9" t="s">
        <v>232</v>
      </c>
      <c r="E414" s="9" t="s">
        <v>224</v>
      </c>
      <c r="F414" s="9" t="s">
        <v>233</v>
      </c>
      <c r="G414" s="5" t="s">
        <v>226</v>
      </c>
      <c r="H414" s="6">
        <v>229.24</v>
      </c>
      <c r="I414" s="6">
        <v>0</v>
      </c>
      <c r="J414" s="6">
        <v>0</v>
      </c>
      <c r="K414" s="6">
        <v>0.14000000000000001</v>
      </c>
      <c r="L414" s="6">
        <v>1.05</v>
      </c>
      <c r="M414" s="6">
        <v>0</v>
      </c>
      <c r="N414" s="6">
        <v>0</v>
      </c>
      <c r="O414" s="6">
        <v>228.04</v>
      </c>
      <c r="P414" s="82">
        <f t="shared" si="8"/>
        <v>228.04</v>
      </c>
    </row>
    <row r="415" spans="1:16" s="3" customFormat="1" x14ac:dyDescent="0.25">
      <c r="A415" s="9">
        <v>2019</v>
      </c>
      <c r="B415" s="9">
        <v>2</v>
      </c>
      <c r="C415" s="9" t="s">
        <v>222</v>
      </c>
      <c r="D415" s="9" t="s">
        <v>229</v>
      </c>
      <c r="E415" s="9" t="s">
        <v>224</v>
      </c>
      <c r="F415" s="9" t="s">
        <v>234</v>
      </c>
      <c r="G415" s="5" t="s">
        <v>226</v>
      </c>
      <c r="H415" s="6">
        <v>190.24</v>
      </c>
      <c r="I415" s="6">
        <v>0</v>
      </c>
      <c r="J415" s="6">
        <v>0</v>
      </c>
      <c r="K415" s="6">
        <v>0.12</v>
      </c>
      <c r="L415" s="6">
        <v>0.89</v>
      </c>
      <c r="M415" s="6">
        <v>0</v>
      </c>
      <c r="N415" s="6">
        <v>0</v>
      </c>
      <c r="O415" s="6">
        <v>189.22</v>
      </c>
      <c r="P415" s="82">
        <f t="shared" si="8"/>
        <v>189.22</v>
      </c>
    </row>
    <row r="416" spans="1:16" s="3" customFormat="1" x14ac:dyDescent="0.25">
      <c r="A416" s="9">
        <v>2019</v>
      </c>
      <c r="B416" s="9">
        <v>2</v>
      </c>
      <c r="C416" s="9" t="s">
        <v>15</v>
      </c>
      <c r="D416" s="9" t="s">
        <v>131</v>
      </c>
      <c r="E416" s="9" t="s">
        <v>43</v>
      </c>
      <c r="F416" s="9" t="s">
        <v>235</v>
      </c>
      <c r="G416" s="5" t="s">
        <v>16</v>
      </c>
      <c r="H416" s="6">
        <v>42.76</v>
      </c>
      <c r="I416" s="6">
        <v>0</v>
      </c>
      <c r="J416" s="6">
        <v>0</v>
      </c>
      <c r="K416" s="6">
        <v>0.23</v>
      </c>
      <c r="L416" s="6">
        <v>41.81</v>
      </c>
      <c r="M416" s="6">
        <v>0</v>
      </c>
      <c r="N416" s="6">
        <v>0</v>
      </c>
      <c r="O416" s="6">
        <v>0.72</v>
      </c>
      <c r="P416" s="82">
        <f t="shared" si="8"/>
        <v>0.72</v>
      </c>
    </row>
    <row r="417" spans="1:16" s="3" customFormat="1" x14ac:dyDescent="0.25">
      <c r="A417" s="9">
        <v>2019</v>
      </c>
      <c r="B417" s="9">
        <v>2</v>
      </c>
      <c r="C417" s="9" t="s">
        <v>15</v>
      </c>
      <c r="D417" s="9" t="s">
        <v>236</v>
      </c>
      <c r="E417" s="9" t="s">
        <v>43</v>
      </c>
      <c r="F417" s="9" t="s">
        <v>237</v>
      </c>
      <c r="G417" s="5" t="s">
        <v>16</v>
      </c>
      <c r="H417" s="6">
        <v>12.5</v>
      </c>
      <c r="I417" s="6">
        <v>0</v>
      </c>
      <c r="J417" s="6">
        <v>0</v>
      </c>
      <c r="K417" s="6">
        <v>0.15</v>
      </c>
      <c r="L417" s="6">
        <v>22.01</v>
      </c>
      <c r="M417" s="6">
        <v>-9.67</v>
      </c>
      <c r="N417" s="6">
        <v>0</v>
      </c>
      <c r="O417" s="6">
        <v>0</v>
      </c>
      <c r="P417" s="82">
        <f t="shared" si="8"/>
        <v>-9.67</v>
      </c>
    </row>
    <row r="418" spans="1:16" s="3" customFormat="1" x14ac:dyDescent="0.25">
      <c r="A418" s="9">
        <v>2019</v>
      </c>
      <c r="B418" s="9">
        <v>2</v>
      </c>
      <c r="C418" s="9" t="s">
        <v>15</v>
      </c>
      <c r="D418" s="9" t="s">
        <v>131</v>
      </c>
      <c r="E418" s="9" t="s">
        <v>43</v>
      </c>
      <c r="F418" s="9" t="s">
        <v>237</v>
      </c>
      <c r="G418" s="5" t="s">
        <v>16</v>
      </c>
      <c r="H418" s="6">
        <v>1.1000000000000001</v>
      </c>
      <c r="I418" s="6">
        <v>0</v>
      </c>
      <c r="J418" s="6">
        <v>0</v>
      </c>
      <c r="K418" s="6">
        <v>0.01</v>
      </c>
      <c r="L418" s="6">
        <v>1.95</v>
      </c>
      <c r="M418" s="6">
        <v>-0.85</v>
      </c>
      <c r="N418" s="6">
        <v>0</v>
      </c>
      <c r="O418" s="6">
        <v>0</v>
      </c>
      <c r="P418" s="82">
        <f t="shared" si="8"/>
        <v>-0.85</v>
      </c>
    </row>
    <row r="419" spans="1:16" s="3" customFormat="1" x14ac:dyDescent="0.25">
      <c r="A419" s="9">
        <v>2019</v>
      </c>
      <c r="B419" s="9">
        <v>2</v>
      </c>
      <c r="C419" s="9" t="s">
        <v>15</v>
      </c>
      <c r="D419" s="9" t="s">
        <v>131</v>
      </c>
      <c r="E419" s="9" t="s">
        <v>43</v>
      </c>
      <c r="F419" s="9" t="s">
        <v>131</v>
      </c>
      <c r="G419" s="5" t="s">
        <v>16</v>
      </c>
      <c r="H419" s="6">
        <v>0.86</v>
      </c>
      <c r="I419" s="6">
        <v>0</v>
      </c>
      <c r="J419" s="6">
        <v>0</v>
      </c>
      <c r="K419" s="6">
        <v>0.8</v>
      </c>
      <c r="L419" s="6">
        <v>0.06</v>
      </c>
      <c r="M419" s="6">
        <v>0</v>
      </c>
      <c r="N419" s="6">
        <v>0</v>
      </c>
      <c r="O419" s="6">
        <v>0</v>
      </c>
      <c r="P419" s="82">
        <f t="shared" si="8"/>
        <v>0</v>
      </c>
    </row>
    <row r="420" spans="1:16" s="3" customFormat="1" x14ac:dyDescent="0.25">
      <c r="A420" s="9">
        <v>2019</v>
      </c>
      <c r="B420" s="9">
        <v>2</v>
      </c>
      <c r="C420" s="9" t="s">
        <v>133</v>
      </c>
      <c r="D420" s="9" t="s">
        <v>238</v>
      </c>
      <c r="E420" s="9" t="s">
        <v>67</v>
      </c>
      <c r="F420" s="9" t="s">
        <v>239</v>
      </c>
      <c r="G420" s="5" t="s">
        <v>240</v>
      </c>
      <c r="H420" s="6">
        <v>0.05</v>
      </c>
      <c r="I420" s="6">
        <v>0</v>
      </c>
      <c r="J420" s="6">
        <v>0</v>
      </c>
      <c r="K420" s="6">
        <v>0.01</v>
      </c>
      <c r="L420" s="6">
        <v>0.04</v>
      </c>
      <c r="M420" s="6">
        <v>0</v>
      </c>
      <c r="N420" s="6">
        <v>0</v>
      </c>
      <c r="O420" s="6">
        <v>0</v>
      </c>
      <c r="P420" s="82">
        <f t="shared" si="8"/>
        <v>0</v>
      </c>
    </row>
    <row r="421" spans="1:16" s="3" customFormat="1" x14ac:dyDescent="0.25">
      <c r="A421" s="9">
        <v>2019</v>
      </c>
      <c r="B421" s="9">
        <v>2</v>
      </c>
      <c r="C421" s="9" t="s">
        <v>133</v>
      </c>
      <c r="D421" s="9" t="s">
        <v>238</v>
      </c>
      <c r="E421" s="9" t="s">
        <v>67</v>
      </c>
      <c r="F421" s="9" t="s">
        <v>241</v>
      </c>
      <c r="G421" s="5" t="s">
        <v>240</v>
      </c>
      <c r="H421" s="6">
        <v>0.15</v>
      </c>
      <c r="I421" s="6">
        <v>0</v>
      </c>
      <c r="J421" s="6">
        <v>0</v>
      </c>
      <c r="K421" s="6">
        <v>0.12</v>
      </c>
      <c r="L421" s="6">
        <v>0.03</v>
      </c>
      <c r="M421" s="6">
        <v>0</v>
      </c>
      <c r="N421" s="6">
        <v>0</v>
      </c>
      <c r="O421" s="6">
        <v>0</v>
      </c>
      <c r="P421" s="82">
        <f t="shared" si="8"/>
        <v>0</v>
      </c>
    </row>
    <row r="422" spans="1:16" s="3" customFormat="1" x14ac:dyDescent="0.25">
      <c r="A422" s="9">
        <v>2019</v>
      </c>
      <c r="B422" s="9">
        <v>2</v>
      </c>
      <c r="C422" s="9" t="s">
        <v>19</v>
      </c>
      <c r="D422" s="9" t="s">
        <v>166</v>
      </c>
      <c r="E422" s="9" t="s">
        <v>242</v>
      </c>
      <c r="F422" s="9" t="s">
        <v>243</v>
      </c>
      <c r="G422" s="5" t="s">
        <v>244</v>
      </c>
      <c r="H422" s="6">
        <v>0.45</v>
      </c>
      <c r="I422" s="6">
        <v>0</v>
      </c>
      <c r="J422" s="6">
        <v>0</v>
      </c>
      <c r="K422" s="6">
        <v>0.45</v>
      </c>
      <c r="L422" s="6">
        <v>0</v>
      </c>
      <c r="M422" s="6">
        <v>0</v>
      </c>
      <c r="N422" s="6">
        <v>0</v>
      </c>
      <c r="O422" s="6">
        <v>0</v>
      </c>
      <c r="P422" s="82">
        <f t="shared" si="8"/>
        <v>0</v>
      </c>
    </row>
    <row r="423" spans="1:16" s="3" customFormat="1" x14ac:dyDescent="0.25">
      <c r="A423" s="9">
        <v>2019</v>
      </c>
      <c r="B423" s="9">
        <v>2</v>
      </c>
      <c r="C423" s="9" t="s">
        <v>19</v>
      </c>
      <c r="D423" s="9" t="s">
        <v>166</v>
      </c>
      <c r="E423" s="9" t="s">
        <v>242</v>
      </c>
      <c r="F423" s="9" t="s">
        <v>245</v>
      </c>
      <c r="G423" s="5" t="s">
        <v>244</v>
      </c>
      <c r="H423" s="6">
        <v>0.51</v>
      </c>
      <c r="I423" s="6">
        <v>0</v>
      </c>
      <c r="J423" s="6">
        <v>0</v>
      </c>
      <c r="K423" s="6">
        <v>0.51</v>
      </c>
      <c r="L423" s="6">
        <v>0</v>
      </c>
      <c r="M423" s="6">
        <v>0</v>
      </c>
      <c r="N423" s="6">
        <v>0</v>
      </c>
      <c r="O423" s="6">
        <v>0</v>
      </c>
      <c r="P423" s="82">
        <f t="shared" si="8"/>
        <v>0</v>
      </c>
    </row>
    <row r="424" spans="1:16" s="3" customFormat="1" x14ac:dyDescent="0.25">
      <c r="A424" s="9">
        <v>2019</v>
      </c>
      <c r="B424" s="9">
        <v>2</v>
      </c>
      <c r="C424" s="9" t="s">
        <v>19</v>
      </c>
      <c r="D424" s="9" t="s">
        <v>166</v>
      </c>
      <c r="E424" s="9" t="s">
        <v>242</v>
      </c>
      <c r="F424" s="9" t="s">
        <v>517</v>
      </c>
      <c r="G424" s="5" t="s">
        <v>247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82">
        <f t="shared" si="8"/>
        <v>0</v>
      </c>
    </row>
    <row r="425" spans="1:16" s="3" customFormat="1" x14ac:dyDescent="0.25">
      <c r="A425" s="9">
        <v>2019</v>
      </c>
      <c r="B425" s="9">
        <v>2</v>
      </c>
      <c r="C425" s="9" t="s">
        <v>19</v>
      </c>
      <c r="D425" s="9" t="s">
        <v>166</v>
      </c>
      <c r="E425" s="9" t="s">
        <v>242</v>
      </c>
      <c r="F425" s="9" t="s">
        <v>246</v>
      </c>
      <c r="G425" s="5" t="s">
        <v>247</v>
      </c>
      <c r="H425" s="6">
        <v>0.04</v>
      </c>
      <c r="I425" s="6">
        <v>0</v>
      </c>
      <c r="J425" s="6">
        <v>0</v>
      </c>
      <c r="K425" s="6">
        <v>0.04</v>
      </c>
      <c r="L425" s="6">
        <v>0</v>
      </c>
      <c r="M425" s="6">
        <v>0</v>
      </c>
      <c r="N425" s="6">
        <v>0</v>
      </c>
      <c r="O425" s="6">
        <v>0</v>
      </c>
      <c r="P425" s="82">
        <f t="shared" si="8"/>
        <v>0</v>
      </c>
    </row>
    <row r="426" spans="1:16" s="3" customFormat="1" x14ac:dyDescent="0.25">
      <c r="A426" s="9">
        <v>2019</v>
      </c>
      <c r="B426" s="9">
        <v>2</v>
      </c>
      <c r="C426" s="9" t="s">
        <v>19</v>
      </c>
      <c r="D426" s="9" t="s">
        <v>166</v>
      </c>
      <c r="E426" s="9" t="s">
        <v>242</v>
      </c>
      <c r="F426" s="9" t="s">
        <v>248</v>
      </c>
      <c r="G426" s="5" t="s">
        <v>247</v>
      </c>
      <c r="H426" s="6">
        <v>0.52</v>
      </c>
      <c r="I426" s="6">
        <v>0</v>
      </c>
      <c r="J426" s="6">
        <v>0</v>
      </c>
      <c r="K426" s="6">
        <v>0.52</v>
      </c>
      <c r="L426" s="6">
        <v>0</v>
      </c>
      <c r="M426" s="6">
        <v>0</v>
      </c>
      <c r="N426" s="6">
        <v>0</v>
      </c>
      <c r="O426" s="6">
        <v>0</v>
      </c>
      <c r="P426" s="82">
        <f t="shared" si="8"/>
        <v>0</v>
      </c>
    </row>
    <row r="427" spans="1:16" s="3" customFormat="1" x14ac:dyDescent="0.25">
      <c r="A427" s="9">
        <v>2019</v>
      </c>
      <c r="B427" s="9">
        <v>2</v>
      </c>
      <c r="C427" s="9" t="s">
        <v>55</v>
      </c>
      <c r="D427" s="9" t="s">
        <v>249</v>
      </c>
      <c r="E427" s="9" t="s">
        <v>250</v>
      </c>
      <c r="F427" s="9" t="s">
        <v>251</v>
      </c>
      <c r="G427" s="5" t="s">
        <v>252</v>
      </c>
      <c r="H427" s="6">
        <v>12.7</v>
      </c>
      <c r="I427" s="6">
        <v>0</v>
      </c>
      <c r="J427" s="6">
        <v>0</v>
      </c>
      <c r="K427" s="6">
        <v>1.1299999999999999</v>
      </c>
      <c r="L427" s="6">
        <v>11.57</v>
      </c>
      <c r="M427" s="6">
        <v>0</v>
      </c>
      <c r="N427" s="6">
        <v>0</v>
      </c>
      <c r="O427" s="6">
        <v>0</v>
      </c>
      <c r="P427" s="82">
        <f t="shared" si="8"/>
        <v>0</v>
      </c>
    </row>
    <row r="428" spans="1:16" s="3" customFormat="1" x14ac:dyDescent="0.25">
      <c r="A428" s="9">
        <v>2019</v>
      </c>
      <c r="B428" s="9">
        <v>2</v>
      </c>
      <c r="C428" s="9" t="s">
        <v>253</v>
      </c>
      <c r="D428" s="9" t="s">
        <v>254</v>
      </c>
      <c r="E428" s="9" t="s">
        <v>255</v>
      </c>
      <c r="F428" s="9" t="s">
        <v>256</v>
      </c>
      <c r="G428" s="5" t="s">
        <v>253</v>
      </c>
      <c r="H428" s="6">
        <v>725.2</v>
      </c>
      <c r="I428" s="6">
        <v>0</v>
      </c>
      <c r="J428" s="6">
        <v>0</v>
      </c>
      <c r="K428" s="6">
        <v>0.71</v>
      </c>
      <c r="L428" s="6">
        <v>8.7799999999999994</v>
      </c>
      <c r="M428" s="6">
        <v>715.7</v>
      </c>
      <c r="N428" s="6">
        <v>0</v>
      </c>
      <c r="O428" s="6">
        <v>0</v>
      </c>
      <c r="P428" s="82">
        <f t="shared" si="8"/>
        <v>715.7</v>
      </c>
    </row>
    <row r="429" spans="1:16" s="3" customFormat="1" x14ac:dyDescent="0.25">
      <c r="A429" s="9">
        <v>2019</v>
      </c>
      <c r="B429" s="9">
        <v>2</v>
      </c>
      <c r="C429" s="9" t="s">
        <v>253</v>
      </c>
      <c r="D429" s="9" t="s">
        <v>254</v>
      </c>
      <c r="E429" s="9" t="s">
        <v>255</v>
      </c>
      <c r="F429" s="9" t="s">
        <v>257</v>
      </c>
      <c r="G429" s="5" t="s">
        <v>253</v>
      </c>
      <c r="H429" s="6">
        <v>5049.05</v>
      </c>
      <c r="I429" s="6">
        <v>0</v>
      </c>
      <c r="J429" s="6">
        <v>0</v>
      </c>
      <c r="K429" s="6">
        <v>5.96</v>
      </c>
      <c r="L429" s="6">
        <v>193.29</v>
      </c>
      <c r="M429" s="6">
        <v>4849.79</v>
      </c>
      <c r="N429" s="6">
        <v>0</v>
      </c>
      <c r="O429" s="6">
        <v>0</v>
      </c>
      <c r="P429" s="82">
        <f t="shared" si="8"/>
        <v>4849.79</v>
      </c>
    </row>
    <row r="430" spans="1:16" s="3" customFormat="1" x14ac:dyDescent="0.25">
      <c r="A430" s="9">
        <v>2019</v>
      </c>
      <c r="B430" s="9">
        <v>2</v>
      </c>
      <c r="C430" s="9" t="s">
        <v>27</v>
      </c>
      <c r="D430" s="9" t="s">
        <v>84</v>
      </c>
      <c r="E430" s="9" t="s">
        <v>43</v>
      </c>
      <c r="F430" s="9" t="s">
        <v>258</v>
      </c>
      <c r="G430" s="5" t="s">
        <v>258</v>
      </c>
      <c r="H430" s="6">
        <v>0.1</v>
      </c>
      <c r="I430" s="6">
        <v>0</v>
      </c>
      <c r="J430" s="6">
        <v>0</v>
      </c>
      <c r="K430" s="6">
        <v>0.1</v>
      </c>
      <c r="L430" s="6">
        <v>0</v>
      </c>
      <c r="M430" s="6">
        <v>0</v>
      </c>
      <c r="N430" s="6">
        <v>0</v>
      </c>
      <c r="O430" s="6">
        <v>0</v>
      </c>
      <c r="P430" s="82">
        <f t="shared" si="8"/>
        <v>0</v>
      </c>
    </row>
    <row r="431" spans="1:16" s="3" customFormat="1" x14ac:dyDescent="0.25">
      <c r="A431" s="9">
        <v>2019</v>
      </c>
      <c r="B431" s="9">
        <v>2</v>
      </c>
      <c r="C431" s="9" t="s">
        <v>27</v>
      </c>
      <c r="D431" s="9" t="s">
        <v>84</v>
      </c>
      <c r="E431" s="9" t="s">
        <v>43</v>
      </c>
      <c r="F431" s="9" t="s">
        <v>259</v>
      </c>
      <c r="G431" s="5" t="s">
        <v>258</v>
      </c>
      <c r="H431" s="6">
        <v>8.5300000000000011</v>
      </c>
      <c r="I431" s="6">
        <v>0</v>
      </c>
      <c r="J431" s="6">
        <v>0</v>
      </c>
      <c r="K431" s="6">
        <v>8.5300000000000011</v>
      </c>
      <c r="L431" s="6">
        <v>0</v>
      </c>
      <c r="M431" s="6">
        <v>0</v>
      </c>
      <c r="N431" s="6">
        <v>0</v>
      </c>
      <c r="O431" s="6">
        <v>0</v>
      </c>
      <c r="P431" s="82">
        <f t="shared" si="8"/>
        <v>0</v>
      </c>
    </row>
    <row r="432" spans="1:16" s="3" customFormat="1" x14ac:dyDescent="0.25">
      <c r="A432" s="9">
        <v>2019</v>
      </c>
      <c r="B432" s="9">
        <v>2</v>
      </c>
      <c r="C432" s="9" t="s">
        <v>27</v>
      </c>
      <c r="D432" s="9" t="s">
        <v>84</v>
      </c>
      <c r="E432" s="9" t="s">
        <v>43</v>
      </c>
      <c r="F432" s="9" t="s">
        <v>260</v>
      </c>
      <c r="G432" s="5" t="s">
        <v>258</v>
      </c>
      <c r="H432" s="6">
        <v>6.1800000000000006</v>
      </c>
      <c r="I432" s="6">
        <v>0</v>
      </c>
      <c r="J432" s="6">
        <v>0</v>
      </c>
      <c r="K432" s="6">
        <v>6.1800000000000006</v>
      </c>
      <c r="L432" s="6">
        <v>0</v>
      </c>
      <c r="M432" s="6">
        <v>0</v>
      </c>
      <c r="N432" s="6">
        <v>0</v>
      </c>
      <c r="O432" s="6">
        <v>0</v>
      </c>
      <c r="P432" s="82">
        <f t="shared" si="8"/>
        <v>0</v>
      </c>
    </row>
    <row r="433" spans="1:16" s="3" customFormat="1" x14ac:dyDescent="0.25">
      <c r="A433" s="9">
        <v>2019</v>
      </c>
      <c r="B433" s="9">
        <v>2</v>
      </c>
      <c r="C433" s="9" t="s">
        <v>27</v>
      </c>
      <c r="D433" s="9" t="s">
        <v>158</v>
      </c>
      <c r="E433" s="9" t="s">
        <v>17</v>
      </c>
      <c r="F433" s="9" t="s">
        <v>261</v>
      </c>
      <c r="G433" s="5" t="s">
        <v>34</v>
      </c>
      <c r="H433" s="6">
        <v>9.8800000000000008</v>
      </c>
      <c r="I433" s="6">
        <v>0</v>
      </c>
      <c r="J433" s="6">
        <v>0</v>
      </c>
      <c r="K433" s="6">
        <v>9.8800000000000008</v>
      </c>
      <c r="L433" s="6">
        <v>0</v>
      </c>
      <c r="M433" s="6">
        <v>0</v>
      </c>
      <c r="N433" s="6">
        <v>0</v>
      </c>
      <c r="O433" s="6">
        <v>0</v>
      </c>
      <c r="P433" s="82">
        <f t="shared" si="8"/>
        <v>0</v>
      </c>
    </row>
    <row r="434" spans="1:16" s="3" customFormat="1" x14ac:dyDescent="0.25">
      <c r="A434" s="9">
        <v>2019</v>
      </c>
      <c r="B434" s="9">
        <v>2</v>
      </c>
      <c r="C434" s="9" t="s">
        <v>27</v>
      </c>
      <c r="D434" s="9" t="s">
        <v>158</v>
      </c>
      <c r="E434" s="9" t="s">
        <v>17</v>
      </c>
      <c r="F434" s="9" t="s">
        <v>262</v>
      </c>
      <c r="G434" s="5" t="s">
        <v>34</v>
      </c>
      <c r="H434" s="6">
        <v>5.34</v>
      </c>
      <c r="I434" s="6">
        <v>0</v>
      </c>
      <c r="J434" s="6">
        <v>0</v>
      </c>
      <c r="K434" s="6">
        <v>0.37</v>
      </c>
      <c r="L434" s="6">
        <v>0</v>
      </c>
      <c r="M434" s="6">
        <v>4.97</v>
      </c>
      <c r="N434" s="6">
        <v>10.49</v>
      </c>
      <c r="O434" s="6">
        <v>0</v>
      </c>
      <c r="P434" s="82">
        <f t="shared" si="8"/>
        <v>-5.5200000000000005</v>
      </c>
    </row>
    <row r="435" spans="1:16" s="3" customFormat="1" x14ac:dyDescent="0.25">
      <c r="A435" s="9">
        <v>2019</v>
      </c>
      <c r="B435" s="9">
        <v>2</v>
      </c>
      <c r="C435" s="9" t="s">
        <v>27</v>
      </c>
      <c r="D435" s="9" t="s">
        <v>158</v>
      </c>
      <c r="E435" s="9" t="s">
        <v>17</v>
      </c>
      <c r="F435" s="9" t="s">
        <v>263</v>
      </c>
      <c r="G435" s="5" t="s">
        <v>34</v>
      </c>
      <c r="H435" s="6">
        <v>19.989999999999998</v>
      </c>
      <c r="I435" s="6">
        <v>0</v>
      </c>
      <c r="J435" s="6">
        <v>0</v>
      </c>
      <c r="K435" s="6">
        <v>1.3800000000000001</v>
      </c>
      <c r="L435" s="6">
        <v>0</v>
      </c>
      <c r="M435" s="6">
        <v>18.62</v>
      </c>
      <c r="N435" s="6">
        <v>39.26</v>
      </c>
      <c r="O435" s="6">
        <v>0</v>
      </c>
      <c r="P435" s="82">
        <f t="shared" si="8"/>
        <v>-20.639999999999997</v>
      </c>
    </row>
    <row r="436" spans="1:16" s="3" customFormat="1" x14ac:dyDescent="0.25">
      <c r="A436" s="9">
        <v>2019</v>
      </c>
      <c r="B436" s="9">
        <v>2</v>
      </c>
      <c r="C436" s="9" t="s">
        <v>27</v>
      </c>
      <c r="D436" s="9" t="s">
        <v>158</v>
      </c>
      <c r="E436" s="9" t="s">
        <v>17</v>
      </c>
      <c r="F436" s="9" t="s">
        <v>264</v>
      </c>
      <c r="G436" s="5" t="s">
        <v>34</v>
      </c>
      <c r="H436" s="6">
        <v>8.6</v>
      </c>
      <c r="I436" s="6">
        <v>0</v>
      </c>
      <c r="J436" s="6">
        <v>0</v>
      </c>
      <c r="K436" s="6">
        <v>0.6</v>
      </c>
      <c r="L436" s="6">
        <v>0</v>
      </c>
      <c r="M436" s="6">
        <v>8.02</v>
      </c>
      <c r="N436" s="6">
        <v>16.899999999999999</v>
      </c>
      <c r="O436" s="6">
        <v>0</v>
      </c>
      <c r="P436" s="82">
        <f t="shared" si="8"/>
        <v>-8.879999999999999</v>
      </c>
    </row>
    <row r="437" spans="1:16" s="3" customFormat="1" x14ac:dyDescent="0.25">
      <c r="A437" s="9">
        <v>2019</v>
      </c>
      <c r="B437" s="9">
        <v>2</v>
      </c>
      <c r="C437" s="9" t="s">
        <v>27</v>
      </c>
      <c r="D437" s="9" t="s">
        <v>158</v>
      </c>
      <c r="E437" s="9" t="s">
        <v>17</v>
      </c>
      <c r="F437" s="9" t="s">
        <v>265</v>
      </c>
      <c r="G437" s="5" t="s">
        <v>34</v>
      </c>
      <c r="H437" s="6">
        <v>2.44</v>
      </c>
      <c r="I437" s="6">
        <v>0</v>
      </c>
      <c r="J437" s="6">
        <v>0</v>
      </c>
      <c r="K437" s="6">
        <v>0.16999999999999998</v>
      </c>
      <c r="L437" s="6">
        <v>0</v>
      </c>
      <c r="M437" s="6">
        <v>2.2800000000000002</v>
      </c>
      <c r="N437" s="6">
        <v>4.8000000000000007</v>
      </c>
      <c r="O437" s="6">
        <v>0</v>
      </c>
      <c r="P437" s="82">
        <f t="shared" si="8"/>
        <v>-2.5200000000000005</v>
      </c>
    </row>
    <row r="438" spans="1:16" s="3" customFormat="1" x14ac:dyDescent="0.25">
      <c r="A438" s="9">
        <v>2019</v>
      </c>
      <c r="B438" s="9">
        <v>2</v>
      </c>
      <c r="C438" s="9" t="s">
        <v>27</v>
      </c>
      <c r="D438" s="9" t="s">
        <v>158</v>
      </c>
      <c r="E438" s="9" t="s">
        <v>17</v>
      </c>
      <c r="F438" s="9" t="s">
        <v>266</v>
      </c>
      <c r="G438" s="5" t="s">
        <v>34</v>
      </c>
      <c r="H438" s="6">
        <v>2.87</v>
      </c>
      <c r="I438" s="6">
        <v>0</v>
      </c>
      <c r="J438" s="6">
        <v>0</v>
      </c>
      <c r="K438" s="6">
        <v>0.2</v>
      </c>
      <c r="L438" s="6">
        <v>0</v>
      </c>
      <c r="M438" s="6">
        <v>2.67</v>
      </c>
      <c r="N438" s="6">
        <v>5.63</v>
      </c>
      <c r="O438" s="6">
        <v>0</v>
      </c>
      <c r="P438" s="82">
        <f t="shared" si="8"/>
        <v>-2.96</v>
      </c>
    </row>
    <row r="439" spans="1:16" s="3" customFormat="1" x14ac:dyDescent="0.25">
      <c r="A439" s="9">
        <v>2019</v>
      </c>
      <c r="B439" s="9">
        <v>2</v>
      </c>
      <c r="C439" s="9" t="s">
        <v>267</v>
      </c>
      <c r="D439" s="9" t="s">
        <v>268</v>
      </c>
      <c r="E439" s="9" t="s">
        <v>126</v>
      </c>
      <c r="F439" s="9" t="s">
        <v>269</v>
      </c>
      <c r="G439" s="5" t="s">
        <v>269</v>
      </c>
      <c r="H439" s="6">
        <v>7.0000000000000007E-2</v>
      </c>
      <c r="I439" s="6">
        <v>0</v>
      </c>
      <c r="J439" s="6">
        <v>0</v>
      </c>
      <c r="K439" s="6">
        <v>7.0000000000000007E-2</v>
      </c>
      <c r="L439" s="6">
        <v>0</v>
      </c>
      <c r="M439" s="6">
        <v>0</v>
      </c>
      <c r="N439" s="6">
        <v>0</v>
      </c>
      <c r="O439" s="6">
        <v>0</v>
      </c>
      <c r="P439" s="82">
        <f t="shared" si="8"/>
        <v>0</v>
      </c>
    </row>
    <row r="440" spans="1:16" s="3" customFormat="1" x14ac:dyDescent="0.25">
      <c r="A440" s="9">
        <v>2019</v>
      </c>
      <c r="B440" s="9">
        <v>2</v>
      </c>
      <c r="C440" s="9" t="s">
        <v>124</v>
      </c>
      <c r="D440" s="9" t="s">
        <v>125</v>
      </c>
      <c r="E440" s="9" t="s">
        <v>126</v>
      </c>
      <c r="F440" s="9" t="s">
        <v>270</v>
      </c>
      <c r="G440" s="5" t="s">
        <v>269</v>
      </c>
      <c r="H440" s="6">
        <v>1.7</v>
      </c>
      <c r="I440" s="6">
        <v>0</v>
      </c>
      <c r="J440" s="6">
        <v>0</v>
      </c>
      <c r="K440" s="6">
        <v>1.7</v>
      </c>
      <c r="L440" s="6">
        <v>0</v>
      </c>
      <c r="M440" s="6">
        <v>0</v>
      </c>
      <c r="N440" s="6">
        <v>0</v>
      </c>
      <c r="O440" s="6">
        <v>0</v>
      </c>
      <c r="P440" s="82">
        <f t="shared" si="8"/>
        <v>0</v>
      </c>
    </row>
    <row r="441" spans="1:16" s="3" customFormat="1" x14ac:dyDescent="0.25">
      <c r="A441" s="9">
        <v>2019</v>
      </c>
      <c r="B441" s="9">
        <v>2</v>
      </c>
      <c r="C441" s="9" t="s">
        <v>61</v>
      </c>
      <c r="D441" s="9" t="s">
        <v>271</v>
      </c>
      <c r="E441" s="9" t="s">
        <v>29</v>
      </c>
      <c r="F441" s="9" t="s">
        <v>271</v>
      </c>
      <c r="G441" s="5" t="s">
        <v>272</v>
      </c>
      <c r="H441" s="6">
        <v>14.69</v>
      </c>
      <c r="I441" s="6">
        <v>0</v>
      </c>
      <c r="J441" s="6">
        <v>0</v>
      </c>
      <c r="K441" s="6">
        <v>3.34</v>
      </c>
      <c r="L441" s="6">
        <v>11.35</v>
      </c>
      <c r="M441" s="6">
        <v>0</v>
      </c>
      <c r="N441" s="6">
        <v>0</v>
      </c>
      <c r="O441" s="6">
        <v>0</v>
      </c>
      <c r="P441" s="82">
        <f t="shared" si="8"/>
        <v>0</v>
      </c>
    </row>
    <row r="442" spans="1:16" s="3" customFormat="1" x14ac:dyDescent="0.25">
      <c r="A442" s="9">
        <v>2019</v>
      </c>
      <c r="B442" s="9">
        <v>2</v>
      </c>
      <c r="C442" s="9" t="s">
        <v>89</v>
      </c>
      <c r="D442" s="9" t="s">
        <v>273</v>
      </c>
      <c r="E442" s="9" t="s">
        <v>29</v>
      </c>
      <c r="F442" s="9" t="s">
        <v>274</v>
      </c>
      <c r="G442" s="5" t="s">
        <v>275</v>
      </c>
      <c r="H442" s="6">
        <v>40.24</v>
      </c>
      <c r="I442" s="6">
        <v>0</v>
      </c>
      <c r="J442" s="6">
        <v>0</v>
      </c>
      <c r="K442" s="6">
        <v>9.879999999999999</v>
      </c>
      <c r="L442" s="6">
        <v>8.65</v>
      </c>
      <c r="M442" s="6">
        <v>21.71</v>
      </c>
      <c r="N442" s="6">
        <v>0</v>
      </c>
      <c r="O442" s="6">
        <v>0</v>
      </c>
      <c r="P442" s="82">
        <f t="shared" si="8"/>
        <v>21.71</v>
      </c>
    </row>
    <row r="443" spans="1:16" s="3" customFormat="1" x14ac:dyDescent="0.25">
      <c r="A443" s="9">
        <v>2019</v>
      </c>
      <c r="B443" s="9">
        <v>2</v>
      </c>
      <c r="C443" s="9" t="s">
        <v>89</v>
      </c>
      <c r="D443" s="9" t="s">
        <v>273</v>
      </c>
      <c r="E443" s="9" t="s">
        <v>29</v>
      </c>
      <c r="F443" s="9" t="s">
        <v>276</v>
      </c>
      <c r="G443" s="5" t="s">
        <v>275</v>
      </c>
      <c r="H443" s="6">
        <v>158.16</v>
      </c>
      <c r="I443" s="6">
        <v>0</v>
      </c>
      <c r="J443" s="6">
        <v>0</v>
      </c>
      <c r="K443" s="6">
        <v>19.649999999999999</v>
      </c>
      <c r="L443" s="6">
        <v>34</v>
      </c>
      <c r="M443" s="6">
        <v>104.52000000000001</v>
      </c>
      <c r="N443" s="6">
        <v>0</v>
      </c>
      <c r="O443" s="6">
        <v>0</v>
      </c>
      <c r="P443" s="82">
        <f t="shared" si="8"/>
        <v>104.52000000000001</v>
      </c>
    </row>
    <row r="444" spans="1:16" s="3" customFormat="1" x14ac:dyDescent="0.25">
      <c r="A444" s="9">
        <v>2019</v>
      </c>
      <c r="B444" s="9">
        <v>2</v>
      </c>
      <c r="C444" s="9" t="s">
        <v>231</v>
      </c>
      <c r="D444" s="9" t="s">
        <v>277</v>
      </c>
      <c r="E444" s="9" t="s">
        <v>17</v>
      </c>
      <c r="F444" s="9" t="s">
        <v>278</v>
      </c>
      <c r="G444" s="5" t="s">
        <v>278</v>
      </c>
      <c r="H444" s="6">
        <v>423.88</v>
      </c>
      <c r="I444" s="6">
        <v>0</v>
      </c>
      <c r="J444" s="6">
        <v>0</v>
      </c>
      <c r="K444" s="6">
        <v>1.21</v>
      </c>
      <c r="L444" s="6">
        <v>13.41</v>
      </c>
      <c r="M444" s="6">
        <v>0</v>
      </c>
      <c r="N444" s="6">
        <v>0</v>
      </c>
      <c r="O444" s="6">
        <v>409.26</v>
      </c>
      <c r="P444" s="82">
        <f t="shared" si="8"/>
        <v>409.26</v>
      </c>
    </row>
    <row r="445" spans="1:16" s="3" customFormat="1" x14ac:dyDescent="0.25">
      <c r="A445" s="9">
        <v>2019</v>
      </c>
      <c r="B445" s="9">
        <v>2</v>
      </c>
      <c r="C445" s="9" t="s">
        <v>19</v>
      </c>
      <c r="D445" s="9" t="s">
        <v>46</v>
      </c>
      <c r="E445" s="9" t="s">
        <v>280</v>
      </c>
      <c r="F445" s="9" t="s">
        <v>518</v>
      </c>
      <c r="G445" s="5" t="s">
        <v>282</v>
      </c>
      <c r="H445" s="6">
        <v>0.01</v>
      </c>
      <c r="I445" s="6">
        <v>0</v>
      </c>
      <c r="J445" s="6">
        <v>0</v>
      </c>
      <c r="K445" s="6">
        <v>0.01</v>
      </c>
      <c r="L445" s="6">
        <v>0</v>
      </c>
      <c r="M445" s="6">
        <v>0</v>
      </c>
      <c r="N445" s="6">
        <v>0</v>
      </c>
      <c r="O445" s="6">
        <v>0</v>
      </c>
      <c r="P445" s="82">
        <f t="shared" si="8"/>
        <v>0</v>
      </c>
    </row>
    <row r="446" spans="1:16" s="3" customFormat="1" x14ac:dyDescent="0.25">
      <c r="A446" s="9">
        <v>2019</v>
      </c>
      <c r="B446" s="9">
        <v>2</v>
      </c>
      <c r="C446" s="9" t="s">
        <v>19</v>
      </c>
      <c r="D446" s="9" t="s">
        <v>46</v>
      </c>
      <c r="E446" s="9" t="s">
        <v>280</v>
      </c>
      <c r="F446" s="9" t="s">
        <v>281</v>
      </c>
      <c r="G446" s="5" t="s">
        <v>282</v>
      </c>
      <c r="H446" s="6">
        <v>1.2200000000000002</v>
      </c>
      <c r="I446" s="6">
        <v>0</v>
      </c>
      <c r="J446" s="6">
        <v>0</v>
      </c>
      <c r="K446" s="6">
        <v>1.2200000000000002</v>
      </c>
      <c r="L446" s="6">
        <v>0</v>
      </c>
      <c r="M446" s="6">
        <v>0</v>
      </c>
      <c r="N446" s="6">
        <v>0</v>
      </c>
      <c r="O446" s="6">
        <v>0</v>
      </c>
      <c r="P446" s="82">
        <f t="shared" si="8"/>
        <v>0</v>
      </c>
    </row>
    <row r="447" spans="1:16" s="3" customFormat="1" x14ac:dyDescent="0.25">
      <c r="A447" s="9">
        <v>2019</v>
      </c>
      <c r="B447" s="9">
        <v>2</v>
      </c>
      <c r="C447" s="9" t="s">
        <v>19</v>
      </c>
      <c r="D447" s="9" t="s">
        <v>46</v>
      </c>
      <c r="E447" s="9" t="s">
        <v>280</v>
      </c>
      <c r="F447" s="9" t="s">
        <v>283</v>
      </c>
      <c r="G447" s="5" t="s">
        <v>282</v>
      </c>
      <c r="H447" s="6">
        <v>0.08</v>
      </c>
      <c r="I447" s="6">
        <v>0</v>
      </c>
      <c r="J447" s="6">
        <v>0</v>
      </c>
      <c r="K447" s="6">
        <v>0.08</v>
      </c>
      <c r="L447" s="6">
        <v>0</v>
      </c>
      <c r="M447" s="6">
        <v>0</v>
      </c>
      <c r="N447" s="6">
        <v>0</v>
      </c>
      <c r="O447" s="6">
        <v>0</v>
      </c>
      <c r="P447" s="82">
        <f t="shared" si="8"/>
        <v>0</v>
      </c>
    </row>
    <row r="448" spans="1:16" s="3" customFormat="1" x14ac:dyDescent="0.25">
      <c r="A448" s="9">
        <v>2019</v>
      </c>
      <c r="B448" s="9">
        <v>2</v>
      </c>
      <c r="C448" s="9" t="s">
        <v>133</v>
      </c>
      <c r="D448" s="9" t="s">
        <v>284</v>
      </c>
      <c r="E448" s="9" t="s">
        <v>285</v>
      </c>
      <c r="F448" s="9" t="s">
        <v>286</v>
      </c>
      <c r="G448" s="5" t="s">
        <v>287</v>
      </c>
      <c r="H448" s="6">
        <v>10.41</v>
      </c>
      <c r="I448" s="6">
        <v>0</v>
      </c>
      <c r="J448" s="6">
        <v>0</v>
      </c>
      <c r="K448" s="6">
        <v>0.08</v>
      </c>
      <c r="L448" s="6">
        <v>4.8600000000000003</v>
      </c>
      <c r="M448" s="6">
        <v>0</v>
      </c>
      <c r="N448" s="6">
        <v>0</v>
      </c>
      <c r="O448" s="6">
        <v>5.47</v>
      </c>
      <c r="P448" s="82">
        <f t="shared" si="8"/>
        <v>5.47</v>
      </c>
    </row>
    <row r="449" spans="1:16" s="3" customFormat="1" x14ac:dyDescent="0.25">
      <c r="A449" s="9">
        <v>2019</v>
      </c>
      <c r="B449" s="9">
        <v>2</v>
      </c>
      <c r="C449" s="9" t="s">
        <v>89</v>
      </c>
      <c r="D449" s="9" t="s">
        <v>288</v>
      </c>
      <c r="E449" s="9" t="s">
        <v>126</v>
      </c>
      <c r="F449" s="9" t="s">
        <v>289</v>
      </c>
      <c r="G449" s="5" t="s">
        <v>290</v>
      </c>
      <c r="H449" s="6">
        <v>0.14000000000000001</v>
      </c>
      <c r="I449" s="6">
        <v>0</v>
      </c>
      <c r="J449" s="6">
        <v>0</v>
      </c>
      <c r="K449" s="6">
        <v>0.14000000000000001</v>
      </c>
      <c r="L449" s="6">
        <v>0</v>
      </c>
      <c r="M449" s="6">
        <v>0</v>
      </c>
      <c r="N449" s="6">
        <v>0</v>
      </c>
      <c r="O449" s="6">
        <v>0</v>
      </c>
      <c r="P449" s="82">
        <f t="shared" si="8"/>
        <v>0</v>
      </c>
    </row>
    <row r="450" spans="1:16" s="3" customFormat="1" x14ac:dyDescent="0.25">
      <c r="A450" s="9">
        <v>2019</v>
      </c>
      <c r="B450" s="9">
        <v>2</v>
      </c>
      <c r="C450" s="9" t="s">
        <v>89</v>
      </c>
      <c r="D450" s="9" t="s">
        <v>288</v>
      </c>
      <c r="E450" s="9" t="s">
        <v>126</v>
      </c>
      <c r="F450" s="9" t="s">
        <v>291</v>
      </c>
      <c r="G450" s="5" t="s">
        <v>290</v>
      </c>
      <c r="H450" s="6">
        <v>1.6</v>
      </c>
      <c r="I450" s="6">
        <v>0</v>
      </c>
      <c r="J450" s="6">
        <v>0</v>
      </c>
      <c r="K450" s="6">
        <v>1.6</v>
      </c>
      <c r="L450" s="6">
        <v>0</v>
      </c>
      <c r="M450" s="6">
        <v>0</v>
      </c>
      <c r="N450" s="6">
        <v>0</v>
      </c>
      <c r="O450" s="6">
        <v>0</v>
      </c>
      <c r="P450" s="82">
        <f t="shared" si="8"/>
        <v>0</v>
      </c>
    </row>
    <row r="451" spans="1:16" s="3" customFormat="1" x14ac:dyDescent="0.25">
      <c r="A451" s="9">
        <v>2019</v>
      </c>
      <c r="B451" s="9">
        <v>2</v>
      </c>
      <c r="C451" s="9" t="s">
        <v>19</v>
      </c>
      <c r="D451" s="9" t="s">
        <v>66</v>
      </c>
      <c r="E451" s="9" t="s">
        <v>43</v>
      </c>
      <c r="F451" s="9" t="s">
        <v>117</v>
      </c>
      <c r="G451" s="5" t="s">
        <v>117</v>
      </c>
      <c r="H451" s="6">
        <v>1.21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1.21</v>
      </c>
      <c r="P451" s="82">
        <f t="shared" si="8"/>
        <v>1.21</v>
      </c>
    </row>
    <row r="452" spans="1:16" s="3" customFormat="1" x14ac:dyDescent="0.25">
      <c r="A452" s="9">
        <v>2019</v>
      </c>
      <c r="B452" s="9">
        <v>2</v>
      </c>
      <c r="C452" s="9" t="s">
        <v>133</v>
      </c>
      <c r="D452" s="9" t="s">
        <v>292</v>
      </c>
      <c r="E452" s="9" t="s">
        <v>29</v>
      </c>
      <c r="F452" s="9" t="s">
        <v>293</v>
      </c>
      <c r="G452" s="5" t="s">
        <v>294</v>
      </c>
      <c r="H452" s="6">
        <v>0.04</v>
      </c>
      <c r="I452" s="6">
        <v>0</v>
      </c>
      <c r="J452" s="6">
        <v>0</v>
      </c>
      <c r="K452" s="6">
        <v>0</v>
      </c>
      <c r="L452" s="6">
        <v>0.04</v>
      </c>
      <c r="M452" s="6">
        <v>0</v>
      </c>
      <c r="N452" s="6">
        <v>0</v>
      </c>
      <c r="O452" s="6">
        <v>0</v>
      </c>
      <c r="P452" s="82">
        <f t="shared" ref="P452:P515" si="9">+O452+M452-N452</f>
        <v>0</v>
      </c>
    </row>
    <row r="453" spans="1:16" s="3" customFormat="1" x14ac:dyDescent="0.25">
      <c r="A453" s="9">
        <v>2019</v>
      </c>
      <c r="B453" s="9">
        <v>2</v>
      </c>
      <c r="C453" s="9" t="s">
        <v>19</v>
      </c>
      <c r="D453" s="9" t="s">
        <v>46</v>
      </c>
      <c r="E453" s="9" t="s">
        <v>206</v>
      </c>
      <c r="F453" s="9" t="s">
        <v>295</v>
      </c>
      <c r="G453" s="5" t="s">
        <v>296</v>
      </c>
      <c r="H453" s="6">
        <v>0.53</v>
      </c>
      <c r="I453" s="6">
        <v>0</v>
      </c>
      <c r="J453" s="6">
        <v>0</v>
      </c>
      <c r="K453" s="6">
        <v>0.25</v>
      </c>
      <c r="L453" s="6">
        <v>0.28000000000000003</v>
      </c>
      <c r="M453" s="6">
        <v>0</v>
      </c>
      <c r="N453" s="6">
        <v>0</v>
      </c>
      <c r="O453" s="6">
        <v>0</v>
      </c>
      <c r="P453" s="82">
        <f t="shared" si="9"/>
        <v>0</v>
      </c>
    </row>
    <row r="454" spans="1:16" s="3" customFormat="1" x14ac:dyDescent="0.25">
      <c r="A454" s="9">
        <v>2019</v>
      </c>
      <c r="B454" s="9">
        <v>2</v>
      </c>
      <c r="C454" s="9" t="s">
        <v>19</v>
      </c>
      <c r="D454" s="9" t="s">
        <v>46</v>
      </c>
      <c r="E454" s="9" t="s">
        <v>206</v>
      </c>
      <c r="F454" s="9" t="s">
        <v>297</v>
      </c>
      <c r="G454" s="5" t="s">
        <v>296</v>
      </c>
      <c r="H454" s="6">
        <v>0.3</v>
      </c>
      <c r="I454" s="6">
        <v>0</v>
      </c>
      <c r="J454" s="6">
        <v>0</v>
      </c>
      <c r="K454" s="6">
        <v>0.14000000000000001</v>
      </c>
      <c r="L454" s="6">
        <v>0.16</v>
      </c>
      <c r="M454" s="6">
        <v>0</v>
      </c>
      <c r="N454" s="6">
        <v>0</v>
      </c>
      <c r="O454" s="6">
        <v>0</v>
      </c>
      <c r="P454" s="82">
        <f t="shared" si="9"/>
        <v>0</v>
      </c>
    </row>
    <row r="455" spans="1:16" s="3" customFormat="1" x14ac:dyDescent="0.25">
      <c r="A455" s="9">
        <v>2019</v>
      </c>
      <c r="B455" s="9">
        <v>2</v>
      </c>
      <c r="C455" s="9" t="s">
        <v>19</v>
      </c>
      <c r="D455" s="9" t="s">
        <v>46</v>
      </c>
      <c r="E455" s="9" t="s">
        <v>206</v>
      </c>
      <c r="F455" s="9" t="s">
        <v>298</v>
      </c>
      <c r="G455" s="5" t="s">
        <v>296</v>
      </c>
      <c r="H455" s="6">
        <v>0.14000000000000001</v>
      </c>
      <c r="I455" s="6">
        <v>0</v>
      </c>
      <c r="J455" s="6">
        <v>0</v>
      </c>
      <c r="K455" s="6">
        <v>0.06</v>
      </c>
      <c r="L455" s="6">
        <v>7.0000000000000007E-2</v>
      </c>
      <c r="M455" s="6">
        <v>0</v>
      </c>
      <c r="N455" s="6">
        <v>0</v>
      </c>
      <c r="O455" s="6">
        <v>0</v>
      </c>
      <c r="P455" s="82">
        <f t="shared" si="9"/>
        <v>0</v>
      </c>
    </row>
    <row r="456" spans="1:16" s="3" customFormat="1" x14ac:dyDescent="0.25">
      <c r="A456" s="9">
        <v>2019</v>
      </c>
      <c r="B456" s="9">
        <v>2</v>
      </c>
      <c r="C456" s="9" t="s">
        <v>19</v>
      </c>
      <c r="D456" s="9" t="s">
        <v>299</v>
      </c>
      <c r="E456" s="9" t="s">
        <v>81</v>
      </c>
      <c r="F456" s="9" t="s">
        <v>300</v>
      </c>
      <c r="G456" s="5" t="s">
        <v>301</v>
      </c>
      <c r="H456" s="6">
        <v>0.92</v>
      </c>
      <c r="I456" s="6">
        <v>0</v>
      </c>
      <c r="J456" s="6">
        <v>0</v>
      </c>
      <c r="K456" s="6">
        <v>0.92</v>
      </c>
      <c r="L456" s="6">
        <v>0</v>
      </c>
      <c r="M456" s="6">
        <v>0</v>
      </c>
      <c r="N456" s="6">
        <v>0</v>
      </c>
      <c r="O456" s="6">
        <v>0</v>
      </c>
      <c r="P456" s="82">
        <f t="shared" si="9"/>
        <v>0</v>
      </c>
    </row>
    <row r="457" spans="1:16" s="3" customFormat="1" x14ac:dyDescent="0.25">
      <c r="A457" s="9">
        <v>2019</v>
      </c>
      <c r="B457" s="9">
        <v>2</v>
      </c>
      <c r="C457" s="9" t="s">
        <v>19</v>
      </c>
      <c r="D457" s="9" t="s">
        <v>106</v>
      </c>
      <c r="E457" s="9" t="s">
        <v>85</v>
      </c>
      <c r="F457" s="9" t="s">
        <v>302</v>
      </c>
      <c r="G457" s="5" t="s">
        <v>303</v>
      </c>
      <c r="H457" s="6">
        <v>87.06</v>
      </c>
      <c r="I457" s="6">
        <v>0</v>
      </c>
      <c r="J457" s="6">
        <v>0</v>
      </c>
      <c r="K457" s="6">
        <v>1.49</v>
      </c>
      <c r="L457" s="6">
        <v>0</v>
      </c>
      <c r="M457" s="6">
        <v>85.57</v>
      </c>
      <c r="N457" s="6">
        <v>10.72</v>
      </c>
      <c r="O457" s="6">
        <v>0</v>
      </c>
      <c r="P457" s="82">
        <f t="shared" si="9"/>
        <v>74.849999999999994</v>
      </c>
    </row>
    <row r="458" spans="1:16" s="3" customFormat="1" x14ac:dyDescent="0.25">
      <c r="A458" s="9">
        <v>2019</v>
      </c>
      <c r="B458" s="9">
        <v>2</v>
      </c>
      <c r="C458" s="9" t="s">
        <v>19</v>
      </c>
      <c r="D458" s="9" t="s">
        <v>20</v>
      </c>
      <c r="E458" s="9" t="s">
        <v>304</v>
      </c>
      <c r="F458" s="9" t="s">
        <v>305</v>
      </c>
      <c r="G458" s="5" t="s">
        <v>306</v>
      </c>
      <c r="H458" s="6">
        <v>0.04</v>
      </c>
      <c r="I458" s="6">
        <v>0</v>
      </c>
      <c r="J458" s="6">
        <v>0</v>
      </c>
      <c r="K458" s="6">
        <v>0.04</v>
      </c>
      <c r="L458" s="6">
        <v>0</v>
      </c>
      <c r="M458" s="6">
        <v>0</v>
      </c>
      <c r="N458" s="6">
        <v>0</v>
      </c>
      <c r="O458" s="6">
        <v>0</v>
      </c>
      <c r="P458" s="82">
        <f t="shared" si="9"/>
        <v>0</v>
      </c>
    </row>
    <row r="459" spans="1:16" s="3" customFormat="1" x14ac:dyDescent="0.25">
      <c r="A459" s="9">
        <v>2019</v>
      </c>
      <c r="B459" s="9">
        <v>2</v>
      </c>
      <c r="C459" s="9" t="s">
        <v>19</v>
      </c>
      <c r="D459" s="9" t="s">
        <v>20</v>
      </c>
      <c r="E459" s="9" t="s">
        <v>304</v>
      </c>
      <c r="F459" s="9" t="s">
        <v>307</v>
      </c>
      <c r="G459" s="5" t="s">
        <v>306</v>
      </c>
      <c r="H459" s="6">
        <v>2.2600000000000002</v>
      </c>
      <c r="I459" s="6">
        <v>0</v>
      </c>
      <c r="J459" s="6">
        <v>0</v>
      </c>
      <c r="K459" s="6">
        <v>0</v>
      </c>
      <c r="L459" s="6">
        <v>2.2600000000000002</v>
      </c>
      <c r="M459" s="6">
        <v>0</v>
      </c>
      <c r="N459" s="6">
        <v>0</v>
      </c>
      <c r="O459" s="6">
        <v>0</v>
      </c>
      <c r="P459" s="82">
        <f t="shared" si="9"/>
        <v>0</v>
      </c>
    </row>
    <row r="460" spans="1:16" s="3" customFormat="1" x14ac:dyDescent="0.25">
      <c r="A460" s="9">
        <v>2019</v>
      </c>
      <c r="B460" s="9">
        <v>2</v>
      </c>
      <c r="C460" s="9" t="s">
        <v>19</v>
      </c>
      <c r="D460" s="9" t="s">
        <v>103</v>
      </c>
      <c r="E460" s="9" t="s">
        <v>304</v>
      </c>
      <c r="F460" s="9" t="s">
        <v>308</v>
      </c>
      <c r="G460" s="5" t="s">
        <v>306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82">
        <f t="shared" si="9"/>
        <v>0</v>
      </c>
    </row>
    <row r="461" spans="1:16" s="3" customFormat="1" x14ac:dyDescent="0.25">
      <c r="A461" s="9">
        <v>2019</v>
      </c>
      <c r="B461" s="9">
        <v>2</v>
      </c>
      <c r="C461" s="9" t="s">
        <v>19</v>
      </c>
      <c r="D461" s="9" t="s">
        <v>106</v>
      </c>
      <c r="E461" s="9" t="s">
        <v>81</v>
      </c>
      <c r="F461" s="9" t="s">
        <v>309</v>
      </c>
      <c r="G461" s="5" t="s">
        <v>310</v>
      </c>
      <c r="H461" s="6">
        <v>9.69</v>
      </c>
      <c r="I461" s="6">
        <v>0</v>
      </c>
      <c r="J461" s="6">
        <v>0</v>
      </c>
      <c r="K461" s="6">
        <v>0.25</v>
      </c>
      <c r="L461" s="6">
        <v>9.44</v>
      </c>
      <c r="M461" s="6">
        <v>0</v>
      </c>
      <c r="N461" s="6">
        <v>0</v>
      </c>
      <c r="O461" s="6">
        <v>0</v>
      </c>
      <c r="P461" s="82">
        <f t="shared" si="9"/>
        <v>0</v>
      </c>
    </row>
    <row r="462" spans="1:16" s="3" customFormat="1" x14ac:dyDescent="0.25">
      <c r="A462" s="9">
        <v>2019</v>
      </c>
      <c r="B462" s="9">
        <v>2</v>
      </c>
      <c r="C462" s="9" t="s">
        <v>19</v>
      </c>
      <c r="D462" s="9" t="s">
        <v>103</v>
      </c>
      <c r="E462" s="9" t="s">
        <v>81</v>
      </c>
      <c r="F462" s="9" t="s">
        <v>311</v>
      </c>
      <c r="G462" s="5" t="s">
        <v>312</v>
      </c>
      <c r="H462" s="6">
        <v>0.13</v>
      </c>
      <c r="I462" s="6">
        <v>0</v>
      </c>
      <c r="J462" s="6">
        <v>0</v>
      </c>
      <c r="K462" s="6">
        <v>0.13</v>
      </c>
      <c r="L462" s="6">
        <v>0</v>
      </c>
      <c r="M462" s="6">
        <v>0</v>
      </c>
      <c r="N462" s="6">
        <v>0</v>
      </c>
      <c r="O462" s="6">
        <v>0</v>
      </c>
      <c r="P462" s="82">
        <f t="shared" si="9"/>
        <v>0</v>
      </c>
    </row>
    <row r="463" spans="1:16" s="3" customFormat="1" x14ac:dyDescent="0.25">
      <c r="A463" s="9">
        <v>2019</v>
      </c>
      <c r="B463" s="9">
        <v>2</v>
      </c>
      <c r="C463" s="9" t="s">
        <v>19</v>
      </c>
      <c r="D463" s="9" t="s">
        <v>78</v>
      </c>
      <c r="E463" s="9" t="s">
        <v>313</v>
      </c>
      <c r="F463" s="9" t="s">
        <v>314</v>
      </c>
      <c r="G463" s="5" t="s">
        <v>315</v>
      </c>
      <c r="H463" s="6">
        <v>211.96</v>
      </c>
      <c r="I463" s="6">
        <v>0</v>
      </c>
      <c r="J463" s="6">
        <v>0</v>
      </c>
      <c r="K463" s="6">
        <v>9.4</v>
      </c>
      <c r="L463" s="6">
        <v>20.260000000000002</v>
      </c>
      <c r="M463" s="6">
        <v>0</v>
      </c>
      <c r="N463" s="6">
        <v>0</v>
      </c>
      <c r="O463" s="6">
        <v>182.31</v>
      </c>
      <c r="P463" s="82">
        <f t="shared" si="9"/>
        <v>182.31</v>
      </c>
    </row>
    <row r="464" spans="1:16" s="3" customFormat="1" x14ac:dyDescent="0.25">
      <c r="A464" s="9">
        <v>2019</v>
      </c>
      <c r="B464" s="9">
        <v>2</v>
      </c>
      <c r="C464" s="9" t="s">
        <v>19</v>
      </c>
      <c r="D464" s="9" t="s">
        <v>78</v>
      </c>
      <c r="E464" s="9" t="s">
        <v>313</v>
      </c>
      <c r="F464" s="9" t="s">
        <v>316</v>
      </c>
      <c r="G464" s="5" t="s">
        <v>315</v>
      </c>
      <c r="H464" s="6">
        <v>1.18</v>
      </c>
      <c r="I464" s="6">
        <v>0</v>
      </c>
      <c r="J464" s="6">
        <v>0</v>
      </c>
      <c r="K464" s="6">
        <v>0.47</v>
      </c>
      <c r="L464" s="6">
        <v>0.71</v>
      </c>
      <c r="M464" s="6">
        <v>0</v>
      </c>
      <c r="N464" s="6">
        <v>0</v>
      </c>
      <c r="O464" s="6">
        <v>0</v>
      </c>
      <c r="P464" s="82">
        <f t="shared" si="9"/>
        <v>0</v>
      </c>
    </row>
    <row r="465" spans="1:16" s="3" customFormat="1" x14ac:dyDescent="0.25">
      <c r="A465" s="9">
        <v>2019</v>
      </c>
      <c r="B465" s="9">
        <v>2</v>
      </c>
      <c r="C465" s="9" t="s">
        <v>19</v>
      </c>
      <c r="D465" s="9" t="s">
        <v>78</v>
      </c>
      <c r="E465" s="9" t="s">
        <v>313</v>
      </c>
      <c r="F465" s="9" t="s">
        <v>317</v>
      </c>
      <c r="G465" s="5" t="s">
        <v>315</v>
      </c>
      <c r="H465" s="6">
        <v>1.55</v>
      </c>
      <c r="I465" s="6">
        <v>0</v>
      </c>
      <c r="J465" s="6">
        <v>0</v>
      </c>
      <c r="K465" s="6">
        <v>0.15</v>
      </c>
      <c r="L465" s="6">
        <v>0.25</v>
      </c>
      <c r="M465" s="6">
        <v>0</v>
      </c>
      <c r="N465" s="6">
        <v>0</v>
      </c>
      <c r="O465" s="6">
        <v>1.1499999999999999</v>
      </c>
      <c r="P465" s="82">
        <f t="shared" si="9"/>
        <v>1.1499999999999999</v>
      </c>
    </row>
    <row r="466" spans="1:16" s="3" customFormat="1" x14ac:dyDescent="0.25">
      <c r="A466" s="9">
        <v>2019</v>
      </c>
      <c r="B466" s="9">
        <v>2</v>
      </c>
      <c r="C466" s="9" t="s">
        <v>19</v>
      </c>
      <c r="D466" s="9" t="s">
        <v>78</v>
      </c>
      <c r="E466" s="9" t="s">
        <v>280</v>
      </c>
      <c r="F466" s="9" t="s">
        <v>318</v>
      </c>
      <c r="G466" s="5" t="s">
        <v>319</v>
      </c>
      <c r="H466" s="6">
        <v>0.64</v>
      </c>
      <c r="I466" s="6">
        <v>0</v>
      </c>
      <c r="J466" s="6">
        <v>0</v>
      </c>
      <c r="K466" s="6">
        <v>0.64</v>
      </c>
      <c r="L466" s="6">
        <v>0</v>
      </c>
      <c r="M466" s="6">
        <v>0</v>
      </c>
      <c r="N466" s="6">
        <v>0</v>
      </c>
      <c r="O466" s="6">
        <v>0</v>
      </c>
      <c r="P466" s="82">
        <f t="shared" si="9"/>
        <v>0</v>
      </c>
    </row>
    <row r="467" spans="1:16" s="3" customFormat="1" x14ac:dyDescent="0.25">
      <c r="A467" s="9">
        <v>2019</v>
      </c>
      <c r="B467" s="9">
        <v>2</v>
      </c>
      <c r="C467" s="9" t="s">
        <v>19</v>
      </c>
      <c r="D467" s="9" t="s">
        <v>78</v>
      </c>
      <c r="E467" s="9" t="s">
        <v>280</v>
      </c>
      <c r="F467" s="9" t="s">
        <v>320</v>
      </c>
      <c r="G467" s="5" t="s">
        <v>319</v>
      </c>
      <c r="H467" s="6">
        <v>1.77</v>
      </c>
      <c r="I467" s="6">
        <v>0</v>
      </c>
      <c r="J467" s="6">
        <v>0</v>
      </c>
      <c r="K467" s="6">
        <v>1.77</v>
      </c>
      <c r="L467" s="6">
        <v>0</v>
      </c>
      <c r="M467" s="6">
        <v>0</v>
      </c>
      <c r="N467" s="6">
        <v>0</v>
      </c>
      <c r="O467" s="6">
        <v>0</v>
      </c>
      <c r="P467" s="82">
        <f t="shared" si="9"/>
        <v>0</v>
      </c>
    </row>
    <row r="468" spans="1:16" s="3" customFormat="1" x14ac:dyDescent="0.25">
      <c r="A468" s="9">
        <v>2019</v>
      </c>
      <c r="B468" s="9">
        <v>2</v>
      </c>
      <c r="C468" s="9" t="s">
        <v>19</v>
      </c>
      <c r="D468" s="9" t="s">
        <v>78</v>
      </c>
      <c r="E468" s="9" t="s">
        <v>280</v>
      </c>
      <c r="F468" s="9" t="s">
        <v>321</v>
      </c>
      <c r="G468" s="5" t="s">
        <v>319</v>
      </c>
      <c r="H468" s="6">
        <v>1.1599999999999999</v>
      </c>
      <c r="I468" s="6">
        <v>0</v>
      </c>
      <c r="J468" s="6">
        <v>0</v>
      </c>
      <c r="K468" s="6">
        <v>1.1599999999999999</v>
      </c>
      <c r="L468" s="6">
        <v>0</v>
      </c>
      <c r="M468" s="6">
        <v>0</v>
      </c>
      <c r="N468" s="6">
        <v>0</v>
      </c>
      <c r="O468" s="6">
        <v>0</v>
      </c>
      <c r="P468" s="82">
        <f t="shared" si="9"/>
        <v>0</v>
      </c>
    </row>
    <row r="469" spans="1:16" s="3" customFormat="1" x14ac:dyDescent="0.25">
      <c r="A469" s="9">
        <v>2019</v>
      </c>
      <c r="B469" s="9">
        <v>2</v>
      </c>
      <c r="C469" s="9" t="s">
        <v>19</v>
      </c>
      <c r="D469" s="9" t="s">
        <v>78</v>
      </c>
      <c r="E469" s="9" t="s">
        <v>280</v>
      </c>
      <c r="F469" s="9" t="s">
        <v>322</v>
      </c>
      <c r="G469" s="5" t="s">
        <v>319</v>
      </c>
      <c r="H469" s="6">
        <v>8.3800000000000008</v>
      </c>
      <c r="I469" s="6">
        <v>0</v>
      </c>
      <c r="J469" s="6">
        <v>0</v>
      </c>
      <c r="K469" s="6">
        <v>5.47</v>
      </c>
      <c r="L469" s="6">
        <v>2.91</v>
      </c>
      <c r="M469" s="6">
        <v>0</v>
      </c>
      <c r="N469" s="6">
        <v>0</v>
      </c>
      <c r="O469" s="6">
        <v>0</v>
      </c>
      <c r="P469" s="82">
        <f t="shared" si="9"/>
        <v>0</v>
      </c>
    </row>
    <row r="470" spans="1:16" s="3" customFormat="1" x14ac:dyDescent="0.25">
      <c r="A470" s="9">
        <v>2019</v>
      </c>
      <c r="B470" s="9">
        <v>2</v>
      </c>
      <c r="C470" s="9" t="s">
        <v>19</v>
      </c>
      <c r="D470" s="9" t="s">
        <v>46</v>
      </c>
      <c r="E470" s="9" t="s">
        <v>81</v>
      </c>
      <c r="F470" s="9" t="s">
        <v>323</v>
      </c>
      <c r="G470" s="5" t="s">
        <v>324</v>
      </c>
      <c r="H470" s="6">
        <v>1.26</v>
      </c>
      <c r="I470" s="6">
        <v>0</v>
      </c>
      <c r="J470" s="6">
        <v>0</v>
      </c>
      <c r="K470" s="6">
        <v>1.26</v>
      </c>
      <c r="L470" s="6">
        <v>0</v>
      </c>
      <c r="M470" s="6">
        <v>0</v>
      </c>
      <c r="N470" s="6">
        <v>0</v>
      </c>
      <c r="O470" s="6">
        <v>0</v>
      </c>
      <c r="P470" s="82">
        <f t="shared" si="9"/>
        <v>0</v>
      </c>
    </row>
    <row r="471" spans="1:16" s="3" customFormat="1" x14ac:dyDescent="0.25">
      <c r="A471" s="9">
        <v>2019</v>
      </c>
      <c r="B471" s="9">
        <v>2</v>
      </c>
      <c r="C471" s="9" t="s">
        <v>19</v>
      </c>
      <c r="D471" s="9" t="s">
        <v>103</v>
      </c>
      <c r="E471" s="9" t="s">
        <v>81</v>
      </c>
      <c r="F471" s="9" t="s">
        <v>325</v>
      </c>
      <c r="G471" s="5" t="s">
        <v>326</v>
      </c>
      <c r="H471" s="6">
        <v>7.44</v>
      </c>
      <c r="I471" s="6">
        <v>0</v>
      </c>
      <c r="J471" s="6">
        <v>0</v>
      </c>
      <c r="K471" s="6">
        <v>0.41000000000000003</v>
      </c>
      <c r="L471" s="6">
        <v>7.03</v>
      </c>
      <c r="M471" s="6">
        <v>0</v>
      </c>
      <c r="N471" s="6">
        <v>0</v>
      </c>
      <c r="O471" s="6">
        <v>0</v>
      </c>
      <c r="P471" s="82">
        <f t="shared" si="9"/>
        <v>0</v>
      </c>
    </row>
    <row r="472" spans="1:16" s="3" customFormat="1" x14ac:dyDescent="0.25">
      <c r="A472" s="9">
        <v>2019</v>
      </c>
      <c r="B472" s="9">
        <v>2</v>
      </c>
      <c r="C472" s="9" t="s">
        <v>327</v>
      </c>
      <c r="D472" s="9" t="s">
        <v>328</v>
      </c>
      <c r="E472" s="9" t="s">
        <v>29</v>
      </c>
      <c r="F472" s="9" t="s">
        <v>329</v>
      </c>
      <c r="G472" s="5" t="s">
        <v>330</v>
      </c>
      <c r="H472" s="6">
        <v>15.98</v>
      </c>
      <c r="I472" s="6">
        <v>0</v>
      </c>
      <c r="J472" s="6">
        <v>0</v>
      </c>
      <c r="K472" s="6">
        <v>1.02</v>
      </c>
      <c r="L472" s="6">
        <v>14.96</v>
      </c>
      <c r="M472" s="6">
        <v>0</v>
      </c>
      <c r="N472" s="6">
        <v>0</v>
      </c>
      <c r="O472" s="6">
        <v>0</v>
      </c>
      <c r="P472" s="82">
        <f t="shared" si="9"/>
        <v>0</v>
      </c>
    </row>
    <row r="473" spans="1:16" s="3" customFormat="1" x14ac:dyDescent="0.25">
      <c r="A473" s="9">
        <v>2019</v>
      </c>
      <c r="B473" s="9">
        <v>2</v>
      </c>
      <c r="C473" s="9" t="s">
        <v>327</v>
      </c>
      <c r="D473" s="9" t="s">
        <v>328</v>
      </c>
      <c r="E473" s="9" t="s">
        <v>29</v>
      </c>
      <c r="F473" s="9" t="s">
        <v>331</v>
      </c>
      <c r="G473" s="5" t="s">
        <v>330</v>
      </c>
      <c r="H473" s="6">
        <v>22.48</v>
      </c>
      <c r="I473" s="6">
        <v>0</v>
      </c>
      <c r="J473" s="6">
        <v>0</v>
      </c>
      <c r="K473" s="6">
        <v>12.27</v>
      </c>
      <c r="L473" s="6">
        <v>10.199999999999999</v>
      </c>
      <c r="M473" s="6">
        <v>0</v>
      </c>
      <c r="N473" s="6">
        <v>0</v>
      </c>
      <c r="O473" s="6">
        <v>0</v>
      </c>
      <c r="P473" s="82">
        <f t="shared" si="9"/>
        <v>0</v>
      </c>
    </row>
    <row r="474" spans="1:16" s="3" customFormat="1" x14ac:dyDescent="0.25">
      <c r="A474" s="9">
        <v>2019</v>
      </c>
      <c r="B474" s="9">
        <v>2</v>
      </c>
      <c r="C474" s="9" t="s">
        <v>89</v>
      </c>
      <c r="D474" s="9" t="s">
        <v>332</v>
      </c>
      <c r="E474" s="9" t="s">
        <v>29</v>
      </c>
      <c r="F474" s="9" t="s">
        <v>333</v>
      </c>
      <c r="G474" s="5" t="s">
        <v>330</v>
      </c>
      <c r="H474" s="6">
        <v>9.92</v>
      </c>
      <c r="I474" s="6">
        <v>0</v>
      </c>
      <c r="J474" s="6">
        <v>0</v>
      </c>
      <c r="K474" s="6">
        <v>9.92</v>
      </c>
      <c r="L474" s="6">
        <v>0</v>
      </c>
      <c r="M474" s="6">
        <v>0</v>
      </c>
      <c r="N474" s="6">
        <v>0</v>
      </c>
      <c r="O474" s="6">
        <v>0</v>
      </c>
      <c r="P474" s="82">
        <f t="shared" si="9"/>
        <v>0</v>
      </c>
    </row>
    <row r="475" spans="1:16" s="3" customFormat="1" x14ac:dyDescent="0.25">
      <c r="A475" s="9">
        <v>2019</v>
      </c>
      <c r="B475" s="9">
        <v>2</v>
      </c>
      <c r="C475" s="9" t="s">
        <v>89</v>
      </c>
      <c r="D475" s="9" t="s">
        <v>273</v>
      </c>
      <c r="E475" s="9" t="s">
        <v>29</v>
      </c>
      <c r="F475" s="9" t="s">
        <v>334</v>
      </c>
      <c r="G475" s="5" t="s">
        <v>330</v>
      </c>
      <c r="H475" s="6">
        <v>29.62</v>
      </c>
      <c r="I475" s="6">
        <v>0</v>
      </c>
      <c r="J475" s="6">
        <v>0</v>
      </c>
      <c r="K475" s="6">
        <v>1.76</v>
      </c>
      <c r="L475" s="6">
        <v>4.8</v>
      </c>
      <c r="M475" s="6">
        <v>0</v>
      </c>
      <c r="N475" s="6">
        <v>0</v>
      </c>
      <c r="O475" s="6">
        <v>23.06</v>
      </c>
      <c r="P475" s="82">
        <f t="shared" si="9"/>
        <v>23.06</v>
      </c>
    </row>
    <row r="476" spans="1:16" s="3" customFormat="1" x14ac:dyDescent="0.25">
      <c r="A476" s="9">
        <v>2019</v>
      </c>
      <c r="B476" s="9">
        <v>2</v>
      </c>
      <c r="C476" s="9" t="s">
        <v>327</v>
      </c>
      <c r="D476" s="9" t="s">
        <v>328</v>
      </c>
      <c r="E476" s="9" t="s">
        <v>29</v>
      </c>
      <c r="F476" s="9" t="s">
        <v>335</v>
      </c>
      <c r="G476" s="5" t="s">
        <v>330</v>
      </c>
      <c r="H476" s="6">
        <v>5.9</v>
      </c>
      <c r="I476" s="6">
        <v>0</v>
      </c>
      <c r="J476" s="6">
        <v>0</v>
      </c>
      <c r="K476" s="6">
        <v>3.56</v>
      </c>
      <c r="L476" s="6">
        <v>2.34</v>
      </c>
      <c r="M476" s="6">
        <v>0</v>
      </c>
      <c r="N476" s="6">
        <v>0</v>
      </c>
      <c r="O476" s="6">
        <v>0</v>
      </c>
      <c r="P476" s="82">
        <f t="shared" si="9"/>
        <v>0</v>
      </c>
    </row>
    <row r="477" spans="1:16" s="3" customFormat="1" x14ac:dyDescent="0.25">
      <c r="A477" s="9">
        <v>2019</v>
      </c>
      <c r="B477" s="9">
        <v>2</v>
      </c>
      <c r="C477" s="9" t="s">
        <v>146</v>
      </c>
      <c r="D477" s="9" t="s">
        <v>336</v>
      </c>
      <c r="E477" s="9" t="s">
        <v>29</v>
      </c>
      <c r="F477" s="9" t="s">
        <v>337</v>
      </c>
      <c r="G477" s="5" t="s">
        <v>330</v>
      </c>
      <c r="H477" s="6">
        <v>99.35</v>
      </c>
      <c r="I477" s="6">
        <v>0</v>
      </c>
      <c r="J477" s="6">
        <v>0</v>
      </c>
      <c r="K477" s="6">
        <v>0.77</v>
      </c>
      <c r="L477" s="6">
        <v>37.549999999999997</v>
      </c>
      <c r="M477" s="6">
        <v>0</v>
      </c>
      <c r="N477" s="6">
        <v>0</v>
      </c>
      <c r="O477" s="6">
        <v>61.02</v>
      </c>
      <c r="P477" s="82">
        <f t="shared" si="9"/>
        <v>61.02</v>
      </c>
    </row>
    <row r="478" spans="1:16" s="3" customFormat="1" x14ac:dyDescent="0.25">
      <c r="A478" s="9">
        <v>2019</v>
      </c>
      <c r="B478" s="9">
        <v>2</v>
      </c>
      <c r="C478" s="9" t="s">
        <v>89</v>
      </c>
      <c r="D478" s="9" t="s">
        <v>332</v>
      </c>
      <c r="E478" s="9" t="s">
        <v>29</v>
      </c>
      <c r="F478" s="9" t="s">
        <v>337</v>
      </c>
      <c r="G478" s="5" t="s">
        <v>330</v>
      </c>
      <c r="H478" s="6">
        <v>36.619999999999997</v>
      </c>
      <c r="I478" s="6">
        <v>0</v>
      </c>
      <c r="J478" s="6">
        <v>0</v>
      </c>
      <c r="K478" s="6">
        <v>0.28000000000000003</v>
      </c>
      <c r="L478" s="6">
        <v>13.84</v>
      </c>
      <c r="M478" s="6">
        <v>0</v>
      </c>
      <c r="N478" s="6">
        <v>0</v>
      </c>
      <c r="O478" s="6">
        <v>22.49</v>
      </c>
      <c r="P478" s="82">
        <f t="shared" si="9"/>
        <v>22.49</v>
      </c>
    </row>
    <row r="479" spans="1:16" s="3" customFormat="1" x14ac:dyDescent="0.25">
      <c r="A479" s="9">
        <v>2019</v>
      </c>
      <c r="B479" s="9">
        <v>2</v>
      </c>
      <c r="C479" s="9" t="s">
        <v>15</v>
      </c>
      <c r="D479" s="9" t="s">
        <v>24</v>
      </c>
      <c r="E479" s="9" t="s">
        <v>25</v>
      </c>
      <c r="F479" s="9" t="s">
        <v>338</v>
      </c>
      <c r="G479" s="5" t="s">
        <v>338</v>
      </c>
      <c r="H479" s="6">
        <v>60.58</v>
      </c>
      <c r="I479" s="6">
        <v>0</v>
      </c>
      <c r="J479" s="6">
        <v>0</v>
      </c>
      <c r="K479" s="6">
        <v>1.78</v>
      </c>
      <c r="L479" s="6">
        <v>4.1900000000000004</v>
      </c>
      <c r="M479" s="6">
        <v>0</v>
      </c>
      <c r="N479" s="6">
        <v>0</v>
      </c>
      <c r="O479" s="6">
        <v>54.61</v>
      </c>
      <c r="P479" s="82">
        <f t="shared" si="9"/>
        <v>54.61</v>
      </c>
    </row>
    <row r="480" spans="1:16" s="3" customFormat="1" x14ac:dyDescent="0.25">
      <c r="A480" s="9">
        <v>2019</v>
      </c>
      <c r="B480" s="9">
        <v>2</v>
      </c>
      <c r="C480" s="9" t="s">
        <v>133</v>
      </c>
      <c r="D480" s="9" t="s">
        <v>339</v>
      </c>
      <c r="E480" s="9" t="s">
        <v>340</v>
      </c>
      <c r="F480" s="9" t="s">
        <v>341</v>
      </c>
      <c r="G480" s="5" t="s">
        <v>342</v>
      </c>
      <c r="H480" s="6">
        <v>20.62</v>
      </c>
      <c r="I480" s="6">
        <v>0</v>
      </c>
      <c r="J480" s="6">
        <v>0</v>
      </c>
      <c r="K480" s="6">
        <v>2.15</v>
      </c>
      <c r="L480" s="6">
        <v>0</v>
      </c>
      <c r="M480" s="6">
        <v>0</v>
      </c>
      <c r="N480" s="6">
        <v>0</v>
      </c>
      <c r="O480" s="6">
        <v>18.47</v>
      </c>
      <c r="P480" s="82">
        <f t="shared" si="9"/>
        <v>18.47</v>
      </c>
    </row>
    <row r="481" spans="1:16" s="3" customFormat="1" x14ac:dyDescent="0.25">
      <c r="A481" s="9">
        <v>2019</v>
      </c>
      <c r="B481" s="9">
        <v>2</v>
      </c>
      <c r="C481" s="9" t="s">
        <v>124</v>
      </c>
      <c r="D481" s="9" t="s">
        <v>125</v>
      </c>
      <c r="E481" s="9" t="s">
        <v>67</v>
      </c>
      <c r="F481" s="9" t="s">
        <v>343</v>
      </c>
      <c r="G481" s="5" t="s">
        <v>344</v>
      </c>
      <c r="H481" s="6">
        <v>0.36</v>
      </c>
      <c r="I481" s="6">
        <v>0</v>
      </c>
      <c r="J481" s="6">
        <v>0</v>
      </c>
      <c r="K481" s="6">
        <v>0.36</v>
      </c>
      <c r="L481" s="6">
        <v>0</v>
      </c>
      <c r="M481" s="6">
        <v>0</v>
      </c>
      <c r="N481" s="6">
        <v>0</v>
      </c>
      <c r="O481" s="6">
        <v>0</v>
      </c>
      <c r="P481" s="82">
        <f t="shared" si="9"/>
        <v>0</v>
      </c>
    </row>
    <row r="482" spans="1:16" s="3" customFormat="1" x14ac:dyDescent="0.25">
      <c r="A482" s="9">
        <v>2019</v>
      </c>
      <c r="B482" s="9">
        <v>2</v>
      </c>
      <c r="C482" s="9" t="s">
        <v>124</v>
      </c>
      <c r="D482" s="9" t="s">
        <v>125</v>
      </c>
      <c r="E482" s="9" t="s">
        <v>67</v>
      </c>
      <c r="F482" s="9" t="s">
        <v>345</v>
      </c>
      <c r="G482" s="5" t="s">
        <v>344</v>
      </c>
      <c r="H482" s="6">
        <v>0.8</v>
      </c>
      <c r="I482" s="6">
        <v>0</v>
      </c>
      <c r="J482" s="6">
        <v>0</v>
      </c>
      <c r="K482" s="6">
        <v>0.49</v>
      </c>
      <c r="L482" s="6">
        <v>0.31</v>
      </c>
      <c r="M482" s="6">
        <v>0</v>
      </c>
      <c r="N482" s="6">
        <v>0</v>
      </c>
      <c r="O482" s="6">
        <v>0</v>
      </c>
      <c r="P482" s="82">
        <f t="shared" si="9"/>
        <v>0</v>
      </c>
    </row>
    <row r="483" spans="1:16" s="3" customFormat="1" x14ac:dyDescent="0.25">
      <c r="A483" s="9">
        <v>2019</v>
      </c>
      <c r="B483" s="9">
        <v>2</v>
      </c>
      <c r="C483" s="9" t="s">
        <v>61</v>
      </c>
      <c r="D483" s="9" t="s">
        <v>346</v>
      </c>
      <c r="E483" s="9" t="s">
        <v>67</v>
      </c>
      <c r="F483" s="9" t="s">
        <v>347</v>
      </c>
      <c r="G483" s="5" t="s">
        <v>348</v>
      </c>
      <c r="H483" s="6">
        <v>0.17</v>
      </c>
      <c r="I483" s="6">
        <v>0</v>
      </c>
      <c r="J483" s="6">
        <v>0</v>
      </c>
      <c r="K483" s="6">
        <v>0.17</v>
      </c>
      <c r="L483" s="6">
        <v>0</v>
      </c>
      <c r="M483" s="6">
        <v>0</v>
      </c>
      <c r="N483" s="6">
        <v>0</v>
      </c>
      <c r="O483" s="6">
        <v>0</v>
      </c>
      <c r="P483" s="82">
        <f t="shared" si="9"/>
        <v>0</v>
      </c>
    </row>
    <row r="484" spans="1:16" s="3" customFormat="1" x14ac:dyDescent="0.25">
      <c r="A484" s="9">
        <v>2019</v>
      </c>
      <c r="B484" s="9">
        <v>2</v>
      </c>
      <c r="C484" s="9" t="s">
        <v>133</v>
      </c>
      <c r="D484" s="9" t="s">
        <v>349</v>
      </c>
      <c r="E484" s="9" t="s">
        <v>126</v>
      </c>
      <c r="F484" s="9" t="s">
        <v>350</v>
      </c>
      <c r="G484" s="5" t="s">
        <v>351</v>
      </c>
      <c r="H484" s="6">
        <v>376.45</v>
      </c>
      <c r="I484" s="6">
        <v>0</v>
      </c>
      <c r="J484" s="6">
        <v>0</v>
      </c>
      <c r="K484" s="6">
        <v>365.44</v>
      </c>
      <c r="L484" s="6">
        <v>11.01</v>
      </c>
      <c r="M484" s="6">
        <v>0</v>
      </c>
      <c r="N484" s="6">
        <v>0</v>
      </c>
      <c r="O484" s="6">
        <v>0</v>
      </c>
      <c r="P484" s="82">
        <f t="shared" si="9"/>
        <v>0</v>
      </c>
    </row>
    <row r="485" spans="1:16" s="3" customFormat="1" x14ac:dyDescent="0.25">
      <c r="A485" s="9">
        <v>2019</v>
      </c>
      <c r="B485" s="9">
        <v>2</v>
      </c>
      <c r="C485" s="9" t="s">
        <v>133</v>
      </c>
      <c r="D485" s="9" t="s">
        <v>238</v>
      </c>
      <c r="E485" s="9" t="s">
        <v>126</v>
      </c>
      <c r="F485" s="9" t="s">
        <v>352</v>
      </c>
      <c r="G485" s="5" t="s">
        <v>351</v>
      </c>
      <c r="H485" s="6">
        <v>0.3</v>
      </c>
      <c r="I485" s="6">
        <v>0</v>
      </c>
      <c r="J485" s="6">
        <v>0</v>
      </c>
      <c r="K485" s="6">
        <v>0.3</v>
      </c>
      <c r="L485" s="6">
        <v>0</v>
      </c>
      <c r="M485" s="6">
        <v>0</v>
      </c>
      <c r="N485" s="6">
        <v>0</v>
      </c>
      <c r="O485" s="6">
        <v>0</v>
      </c>
      <c r="P485" s="82">
        <f t="shared" si="9"/>
        <v>0</v>
      </c>
    </row>
    <row r="486" spans="1:16" s="3" customFormat="1" x14ac:dyDescent="0.25">
      <c r="A486" s="9">
        <v>2019</v>
      </c>
      <c r="B486" s="9">
        <v>2</v>
      </c>
      <c r="C486" s="9" t="s">
        <v>124</v>
      </c>
      <c r="D486" s="9" t="s">
        <v>353</v>
      </c>
      <c r="E486" s="9" t="s">
        <v>126</v>
      </c>
      <c r="F486" s="9" t="s">
        <v>354</v>
      </c>
      <c r="G486" s="5" t="s">
        <v>355</v>
      </c>
      <c r="H486" s="6">
        <v>0.56999999999999995</v>
      </c>
      <c r="I486" s="6">
        <v>0</v>
      </c>
      <c r="J486" s="6">
        <v>0</v>
      </c>
      <c r="K486" s="6">
        <v>0.56999999999999995</v>
      </c>
      <c r="L486" s="6">
        <v>0</v>
      </c>
      <c r="M486" s="6">
        <v>0</v>
      </c>
      <c r="N486" s="6">
        <v>0</v>
      </c>
      <c r="O486" s="6">
        <v>0</v>
      </c>
      <c r="P486" s="82">
        <f t="shared" si="9"/>
        <v>0</v>
      </c>
    </row>
    <row r="487" spans="1:16" s="3" customFormat="1" x14ac:dyDescent="0.25">
      <c r="A487" s="9">
        <v>2019</v>
      </c>
      <c r="B487" s="9">
        <v>2</v>
      </c>
      <c r="C487" s="9" t="s">
        <v>55</v>
      </c>
      <c r="D487" s="9" t="s">
        <v>249</v>
      </c>
      <c r="E487" s="9" t="s">
        <v>250</v>
      </c>
      <c r="F487" s="9" t="s">
        <v>356</v>
      </c>
      <c r="G487" s="5" t="s">
        <v>357</v>
      </c>
      <c r="H487" s="6">
        <v>3.6</v>
      </c>
      <c r="I487" s="6">
        <v>0</v>
      </c>
      <c r="J487" s="6">
        <v>0</v>
      </c>
      <c r="K487" s="6">
        <v>3.2</v>
      </c>
      <c r="L487" s="6">
        <v>0.4</v>
      </c>
      <c r="M487" s="6">
        <v>0</v>
      </c>
      <c r="N487" s="6">
        <v>0</v>
      </c>
      <c r="O487" s="6">
        <v>0</v>
      </c>
      <c r="P487" s="82">
        <f t="shared" si="9"/>
        <v>0</v>
      </c>
    </row>
    <row r="488" spans="1:16" s="3" customFormat="1" x14ac:dyDescent="0.25">
      <c r="A488" s="9">
        <v>2019</v>
      </c>
      <c r="B488" s="9">
        <v>2</v>
      </c>
      <c r="C488" s="9" t="s">
        <v>55</v>
      </c>
      <c r="D488" s="9" t="s">
        <v>249</v>
      </c>
      <c r="E488" s="9" t="s">
        <v>250</v>
      </c>
      <c r="F488" s="9" t="s">
        <v>358</v>
      </c>
      <c r="G488" s="5" t="s">
        <v>357</v>
      </c>
      <c r="H488" s="6">
        <v>28.65</v>
      </c>
      <c r="I488" s="6">
        <v>0</v>
      </c>
      <c r="J488" s="6">
        <v>0</v>
      </c>
      <c r="K488" s="6">
        <v>0.27</v>
      </c>
      <c r="L488" s="6">
        <v>28.38</v>
      </c>
      <c r="M488" s="6">
        <v>0</v>
      </c>
      <c r="N488" s="6">
        <v>0</v>
      </c>
      <c r="O488" s="6">
        <v>0</v>
      </c>
      <c r="P488" s="82">
        <f t="shared" si="9"/>
        <v>0</v>
      </c>
    </row>
    <row r="489" spans="1:16" s="3" customFormat="1" x14ac:dyDescent="0.25">
      <c r="A489" s="9">
        <v>2019</v>
      </c>
      <c r="B489" s="9">
        <v>2</v>
      </c>
      <c r="C489" s="9" t="s">
        <v>55</v>
      </c>
      <c r="D489" s="9" t="s">
        <v>249</v>
      </c>
      <c r="E489" s="9" t="s">
        <v>250</v>
      </c>
      <c r="F489" s="9" t="s">
        <v>359</v>
      </c>
      <c r="G489" s="5" t="s">
        <v>357</v>
      </c>
      <c r="H489" s="6">
        <v>32.409999999999997</v>
      </c>
      <c r="I489" s="6">
        <v>0</v>
      </c>
      <c r="J489" s="6">
        <v>0</v>
      </c>
      <c r="K489" s="6">
        <v>6.04</v>
      </c>
      <c r="L489" s="6">
        <v>26.37</v>
      </c>
      <c r="M489" s="6">
        <v>0</v>
      </c>
      <c r="N489" s="6">
        <v>0</v>
      </c>
      <c r="O489" s="6">
        <v>0</v>
      </c>
      <c r="P489" s="82">
        <f t="shared" si="9"/>
        <v>0</v>
      </c>
    </row>
    <row r="490" spans="1:16" s="3" customFormat="1" x14ac:dyDescent="0.25">
      <c r="A490" s="9">
        <v>2019</v>
      </c>
      <c r="B490" s="9">
        <v>2</v>
      </c>
      <c r="C490" s="9" t="s">
        <v>55</v>
      </c>
      <c r="D490" s="9" t="s">
        <v>249</v>
      </c>
      <c r="E490" s="9" t="s">
        <v>250</v>
      </c>
      <c r="F490" s="9" t="s">
        <v>360</v>
      </c>
      <c r="G490" s="5" t="s">
        <v>357</v>
      </c>
      <c r="H490" s="6">
        <v>24.72</v>
      </c>
      <c r="I490" s="6">
        <v>0</v>
      </c>
      <c r="J490" s="6">
        <v>0</v>
      </c>
      <c r="K490" s="6">
        <v>12.69</v>
      </c>
      <c r="L490" s="6">
        <v>12.03</v>
      </c>
      <c r="M490" s="6">
        <v>0</v>
      </c>
      <c r="N490" s="6">
        <v>0</v>
      </c>
      <c r="O490" s="6">
        <v>0</v>
      </c>
      <c r="P490" s="82">
        <f t="shared" si="9"/>
        <v>0</v>
      </c>
    </row>
    <row r="491" spans="1:16" s="3" customFormat="1" x14ac:dyDescent="0.25">
      <c r="A491" s="9">
        <v>2019</v>
      </c>
      <c r="B491" s="9">
        <v>2</v>
      </c>
      <c r="C491" s="9" t="s">
        <v>327</v>
      </c>
      <c r="D491" s="9" t="s">
        <v>361</v>
      </c>
      <c r="E491" s="9" t="s">
        <v>250</v>
      </c>
      <c r="F491" s="9" t="s">
        <v>362</v>
      </c>
      <c r="G491" s="5" t="s">
        <v>357</v>
      </c>
      <c r="H491" s="6">
        <v>0.95</v>
      </c>
      <c r="I491" s="6">
        <v>0</v>
      </c>
      <c r="J491" s="6">
        <v>0</v>
      </c>
      <c r="K491" s="6">
        <v>0.01</v>
      </c>
      <c r="L491" s="6">
        <v>0.95</v>
      </c>
      <c r="M491" s="6">
        <v>0</v>
      </c>
      <c r="N491" s="6">
        <v>0</v>
      </c>
      <c r="O491" s="6">
        <v>0</v>
      </c>
      <c r="P491" s="82">
        <f t="shared" si="9"/>
        <v>0</v>
      </c>
    </row>
    <row r="492" spans="1:16" s="3" customFormat="1" x14ac:dyDescent="0.25">
      <c r="A492" s="9">
        <v>2019</v>
      </c>
      <c r="B492" s="9">
        <v>2</v>
      </c>
      <c r="C492" s="9" t="s">
        <v>327</v>
      </c>
      <c r="D492" s="9" t="s">
        <v>361</v>
      </c>
      <c r="E492" s="9" t="s">
        <v>250</v>
      </c>
      <c r="F492" s="9" t="s">
        <v>363</v>
      </c>
      <c r="G492" s="5" t="s">
        <v>357</v>
      </c>
      <c r="H492" s="6">
        <v>5.19</v>
      </c>
      <c r="I492" s="6">
        <v>0</v>
      </c>
      <c r="J492" s="6">
        <v>0</v>
      </c>
      <c r="K492" s="6">
        <v>0.03</v>
      </c>
      <c r="L492" s="6">
        <v>5.16</v>
      </c>
      <c r="M492" s="6">
        <v>0</v>
      </c>
      <c r="N492" s="6">
        <v>0</v>
      </c>
      <c r="O492" s="6">
        <v>0</v>
      </c>
      <c r="P492" s="82">
        <f t="shared" si="9"/>
        <v>0</v>
      </c>
    </row>
    <row r="493" spans="1:16" s="3" customFormat="1" x14ac:dyDescent="0.25">
      <c r="A493" s="9">
        <v>2019</v>
      </c>
      <c r="B493" s="9">
        <v>2</v>
      </c>
      <c r="C493" s="9" t="s">
        <v>55</v>
      </c>
      <c r="D493" s="9" t="s">
        <v>249</v>
      </c>
      <c r="E493" s="9" t="s">
        <v>250</v>
      </c>
      <c r="F493" s="9" t="s">
        <v>363</v>
      </c>
      <c r="G493" s="5" t="s">
        <v>357</v>
      </c>
      <c r="H493" s="6">
        <v>7.79</v>
      </c>
      <c r="I493" s="6">
        <v>0</v>
      </c>
      <c r="J493" s="6">
        <v>0</v>
      </c>
      <c r="K493" s="6">
        <v>0.04</v>
      </c>
      <c r="L493" s="6">
        <v>7.75</v>
      </c>
      <c r="M493" s="6">
        <v>0</v>
      </c>
      <c r="N493" s="6">
        <v>0</v>
      </c>
      <c r="O493" s="6">
        <v>0</v>
      </c>
      <c r="P493" s="82">
        <f t="shared" si="9"/>
        <v>0</v>
      </c>
    </row>
    <row r="494" spans="1:16" s="3" customFormat="1" x14ac:dyDescent="0.25">
      <c r="A494" s="9">
        <v>2019</v>
      </c>
      <c r="B494" s="9">
        <v>2</v>
      </c>
      <c r="C494" s="9" t="s">
        <v>19</v>
      </c>
      <c r="D494" s="9" t="s">
        <v>110</v>
      </c>
      <c r="E494" s="9" t="s">
        <v>364</v>
      </c>
      <c r="F494" s="9" t="s">
        <v>365</v>
      </c>
      <c r="G494" s="5" t="s">
        <v>366</v>
      </c>
      <c r="H494" s="6">
        <v>201.6</v>
      </c>
      <c r="I494" s="6">
        <v>0</v>
      </c>
      <c r="J494" s="6">
        <v>0</v>
      </c>
      <c r="K494" s="6">
        <v>0</v>
      </c>
      <c r="L494" s="6">
        <v>0</v>
      </c>
      <c r="M494" s="6">
        <v>201.6</v>
      </c>
      <c r="N494" s="6">
        <v>0</v>
      </c>
      <c r="O494" s="6">
        <v>0</v>
      </c>
      <c r="P494" s="82">
        <f t="shared" si="9"/>
        <v>201.6</v>
      </c>
    </row>
    <row r="495" spans="1:16" s="3" customFormat="1" x14ac:dyDescent="0.25">
      <c r="A495" s="9">
        <v>2019</v>
      </c>
      <c r="B495" s="9">
        <v>2</v>
      </c>
      <c r="C495" s="9" t="s">
        <v>327</v>
      </c>
      <c r="D495" s="9" t="s">
        <v>361</v>
      </c>
      <c r="E495" s="9" t="s">
        <v>29</v>
      </c>
      <c r="F495" s="9" t="s">
        <v>367</v>
      </c>
      <c r="G495" s="5" t="s">
        <v>368</v>
      </c>
      <c r="H495" s="6">
        <v>5.57</v>
      </c>
      <c r="I495" s="6">
        <v>0</v>
      </c>
      <c r="J495" s="6">
        <v>0</v>
      </c>
      <c r="K495" s="6">
        <v>2.44</v>
      </c>
      <c r="L495" s="6">
        <v>3.13</v>
      </c>
      <c r="M495" s="6">
        <v>0</v>
      </c>
      <c r="N495" s="6">
        <v>0</v>
      </c>
      <c r="O495" s="6">
        <v>0</v>
      </c>
      <c r="P495" s="82">
        <f t="shared" si="9"/>
        <v>0</v>
      </c>
    </row>
    <row r="496" spans="1:16" s="3" customFormat="1" x14ac:dyDescent="0.25">
      <c r="A496" s="9">
        <v>2019</v>
      </c>
      <c r="B496" s="9">
        <v>2</v>
      </c>
      <c r="C496" s="9" t="s">
        <v>327</v>
      </c>
      <c r="D496" s="9" t="s">
        <v>369</v>
      </c>
      <c r="E496" s="9" t="s">
        <v>29</v>
      </c>
      <c r="F496" s="9" t="s">
        <v>367</v>
      </c>
      <c r="G496" s="5" t="s">
        <v>368</v>
      </c>
      <c r="H496" s="6">
        <v>2.0299999999999998</v>
      </c>
      <c r="I496" s="6">
        <v>0</v>
      </c>
      <c r="J496" s="6">
        <v>0</v>
      </c>
      <c r="K496" s="6">
        <v>2.0299999999999998</v>
      </c>
      <c r="L496" s="6">
        <v>0</v>
      </c>
      <c r="M496" s="6">
        <v>0</v>
      </c>
      <c r="N496" s="6">
        <v>0</v>
      </c>
      <c r="O496" s="6">
        <v>0</v>
      </c>
      <c r="P496" s="82">
        <f t="shared" si="9"/>
        <v>0</v>
      </c>
    </row>
    <row r="497" spans="1:16" s="3" customFormat="1" x14ac:dyDescent="0.25">
      <c r="A497" s="9">
        <v>2019</v>
      </c>
      <c r="B497" s="9">
        <v>2</v>
      </c>
      <c r="C497" s="9" t="s">
        <v>89</v>
      </c>
      <c r="D497" s="9" t="s">
        <v>370</v>
      </c>
      <c r="E497" s="9" t="s">
        <v>371</v>
      </c>
      <c r="F497" s="9" t="s">
        <v>372</v>
      </c>
      <c r="G497" s="5" t="s">
        <v>372</v>
      </c>
      <c r="H497" s="6">
        <v>21.38</v>
      </c>
      <c r="I497" s="6">
        <v>0</v>
      </c>
      <c r="J497" s="6">
        <v>0</v>
      </c>
      <c r="K497" s="6">
        <v>0.23</v>
      </c>
      <c r="L497" s="6">
        <v>1.43</v>
      </c>
      <c r="M497" s="6">
        <v>0</v>
      </c>
      <c r="N497" s="6">
        <v>0</v>
      </c>
      <c r="O497" s="6">
        <v>19.72</v>
      </c>
      <c r="P497" s="82">
        <f t="shared" si="9"/>
        <v>19.72</v>
      </c>
    </row>
    <row r="498" spans="1:16" s="3" customFormat="1" x14ac:dyDescent="0.25">
      <c r="A498" s="9">
        <v>2019</v>
      </c>
      <c r="B498" s="9">
        <v>2</v>
      </c>
      <c r="C498" s="9" t="s">
        <v>124</v>
      </c>
      <c r="D498" s="9" t="s">
        <v>373</v>
      </c>
      <c r="E498" s="9" t="s">
        <v>29</v>
      </c>
      <c r="F498" s="9" t="s">
        <v>374</v>
      </c>
      <c r="G498" s="5" t="s">
        <v>375</v>
      </c>
      <c r="H498" s="6">
        <v>17.59</v>
      </c>
      <c r="I498" s="6">
        <v>0</v>
      </c>
      <c r="J498" s="6">
        <v>0</v>
      </c>
      <c r="K498" s="6">
        <v>17.59</v>
      </c>
      <c r="L498" s="6">
        <v>0</v>
      </c>
      <c r="M498" s="6">
        <v>0</v>
      </c>
      <c r="N498" s="6">
        <v>0</v>
      </c>
      <c r="O498" s="6">
        <v>0</v>
      </c>
      <c r="P498" s="82">
        <f t="shared" si="9"/>
        <v>0</v>
      </c>
    </row>
    <row r="499" spans="1:16" s="3" customFormat="1" x14ac:dyDescent="0.25">
      <c r="A499" s="9">
        <v>2019</v>
      </c>
      <c r="B499" s="9">
        <v>2</v>
      </c>
      <c r="C499" s="9" t="s">
        <v>124</v>
      </c>
      <c r="D499" s="9" t="s">
        <v>353</v>
      </c>
      <c r="E499" s="9" t="s">
        <v>29</v>
      </c>
      <c r="F499" s="9" t="s">
        <v>376</v>
      </c>
      <c r="G499" s="5" t="s">
        <v>377</v>
      </c>
      <c r="H499" s="6">
        <v>6.6899999999999995</v>
      </c>
      <c r="I499" s="6">
        <v>0</v>
      </c>
      <c r="J499" s="6">
        <v>0</v>
      </c>
      <c r="K499" s="6">
        <v>6.6899999999999995</v>
      </c>
      <c r="L499" s="6">
        <v>0</v>
      </c>
      <c r="M499" s="6">
        <v>0</v>
      </c>
      <c r="N499" s="6">
        <v>0</v>
      </c>
      <c r="O499" s="6">
        <v>0</v>
      </c>
      <c r="P499" s="82">
        <f t="shared" si="9"/>
        <v>0</v>
      </c>
    </row>
    <row r="500" spans="1:16" s="3" customFormat="1" x14ac:dyDescent="0.25">
      <c r="A500" s="9">
        <v>2019</v>
      </c>
      <c r="B500" s="9">
        <v>2</v>
      </c>
      <c r="C500" s="9" t="s">
        <v>124</v>
      </c>
      <c r="D500" s="9" t="s">
        <v>353</v>
      </c>
      <c r="E500" s="9" t="s">
        <v>29</v>
      </c>
      <c r="F500" s="9" t="s">
        <v>378</v>
      </c>
      <c r="G500" s="5" t="s">
        <v>377</v>
      </c>
      <c r="H500" s="6">
        <v>3.83</v>
      </c>
      <c r="I500" s="6">
        <v>0</v>
      </c>
      <c r="J500" s="6">
        <v>0</v>
      </c>
      <c r="K500" s="6">
        <v>3.83</v>
      </c>
      <c r="L500" s="6">
        <v>0</v>
      </c>
      <c r="M500" s="6">
        <v>0</v>
      </c>
      <c r="N500" s="6">
        <v>0</v>
      </c>
      <c r="O500" s="6">
        <v>0</v>
      </c>
      <c r="P500" s="82">
        <f t="shared" si="9"/>
        <v>0</v>
      </c>
    </row>
    <row r="501" spans="1:16" s="3" customFormat="1" x14ac:dyDescent="0.25">
      <c r="A501" s="9">
        <v>2019</v>
      </c>
      <c r="B501" s="9">
        <v>2</v>
      </c>
      <c r="C501" s="9" t="s">
        <v>124</v>
      </c>
      <c r="D501" s="9" t="s">
        <v>379</v>
      </c>
      <c r="E501" s="9" t="s">
        <v>29</v>
      </c>
      <c r="F501" s="9" t="s">
        <v>380</v>
      </c>
      <c r="G501" s="5" t="s">
        <v>375</v>
      </c>
      <c r="H501" s="6">
        <v>0.3</v>
      </c>
      <c r="I501" s="6">
        <v>0</v>
      </c>
      <c r="J501" s="6">
        <v>0</v>
      </c>
      <c r="K501" s="6">
        <v>0.3</v>
      </c>
      <c r="L501" s="6">
        <v>0</v>
      </c>
      <c r="M501" s="6">
        <v>0</v>
      </c>
      <c r="N501" s="6">
        <v>0</v>
      </c>
      <c r="O501" s="6">
        <v>0</v>
      </c>
      <c r="P501" s="82">
        <f t="shared" si="9"/>
        <v>0</v>
      </c>
    </row>
    <row r="502" spans="1:16" s="3" customFormat="1" x14ac:dyDescent="0.25">
      <c r="A502" s="9">
        <v>2019</v>
      </c>
      <c r="B502" s="9">
        <v>2</v>
      </c>
      <c r="C502" s="9" t="s">
        <v>124</v>
      </c>
      <c r="D502" s="9" t="s">
        <v>373</v>
      </c>
      <c r="E502" s="9" t="s">
        <v>29</v>
      </c>
      <c r="F502" s="9" t="s">
        <v>381</v>
      </c>
      <c r="G502" s="5" t="s">
        <v>375</v>
      </c>
      <c r="H502" s="6">
        <v>0.54</v>
      </c>
      <c r="I502" s="6">
        <v>0</v>
      </c>
      <c r="J502" s="6">
        <v>0</v>
      </c>
      <c r="K502" s="6">
        <v>0.54</v>
      </c>
      <c r="L502" s="6">
        <v>0</v>
      </c>
      <c r="M502" s="6">
        <v>0</v>
      </c>
      <c r="N502" s="6">
        <v>0</v>
      </c>
      <c r="O502" s="6">
        <v>0</v>
      </c>
      <c r="P502" s="82">
        <f t="shared" si="9"/>
        <v>0</v>
      </c>
    </row>
    <row r="503" spans="1:16" s="3" customFormat="1" x14ac:dyDescent="0.25">
      <c r="A503" s="9">
        <v>2019</v>
      </c>
      <c r="B503" s="9">
        <v>2</v>
      </c>
      <c r="C503" s="9" t="s">
        <v>124</v>
      </c>
      <c r="D503" s="9" t="s">
        <v>379</v>
      </c>
      <c r="E503" s="9" t="s">
        <v>29</v>
      </c>
      <c r="F503" s="9" t="s">
        <v>381</v>
      </c>
      <c r="G503" s="5" t="s">
        <v>375</v>
      </c>
      <c r="H503" s="6">
        <v>4.66</v>
      </c>
      <c r="I503" s="6">
        <v>0</v>
      </c>
      <c r="J503" s="6">
        <v>0</v>
      </c>
      <c r="K503" s="6">
        <v>4.66</v>
      </c>
      <c r="L503" s="6">
        <v>0</v>
      </c>
      <c r="M503" s="6">
        <v>0</v>
      </c>
      <c r="N503" s="6">
        <v>0</v>
      </c>
      <c r="O503" s="6">
        <v>0</v>
      </c>
      <c r="P503" s="82">
        <f t="shared" si="9"/>
        <v>0</v>
      </c>
    </row>
    <row r="504" spans="1:16" s="3" customFormat="1" x14ac:dyDescent="0.25">
      <c r="A504" s="9">
        <v>2019</v>
      </c>
      <c r="B504" s="9">
        <v>2</v>
      </c>
      <c r="C504" s="9" t="s">
        <v>124</v>
      </c>
      <c r="D504" s="9" t="s">
        <v>382</v>
      </c>
      <c r="E504" s="9" t="s">
        <v>29</v>
      </c>
      <c r="F504" s="9" t="s">
        <v>383</v>
      </c>
      <c r="G504" s="5" t="s">
        <v>384</v>
      </c>
      <c r="H504" s="6">
        <v>1.94</v>
      </c>
      <c r="I504" s="6">
        <v>0</v>
      </c>
      <c r="J504" s="6">
        <v>0</v>
      </c>
      <c r="K504" s="6">
        <v>1.94</v>
      </c>
      <c r="L504" s="6">
        <v>0</v>
      </c>
      <c r="M504" s="6">
        <v>0</v>
      </c>
      <c r="N504" s="6">
        <v>0</v>
      </c>
      <c r="O504" s="6">
        <v>0</v>
      </c>
      <c r="P504" s="82">
        <f t="shared" si="9"/>
        <v>0</v>
      </c>
    </row>
    <row r="505" spans="1:16" s="3" customFormat="1" x14ac:dyDescent="0.25">
      <c r="A505" s="9">
        <v>2019</v>
      </c>
      <c r="B505" s="9">
        <v>2</v>
      </c>
      <c r="C505" s="9" t="s">
        <v>124</v>
      </c>
      <c r="D505" s="9" t="s">
        <v>353</v>
      </c>
      <c r="E505" s="9" t="s">
        <v>29</v>
      </c>
      <c r="F505" s="9" t="s">
        <v>353</v>
      </c>
      <c r="G505" s="5" t="s">
        <v>353</v>
      </c>
      <c r="H505" s="6">
        <v>85.64</v>
      </c>
      <c r="I505" s="6">
        <v>0</v>
      </c>
      <c r="J505" s="6">
        <v>0</v>
      </c>
      <c r="K505" s="6">
        <v>85.64</v>
      </c>
      <c r="L505" s="6">
        <v>0</v>
      </c>
      <c r="M505" s="6">
        <v>0</v>
      </c>
      <c r="N505" s="6">
        <v>0</v>
      </c>
      <c r="O505" s="6">
        <v>0</v>
      </c>
      <c r="P505" s="82">
        <f t="shared" si="9"/>
        <v>0</v>
      </c>
    </row>
    <row r="506" spans="1:16" s="3" customFormat="1" x14ac:dyDescent="0.25">
      <c r="A506" s="9">
        <v>2019</v>
      </c>
      <c r="B506" s="9">
        <v>2</v>
      </c>
      <c r="C506" s="9" t="s">
        <v>124</v>
      </c>
      <c r="D506" s="9" t="s">
        <v>353</v>
      </c>
      <c r="E506" s="9" t="s">
        <v>29</v>
      </c>
      <c r="F506" s="9" t="s">
        <v>385</v>
      </c>
      <c r="G506" s="5" t="s">
        <v>377</v>
      </c>
      <c r="H506" s="6">
        <v>1.32</v>
      </c>
      <c r="I506" s="6">
        <v>0</v>
      </c>
      <c r="J506" s="6">
        <v>0</v>
      </c>
      <c r="K506" s="6">
        <v>1.32</v>
      </c>
      <c r="L506" s="6">
        <v>0</v>
      </c>
      <c r="M506" s="6">
        <v>0</v>
      </c>
      <c r="N506" s="6">
        <v>0</v>
      </c>
      <c r="O506" s="6">
        <v>0</v>
      </c>
      <c r="P506" s="82">
        <f t="shared" si="9"/>
        <v>0</v>
      </c>
    </row>
    <row r="507" spans="1:16" s="3" customFormat="1" x14ac:dyDescent="0.25">
      <c r="A507" s="9">
        <v>2019</v>
      </c>
      <c r="B507" s="9">
        <v>2</v>
      </c>
      <c r="C507" s="9" t="s">
        <v>124</v>
      </c>
      <c r="D507" s="9" t="s">
        <v>353</v>
      </c>
      <c r="E507" s="9" t="s">
        <v>29</v>
      </c>
      <c r="F507" s="9" t="s">
        <v>386</v>
      </c>
      <c r="G507" s="5" t="s">
        <v>377</v>
      </c>
      <c r="H507" s="6">
        <v>4.21</v>
      </c>
      <c r="I507" s="6">
        <v>0</v>
      </c>
      <c r="J507" s="6">
        <v>0</v>
      </c>
      <c r="K507" s="6">
        <v>4.21</v>
      </c>
      <c r="L507" s="6">
        <v>0</v>
      </c>
      <c r="M507" s="6">
        <v>0</v>
      </c>
      <c r="N507" s="6">
        <v>0</v>
      </c>
      <c r="O507" s="6">
        <v>0</v>
      </c>
      <c r="P507" s="82">
        <f t="shared" si="9"/>
        <v>0</v>
      </c>
    </row>
    <row r="508" spans="1:16" s="3" customFormat="1" x14ac:dyDescent="0.25">
      <c r="A508" s="9">
        <v>2019</v>
      </c>
      <c r="B508" s="9">
        <v>2</v>
      </c>
      <c r="C508" s="9" t="s">
        <v>387</v>
      </c>
      <c r="D508" s="9" t="s">
        <v>388</v>
      </c>
      <c r="E508" s="9" t="s">
        <v>29</v>
      </c>
      <c r="F508" s="9" t="s">
        <v>389</v>
      </c>
      <c r="G508" s="5" t="s">
        <v>377</v>
      </c>
      <c r="H508" s="6">
        <v>56.06</v>
      </c>
      <c r="I508" s="6">
        <v>0</v>
      </c>
      <c r="J508" s="6">
        <v>0</v>
      </c>
      <c r="K508" s="6">
        <v>56.06</v>
      </c>
      <c r="L508" s="6">
        <v>0</v>
      </c>
      <c r="M508" s="6">
        <v>0</v>
      </c>
      <c r="N508" s="6">
        <v>0</v>
      </c>
      <c r="O508" s="6">
        <v>0</v>
      </c>
      <c r="P508" s="82">
        <f t="shared" si="9"/>
        <v>0</v>
      </c>
    </row>
    <row r="509" spans="1:16" s="3" customFormat="1" x14ac:dyDescent="0.25">
      <c r="A509" s="9">
        <v>2019</v>
      </c>
      <c r="B509" s="9">
        <v>2</v>
      </c>
      <c r="C509" s="9" t="s">
        <v>124</v>
      </c>
      <c r="D509" s="9" t="s">
        <v>382</v>
      </c>
      <c r="E509" s="9" t="s">
        <v>29</v>
      </c>
      <c r="F509" s="9" t="s">
        <v>390</v>
      </c>
      <c r="G509" s="5" t="s">
        <v>384</v>
      </c>
      <c r="H509" s="6">
        <v>1.8199999999999998</v>
      </c>
      <c r="I509" s="6">
        <v>0</v>
      </c>
      <c r="J509" s="6">
        <v>0</v>
      </c>
      <c r="K509" s="6">
        <v>1.8199999999999998</v>
      </c>
      <c r="L509" s="6">
        <v>0</v>
      </c>
      <c r="M509" s="6">
        <v>0</v>
      </c>
      <c r="N509" s="6">
        <v>0</v>
      </c>
      <c r="O509" s="6">
        <v>0</v>
      </c>
      <c r="P509" s="82">
        <f t="shared" si="9"/>
        <v>0</v>
      </c>
    </row>
    <row r="510" spans="1:16" s="3" customFormat="1" x14ac:dyDescent="0.25">
      <c r="A510" s="9">
        <v>2019</v>
      </c>
      <c r="B510" s="9">
        <v>2</v>
      </c>
      <c r="C510" s="9" t="s">
        <v>19</v>
      </c>
      <c r="D510" s="9" t="s">
        <v>20</v>
      </c>
      <c r="E510" s="9" t="s">
        <v>104</v>
      </c>
      <c r="F510" s="9" t="s">
        <v>391</v>
      </c>
      <c r="G510" s="5" t="s">
        <v>392</v>
      </c>
      <c r="H510" s="6">
        <v>1.22</v>
      </c>
      <c r="I510" s="6">
        <v>0</v>
      </c>
      <c r="J510" s="6">
        <v>0</v>
      </c>
      <c r="K510" s="6">
        <v>0</v>
      </c>
      <c r="L510" s="6">
        <v>1.22</v>
      </c>
      <c r="M510" s="6">
        <v>0</v>
      </c>
      <c r="N510" s="6">
        <v>0</v>
      </c>
      <c r="O510" s="6">
        <v>0</v>
      </c>
      <c r="P510" s="82">
        <f t="shared" si="9"/>
        <v>0</v>
      </c>
    </row>
    <row r="511" spans="1:16" s="3" customFormat="1" x14ac:dyDescent="0.25">
      <c r="A511" s="9">
        <v>2019</v>
      </c>
      <c r="B511" s="9">
        <v>2</v>
      </c>
      <c r="C511" s="9" t="s">
        <v>15</v>
      </c>
      <c r="D511" s="9" t="s">
        <v>393</v>
      </c>
      <c r="E511" s="9" t="s">
        <v>43</v>
      </c>
      <c r="F511" s="9" t="s">
        <v>393</v>
      </c>
      <c r="G511" s="5" t="s">
        <v>393</v>
      </c>
      <c r="H511" s="6">
        <v>1.18</v>
      </c>
      <c r="I511" s="6">
        <v>0</v>
      </c>
      <c r="J511" s="6">
        <v>0</v>
      </c>
      <c r="K511" s="6">
        <v>0.34</v>
      </c>
      <c r="L511" s="6">
        <v>0.84</v>
      </c>
      <c r="M511" s="6">
        <v>0</v>
      </c>
      <c r="N511" s="6">
        <v>0</v>
      </c>
      <c r="O511" s="6">
        <v>0</v>
      </c>
      <c r="P511" s="82">
        <f t="shared" si="9"/>
        <v>0</v>
      </c>
    </row>
    <row r="512" spans="1:16" s="3" customFormat="1" x14ac:dyDescent="0.25">
      <c r="A512" s="9">
        <v>2019</v>
      </c>
      <c r="B512" s="9">
        <v>2</v>
      </c>
      <c r="C512" s="9" t="s">
        <v>15</v>
      </c>
      <c r="D512" s="9" t="s">
        <v>393</v>
      </c>
      <c r="E512" s="9" t="s">
        <v>43</v>
      </c>
      <c r="F512" s="9" t="s">
        <v>394</v>
      </c>
      <c r="G512" s="5" t="s">
        <v>393</v>
      </c>
      <c r="H512" s="6">
        <v>3.57</v>
      </c>
      <c r="I512" s="6">
        <v>0</v>
      </c>
      <c r="J512" s="6">
        <v>0</v>
      </c>
      <c r="K512" s="6">
        <v>3.15</v>
      </c>
      <c r="L512" s="6">
        <v>0.42</v>
      </c>
      <c r="M512" s="6">
        <v>0</v>
      </c>
      <c r="N512" s="6">
        <v>0</v>
      </c>
      <c r="O512" s="6">
        <v>0</v>
      </c>
      <c r="P512" s="82">
        <f t="shared" si="9"/>
        <v>0</v>
      </c>
    </row>
    <row r="513" spans="1:16" s="3" customFormat="1" x14ac:dyDescent="0.25">
      <c r="A513" s="9">
        <v>2019</v>
      </c>
      <c r="B513" s="9">
        <v>2</v>
      </c>
      <c r="C513" s="9" t="s">
        <v>15</v>
      </c>
      <c r="D513" s="9" t="s">
        <v>393</v>
      </c>
      <c r="E513" s="9" t="s">
        <v>43</v>
      </c>
      <c r="F513" s="9" t="s">
        <v>395</v>
      </c>
      <c r="G513" s="5" t="s">
        <v>393</v>
      </c>
      <c r="H513" s="6">
        <v>9.86</v>
      </c>
      <c r="I513" s="6">
        <v>0</v>
      </c>
      <c r="J513" s="6">
        <v>0</v>
      </c>
      <c r="K513" s="6">
        <v>9.86</v>
      </c>
      <c r="L513" s="6">
        <v>0</v>
      </c>
      <c r="M513" s="6">
        <v>0</v>
      </c>
      <c r="N513" s="6">
        <v>0</v>
      </c>
      <c r="O513" s="6">
        <v>0</v>
      </c>
      <c r="P513" s="82">
        <f t="shared" si="9"/>
        <v>0</v>
      </c>
    </row>
    <row r="514" spans="1:16" s="3" customFormat="1" x14ac:dyDescent="0.25">
      <c r="A514" s="9">
        <v>2019</v>
      </c>
      <c r="B514" s="9">
        <v>2</v>
      </c>
      <c r="C514" s="9" t="s">
        <v>15</v>
      </c>
      <c r="D514" s="9" t="s">
        <v>393</v>
      </c>
      <c r="E514" s="9" t="s">
        <v>43</v>
      </c>
      <c r="F514" s="9" t="s">
        <v>396</v>
      </c>
      <c r="G514" s="5" t="s">
        <v>396</v>
      </c>
      <c r="H514" s="6">
        <v>0.2</v>
      </c>
      <c r="I514" s="6">
        <v>0</v>
      </c>
      <c r="J514" s="6">
        <v>0</v>
      </c>
      <c r="K514" s="6">
        <v>0.2</v>
      </c>
      <c r="L514" s="6">
        <v>0</v>
      </c>
      <c r="M514" s="6">
        <v>0</v>
      </c>
      <c r="N514" s="6">
        <v>0</v>
      </c>
      <c r="O514" s="6">
        <v>0</v>
      </c>
      <c r="P514" s="82">
        <f t="shared" si="9"/>
        <v>0</v>
      </c>
    </row>
    <row r="515" spans="1:16" s="3" customFormat="1" x14ac:dyDescent="0.25">
      <c r="A515" s="9">
        <v>2019</v>
      </c>
      <c r="B515" s="9">
        <v>2</v>
      </c>
      <c r="C515" s="9" t="s">
        <v>55</v>
      </c>
      <c r="D515" s="9" t="s">
        <v>249</v>
      </c>
      <c r="E515" s="9" t="s">
        <v>29</v>
      </c>
      <c r="F515" s="9" t="s">
        <v>397</v>
      </c>
      <c r="G515" s="5" t="s">
        <v>398</v>
      </c>
      <c r="H515" s="6">
        <v>13</v>
      </c>
      <c r="I515" s="6">
        <v>0</v>
      </c>
      <c r="J515" s="6">
        <v>0</v>
      </c>
      <c r="K515" s="6">
        <v>13</v>
      </c>
      <c r="L515" s="6">
        <v>0</v>
      </c>
      <c r="M515" s="6">
        <v>0</v>
      </c>
      <c r="N515" s="6">
        <v>0</v>
      </c>
      <c r="O515" s="6">
        <v>0</v>
      </c>
      <c r="P515" s="82">
        <f t="shared" si="9"/>
        <v>0</v>
      </c>
    </row>
    <row r="516" spans="1:16" s="3" customFormat="1" x14ac:dyDescent="0.25">
      <c r="A516" s="9">
        <v>2019</v>
      </c>
      <c r="B516" s="9">
        <v>2</v>
      </c>
      <c r="C516" s="9" t="s">
        <v>55</v>
      </c>
      <c r="D516" s="9" t="s">
        <v>249</v>
      </c>
      <c r="E516" s="9" t="s">
        <v>29</v>
      </c>
      <c r="F516" s="9" t="s">
        <v>398</v>
      </c>
      <c r="G516" s="5" t="s">
        <v>398</v>
      </c>
      <c r="H516" s="6">
        <v>86.2</v>
      </c>
      <c r="I516" s="6">
        <v>0</v>
      </c>
      <c r="J516" s="6">
        <v>0</v>
      </c>
      <c r="K516" s="6">
        <v>61.16</v>
      </c>
      <c r="L516" s="6">
        <v>25.04</v>
      </c>
      <c r="M516" s="6">
        <v>0</v>
      </c>
      <c r="N516" s="6">
        <v>0</v>
      </c>
      <c r="O516" s="6">
        <v>0</v>
      </c>
      <c r="P516" s="82">
        <f t="shared" ref="P516:P579" si="10">+O516+M516-N516</f>
        <v>0</v>
      </c>
    </row>
    <row r="517" spans="1:16" s="3" customFormat="1" x14ac:dyDescent="0.25">
      <c r="A517" s="9">
        <v>2019</v>
      </c>
      <c r="B517" s="9">
        <v>2</v>
      </c>
      <c r="C517" s="9" t="s">
        <v>61</v>
      </c>
      <c r="D517" s="9" t="s">
        <v>399</v>
      </c>
      <c r="E517" s="9" t="s">
        <v>29</v>
      </c>
      <c r="F517" s="9" t="s">
        <v>400</v>
      </c>
      <c r="G517" s="5" t="s">
        <v>401</v>
      </c>
      <c r="H517" s="6">
        <v>10.72</v>
      </c>
      <c r="I517" s="6">
        <v>0</v>
      </c>
      <c r="J517" s="6">
        <v>0</v>
      </c>
      <c r="K517" s="6">
        <v>0.49</v>
      </c>
      <c r="L517" s="6">
        <v>3.38</v>
      </c>
      <c r="M517" s="6">
        <v>6.86</v>
      </c>
      <c r="N517" s="6">
        <v>3.2</v>
      </c>
      <c r="O517" s="6">
        <v>0</v>
      </c>
      <c r="P517" s="82">
        <f t="shared" si="10"/>
        <v>3.66</v>
      </c>
    </row>
    <row r="518" spans="1:16" s="3" customFormat="1" x14ac:dyDescent="0.25">
      <c r="A518" s="9">
        <v>2019</v>
      </c>
      <c r="B518" s="9">
        <v>2</v>
      </c>
      <c r="C518" s="9" t="s">
        <v>61</v>
      </c>
      <c r="D518" s="9" t="s">
        <v>401</v>
      </c>
      <c r="E518" s="9" t="s">
        <v>29</v>
      </c>
      <c r="F518" s="9" t="s">
        <v>401</v>
      </c>
      <c r="G518" s="5" t="s">
        <v>401</v>
      </c>
      <c r="H518" s="6">
        <v>2.98</v>
      </c>
      <c r="I518" s="6">
        <v>0</v>
      </c>
      <c r="J518" s="6">
        <v>0</v>
      </c>
      <c r="K518" s="6">
        <v>0.02</v>
      </c>
      <c r="L518" s="6">
        <v>0.33</v>
      </c>
      <c r="M518" s="6">
        <v>0</v>
      </c>
      <c r="N518" s="6">
        <v>0</v>
      </c>
      <c r="O518" s="6">
        <v>2.63</v>
      </c>
      <c r="P518" s="82">
        <f t="shared" si="10"/>
        <v>2.63</v>
      </c>
    </row>
    <row r="519" spans="1:16" s="3" customFormat="1" x14ac:dyDescent="0.25">
      <c r="A519" s="9">
        <v>2019</v>
      </c>
      <c r="B519" s="9">
        <v>2</v>
      </c>
      <c r="C519" s="9" t="s">
        <v>61</v>
      </c>
      <c r="D519" s="9" t="s">
        <v>62</v>
      </c>
      <c r="E519" s="9" t="s">
        <v>29</v>
      </c>
      <c r="F519" s="9" t="s">
        <v>402</v>
      </c>
      <c r="G519" s="5" t="s">
        <v>401</v>
      </c>
      <c r="H519" s="6">
        <v>67.290000000000006</v>
      </c>
      <c r="I519" s="6">
        <v>0</v>
      </c>
      <c r="J519" s="6">
        <v>0</v>
      </c>
      <c r="K519" s="6">
        <v>1.6199999999999999</v>
      </c>
      <c r="L519" s="6">
        <v>65.660000000000011</v>
      </c>
      <c r="M519" s="6">
        <v>0</v>
      </c>
      <c r="N519" s="6">
        <v>0</v>
      </c>
      <c r="O519" s="6">
        <v>0</v>
      </c>
      <c r="P519" s="82">
        <f t="shared" si="10"/>
        <v>0</v>
      </c>
    </row>
    <row r="520" spans="1:16" s="3" customFormat="1" x14ac:dyDescent="0.25">
      <c r="A520" s="9">
        <v>2019</v>
      </c>
      <c r="B520" s="9">
        <v>2</v>
      </c>
      <c r="C520" s="9" t="s">
        <v>61</v>
      </c>
      <c r="D520" s="9" t="s">
        <v>401</v>
      </c>
      <c r="E520" s="9" t="s">
        <v>29</v>
      </c>
      <c r="F520" s="9" t="s">
        <v>402</v>
      </c>
      <c r="G520" s="5" t="s">
        <v>401</v>
      </c>
      <c r="H520" s="6">
        <v>31.59</v>
      </c>
      <c r="I520" s="6">
        <v>0</v>
      </c>
      <c r="J520" s="6">
        <v>0</v>
      </c>
      <c r="K520" s="6">
        <v>0.76</v>
      </c>
      <c r="L520" s="6">
        <v>30.83</v>
      </c>
      <c r="M520" s="6">
        <v>0</v>
      </c>
      <c r="N520" s="6">
        <v>0</v>
      </c>
      <c r="O520" s="6">
        <v>0</v>
      </c>
      <c r="P520" s="82">
        <f t="shared" si="10"/>
        <v>0</v>
      </c>
    </row>
    <row r="521" spans="1:16" s="3" customFormat="1" x14ac:dyDescent="0.25">
      <c r="A521" s="9">
        <v>2019</v>
      </c>
      <c r="B521" s="9">
        <v>2</v>
      </c>
      <c r="C521" s="9" t="s">
        <v>98</v>
      </c>
      <c r="D521" s="9" t="s">
        <v>403</v>
      </c>
      <c r="E521" s="9" t="s">
        <v>29</v>
      </c>
      <c r="F521" s="9" t="s">
        <v>404</v>
      </c>
      <c r="G521" s="5" t="s">
        <v>405</v>
      </c>
      <c r="H521" s="6">
        <v>0.06</v>
      </c>
      <c r="I521" s="6">
        <v>0</v>
      </c>
      <c r="J521" s="6">
        <v>0</v>
      </c>
      <c r="K521" s="6">
        <v>0.06</v>
      </c>
      <c r="L521" s="6">
        <v>0</v>
      </c>
      <c r="M521" s="6">
        <v>0</v>
      </c>
      <c r="N521" s="6">
        <v>0</v>
      </c>
      <c r="O521" s="6">
        <v>0</v>
      </c>
      <c r="P521" s="82">
        <f t="shared" si="10"/>
        <v>0</v>
      </c>
    </row>
    <row r="522" spans="1:16" s="3" customFormat="1" x14ac:dyDescent="0.25">
      <c r="A522" s="9">
        <v>2019</v>
      </c>
      <c r="B522" s="9">
        <v>2</v>
      </c>
      <c r="C522" s="9" t="s">
        <v>19</v>
      </c>
      <c r="D522" s="9" t="s">
        <v>70</v>
      </c>
      <c r="E522" s="9" t="s">
        <v>364</v>
      </c>
      <c r="F522" s="9" t="s">
        <v>406</v>
      </c>
      <c r="G522" s="5" t="s">
        <v>407</v>
      </c>
      <c r="H522" s="6">
        <v>3194.54</v>
      </c>
      <c r="I522" s="6">
        <v>0</v>
      </c>
      <c r="J522" s="6">
        <v>3099.7999999999997</v>
      </c>
      <c r="K522" s="6">
        <v>12.25</v>
      </c>
      <c r="L522" s="6">
        <v>82.51</v>
      </c>
      <c r="M522" s="6">
        <v>0</v>
      </c>
      <c r="N522" s="6">
        <v>0</v>
      </c>
      <c r="O522" s="6">
        <v>0</v>
      </c>
      <c r="P522" s="82">
        <f t="shared" si="10"/>
        <v>0</v>
      </c>
    </row>
    <row r="523" spans="1:16" s="3" customFormat="1" x14ac:dyDescent="0.25">
      <c r="A523" s="9">
        <v>2019</v>
      </c>
      <c r="B523" s="9">
        <v>2</v>
      </c>
      <c r="C523" s="9" t="s">
        <v>19</v>
      </c>
      <c r="D523" s="9" t="s">
        <v>70</v>
      </c>
      <c r="E523" s="9" t="s">
        <v>364</v>
      </c>
      <c r="F523" s="9" t="s">
        <v>408</v>
      </c>
      <c r="G523" s="5" t="s">
        <v>407</v>
      </c>
      <c r="H523" s="6">
        <v>1243.69</v>
      </c>
      <c r="I523" s="6">
        <v>0</v>
      </c>
      <c r="J523" s="6">
        <v>1206.81</v>
      </c>
      <c r="K523" s="6">
        <v>4.7699999999999996</v>
      </c>
      <c r="L523" s="6">
        <v>32.119999999999997</v>
      </c>
      <c r="M523" s="6">
        <v>0</v>
      </c>
      <c r="N523" s="6">
        <v>0</v>
      </c>
      <c r="O523" s="6">
        <v>0</v>
      </c>
      <c r="P523" s="82">
        <f t="shared" si="10"/>
        <v>0</v>
      </c>
    </row>
    <row r="524" spans="1:16" s="3" customFormat="1" x14ac:dyDescent="0.25">
      <c r="A524" s="9">
        <v>2019</v>
      </c>
      <c r="B524" s="9">
        <v>2</v>
      </c>
      <c r="C524" s="9" t="s">
        <v>19</v>
      </c>
      <c r="D524" s="9" t="s">
        <v>70</v>
      </c>
      <c r="E524" s="9" t="s">
        <v>364</v>
      </c>
      <c r="F524" s="9" t="s">
        <v>409</v>
      </c>
      <c r="G524" s="5" t="s">
        <v>407</v>
      </c>
      <c r="H524" s="6">
        <v>11850.62</v>
      </c>
      <c r="I524" s="6">
        <v>0</v>
      </c>
      <c r="J524" s="6">
        <v>5638.6600000000008</v>
      </c>
      <c r="K524" s="6">
        <v>36.85</v>
      </c>
      <c r="L524" s="6">
        <v>248.41</v>
      </c>
      <c r="M524" s="6">
        <v>4334.07</v>
      </c>
      <c r="N524" s="6">
        <v>0</v>
      </c>
      <c r="O524" s="6">
        <v>1592.63</v>
      </c>
      <c r="P524" s="82">
        <f t="shared" si="10"/>
        <v>5926.7</v>
      </c>
    </row>
    <row r="525" spans="1:16" s="3" customFormat="1" x14ac:dyDescent="0.25">
      <c r="A525" s="9">
        <v>2019</v>
      </c>
      <c r="B525" s="9">
        <v>2</v>
      </c>
      <c r="C525" s="9" t="s">
        <v>61</v>
      </c>
      <c r="D525" s="9" t="s">
        <v>399</v>
      </c>
      <c r="E525" s="9" t="s">
        <v>29</v>
      </c>
      <c r="F525" s="9" t="s">
        <v>410</v>
      </c>
      <c r="G525" s="5" t="s">
        <v>411</v>
      </c>
      <c r="H525" s="6">
        <v>8.26</v>
      </c>
      <c r="I525" s="6">
        <v>0</v>
      </c>
      <c r="J525" s="6">
        <v>0</v>
      </c>
      <c r="K525" s="6">
        <v>8.26</v>
      </c>
      <c r="L525" s="6">
        <v>0</v>
      </c>
      <c r="M525" s="6">
        <v>0</v>
      </c>
      <c r="N525" s="6">
        <v>0</v>
      </c>
      <c r="O525" s="6">
        <v>0</v>
      </c>
      <c r="P525" s="82">
        <f t="shared" si="10"/>
        <v>0</v>
      </c>
    </row>
    <row r="526" spans="1:16" s="3" customFormat="1" x14ac:dyDescent="0.25">
      <c r="A526" s="9">
        <v>2019</v>
      </c>
      <c r="B526" s="9">
        <v>2</v>
      </c>
      <c r="C526" s="9" t="s">
        <v>61</v>
      </c>
      <c r="D526" s="9" t="s">
        <v>399</v>
      </c>
      <c r="E526" s="9" t="s">
        <v>29</v>
      </c>
      <c r="F526" s="9" t="s">
        <v>412</v>
      </c>
      <c r="G526" s="5" t="s">
        <v>411</v>
      </c>
      <c r="H526" s="6">
        <v>0.81</v>
      </c>
      <c r="I526" s="6">
        <v>0</v>
      </c>
      <c r="J526" s="6">
        <v>0</v>
      </c>
      <c r="K526" s="6">
        <v>0.81</v>
      </c>
      <c r="L526" s="6">
        <v>0</v>
      </c>
      <c r="M526" s="6">
        <v>0</v>
      </c>
      <c r="N526" s="6">
        <v>0</v>
      </c>
      <c r="O526" s="6">
        <v>0</v>
      </c>
      <c r="P526" s="82">
        <f t="shared" si="10"/>
        <v>0</v>
      </c>
    </row>
    <row r="527" spans="1:16" s="3" customFormat="1" x14ac:dyDescent="0.25">
      <c r="A527" s="9">
        <v>2019</v>
      </c>
      <c r="B527" s="9">
        <v>2</v>
      </c>
      <c r="C527" s="9" t="s">
        <v>61</v>
      </c>
      <c r="D527" s="9" t="s">
        <v>62</v>
      </c>
      <c r="E527" s="9" t="s">
        <v>29</v>
      </c>
      <c r="F527" s="9" t="s">
        <v>413</v>
      </c>
      <c r="G527" s="5" t="s">
        <v>411</v>
      </c>
      <c r="H527" s="6">
        <v>0.97</v>
      </c>
      <c r="I527" s="6">
        <v>0</v>
      </c>
      <c r="J527" s="6">
        <v>0</v>
      </c>
      <c r="K527" s="6">
        <v>0.97</v>
      </c>
      <c r="L527" s="6">
        <v>0</v>
      </c>
      <c r="M527" s="6">
        <v>0</v>
      </c>
      <c r="N527" s="6">
        <v>0</v>
      </c>
      <c r="O527" s="6">
        <v>0</v>
      </c>
      <c r="P527" s="82">
        <f t="shared" si="10"/>
        <v>0</v>
      </c>
    </row>
    <row r="528" spans="1:16" s="3" customFormat="1" x14ac:dyDescent="0.25">
      <c r="A528" s="9">
        <v>2019</v>
      </c>
      <c r="B528" s="9">
        <v>2</v>
      </c>
      <c r="C528" s="9" t="s">
        <v>61</v>
      </c>
      <c r="D528" s="9" t="s">
        <v>399</v>
      </c>
      <c r="E528" s="9" t="s">
        <v>29</v>
      </c>
      <c r="F528" s="9" t="s">
        <v>414</v>
      </c>
      <c r="G528" s="5" t="s">
        <v>411</v>
      </c>
      <c r="H528" s="6">
        <v>6.63</v>
      </c>
      <c r="I528" s="6">
        <v>0</v>
      </c>
      <c r="J528" s="6">
        <v>0</v>
      </c>
      <c r="K528" s="6">
        <v>0.09</v>
      </c>
      <c r="L528" s="6">
        <v>0</v>
      </c>
      <c r="M528" s="6">
        <v>6.54</v>
      </c>
      <c r="N528" s="6">
        <v>2.38</v>
      </c>
      <c r="O528" s="6">
        <v>0</v>
      </c>
      <c r="P528" s="82">
        <f t="shared" si="10"/>
        <v>4.16</v>
      </c>
    </row>
    <row r="529" spans="1:16" s="3" customFormat="1" x14ac:dyDescent="0.25">
      <c r="A529" s="9">
        <v>2019</v>
      </c>
      <c r="B529" s="9">
        <v>2</v>
      </c>
      <c r="C529" s="9" t="s">
        <v>61</v>
      </c>
      <c r="D529" s="9" t="s">
        <v>399</v>
      </c>
      <c r="E529" s="9" t="s">
        <v>29</v>
      </c>
      <c r="F529" s="9" t="s">
        <v>415</v>
      </c>
      <c r="G529" s="5" t="s">
        <v>411</v>
      </c>
      <c r="H529" s="6">
        <v>8.8000000000000007</v>
      </c>
      <c r="I529" s="6">
        <v>0</v>
      </c>
      <c r="J529" s="6">
        <v>0</v>
      </c>
      <c r="K529" s="6">
        <v>3.58</v>
      </c>
      <c r="L529" s="6">
        <v>0</v>
      </c>
      <c r="M529" s="6">
        <v>5.22</v>
      </c>
      <c r="N529" s="6">
        <v>1.9</v>
      </c>
      <c r="O529" s="6">
        <v>0</v>
      </c>
      <c r="P529" s="82">
        <f t="shared" si="10"/>
        <v>3.32</v>
      </c>
    </row>
    <row r="530" spans="1:16" s="3" customFormat="1" x14ac:dyDescent="0.25">
      <c r="A530" s="9">
        <v>2019</v>
      </c>
      <c r="B530" s="9">
        <v>2</v>
      </c>
      <c r="C530" s="9" t="s">
        <v>61</v>
      </c>
      <c r="D530" s="9" t="s">
        <v>399</v>
      </c>
      <c r="E530" s="9" t="s">
        <v>29</v>
      </c>
      <c r="F530" s="9" t="s">
        <v>416</v>
      </c>
      <c r="G530" s="5" t="s">
        <v>411</v>
      </c>
      <c r="H530" s="6">
        <v>38.32</v>
      </c>
      <c r="I530" s="6">
        <v>0</v>
      </c>
      <c r="J530" s="6">
        <v>0</v>
      </c>
      <c r="K530" s="6">
        <v>2.86</v>
      </c>
      <c r="L530" s="6">
        <v>3</v>
      </c>
      <c r="M530" s="6">
        <v>32.46</v>
      </c>
      <c r="N530" s="6">
        <v>11.8</v>
      </c>
      <c r="O530" s="6">
        <v>0</v>
      </c>
      <c r="P530" s="82">
        <f t="shared" si="10"/>
        <v>20.66</v>
      </c>
    </row>
    <row r="531" spans="1:16" s="3" customFormat="1" x14ac:dyDescent="0.25">
      <c r="A531" s="9">
        <v>2019</v>
      </c>
      <c r="B531" s="9">
        <v>2</v>
      </c>
      <c r="C531" s="9" t="s">
        <v>61</v>
      </c>
      <c r="D531" s="9" t="s">
        <v>417</v>
      </c>
      <c r="E531" s="9" t="s">
        <v>29</v>
      </c>
      <c r="F531" s="9" t="s">
        <v>418</v>
      </c>
      <c r="G531" s="5" t="s">
        <v>411</v>
      </c>
      <c r="H531" s="6">
        <v>6.95</v>
      </c>
      <c r="I531" s="6">
        <v>0</v>
      </c>
      <c r="J531" s="6">
        <v>0</v>
      </c>
      <c r="K531" s="6">
        <v>5.47</v>
      </c>
      <c r="L531" s="6">
        <v>1.48</v>
      </c>
      <c r="M531" s="6">
        <v>0</v>
      </c>
      <c r="N531" s="6">
        <v>0</v>
      </c>
      <c r="O531" s="6">
        <v>0</v>
      </c>
      <c r="P531" s="82">
        <f t="shared" si="10"/>
        <v>0</v>
      </c>
    </row>
    <row r="532" spans="1:16" s="3" customFormat="1" x14ac:dyDescent="0.25">
      <c r="A532" s="9">
        <v>2019</v>
      </c>
      <c r="B532" s="9">
        <v>2</v>
      </c>
      <c r="C532" s="9" t="s">
        <v>61</v>
      </c>
      <c r="D532" s="9" t="s">
        <v>62</v>
      </c>
      <c r="E532" s="9" t="s">
        <v>29</v>
      </c>
      <c r="F532" s="9" t="s">
        <v>419</v>
      </c>
      <c r="G532" s="5" t="s">
        <v>411</v>
      </c>
      <c r="H532" s="6">
        <v>5.0999999999999996</v>
      </c>
      <c r="I532" s="6">
        <v>0</v>
      </c>
      <c r="J532" s="6">
        <v>0</v>
      </c>
      <c r="K532" s="6">
        <v>5.0999999999999996</v>
      </c>
      <c r="L532" s="6">
        <v>0</v>
      </c>
      <c r="M532" s="6">
        <v>0</v>
      </c>
      <c r="N532" s="6">
        <v>0</v>
      </c>
      <c r="O532" s="6">
        <v>0</v>
      </c>
      <c r="P532" s="82">
        <f t="shared" si="10"/>
        <v>0</v>
      </c>
    </row>
    <row r="533" spans="1:16" s="3" customFormat="1" x14ac:dyDescent="0.25">
      <c r="A533" s="9">
        <v>2019</v>
      </c>
      <c r="B533" s="9">
        <v>2</v>
      </c>
      <c r="C533" s="9" t="s">
        <v>61</v>
      </c>
      <c r="D533" s="9" t="s">
        <v>62</v>
      </c>
      <c r="E533" s="9" t="s">
        <v>29</v>
      </c>
      <c r="F533" s="9" t="s">
        <v>420</v>
      </c>
      <c r="G533" s="5" t="s">
        <v>411</v>
      </c>
      <c r="H533" s="6">
        <v>1.06</v>
      </c>
      <c r="I533" s="6">
        <v>0</v>
      </c>
      <c r="J533" s="6">
        <v>0</v>
      </c>
      <c r="K533" s="6">
        <v>1.06</v>
      </c>
      <c r="L533" s="6">
        <v>0</v>
      </c>
      <c r="M533" s="6">
        <v>0</v>
      </c>
      <c r="N533" s="6">
        <v>0</v>
      </c>
      <c r="O533" s="6">
        <v>0</v>
      </c>
      <c r="P533" s="82">
        <f t="shared" si="10"/>
        <v>0</v>
      </c>
    </row>
    <row r="534" spans="1:16" s="3" customFormat="1" x14ac:dyDescent="0.25">
      <c r="A534" s="9">
        <v>2019</v>
      </c>
      <c r="B534" s="9">
        <v>2</v>
      </c>
      <c r="C534" s="9" t="s">
        <v>61</v>
      </c>
      <c r="D534" s="9" t="s">
        <v>62</v>
      </c>
      <c r="E534" s="9" t="s">
        <v>29</v>
      </c>
      <c r="F534" s="9" t="s">
        <v>421</v>
      </c>
      <c r="G534" s="5" t="s">
        <v>411</v>
      </c>
      <c r="H534" s="6">
        <v>0.56000000000000005</v>
      </c>
      <c r="I534" s="6">
        <v>0</v>
      </c>
      <c r="J534" s="6">
        <v>0</v>
      </c>
      <c r="K534" s="6">
        <v>0.56000000000000005</v>
      </c>
      <c r="L534" s="6">
        <v>0</v>
      </c>
      <c r="M534" s="6">
        <v>0</v>
      </c>
      <c r="N534" s="6">
        <v>0</v>
      </c>
      <c r="O534" s="6">
        <v>0</v>
      </c>
      <c r="P534" s="82">
        <f t="shared" si="10"/>
        <v>0</v>
      </c>
    </row>
    <row r="535" spans="1:16" s="3" customFormat="1" x14ac:dyDescent="0.25">
      <c r="A535" s="9">
        <v>2019</v>
      </c>
      <c r="B535" s="9">
        <v>2</v>
      </c>
      <c r="C535" s="9" t="s">
        <v>61</v>
      </c>
      <c r="D535" s="9" t="s">
        <v>399</v>
      </c>
      <c r="E535" s="9" t="s">
        <v>29</v>
      </c>
      <c r="F535" s="9" t="s">
        <v>422</v>
      </c>
      <c r="G535" s="5" t="s">
        <v>411</v>
      </c>
      <c r="H535" s="6">
        <v>11.77</v>
      </c>
      <c r="I535" s="6">
        <v>0</v>
      </c>
      <c r="J535" s="6">
        <v>0</v>
      </c>
      <c r="K535" s="6">
        <v>2.13</v>
      </c>
      <c r="L535" s="6">
        <v>0</v>
      </c>
      <c r="M535" s="6">
        <v>9.64</v>
      </c>
      <c r="N535" s="6">
        <v>3.5</v>
      </c>
      <c r="O535" s="6">
        <v>0</v>
      </c>
      <c r="P535" s="82">
        <f t="shared" si="10"/>
        <v>6.1400000000000006</v>
      </c>
    </row>
    <row r="536" spans="1:16" s="3" customFormat="1" x14ac:dyDescent="0.25">
      <c r="A536" s="9">
        <v>2019</v>
      </c>
      <c r="B536" s="9">
        <v>2</v>
      </c>
      <c r="C536" s="9" t="s">
        <v>61</v>
      </c>
      <c r="D536" s="9" t="s">
        <v>399</v>
      </c>
      <c r="E536" s="9" t="s">
        <v>29</v>
      </c>
      <c r="F536" s="9" t="s">
        <v>423</v>
      </c>
      <c r="G536" s="5" t="s">
        <v>411</v>
      </c>
      <c r="H536" s="6">
        <v>5.91</v>
      </c>
      <c r="I536" s="6">
        <v>0</v>
      </c>
      <c r="J536" s="6">
        <v>0</v>
      </c>
      <c r="K536" s="6">
        <v>0.08</v>
      </c>
      <c r="L536" s="6">
        <v>0</v>
      </c>
      <c r="M536" s="6">
        <v>5.83</v>
      </c>
      <c r="N536" s="6">
        <v>2.12</v>
      </c>
      <c r="O536" s="6">
        <v>0</v>
      </c>
      <c r="P536" s="82">
        <f t="shared" si="10"/>
        <v>3.71</v>
      </c>
    </row>
    <row r="537" spans="1:16" s="3" customFormat="1" x14ac:dyDescent="0.25">
      <c r="A537" s="9">
        <v>2019</v>
      </c>
      <c r="B537" s="9">
        <v>2</v>
      </c>
      <c r="C537" s="9" t="s">
        <v>61</v>
      </c>
      <c r="D537" s="9" t="s">
        <v>399</v>
      </c>
      <c r="E537" s="9" t="s">
        <v>29</v>
      </c>
      <c r="F537" s="9" t="s">
        <v>424</v>
      </c>
      <c r="G537" s="5" t="s">
        <v>411</v>
      </c>
      <c r="H537" s="6">
        <v>19.48</v>
      </c>
      <c r="I537" s="6">
        <v>0</v>
      </c>
      <c r="J537" s="6">
        <v>0</v>
      </c>
      <c r="K537" s="6">
        <v>0.27</v>
      </c>
      <c r="L537" s="6">
        <v>0</v>
      </c>
      <c r="M537" s="6">
        <v>19.21</v>
      </c>
      <c r="N537" s="6">
        <v>6.98</v>
      </c>
      <c r="O537" s="6">
        <v>0</v>
      </c>
      <c r="P537" s="82">
        <f t="shared" si="10"/>
        <v>12.23</v>
      </c>
    </row>
    <row r="538" spans="1:16" s="3" customFormat="1" x14ac:dyDescent="0.25">
      <c r="A538" s="9">
        <v>2019</v>
      </c>
      <c r="B538" s="9">
        <v>2</v>
      </c>
      <c r="C538" s="9" t="s">
        <v>124</v>
      </c>
      <c r="D538" s="9" t="s">
        <v>425</v>
      </c>
      <c r="E538" s="9" t="s">
        <v>426</v>
      </c>
      <c r="F538" s="9" t="s">
        <v>427</v>
      </c>
      <c r="G538" s="5" t="s">
        <v>427</v>
      </c>
      <c r="H538" s="6">
        <v>15.309999999999999</v>
      </c>
      <c r="I538" s="6">
        <v>0</v>
      </c>
      <c r="J538" s="6">
        <v>0</v>
      </c>
      <c r="K538" s="6">
        <v>2.94</v>
      </c>
      <c r="L538" s="6">
        <v>12.37</v>
      </c>
      <c r="M538" s="6">
        <v>0</v>
      </c>
      <c r="N538" s="6">
        <v>0</v>
      </c>
      <c r="O538" s="6">
        <v>0</v>
      </c>
      <c r="P538" s="82">
        <f t="shared" si="10"/>
        <v>0</v>
      </c>
    </row>
    <row r="539" spans="1:16" s="3" customFormat="1" x14ac:dyDescent="0.25">
      <c r="A539" s="9">
        <v>2019</v>
      </c>
      <c r="B539" s="9">
        <v>2</v>
      </c>
      <c r="C539" s="9" t="s">
        <v>89</v>
      </c>
      <c r="D539" s="9" t="s">
        <v>90</v>
      </c>
      <c r="E539" s="9" t="s">
        <v>29</v>
      </c>
      <c r="F539" s="9" t="s">
        <v>428</v>
      </c>
      <c r="G539" s="5" t="s">
        <v>429</v>
      </c>
      <c r="H539" s="6">
        <v>3.06</v>
      </c>
      <c r="I539" s="6">
        <v>0</v>
      </c>
      <c r="J539" s="6">
        <v>0</v>
      </c>
      <c r="K539" s="6">
        <v>3.06</v>
      </c>
      <c r="L539" s="6">
        <v>0</v>
      </c>
      <c r="M539" s="6">
        <v>0</v>
      </c>
      <c r="N539" s="6">
        <v>0</v>
      </c>
      <c r="O539" s="6">
        <v>0</v>
      </c>
      <c r="P539" s="82">
        <f t="shared" si="10"/>
        <v>0</v>
      </c>
    </row>
    <row r="540" spans="1:16" s="3" customFormat="1" x14ac:dyDescent="0.25">
      <c r="A540" s="9">
        <v>2019</v>
      </c>
      <c r="B540" s="9">
        <v>2</v>
      </c>
      <c r="C540" s="9" t="s">
        <v>89</v>
      </c>
      <c r="D540" s="9" t="s">
        <v>288</v>
      </c>
      <c r="E540" s="9" t="s">
        <v>29</v>
      </c>
      <c r="F540" s="9" t="s">
        <v>430</v>
      </c>
      <c r="G540" s="5" t="s">
        <v>431</v>
      </c>
      <c r="H540" s="6">
        <v>84.009999999999991</v>
      </c>
      <c r="I540" s="6">
        <v>0</v>
      </c>
      <c r="J540" s="6">
        <v>0</v>
      </c>
      <c r="K540" s="6">
        <v>7.39</v>
      </c>
      <c r="L540" s="6">
        <v>0</v>
      </c>
      <c r="M540" s="6">
        <v>76.61999999999999</v>
      </c>
      <c r="N540" s="6">
        <v>9.23</v>
      </c>
      <c r="O540" s="6">
        <v>0</v>
      </c>
      <c r="P540" s="82">
        <f t="shared" si="10"/>
        <v>67.389999999999986</v>
      </c>
    </row>
    <row r="541" spans="1:16" s="3" customFormat="1" x14ac:dyDescent="0.25">
      <c r="A541" s="9">
        <v>2019</v>
      </c>
      <c r="B541" s="9">
        <v>2</v>
      </c>
      <c r="C541" s="9" t="s">
        <v>89</v>
      </c>
      <c r="D541" s="9" t="s">
        <v>90</v>
      </c>
      <c r="E541" s="9" t="s">
        <v>29</v>
      </c>
      <c r="F541" s="9" t="s">
        <v>432</v>
      </c>
      <c r="G541" s="5" t="s">
        <v>433</v>
      </c>
      <c r="H541" s="6">
        <v>324.01</v>
      </c>
      <c r="I541" s="6">
        <v>0</v>
      </c>
      <c r="J541" s="6">
        <v>0</v>
      </c>
      <c r="K541" s="6">
        <v>1.81</v>
      </c>
      <c r="L541" s="6">
        <v>0</v>
      </c>
      <c r="M541" s="6">
        <v>322.2</v>
      </c>
      <c r="N541" s="6">
        <v>99.58</v>
      </c>
      <c r="O541" s="6">
        <v>0</v>
      </c>
      <c r="P541" s="82">
        <f t="shared" si="10"/>
        <v>222.62</v>
      </c>
    </row>
    <row r="542" spans="1:16" s="3" customFormat="1" x14ac:dyDescent="0.25">
      <c r="A542" s="9">
        <v>2019</v>
      </c>
      <c r="B542" s="9">
        <v>2</v>
      </c>
      <c r="C542" s="9" t="s">
        <v>203</v>
      </c>
      <c r="D542" s="9" t="s">
        <v>434</v>
      </c>
      <c r="E542" s="9" t="s">
        <v>43</v>
      </c>
      <c r="F542" s="9" t="s">
        <v>434</v>
      </c>
      <c r="G542" s="5" t="s">
        <v>434</v>
      </c>
      <c r="H542" s="6">
        <v>10.32</v>
      </c>
      <c r="I542" s="6">
        <v>0</v>
      </c>
      <c r="J542" s="6">
        <v>0</v>
      </c>
      <c r="K542" s="6">
        <v>0.57999999999999996</v>
      </c>
      <c r="L542" s="6">
        <v>0.6</v>
      </c>
      <c r="M542" s="6">
        <v>0</v>
      </c>
      <c r="N542" s="6">
        <v>0</v>
      </c>
      <c r="O542" s="6">
        <v>9.14</v>
      </c>
      <c r="P542" s="82">
        <f t="shared" si="10"/>
        <v>9.14</v>
      </c>
    </row>
    <row r="543" spans="1:16" s="3" customFormat="1" x14ac:dyDescent="0.25">
      <c r="A543" s="9">
        <v>2019</v>
      </c>
      <c r="B543" s="9">
        <v>2</v>
      </c>
      <c r="C543" s="9" t="s">
        <v>15</v>
      </c>
      <c r="D543" s="9" t="s">
        <v>24</v>
      </c>
      <c r="E543" s="9" t="s">
        <v>43</v>
      </c>
      <c r="F543" s="9" t="s">
        <v>435</v>
      </c>
      <c r="G543" s="5" t="s">
        <v>434</v>
      </c>
      <c r="H543" s="6">
        <v>29.8</v>
      </c>
      <c r="I543" s="6">
        <v>0</v>
      </c>
      <c r="J543" s="6">
        <v>0</v>
      </c>
      <c r="K543" s="6">
        <v>0.14000000000000001</v>
      </c>
      <c r="L543" s="6">
        <v>2.83</v>
      </c>
      <c r="M543" s="6">
        <v>0</v>
      </c>
      <c r="N543" s="6">
        <v>0</v>
      </c>
      <c r="O543" s="6">
        <v>26.83</v>
      </c>
      <c r="P543" s="82">
        <f t="shared" si="10"/>
        <v>26.83</v>
      </c>
    </row>
    <row r="544" spans="1:16" s="3" customFormat="1" x14ac:dyDescent="0.25">
      <c r="A544" s="9">
        <v>2019</v>
      </c>
      <c r="B544" s="9">
        <v>2</v>
      </c>
      <c r="C544" s="9" t="s">
        <v>124</v>
      </c>
      <c r="D544" s="9" t="s">
        <v>125</v>
      </c>
      <c r="E544" s="9" t="s">
        <v>126</v>
      </c>
      <c r="F544" s="9" t="s">
        <v>436</v>
      </c>
      <c r="G544" s="5" t="s">
        <v>437</v>
      </c>
      <c r="H544" s="6">
        <v>8.48</v>
      </c>
      <c r="I544" s="6">
        <v>0</v>
      </c>
      <c r="J544" s="6">
        <v>0</v>
      </c>
      <c r="K544" s="6">
        <v>8.48</v>
      </c>
      <c r="L544" s="6">
        <v>0</v>
      </c>
      <c r="M544" s="6">
        <v>0</v>
      </c>
      <c r="N544" s="6">
        <v>0</v>
      </c>
      <c r="O544" s="6">
        <v>0</v>
      </c>
      <c r="P544" s="82">
        <f t="shared" si="10"/>
        <v>0</v>
      </c>
    </row>
    <row r="545" spans="1:16" s="3" customFormat="1" x14ac:dyDescent="0.25">
      <c r="A545" s="9">
        <v>2019</v>
      </c>
      <c r="B545" s="9">
        <v>2</v>
      </c>
      <c r="C545" s="9" t="s">
        <v>124</v>
      </c>
      <c r="D545" s="9" t="s">
        <v>425</v>
      </c>
      <c r="E545" s="9" t="s">
        <v>126</v>
      </c>
      <c r="F545" s="9" t="s">
        <v>438</v>
      </c>
      <c r="G545" s="5" t="s">
        <v>439</v>
      </c>
      <c r="H545" s="6">
        <v>0.8</v>
      </c>
      <c r="I545" s="6">
        <v>0</v>
      </c>
      <c r="J545" s="6">
        <v>0</v>
      </c>
      <c r="K545" s="6">
        <v>0.8</v>
      </c>
      <c r="L545" s="6">
        <v>0</v>
      </c>
      <c r="M545" s="6">
        <v>0</v>
      </c>
      <c r="N545" s="6">
        <v>0</v>
      </c>
      <c r="O545" s="6">
        <v>0</v>
      </c>
      <c r="P545" s="82">
        <f t="shared" si="10"/>
        <v>0</v>
      </c>
    </row>
    <row r="546" spans="1:16" s="3" customFormat="1" x14ac:dyDescent="0.25">
      <c r="A546" s="9">
        <v>2019</v>
      </c>
      <c r="B546" s="9">
        <v>2</v>
      </c>
      <c r="C546" s="9" t="s">
        <v>124</v>
      </c>
      <c r="D546" s="9" t="s">
        <v>379</v>
      </c>
      <c r="E546" s="9" t="s">
        <v>126</v>
      </c>
      <c r="F546" s="9" t="s">
        <v>440</v>
      </c>
      <c r="G546" s="5" t="s">
        <v>439</v>
      </c>
      <c r="H546" s="6">
        <v>0.38</v>
      </c>
      <c r="I546" s="6">
        <v>0</v>
      </c>
      <c r="J546" s="6">
        <v>0</v>
      </c>
      <c r="K546" s="6">
        <v>0.38</v>
      </c>
      <c r="L546" s="6">
        <v>0</v>
      </c>
      <c r="M546" s="6">
        <v>0</v>
      </c>
      <c r="N546" s="6">
        <v>0</v>
      </c>
      <c r="O546" s="6">
        <v>0</v>
      </c>
      <c r="P546" s="82">
        <f t="shared" si="10"/>
        <v>0</v>
      </c>
    </row>
    <row r="547" spans="1:16" s="3" customFormat="1" x14ac:dyDescent="0.25">
      <c r="A547" s="9">
        <v>2019</v>
      </c>
      <c r="B547" s="9">
        <v>2</v>
      </c>
      <c r="C547" s="9" t="s">
        <v>19</v>
      </c>
      <c r="D547" s="9" t="s">
        <v>20</v>
      </c>
      <c r="E547" s="9" t="s">
        <v>441</v>
      </c>
      <c r="F547" s="9" t="s">
        <v>442</v>
      </c>
      <c r="G547" s="5" t="s">
        <v>442</v>
      </c>
      <c r="H547" s="6">
        <v>3.9999999999999996</v>
      </c>
      <c r="I547" s="6">
        <v>0</v>
      </c>
      <c r="J547" s="6">
        <v>0</v>
      </c>
      <c r="K547" s="6">
        <v>1.32</v>
      </c>
      <c r="L547" s="6">
        <v>2.6999999999999997</v>
      </c>
      <c r="M547" s="6">
        <v>0</v>
      </c>
      <c r="N547" s="6">
        <v>0</v>
      </c>
      <c r="O547" s="6">
        <v>0</v>
      </c>
      <c r="P547" s="82">
        <f t="shared" si="10"/>
        <v>0</v>
      </c>
    </row>
    <row r="548" spans="1:16" s="3" customFormat="1" x14ac:dyDescent="0.25">
      <c r="A548" s="9">
        <v>2019</v>
      </c>
      <c r="B548" s="9">
        <v>2</v>
      </c>
      <c r="C548" s="9" t="s">
        <v>19</v>
      </c>
      <c r="D548" s="9" t="s">
        <v>70</v>
      </c>
      <c r="E548" s="9" t="s">
        <v>441</v>
      </c>
      <c r="F548" s="9" t="s">
        <v>442</v>
      </c>
      <c r="G548" s="5" t="s">
        <v>442</v>
      </c>
      <c r="H548" s="6">
        <v>0.16</v>
      </c>
      <c r="I548" s="6">
        <v>0</v>
      </c>
      <c r="J548" s="6">
        <v>0</v>
      </c>
      <c r="K548" s="6">
        <v>0.06</v>
      </c>
      <c r="L548" s="6">
        <v>0.1</v>
      </c>
      <c r="M548" s="6">
        <v>0</v>
      </c>
      <c r="N548" s="6">
        <v>0</v>
      </c>
      <c r="O548" s="6">
        <v>0</v>
      </c>
      <c r="P548" s="82">
        <f t="shared" si="10"/>
        <v>0</v>
      </c>
    </row>
    <row r="549" spans="1:16" s="3" customFormat="1" x14ac:dyDescent="0.25">
      <c r="A549" s="9">
        <v>2019</v>
      </c>
      <c r="B549" s="9">
        <v>2</v>
      </c>
      <c r="C549" s="9" t="s">
        <v>19</v>
      </c>
      <c r="D549" s="9" t="s">
        <v>106</v>
      </c>
      <c r="E549" s="9" t="s">
        <v>29</v>
      </c>
      <c r="F549" s="9" t="s">
        <v>443</v>
      </c>
      <c r="G549" s="5" t="s">
        <v>444</v>
      </c>
      <c r="H549" s="6">
        <v>4915.12</v>
      </c>
      <c r="I549" s="6">
        <v>0</v>
      </c>
      <c r="J549" s="6">
        <v>4856.51</v>
      </c>
      <c r="K549" s="6">
        <v>20.84</v>
      </c>
      <c r="L549" s="6">
        <v>37.770000000000003</v>
      </c>
      <c r="M549" s="6">
        <v>0</v>
      </c>
      <c r="N549" s="6">
        <v>0</v>
      </c>
      <c r="O549" s="6">
        <v>0</v>
      </c>
      <c r="P549" s="82">
        <f t="shared" si="10"/>
        <v>0</v>
      </c>
    </row>
    <row r="550" spans="1:16" s="3" customFormat="1" x14ac:dyDescent="0.25">
      <c r="A550" s="9">
        <v>2019</v>
      </c>
      <c r="B550" s="9">
        <v>2</v>
      </c>
      <c r="C550" s="9" t="s">
        <v>19</v>
      </c>
      <c r="D550" s="9" t="s">
        <v>70</v>
      </c>
      <c r="E550" s="9" t="s">
        <v>29</v>
      </c>
      <c r="F550" s="9" t="s">
        <v>445</v>
      </c>
      <c r="G550" s="5" t="s">
        <v>444</v>
      </c>
      <c r="H550" s="6">
        <v>323.33</v>
      </c>
      <c r="I550" s="6">
        <v>0</v>
      </c>
      <c r="J550" s="6">
        <v>320.02</v>
      </c>
      <c r="K550" s="6">
        <v>0.81</v>
      </c>
      <c r="L550" s="6">
        <v>2.5</v>
      </c>
      <c r="M550" s="6">
        <v>0</v>
      </c>
      <c r="N550" s="6">
        <v>0</v>
      </c>
      <c r="O550" s="6">
        <v>0</v>
      </c>
      <c r="P550" s="82">
        <f t="shared" si="10"/>
        <v>0</v>
      </c>
    </row>
    <row r="551" spans="1:16" s="3" customFormat="1" x14ac:dyDescent="0.25">
      <c r="A551" s="9">
        <v>2019</v>
      </c>
      <c r="B551" s="9">
        <v>2</v>
      </c>
      <c r="C551" s="9" t="s">
        <v>19</v>
      </c>
      <c r="D551" s="9" t="s">
        <v>70</v>
      </c>
      <c r="E551" s="9" t="s">
        <v>29</v>
      </c>
      <c r="F551" s="9" t="s">
        <v>446</v>
      </c>
      <c r="G551" s="5" t="s">
        <v>444</v>
      </c>
      <c r="H551" s="6">
        <v>42.87</v>
      </c>
      <c r="I551" s="6">
        <v>0</v>
      </c>
      <c r="J551" s="6">
        <v>42.44</v>
      </c>
      <c r="K551" s="6">
        <v>0.11</v>
      </c>
      <c r="L551" s="6">
        <v>0.33</v>
      </c>
      <c r="M551" s="6">
        <v>0</v>
      </c>
      <c r="N551" s="6">
        <v>0</v>
      </c>
      <c r="O551" s="6">
        <v>0</v>
      </c>
      <c r="P551" s="82">
        <f t="shared" si="10"/>
        <v>0</v>
      </c>
    </row>
    <row r="552" spans="1:16" s="3" customFormat="1" x14ac:dyDescent="0.25">
      <c r="A552" s="9">
        <v>2019</v>
      </c>
      <c r="B552" s="9">
        <v>2</v>
      </c>
      <c r="C552" s="9" t="s">
        <v>19</v>
      </c>
      <c r="D552" s="9" t="s">
        <v>78</v>
      </c>
      <c r="E552" s="9" t="s">
        <v>29</v>
      </c>
      <c r="F552" s="9" t="s">
        <v>447</v>
      </c>
      <c r="G552" s="5" t="s">
        <v>448</v>
      </c>
      <c r="H552" s="6">
        <v>1194.97</v>
      </c>
      <c r="I552" s="6">
        <v>0</v>
      </c>
      <c r="J552" s="6">
        <v>327.52</v>
      </c>
      <c r="K552" s="6">
        <v>4.72</v>
      </c>
      <c r="L552" s="6">
        <v>108.27</v>
      </c>
      <c r="M552" s="6">
        <v>117.55</v>
      </c>
      <c r="N552" s="6">
        <v>117.43</v>
      </c>
      <c r="O552" s="6">
        <v>636.9</v>
      </c>
      <c r="P552" s="82">
        <f t="shared" si="10"/>
        <v>637.02</v>
      </c>
    </row>
    <row r="553" spans="1:16" s="3" customFormat="1" x14ac:dyDescent="0.25">
      <c r="A553" s="9">
        <v>2019</v>
      </c>
      <c r="B553" s="9">
        <v>2</v>
      </c>
      <c r="C553" s="9" t="s">
        <v>15</v>
      </c>
      <c r="D553" s="9" t="s">
        <v>24</v>
      </c>
      <c r="E553" s="9" t="s">
        <v>25</v>
      </c>
      <c r="F553" s="9" t="s">
        <v>449</v>
      </c>
      <c r="G553" s="5" t="s">
        <v>449</v>
      </c>
      <c r="H553" s="6">
        <v>1.85</v>
      </c>
      <c r="I553" s="6">
        <v>0</v>
      </c>
      <c r="J553" s="6">
        <v>0</v>
      </c>
      <c r="K553" s="6">
        <v>0.05</v>
      </c>
      <c r="L553" s="6">
        <v>0.12</v>
      </c>
      <c r="M553" s="6">
        <v>0</v>
      </c>
      <c r="N553" s="6">
        <v>0</v>
      </c>
      <c r="O553" s="6">
        <v>1.67</v>
      </c>
      <c r="P553" s="82">
        <f t="shared" si="10"/>
        <v>1.67</v>
      </c>
    </row>
    <row r="554" spans="1:16" s="3" customFormat="1" x14ac:dyDescent="0.25">
      <c r="A554" s="9">
        <v>2019</v>
      </c>
      <c r="B554" s="9">
        <v>2</v>
      </c>
      <c r="C554" s="9" t="s">
        <v>61</v>
      </c>
      <c r="D554" s="9" t="s">
        <v>450</v>
      </c>
      <c r="E554" s="9" t="s">
        <v>43</v>
      </c>
      <c r="F554" s="9" t="s">
        <v>451</v>
      </c>
      <c r="G554" s="5" t="s">
        <v>452</v>
      </c>
      <c r="H554" s="6">
        <v>37.64</v>
      </c>
      <c r="I554" s="6">
        <v>0</v>
      </c>
      <c r="J554" s="6">
        <v>12.78</v>
      </c>
      <c r="K554" s="6">
        <v>4.95</v>
      </c>
      <c r="L554" s="6">
        <v>6.42</v>
      </c>
      <c r="M554" s="6">
        <v>0</v>
      </c>
      <c r="N554" s="6">
        <v>0</v>
      </c>
      <c r="O554" s="6">
        <v>13.49</v>
      </c>
      <c r="P554" s="82">
        <f t="shared" si="10"/>
        <v>13.49</v>
      </c>
    </row>
    <row r="555" spans="1:16" s="3" customFormat="1" x14ac:dyDescent="0.25">
      <c r="A555" s="9">
        <v>2019</v>
      </c>
      <c r="B555" s="9">
        <v>2</v>
      </c>
      <c r="C555" s="9" t="s">
        <v>61</v>
      </c>
      <c r="D555" s="9" t="s">
        <v>453</v>
      </c>
      <c r="E555" s="9" t="s">
        <v>43</v>
      </c>
      <c r="F555" s="9" t="s">
        <v>454</v>
      </c>
      <c r="G555" s="5" t="s">
        <v>452</v>
      </c>
      <c r="H555" s="6">
        <v>16.73</v>
      </c>
      <c r="I555" s="6">
        <v>0</v>
      </c>
      <c r="J555" s="6">
        <v>0</v>
      </c>
      <c r="K555" s="6">
        <v>1.97</v>
      </c>
      <c r="L555" s="6">
        <v>14.76</v>
      </c>
      <c r="M555" s="6">
        <v>0</v>
      </c>
      <c r="N555" s="6">
        <v>0</v>
      </c>
      <c r="O555" s="6">
        <v>0</v>
      </c>
      <c r="P555" s="82">
        <f t="shared" si="10"/>
        <v>0</v>
      </c>
    </row>
    <row r="556" spans="1:16" s="3" customFormat="1" x14ac:dyDescent="0.25">
      <c r="A556" s="9">
        <v>2019</v>
      </c>
      <c r="B556" s="9">
        <v>2</v>
      </c>
      <c r="C556" s="9" t="s">
        <v>19</v>
      </c>
      <c r="D556" s="9" t="s">
        <v>70</v>
      </c>
      <c r="E556" s="9" t="s">
        <v>21</v>
      </c>
      <c r="F556" s="9" t="s">
        <v>455</v>
      </c>
      <c r="G556" s="5" t="s">
        <v>456</v>
      </c>
      <c r="H556" s="6">
        <v>4.07</v>
      </c>
      <c r="I556" s="6">
        <v>0</v>
      </c>
      <c r="J556" s="6">
        <v>0</v>
      </c>
      <c r="K556" s="6">
        <v>1.83</v>
      </c>
      <c r="L556" s="6">
        <v>2.2400000000000002</v>
      </c>
      <c r="M556" s="6">
        <v>0</v>
      </c>
      <c r="N556" s="6">
        <v>0</v>
      </c>
      <c r="O556" s="6">
        <v>0</v>
      </c>
      <c r="P556" s="82">
        <f t="shared" si="10"/>
        <v>0</v>
      </c>
    </row>
    <row r="557" spans="1:16" s="3" customFormat="1" x14ac:dyDescent="0.25">
      <c r="A557" s="9">
        <v>2019</v>
      </c>
      <c r="B557" s="9">
        <v>2</v>
      </c>
      <c r="C557" s="9" t="s">
        <v>19</v>
      </c>
      <c r="D557" s="9" t="s">
        <v>70</v>
      </c>
      <c r="E557" s="9" t="s">
        <v>21</v>
      </c>
      <c r="F557" s="9" t="s">
        <v>457</v>
      </c>
      <c r="G557" s="5" t="s">
        <v>456</v>
      </c>
      <c r="H557" s="6">
        <v>1.96</v>
      </c>
      <c r="I557" s="6">
        <v>0</v>
      </c>
      <c r="J557" s="6">
        <v>0</v>
      </c>
      <c r="K557" s="6">
        <v>1.96</v>
      </c>
      <c r="L557" s="6">
        <v>0</v>
      </c>
      <c r="M557" s="6">
        <v>0</v>
      </c>
      <c r="N557" s="6">
        <v>0</v>
      </c>
      <c r="O557" s="6">
        <v>0</v>
      </c>
      <c r="P557" s="82">
        <f t="shared" si="10"/>
        <v>0</v>
      </c>
    </row>
    <row r="558" spans="1:16" s="3" customFormat="1" x14ac:dyDescent="0.25">
      <c r="A558" s="9">
        <v>2019</v>
      </c>
      <c r="B558" s="9">
        <v>2</v>
      </c>
      <c r="C558" s="9" t="s">
        <v>19</v>
      </c>
      <c r="D558" s="9" t="s">
        <v>70</v>
      </c>
      <c r="E558" s="9" t="s">
        <v>21</v>
      </c>
      <c r="F558" s="9" t="s">
        <v>458</v>
      </c>
      <c r="G558" s="5" t="s">
        <v>456</v>
      </c>
      <c r="H558" s="6">
        <v>14.93</v>
      </c>
      <c r="I558" s="6">
        <v>0</v>
      </c>
      <c r="J558" s="6">
        <v>0</v>
      </c>
      <c r="K558" s="6">
        <v>5.16</v>
      </c>
      <c r="L558" s="6">
        <v>9.77</v>
      </c>
      <c r="M558" s="6">
        <v>0</v>
      </c>
      <c r="N558" s="6">
        <v>0</v>
      </c>
      <c r="O558" s="6">
        <v>0</v>
      </c>
      <c r="P558" s="82">
        <f t="shared" si="10"/>
        <v>0</v>
      </c>
    </row>
    <row r="559" spans="1:16" s="3" customFormat="1" x14ac:dyDescent="0.25">
      <c r="A559" s="9">
        <v>2019</v>
      </c>
      <c r="B559" s="9">
        <v>2</v>
      </c>
      <c r="C559" s="9" t="s">
        <v>98</v>
      </c>
      <c r="D559" s="9" t="s">
        <v>120</v>
      </c>
      <c r="E559" s="9" t="s">
        <v>459</v>
      </c>
      <c r="F559" s="9" t="s">
        <v>460</v>
      </c>
      <c r="G559" s="5" t="s">
        <v>460</v>
      </c>
      <c r="H559" s="6">
        <v>6.53</v>
      </c>
      <c r="I559" s="6">
        <v>0</v>
      </c>
      <c r="J559" s="6">
        <v>0</v>
      </c>
      <c r="K559" s="6">
        <v>0</v>
      </c>
      <c r="L559" s="6">
        <v>6.53</v>
      </c>
      <c r="M559" s="6">
        <v>0</v>
      </c>
      <c r="N559" s="6">
        <v>0</v>
      </c>
      <c r="O559" s="6">
        <v>0</v>
      </c>
      <c r="P559" s="82">
        <f t="shared" si="10"/>
        <v>0</v>
      </c>
    </row>
    <row r="560" spans="1:16" s="3" customFormat="1" x14ac:dyDescent="0.25">
      <c r="A560" s="9">
        <v>2019</v>
      </c>
      <c r="B560" s="9">
        <v>2</v>
      </c>
      <c r="C560" s="9" t="s">
        <v>79</v>
      </c>
      <c r="D560" s="9" t="s">
        <v>137</v>
      </c>
      <c r="E560" s="9" t="s">
        <v>138</v>
      </c>
      <c r="F560" s="9" t="s">
        <v>461</v>
      </c>
      <c r="G560" s="5" t="s">
        <v>462</v>
      </c>
      <c r="H560" s="6">
        <v>24.85</v>
      </c>
      <c r="I560" s="6">
        <v>0</v>
      </c>
      <c r="J560" s="6">
        <v>0</v>
      </c>
      <c r="K560" s="6">
        <v>11.54</v>
      </c>
      <c r="L560" s="6">
        <v>13.32</v>
      </c>
      <c r="M560" s="6">
        <v>0</v>
      </c>
      <c r="N560" s="6">
        <v>0</v>
      </c>
      <c r="O560" s="6">
        <v>0</v>
      </c>
      <c r="P560" s="82">
        <f t="shared" si="10"/>
        <v>0</v>
      </c>
    </row>
    <row r="561" spans="1:16" s="3" customFormat="1" x14ac:dyDescent="0.25">
      <c r="A561" s="9">
        <v>2019</v>
      </c>
      <c r="B561" s="9">
        <v>2</v>
      </c>
      <c r="C561" s="9" t="s">
        <v>79</v>
      </c>
      <c r="D561" s="9" t="s">
        <v>137</v>
      </c>
      <c r="E561" s="9" t="s">
        <v>138</v>
      </c>
      <c r="F561" s="9" t="s">
        <v>463</v>
      </c>
      <c r="G561" s="5" t="s">
        <v>462</v>
      </c>
      <c r="H561" s="6">
        <v>41.000000000000007</v>
      </c>
      <c r="I561" s="6">
        <v>0</v>
      </c>
      <c r="J561" s="6">
        <v>0</v>
      </c>
      <c r="K561" s="6">
        <v>15.83</v>
      </c>
      <c r="L561" s="6">
        <v>25.17</v>
      </c>
      <c r="M561" s="6">
        <v>0</v>
      </c>
      <c r="N561" s="6">
        <v>0</v>
      </c>
      <c r="O561" s="6">
        <v>0</v>
      </c>
      <c r="P561" s="82">
        <f t="shared" si="10"/>
        <v>0</v>
      </c>
    </row>
    <row r="562" spans="1:16" s="3" customFormat="1" x14ac:dyDescent="0.25">
      <c r="A562" s="9">
        <v>2019</v>
      </c>
      <c r="B562" s="9">
        <v>2</v>
      </c>
      <c r="C562" s="9" t="s">
        <v>231</v>
      </c>
      <c r="D562" s="9" t="s">
        <v>464</v>
      </c>
      <c r="E562" s="9" t="s">
        <v>43</v>
      </c>
      <c r="F562" s="9" t="s">
        <v>465</v>
      </c>
      <c r="G562" s="5" t="s">
        <v>466</v>
      </c>
      <c r="H562" s="6">
        <v>179.27</v>
      </c>
      <c r="I562" s="6">
        <v>0</v>
      </c>
      <c r="J562" s="6">
        <v>0</v>
      </c>
      <c r="K562" s="6">
        <v>0.23</v>
      </c>
      <c r="L562" s="6">
        <v>2.87</v>
      </c>
      <c r="M562" s="6">
        <v>0</v>
      </c>
      <c r="N562" s="6">
        <v>0</v>
      </c>
      <c r="O562" s="6">
        <v>176.16</v>
      </c>
      <c r="P562" s="82">
        <f t="shared" si="10"/>
        <v>176.16</v>
      </c>
    </row>
    <row r="563" spans="1:16" s="3" customFormat="1" x14ac:dyDescent="0.25">
      <c r="A563" s="9">
        <v>2019</v>
      </c>
      <c r="B563" s="9">
        <v>2</v>
      </c>
      <c r="C563" s="9" t="s">
        <v>231</v>
      </c>
      <c r="D563" s="9" t="s">
        <v>464</v>
      </c>
      <c r="E563" s="9" t="s">
        <v>43</v>
      </c>
      <c r="F563" s="9" t="s">
        <v>467</v>
      </c>
      <c r="G563" s="5" t="s">
        <v>466</v>
      </c>
      <c r="H563" s="6">
        <v>829.24</v>
      </c>
      <c r="I563" s="6">
        <v>0</v>
      </c>
      <c r="J563" s="6">
        <v>0</v>
      </c>
      <c r="K563" s="6">
        <v>1.08</v>
      </c>
      <c r="L563" s="6">
        <v>13.3</v>
      </c>
      <c r="M563" s="6">
        <v>0</v>
      </c>
      <c r="N563" s="6">
        <v>0</v>
      </c>
      <c r="O563" s="6">
        <v>814.87</v>
      </c>
      <c r="P563" s="82">
        <f t="shared" si="10"/>
        <v>814.87</v>
      </c>
    </row>
    <row r="564" spans="1:16" s="3" customFormat="1" x14ac:dyDescent="0.25">
      <c r="A564" s="9">
        <v>2019</v>
      </c>
      <c r="B564" s="9">
        <v>2</v>
      </c>
      <c r="C564" s="9" t="s">
        <v>61</v>
      </c>
      <c r="D564" s="9" t="s">
        <v>401</v>
      </c>
      <c r="E564" s="9" t="s">
        <v>29</v>
      </c>
      <c r="F564" s="9" t="s">
        <v>468</v>
      </c>
      <c r="G564" s="5" t="s">
        <v>468</v>
      </c>
      <c r="H564" s="6">
        <v>11.75</v>
      </c>
      <c r="I564" s="6">
        <v>0</v>
      </c>
      <c r="J564" s="6">
        <v>0</v>
      </c>
      <c r="K564" s="6">
        <v>0.14000000000000001</v>
      </c>
      <c r="L564" s="6">
        <v>1.5</v>
      </c>
      <c r="M564" s="6">
        <v>0</v>
      </c>
      <c r="N564" s="6">
        <v>0</v>
      </c>
      <c r="O564" s="6">
        <v>10.119999999999999</v>
      </c>
      <c r="P564" s="82">
        <f t="shared" si="10"/>
        <v>10.119999999999999</v>
      </c>
    </row>
    <row r="565" spans="1:16" s="3" customFormat="1" x14ac:dyDescent="0.25">
      <c r="A565" s="9">
        <v>2019</v>
      </c>
      <c r="B565" s="9">
        <v>2</v>
      </c>
      <c r="C565" s="9" t="s">
        <v>133</v>
      </c>
      <c r="D565" s="9" t="s">
        <v>292</v>
      </c>
      <c r="E565" s="9" t="s">
        <v>441</v>
      </c>
      <c r="F565" s="9" t="s">
        <v>469</v>
      </c>
      <c r="G565" s="5" t="s">
        <v>470</v>
      </c>
      <c r="H565" s="6">
        <v>5.6899999999999995</v>
      </c>
      <c r="I565" s="6">
        <v>0</v>
      </c>
      <c r="J565" s="6">
        <v>0</v>
      </c>
      <c r="K565" s="6">
        <v>4.6399999999999997</v>
      </c>
      <c r="L565" s="6">
        <v>1.05</v>
      </c>
      <c r="M565" s="6">
        <v>0</v>
      </c>
      <c r="N565" s="6">
        <v>0</v>
      </c>
      <c r="O565" s="6">
        <v>0</v>
      </c>
      <c r="P565" s="82">
        <f t="shared" si="10"/>
        <v>0</v>
      </c>
    </row>
    <row r="566" spans="1:16" s="3" customFormat="1" x14ac:dyDescent="0.25">
      <c r="A566" s="9">
        <v>2019</v>
      </c>
      <c r="B566" s="9">
        <v>2</v>
      </c>
      <c r="C566" s="9" t="s">
        <v>98</v>
      </c>
      <c r="D566" s="9" t="s">
        <v>471</v>
      </c>
      <c r="E566" s="9" t="s">
        <v>29</v>
      </c>
      <c r="F566" s="9" t="s">
        <v>472</v>
      </c>
      <c r="G566" s="5" t="s">
        <v>473</v>
      </c>
      <c r="H566" s="6">
        <v>882.35</v>
      </c>
      <c r="I566" s="6">
        <v>0</v>
      </c>
      <c r="J566" s="6">
        <v>0</v>
      </c>
      <c r="K566" s="6">
        <v>0</v>
      </c>
      <c r="L566" s="6">
        <v>0</v>
      </c>
      <c r="M566" s="6">
        <v>882.35</v>
      </c>
      <c r="N566" s="6">
        <v>90.42</v>
      </c>
      <c r="O566" s="6">
        <v>0</v>
      </c>
      <c r="P566" s="82">
        <f t="shared" si="10"/>
        <v>791.93000000000006</v>
      </c>
    </row>
    <row r="567" spans="1:16" s="3" customFormat="1" x14ac:dyDescent="0.25">
      <c r="A567" s="9">
        <v>2019</v>
      </c>
      <c r="B567" s="9">
        <v>2</v>
      </c>
      <c r="C567" s="9" t="s">
        <v>474</v>
      </c>
      <c r="D567" s="9" t="s">
        <v>475</v>
      </c>
      <c r="E567" s="9" t="s">
        <v>242</v>
      </c>
      <c r="F567" s="9" t="s">
        <v>476</v>
      </c>
      <c r="G567" s="5" t="s">
        <v>477</v>
      </c>
      <c r="H567" s="6">
        <v>404.75</v>
      </c>
      <c r="I567" s="6">
        <v>0</v>
      </c>
      <c r="J567" s="6">
        <v>0</v>
      </c>
      <c r="K567" s="6">
        <v>3.88</v>
      </c>
      <c r="L567" s="6">
        <v>1.4</v>
      </c>
      <c r="M567" s="6">
        <v>1.81</v>
      </c>
      <c r="N567" s="6">
        <v>0</v>
      </c>
      <c r="O567" s="6">
        <v>397.66</v>
      </c>
      <c r="P567" s="82">
        <f t="shared" si="10"/>
        <v>399.47</v>
      </c>
    </row>
    <row r="568" spans="1:16" s="3" customFormat="1" x14ac:dyDescent="0.25">
      <c r="A568" s="9">
        <v>2019</v>
      </c>
      <c r="B568" s="9">
        <v>2</v>
      </c>
      <c r="C568" s="9" t="s">
        <v>124</v>
      </c>
      <c r="D568" s="9" t="s">
        <v>425</v>
      </c>
      <c r="E568" s="8" t="s">
        <v>115</v>
      </c>
      <c r="F568" s="9" t="s">
        <v>478</v>
      </c>
      <c r="G568" s="5" t="s">
        <v>479</v>
      </c>
      <c r="H568" s="6">
        <v>14.14</v>
      </c>
      <c r="I568" s="6">
        <v>0</v>
      </c>
      <c r="J568" s="6">
        <v>0</v>
      </c>
      <c r="K568" s="6">
        <v>12.89</v>
      </c>
      <c r="L568" s="6">
        <v>1.25</v>
      </c>
      <c r="M568" s="6">
        <v>0</v>
      </c>
      <c r="N568" s="6">
        <v>0</v>
      </c>
      <c r="O568" s="6">
        <v>0</v>
      </c>
      <c r="P568" s="82">
        <f t="shared" si="10"/>
        <v>0</v>
      </c>
    </row>
    <row r="569" spans="1:16" s="3" customFormat="1" x14ac:dyDescent="0.25">
      <c r="A569" s="9">
        <v>2019</v>
      </c>
      <c r="B569" s="9">
        <v>2</v>
      </c>
      <c r="C569" s="9" t="s">
        <v>124</v>
      </c>
      <c r="D569" s="9" t="s">
        <v>425</v>
      </c>
      <c r="E569" s="8" t="s">
        <v>115</v>
      </c>
      <c r="F569" s="9" t="s">
        <v>480</v>
      </c>
      <c r="G569" s="5" t="s">
        <v>479</v>
      </c>
      <c r="H569" s="6">
        <v>9.51</v>
      </c>
      <c r="I569" s="6">
        <v>0</v>
      </c>
      <c r="J569" s="6">
        <v>0</v>
      </c>
      <c r="K569" s="6">
        <v>9.51</v>
      </c>
      <c r="L569" s="6">
        <v>0</v>
      </c>
      <c r="M569" s="6">
        <v>0</v>
      </c>
      <c r="N569" s="6">
        <v>0</v>
      </c>
      <c r="O569" s="6">
        <v>0</v>
      </c>
      <c r="P569" s="82">
        <f t="shared" si="10"/>
        <v>0</v>
      </c>
    </row>
    <row r="570" spans="1:16" s="3" customFormat="1" x14ac:dyDescent="0.25">
      <c r="A570" s="9">
        <v>2019</v>
      </c>
      <c r="B570" s="9">
        <v>2</v>
      </c>
      <c r="C570" s="9" t="s">
        <v>124</v>
      </c>
      <c r="D570" s="9" t="s">
        <v>425</v>
      </c>
      <c r="E570" s="8" t="s">
        <v>115</v>
      </c>
      <c r="F570" s="9" t="s">
        <v>481</v>
      </c>
      <c r="G570" s="5" t="s">
        <v>479</v>
      </c>
      <c r="H570" s="6">
        <v>1.6800000000000002</v>
      </c>
      <c r="I570" s="6">
        <v>0</v>
      </c>
      <c r="J570" s="6">
        <v>0</v>
      </c>
      <c r="K570" s="6">
        <v>1.6800000000000002</v>
      </c>
      <c r="L570" s="6">
        <v>0</v>
      </c>
      <c r="M570" s="6">
        <v>0</v>
      </c>
      <c r="N570" s="6">
        <v>0</v>
      </c>
      <c r="O570" s="6">
        <v>0</v>
      </c>
      <c r="P570" s="82">
        <f t="shared" si="10"/>
        <v>0</v>
      </c>
    </row>
    <row r="571" spans="1:16" s="3" customFormat="1" x14ac:dyDescent="0.25">
      <c r="A571" s="9">
        <v>2019</v>
      </c>
      <c r="B571" s="9">
        <v>2</v>
      </c>
      <c r="C571" s="9" t="s">
        <v>19</v>
      </c>
      <c r="D571" s="9" t="s">
        <v>78</v>
      </c>
      <c r="E571" s="9" t="s">
        <v>29</v>
      </c>
      <c r="F571" s="9" t="s">
        <v>447</v>
      </c>
      <c r="G571" s="5" t="s">
        <v>482</v>
      </c>
      <c r="H571" s="6">
        <v>3768.4800000000005</v>
      </c>
      <c r="I571" s="6">
        <v>0</v>
      </c>
      <c r="J571" s="6">
        <v>1030.93</v>
      </c>
      <c r="K571" s="6">
        <v>15.830000000000002</v>
      </c>
      <c r="L571" s="6">
        <v>339.81</v>
      </c>
      <c r="M571" s="6">
        <v>371.15999999999997</v>
      </c>
      <c r="N571" s="6">
        <v>370.78</v>
      </c>
      <c r="O571" s="6">
        <v>2010.75</v>
      </c>
      <c r="P571" s="82">
        <f t="shared" si="10"/>
        <v>2011.1299999999999</v>
      </c>
    </row>
    <row r="572" spans="1:16" s="3" customFormat="1" x14ac:dyDescent="0.25">
      <c r="A572" s="9">
        <v>2019</v>
      </c>
      <c r="B572" s="9">
        <v>2</v>
      </c>
      <c r="C572" s="9" t="s">
        <v>98</v>
      </c>
      <c r="D572" s="9" t="s">
        <v>483</v>
      </c>
      <c r="E572" s="9" t="s">
        <v>29</v>
      </c>
      <c r="F572" s="9" t="s">
        <v>99</v>
      </c>
      <c r="G572" s="5" t="s">
        <v>483</v>
      </c>
      <c r="H572" s="6">
        <v>3.5300000000000002</v>
      </c>
      <c r="I572" s="6">
        <v>0</v>
      </c>
      <c r="J572" s="6">
        <v>0</v>
      </c>
      <c r="K572" s="6">
        <v>0</v>
      </c>
      <c r="L572" s="6">
        <v>1.01</v>
      </c>
      <c r="M572" s="6">
        <v>2.52</v>
      </c>
      <c r="N572" s="6">
        <v>0</v>
      </c>
      <c r="O572" s="6">
        <v>0</v>
      </c>
      <c r="P572" s="82">
        <f t="shared" si="10"/>
        <v>2.52</v>
      </c>
    </row>
    <row r="573" spans="1:16" s="3" customFormat="1" x14ac:dyDescent="0.25">
      <c r="A573" s="9">
        <v>2019</v>
      </c>
      <c r="B573" s="9">
        <v>2</v>
      </c>
      <c r="C573" s="9" t="s">
        <v>98</v>
      </c>
      <c r="D573" s="9" t="s">
        <v>483</v>
      </c>
      <c r="E573" s="9" t="s">
        <v>29</v>
      </c>
      <c r="F573" s="9" t="s">
        <v>484</v>
      </c>
      <c r="G573" s="5" t="s">
        <v>483</v>
      </c>
      <c r="H573" s="6">
        <v>21.18</v>
      </c>
      <c r="I573" s="6">
        <v>0</v>
      </c>
      <c r="J573" s="6">
        <v>0</v>
      </c>
      <c r="K573" s="6">
        <v>0</v>
      </c>
      <c r="L573" s="6">
        <v>7.22</v>
      </c>
      <c r="M573" s="6">
        <v>13.96</v>
      </c>
      <c r="N573" s="6">
        <v>0</v>
      </c>
      <c r="O573" s="6">
        <v>0</v>
      </c>
      <c r="P573" s="82">
        <f t="shared" si="10"/>
        <v>13.96</v>
      </c>
    </row>
    <row r="574" spans="1:16" s="3" customFormat="1" x14ac:dyDescent="0.25">
      <c r="A574" s="9">
        <v>2019</v>
      </c>
      <c r="B574" s="9">
        <v>2</v>
      </c>
      <c r="C574" s="9" t="s">
        <v>133</v>
      </c>
      <c r="D574" s="9" t="s">
        <v>238</v>
      </c>
      <c r="E574" s="9" t="s">
        <v>126</v>
      </c>
      <c r="F574" s="9" t="s">
        <v>485</v>
      </c>
      <c r="G574" s="5" t="s">
        <v>486</v>
      </c>
      <c r="H574" s="6">
        <v>3.04</v>
      </c>
      <c r="I574" s="6">
        <v>0</v>
      </c>
      <c r="J574" s="6">
        <v>0</v>
      </c>
      <c r="K574" s="6">
        <v>0</v>
      </c>
      <c r="L574" s="6">
        <v>3.04</v>
      </c>
      <c r="M574" s="6">
        <v>0</v>
      </c>
      <c r="N574" s="6">
        <v>0</v>
      </c>
      <c r="O574" s="6">
        <v>0</v>
      </c>
      <c r="P574" s="82">
        <f t="shared" si="10"/>
        <v>0</v>
      </c>
    </row>
    <row r="575" spans="1:16" s="3" customFormat="1" x14ac:dyDescent="0.25">
      <c r="A575" s="9">
        <v>2019</v>
      </c>
      <c r="B575" s="9">
        <v>2</v>
      </c>
      <c r="C575" s="9" t="s">
        <v>133</v>
      </c>
      <c r="D575" s="9" t="s">
        <v>487</v>
      </c>
      <c r="E575" s="9" t="s">
        <v>126</v>
      </c>
      <c r="F575" s="9" t="s">
        <v>488</v>
      </c>
      <c r="G575" s="5" t="s">
        <v>489</v>
      </c>
      <c r="H575" s="6">
        <v>0.11</v>
      </c>
      <c r="I575" s="6">
        <v>0</v>
      </c>
      <c r="J575" s="6">
        <v>0</v>
      </c>
      <c r="K575" s="6">
        <v>0.03</v>
      </c>
      <c r="L575" s="6">
        <v>0.09</v>
      </c>
      <c r="M575" s="6">
        <v>0</v>
      </c>
      <c r="N575" s="6">
        <v>0</v>
      </c>
      <c r="O575" s="6">
        <v>0</v>
      </c>
      <c r="P575" s="82">
        <f t="shared" si="10"/>
        <v>0</v>
      </c>
    </row>
    <row r="576" spans="1:16" s="3" customFormat="1" x14ac:dyDescent="0.25">
      <c r="A576" s="9">
        <v>2019</v>
      </c>
      <c r="B576" s="9">
        <v>2</v>
      </c>
      <c r="C576" s="9" t="s">
        <v>133</v>
      </c>
      <c r="D576" s="9" t="s">
        <v>349</v>
      </c>
      <c r="E576" s="9" t="s">
        <v>29</v>
      </c>
      <c r="F576" s="9" t="s">
        <v>490</v>
      </c>
      <c r="G576" s="5" t="s">
        <v>491</v>
      </c>
      <c r="H576" s="6">
        <v>14.91</v>
      </c>
      <c r="I576" s="6">
        <v>0</v>
      </c>
      <c r="J576" s="6">
        <v>0</v>
      </c>
      <c r="K576" s="6">
        <v>14.63</v>
      </c>
      <c r="L576" s="6">
        <v>0.28000000000000003</v>
      </c>
      <c r="M576" s="6">
        <v>0</v>
      </c>
      <c r="N576" s="6">
        <v>0</v>
      </c>
      <c r="O576" s="6">
        <v>0</v>
      </c>
      <c r="P576" s="82">
        <f t="shared" si="10"/>
        <v>0</v>
      </c>
    </row>
    <row r="577" spans="1:16" s="3" customFormat="1" x14ac:dyDescent="0.25">
      <c r="A577" s="9">
        <v>2019</v>
      </c>
      <c r="B577" s="9">
        <v>2</v>
      </c>
      <c r="C577" s="9" t="s">
        <v>133</v>
      </c>
      <c r="D577" s="9" t="s">
        <v>349</v>
      </c>
      <c r="E577" s="9" t="s">
        <v>29</v>
      </c>
      <c r="F577" s="9" t="s">
        <v>491</v>
      </c>
      <c r="G577" s="5" t="s">
        <v>491</v>
      </c>
      <c r="H577" s="6">
        <v>16.21</v>
      </c>
      <c r="I577" s="6">
        <v>0</v>
      </c>
      <c r="J577" s="6">
        <v>0</v>
      </c>
      <c r="K577" s="6">
        <v>14.01</v>
      </c>
      <c r="L577" s="6">
        <v>2.2000000000000002</v>
      </c>
      <c r="M577" s="6">
        <v>0</v>
      </c>
      <c r="N577" s="6">
        <v>0</v>
      </c>
      <c r="O577" s="6">
        <v>0</v>
      </c>
      <c r="P577" s="82">
        <f t="shared" si="10"/>
        <v>0</v>
      </c>
    </row>
    <row r="578" spans="1:16" s="3" customFormat="1" x14ac:dyDescent="0.25">
      <c r="A578" s="9">
        <v>2019</v>
      </c>
      <c r="B578" s="9">
        <v>2</v>
      </c>
      <c r="C578" s="9" t="s">
        <v>15</v>
      </c>
      <c r="D578" s="9" t="s">
        <v>492</v>
      </c>
      <c r="E578" s="9" t="s">
        <v>43</v>
      </c>
      <c r="F578" s="9" t="s">
        <v>493</v>
      </c>
      <c r="G578" s="5" t="s">
        <v>15</v>
      </c>
      <c r="H578" s="6">
        <v>5.5600000000000005</v>
      </c>
      <c r="I578" s="6">
        <v>0</v>
      </c>
      <c r="J578" s="6">
        <v>0</v>
      </c>
      <c r="K578" s="6">
        <v>1.8900000000000001</v>
      </c>
      <c r="L578" s="6">
        <v>3.67</v>
      </c>
      <c r="M578" s="6">
        <v>0</v>
      </c>
      <c r="N578" s="6">
        <v>0</v>
      </c>
      <c r="O578" s="6">
        <v>0</v>
      </c>
      <c r="P578" s="82">
        <f t="shared" si="10"/>
        <v>0</v>
      </c>
    </row>
    <row r="579" spans="1:16" s="3" customFormat="1" x14ac:dyDescent="0.25">
      <c r="A579" s="9">
        <v>2019</v>
      </c>
      <c r="B579" s="9">
        <v>2</v>
      </c>
      <c r="C579" s="9" t="s">
        <v>19</v>
      </c>
      <c r="D579" s="9" t="s">
        <v>66</v>
      </c>
      <c r="E579" s="9" t="s">
        <v>43</v>
      </c>
      <c r="F579" s="9" t="s">
        <v>494</v>
      </c>
      <c r="G579" s="5" t="s">
        <v>495</v>
      </c>
      <c r="H579" s="6">
        <v>1.83</v>
      </c>
      <c r="I579" s="6">
        <v>0</v>
      </c>
      <c r="J579" s="6">
        <v>0</v>
      </c>
      <c r="K579" s="6">
        <v>1.83</v>
      </c>
      <c r="L579" s="6">
        <v>0</v>
      </c>
      <c r="M579" s="6">
        <v>0</v>
      </c>
      <c r="N579" s="6">
        <v>0</v>
      </c>
      <c r="O579" s="6">
        <v>0</v>
      </c>
      <c r="P579" s="82">
        <f t="shared" si="10"/>
        <v>0</v>
      </c>
    </row>
    <row r="580" spans="1:16" s="3" customFormat="1" x14ac:dyDescent="0.25">
      <c r="A580" s="9">
        <v>2019</v>
      </c>
      <c r="B580" s="9">
        <v>2</v>
      </c>
      <c r="C580" s="9" t="s">
        <v>98</v>
      </c>
      <c r="D580" s="9" t="s">
        <v>120</v>
      </c>
      <c r="E580" s="9" t="s">
        <v>29</v>
      </c>
      <c r="F580" s="9" t="s">
        <v>496</v>
      </c>
      <c r="G580" s="5" t="s">
        <v>497</v>
      </c>
      <c r="H580" s="6">
        <v>81.900000000000006</v>
      </c>
      <c r="I580" s="6">
        <v>0</v>
      </c>
      <c r="J580" s="6">
        <v>0</v>
      </c>
      <c r="K580" s="6">
        <v>0</v>
      </c>
      <c r="L580" s="6">
        <v>0</v>
      </c>
      <c r="M580" s="6">
        <v>81.900000000000006</v>
      </c>
      <c r="N580" s="6">
        <v>0</v>
      </c>
      <c r="O580" s="6">
        <v>0</v>
      </c>
      <c r="P580" s="82">
        <f t="shared" ref="P580:P643" si="11">+O580+M580-N580</f>
        <v>81.900000000000006</v>
      </c>
    </row>
    <row r="581" spans="1:16" s="3" customFormat="1" x14ac:dyDescent="0.25">
      <c r="A581" s="9">
        <v>2019</v>
      </c>
      <c r="B581" s="9">
        <v>2</v>
      </c>
      <c r="C581" s="9" t="s">
        <v>222</v>
      </c>
      <c r="D581" s="9" t="s">
        <v>229</v>
      </c>
      <c r="E581" s="9" t="s">
        <v>224</v>
      </c>
      <c r="F581" s="9" t="s">
        <v>498</v>
      </c>
      <c r="G581" s="5" t="s">
        <v>499</v>
      </c>
      <c r="H581" s="6">
        <v>47.06</v>
      </c>
      <c r="I581" s="6">
        <v>0</v>
      </c>
      <c r="J581" s="6">
        <v>0</v>
      </c>
      <c r="K581" s="6">
        <v>0.03</v>
      </c>
      <c r="L581" s="6">
        <v>0.22</v>
      </c>
      <c r="M581" s="6">
        <v>0</v>
      </c>
      <c r="N581" s="6">
        <v>0</v>
      </c>
      <c r="O581" s="6">
        <v>46.81</v>
      </c>
      <c r="P581" s="82">
        <f t="shared" si="11"/>
        <v>46.81</v>
      </c>
    </row>
    <row r="582" spans="1:16" s="3" customFormat="1" x14ac:dyDescent="0.25">
      <c r="A582" s="9">
        <v>2019</v>
      </c>
      <c r="B582" s="9">
        <v>2</v>
      </c>
      <c r="C582" s="9" t="s">
        <v>222</v>
      </c>
      <c r="D582" s="9" t="s">
        <v>223</v>
      </c>
      <c r="E582" s="9" t="s">
        <v>500</v>
      </c>
      <c r="F582" s="9" t="s">
        <v>501</v>
      </c>
      <c r="G582" s="5" t="s">
        <v>502</v>
      </c>
      <c r="H582" s="6">
        <v>507.67</v>
      </c>
      <c r="I582" s="6">
        <v>0</v>
      </c>
      <c r="J582" s="6">
        <v>0</v>
      </c>
      <c r="K582" s="6">
        <v>0.32</v>
      </c>
      <c r="L582" s="6">
        <v>2.3199999999999998</v>
      </c>
      <c r="M582" s="6">
        <v>0</v>
      </c>
      <c r="N582" s="6">
        <v>0</v>
      </c>
      <c r="O582" s="6">
        <v>505.03</v>
      </c>
      <c r="P582" s="82">
        <f t="shared" si="11"/>
        <v>505.03</v>
      </c>
    </row>
    <row r="583" spans="1:16" s="3" customFormat="1" x14ac:dyDescent="0.25">
      <c r="A583" s="9">
        <v>2019</v>
      </c>
      <c r="B583" s="9">
        <v>2</v>
      </c>
      <c r="C583" s="9" t="s">
        <v>231</v>
      </c>
      <c r="D583" s="9" t="s">
        <v>503</v>
      </c>
      <c r="E583" s="9" t="s">
        <v>500</v>
      </c>
      <c r="F583" s="9" t="s">
        <v>501</v>
      </c>
      <c r="G583" s="5" t="s">
        <v>502</v>
      </c>
      <c r="H583" s="6">
        <v>667.99</v>
      </c>
      <c r="I583" s="6">
        <v>0</v>
      </c>
      <c r="J583" s="6">
        <v>0</v>
      </c>
      <c r="K583" s="6">
        <v>0.42</v>
      </c>
      <c r="L583" s="6">
        <v>3.06</v>
      </c>
      <c r="M583" s="6">
        <v>0</v>
      </c>
      <c r="N583" s="6">
        <v>0</v>
      </c>
      <c r="O583" s="6">
        <v>664.52</v>
      </c>
      <c r="P583" s="82">
        <f t="shared" si="11"/>
        <v>664.52</v>
      </c>
    </row>
    <row r="584" spans="1:16" s="3" customFormat="1" x14ac:dyDescent="0.25">
      <c r="A584" s="9">
        <v>2019</v>
      </c>
      <c r="B584" s="9">
        <v>2</v>
      </c>
      <c r="C584" s="9" t="s">
        <v>133</v>
      </c>
      <c r="D584" s="9" t="s">
        <v>292</v>
      </c>
      <c r="E584" s="9" t="s">
        <v>242</v>
      </c>
      <c r="F584" s="9" t="s">
        <v>504</v>
      </c>
      <c r="G584" s="5" t="s">
        <v>505</v>
      </c>
      <c r="H584" s="6">
        <v>55.55</v>
      </c>
      <c r="I584" s="6">
        <v>0</v>
      </c>
      <c r="J584" s="6">
        <v>0</v>
      </c>
      <c r="K584" s="6">
        <v>0</v>
      </c>
      <c r="L584" s="6">
        <v>1.37</v>
      </c>
      <c r="M584" s="6">
        <v>0</v>
      </c>
      <c r="N584" s="6">
        <v>0</v>
      </c>
      <c r="O584" s="6">
        <v>54.18</v>
      </c>
      <c r="P584" s="82">
        <f t="shared" si="11"/>
        <v>54.18</v>
      </c>
    </row>
    <row r="585" spans="1:16" s="3" customFormat="1" x14ac:dyDescent="0.25">
      <c r="A585" s="9">
        <v>2019</v>
      </c>
      <c r="B585" s="9">
        <v>2</v>
      </c>
      <c r="C585" s="9" t="s">
        <v>133</v>
      </c>
      <c r="D585" s="9" t="s">
        <v>506</v>
      </c>
      <c r="E585" s="9" t="s">
        <v>242</v>
      </c>
      <c r="F585" s="9" t="s">
        <v>507</v>
      </c>
      <c r="G585" s="5" t="s">
        <v>505</v>
      </c>
      <c r="H585" s="6">
        <v>29.28</v>
      </c>
      <c r="I585" s="6">
        <v>0</v>
      </c>
      <c r="J585" s="6">
        <v>0</v>
      </c>
      <c r="K585" s="6">
        <v>0</v>
      </c>
      <c r="L585" s="6">
        <v>0.57999999999999996</v>
      </c>
      <c r="M585" s="6">
        <v>0</v>
      </c>
      <c r="N585" s="6">
        <v>0</v>
      </c>
      <c r="O585" s="6">
        <v>28.7</v>
      </c>
      <c r="P585" s="82">
        <f t="shared" si="11"/>
        <v>28.7</v>
      </c>
    </row>
    <row r="586" spans="1:16" s="3" customFormat="1" x14ac:dyDescent="0.25">
      <c r="A586" s="9">
        <v>2019</v>
      </c>
      <c r="B586" s="9">
        <v>2</v>
      </c>
      <c r="C586" s="9" t="s">
        <v>133</v>
      </c>
      <c r="D586" s="9" t="s">
        <v>292</v>
      </c>
      <c r="E586" s="9" t="s">
        <v>242</v>
      </c>
      <c r="F586" s="9" t="s">
        <v>508</v>
      </c>
      <c r="G586" s="5" t="s">
        <v>505</v>
      </c>
      <c r="H586" s="6">
        <v>89.44</v>
      </c>
      <c r="I586" s="6">
        <v>0</v>
      </c>
      <c r="J586" s="6">
        <v>0</v>
      </c>
      <c r="K586" s="6">
        <v>0</v>
      </c>
      <c r="L586" s="6">
        <v>2.21</v>
      </c>
      <c r="M586" s="6">
        <v>0</v>
      </c>
      <c r="N586" s="6">
        <v>0</v>
      </c>
      <c r="O586" s="6">
        <v>87.24</v>
      </c>
      <c r="P586" s="82">
        <f t="shared" si="11"/>
        <v>87.24</v>
      </c>
    </row>
    <row r="587" spans="1:16" s="3" customFormat="1" x14ac:dyDescent="0.25">
      <c r="A587" s="9">
        <v>2019</v>
      </c>
      <c r="B587" s="9">
        <v>2</v>
      </c>
      <c r="C587" s="9" t="s">
        <v>133</v>
      </c>
      <c r="D587" s="9" t="s">
        <v>292</v>
      </c>
      <c r="E587" s="9" t="s">
        <v>441</v>
      </c>
      <c r="F587" s="9" t="s">
        <v>509</v>
      </c>
      <c r="G587" s="5" t="s">
        <v>510</v>
      </c>
      <c r="H587" s="6">
        <v>4.59</v>
      </c>
      <c r="I587" s="6">
        <v>0</v>
      </c>
      <c r="J587" s="6">
        <v>0</v>
      </c>
      <c r="K587" s="6">
        <v>4.59</v>
      </c>
      <c r="L587" s="6">
        <v>0</v>
      </c>
      <c r="M587" s="6">
        <v>0</v>
      </c>
      <c r="N587" s="6">
        <v>0</v>
      </c>
      <c r="O587" s="6">
        <v>0</v>
      </c>
      <c r="P587" s="82">
        <f t="shared" si="11"/>
        <v>0</v>
      </c>
    </row>
    <row r="588" spans="1:16" s="3" customFormat="1" x14ac:dyDescent="0.25">
      <c r="A588" s="9">
        <v>2019</v>
      </c>
      <c r="B588" s="9">
        <v>2</v>
      </c>
      <c r="C588" s="9" t="s">
        <v>19</v>
      </c>
      <c r="D588" s="9" t="s">
        <v>299</v>
      </c>
      <c r="E588" s="9" t="s">
        <v>280</v>
      </c>
      <c r="F588" s="9" t="s">
        <v>511</v>
      </c>
      <c r="G588" s="5" t="s">
        <v>512</v>
      </c>
      <c r="H588" s="6">
        <v>0.21</v>
      </c>
      <c r="I588" s="6">
        <v>0</v>
      </c>
      <c r="J588" s="6">
        <v>0</v>
      </c>
      <c r="K588" s="6">
        <v>0.21</v>
      </c>
      <c r="L588" s="6">
        <v>0</v>
      </c>
      <c r="M588" s="6">
        <v>0</v>
      </c>
      <c r="N588" s="6">
        <v>0</v>
      </c>
      <c r="O588" s="6">
        <v>0</v>
      </c>
      <c r="P588" s="82">
        <f t="shared" si="11"/>
        <v>0</v>
      </c>
    </row>
    <row r="589" spans="1:16" s="3" customFormat="1" x14ac:dyDescent="0.25">
      <c r="A589" s="9">
        <v>2019</v>
      </c>
      <c r="B589" s="9">
        <v>2</v>
      </c>
      <c r="C589" s="9" t="s">
        <v>19</v>
      </c>
      <c r="D589" s="9" t="s">
        <v>299</v>
      </c>
      <c r="E589" s="9" t="s">
        <v>280</v>
      </c>
      <c r="F589" s="9" t="s">
        <v>513</v>
      </c>
      <c r="G589" s="5" t="s">
        <v>512</v>
      </c>
      <c r="H589" s="6">
        <v>0.05</v>
      </c>
      <c r="I589" s="6">
        <v>0</v>
      </c>
      <c r="J589" s="6">
        <v>0</v>
      </c>
      <c r="K589" s="6">
        <v>0.05</v>
      </c>
      <c r="L589" s="6">
        <v>0</v>
      </c>
      <c r="M589" s="6">
        <v>0</v>
      </c>
      <c r="N589" s="6">
        <v>0</v>
      </c>
      <c r="O589" s="6">
        <v>0</v>
      </c>
      <c r="P589" s="82">
        <f t="shared" si="11"/>
        <v>0</v>
      </c>
    </row>
    <row r="590" spans="1:16" s="3" customFormat="1" x14ac:dyDescent="0.25">
      <c r="A590" s="9">
        <v>2019</v>
      </c>
      <c r="B590" s="9">
        <v>2</v>
      </c>
      <c r="C590" s="9" t="s">
        <v>19</v>
      </c>
      <c r="D590" s="9" t="s">
        <v>46</v>
      </c>
      <c r="E590" s="9" t="s">
        <v>280</v>
      </c>
      <c r="F590" s="9" t="s">
        <v>514</v>
      </c>
      <c r="G590" s="5" t="s">
        <v>512</v>
      </c>
      <c r="H590" s="6">
        <v>0.13</v>
      </c>
      <c r="I590" s="6">
        <v>0</v>
      </c>
      <c r="J590" s="6">
        <v>0</v>
      </c>
      <c r="K590" s="6">
        <v>0.13</v>
      </c>
      <c r="L590" s="6">
        <v>0</v>
      </c>
      <c r="M590" s="6">
        <v>0</v>
      </c>
      <c r="N590" s="6">
        <v>0</v>
      </c>
      <c r="O590" s="6">
        <v>0</v>
      </c>
      <c r="P590" s="82">
        <f t="shared" si="11"/>
        <v>0</v>
      </c>
    </row>
    <row r="591" spans="1:16" s="3" customFormat="1" x14ac:dyDescent="0.25">
      <c r="A591" s="9">
        <v>2019</v>
      </c>
      <c r="B591" s="9">
        <v>3</v>
      </c>
      <c r="C591" s="9" t="s">
        <v>15</v>
      </c>
      <c r="D591" s="9" t="s">
        <v>16</v>
      </c>
      <c r="E591" s="9" t="s">
        <v>17</v>
      </c>
      <c r="F591" s="9" t="s">
        <v>18</v>
      </c>
      <c r="G591" s="5" t="s">
        <v>18</v>
      </c>
      <c r="H591" s="6">
        <v>1.47</v>
      </c>
      <c r="I591" s="6">
        <v>0</v>
      </c>
      <c r="J591" s="6">
        <v>0</v>
      </c>
      <c r="K591" s="6">
        <v>0</v>
      </c>
      <c r="L591" s="6">
        <v>1.47</v>
      </c>
      <c r="M591" s="6">
        <v>0</v>
      </c>
      <c r="N591" s="6">
        <v>0</v>
      </c>
      <c r="O591" s="6">
        <v>0</v>
      </c>
      <c r="P591" s="82">
        <f t="shared" si="11"/>
        <v>0</v>
      </c>
    </row>
    <row r="592" spans="1:16" s="3" customFormat="1" x14ac:dyDescent="0.25">
      <c r="A592" s="9">
        <v>2019</v>
      </c>
      <c r="B592" s="9">
        <v>3</v>
      </c>
      <c r="C592" s="9" t="s">
        <v>19</v>
      </c>
      <c r="D592" s="9" t="s">
        <v>20</v>
      </c>
      <c r="E592" s="9" t="s">
        <v>21</v>
      </c>
      <c r="F592" s="9" t="s">
        <v>22</v>
      </c>
      <c r="G592" s="5" t="s">
        <v>23</v>
      </c>
      <c r="H592" s="6">
        <v>0.02</v>
      </c>
      <c r="I592" s="6">
        <v>0</v>
      </c>
      <c r="J592" s="6">
        <v>0</v>
      </c>
      <c r="K592" s="6">
        <v>0.02</v>
      </c>
      <c r="L592" s="6">
        <v>0</v>
      </c>
      <c r="M592" s="6">
        <v>0</v>
      </c>
      <c r="N592" s="6">
        <v>0</v>
      </c>
      <c r="O592" s="6">
        <v>0</v>
      </c>
      <c r="P592" s="82">
        <f t="shared" si="11"/>
        <v>0</v>
      </c>
    </row>
    <row r="593" spans="1:16" s="3" customFormat="1" x14ac:dyDescent="0.25">
      <c r="A593" s="9">
        <v>2019</v>
      </c>
      <c r="B593" s="9">
        <v>3</v>
      </c>
      <c r="C593" s="9" t="s">
        <v>15</v>
      </c>
      <c r="D593" s="9" t="s">
        <v>24</v>
      </c>
      <c r="E593" s="9" t="s">
        <v>25</v>
      </c>
      <c r="F593" s="9" t="s">
        <v>26</v>
      </c>
      <c r="G593" s="5" t="s">
        <v>26</v>
      </c>
      <c r="H593" s="6">
        <v>0.46</v>
      </c>
      <c r="I593" s="6">
        <v>0</v>
      </c>
      <c r="J593" s="6">
        <v>0</v>
      </c>
      <c r="K593" s="6">
        <v>0.05</v>
      </c>
      <c r="L593" s="6">
        <v>0.42</v>
      </c>
      <c r="M593" s="6">
        <v>0</v>
      </c>
      <c r="N593" s="6">
        <v>0</v>
      </c>
      <c r="O593" s="6">
        <v>0</v>
      </c>
      <c r="P593" s="82">
        <f t="shared" si="11"/>
        <v>0</v>
      </c>
    </row>
    <row r="594" spans="1:16" s="3" customFormat="1" x14ac:dyDescent="0.25">
      <c r="A594" s="9">
        <v>2019</v>
      </c>
      <c r="B594" s="9">
        <v>3</v>
      </c>
      <c r="C594" s="9" t="s">
        <v>27</v>
      </c>
      <c r="D594" s="9" t="s">
        <v>28</v>
      </c>
      <c r="E594" s="9" t="s">
        <v>29</v>
      </c>
      <c r="F594" s="9" t="s">
        <v>30</v>
      </c>
      <c r="G594" s="5" t="s">
        <v>30</v>
      </c>
      <c r="H594" s="6">
        <v>19.66</v>
      </c>
      <c r="I594" s="6">
        <v>0</v>
      </c>
      <c r="J594" s="6">
        <v>0</v>
      </c>
      <c r="K594" s="6">
        <v>0.09</v>
      </c>
      <c r="L594" s="6">
        <v>0</v>
      </c>
      <c r="M594" s="6">
        <v>19.57</v>
      </c>
      <c r="N594" s="6">
        <v>8.94</v>
      </c>
      <c r="O594" s="6">
        <v>0</v>
      </c>
      <c r="P594" s="82">
        <f t="shared" si="11"/>
        <v>10.63</v>
      </c>
    </row>
    <row r="595" spans="1:16" s="3" customFormat="1" x14ac:dyDescent="0.25">
      <c r="A595" s="9">
        <v>2019</v>
      </c>
      <c r="B595" s="9">
        <v>3</v>
      </c>
      <c r="C595" s="9" t="s">
        <v>27</v>
      </c>
      <c r="D595" s="9" t="s">
        <v>28</v>
      </c>
      <c r="E595" s="9" t="s">
        <v>29</v>
      </c>
      <c r="F595" s="9" t="s">
        <v>31</v>
      </c>
      <c r="G595" s="5" t="s">
        <v>30</v>
      </c>
      <c r="H595" s="6">
        <v>21.669999999999998</v>
      </c>
      <c r="I595" s="6">
        <v>0</v>
      </c>
      <c r="J595" s="6">
        <v>0</v>
      </c>
      <c r="K595" s="6">
        <v>0.09</v>
      </c>
      <c r="L595" s="6">
        <v>0</v>
      </c>
      <c r="M595" s="6">
        <v>21.57</v>
      </c>
      <c r="N595" s="6">
        <v>9.8500000000000014</v>
      </c>
      <c r="O595" s="6">
        <v>0</v>
      </c>
      <c r="P595" s="82">
        <f t="shared" si="11"/>
        <v>11.719999999999999</v>
      </c>
    </row>
    <row r="596" spans="1:16" s="3" customFormat="1" x14ac:dyDescent="0.25">
      <c r="A596" s="9">
        <v>2019</v>
      </c>
      <c r="B596" s="9">
        <v>3</v>
      </c>
      <c r="C596" s="9" t="s">
        <v>27</v>
      </c>
      <c r="D596" s="9" t="s">
        <v>28</v>
      </c>
      <c r="E596" s="9" t="s">
        <v>29</v>
      </c>
      <c r="F596" s="9" t="s">
        <v>32</v>
      </c>
      <c r="G596" s="5" t="s">
        <v>30</v>
      </c>
      <c r="H596" s="6">
        <v>4.09</v>
      </c>
      <c r="I596" s="6">
        <v>0</v>
      </c>
      <c r="J596" s="6">
        <v>0</v>
      </c>
      <c r="K596" s="6">
        <v>0.11</v>
      </c>
      <c r="L596" s="6">
        <v>0</v>
      </c>
      <c r="M596" s="6">
        <v>3.98</v>
      </c>
      <c r="N596" s="6">
        <v>1.83</v>
      </c>
      <c r="O596" s="6">
        <v>0</v>
      </c>
      <c r="P596" s="82">
        <f t="shared" si="11"/>
        <v>2.15</v>
      </c>
    </row>
    <row r="597" spans="1:16" s="3" customFormat="1" x14ac:dyDescent="0.25">
      <c r="A597" s="9">
        <v>2019</v>
      </c>
      <c r="B597" s="9">
        <v>3</v>
      </c>
      <c r="C597" s="9" t="s">
        <v>27</v>
      </c>
      <c r="D597" s="9" t="s">
        <v>28</v>
      </c>
      <c r="E597" s="9" t="s">
        <v>29</v>
      </c>
      <c r="F597" s="9" t="s">
        <v>33</v>
      </c>
      <c r="G597" s="5" t="s">
        <v>30</v>
      </c>
      <c r="H597" s="6">
        <v>5.1099999999999994</v>
      </c>
      <c r="I597" s="6">
        <v>0</v>
      </c>
      <c r="J597" s="6">
        <v>0</v>
      </c>
      <c r="K597" s="6">
        <v>0.02</v>
      </c>
      <c r="L597" s="6">
        <v>0</v>
      </c>
      <c r="M597" s="6">
        <v>5.09</v>
      </c>
      <c r="N597" s="6">
        <v>2.33</v>
      </c>
      <c r="O597" s="6">
        <v>0</v>
      </c>
      <c r="P597" s="82">
        <f t="shared" si="11"/>
        <v>2.76</v>
      </c>
    </row>
    <row r="598" spans="1:16" s="3" customFormat="1" x14ac:dyDescent="0.25">
      <c r="A598" s="9">
        <v>2019</v>
      </c>
      <c r="B598" s="9">
        <v>3</v>
      </c>
      <c r="C598" s="9" t="s">
        <v>27</v>
      </c>
      <c r="D598" s="9" t="s">
        <v>28</v>
      </c>
      <c r="E598" s="9" t="s">
        <v>29</v>
      </c>
      <c r="F598" s="9" t="s">
        <v>34</v>
      </c>
      <c r="G598" s="5" t="s">
        <v>30</v>
      </c>
      <c r="H598" s="6">
        <v>53.07</v>
      </c>
      <c r="I598" s="6">
        <v>0</v>
      </c>
      <c r="J598" s="6">
        <v>0</v>
      </c>
      <c r="K598" s="6">
        <v>0.23</v>
      </c>
      <c r="L598" s="6">
        <v>0</v>
      </c>
      <c r="M598" s="6">
        <v>52.83</v>
      </c>
      <c r="N598" s="6">
        <v>24.14</v>
      </c>
      <c r="O598" s="6">
        <v>0</v>
      </c>
      <c r="P598" s="82">
        <f t="shared" si="11"/>
        <v>28.689999999999998</v>
      </c>
    </row>
    <row r="599" spans="1:16" s="3" customFormat="1" x14ac:dyDescent="0.25">
      <c r="A599" s="9">
        <v>2019</v>
      </c>
      <c r="B599" s="9">
        <v>3</v>
      </c>
      <c r="C599" s="9" t="s">
        <v>27</v>
      </c>
      <c r="D599" s="9" t="s">
        <v>28</v>
      </c>
      <c r="E599" s="9" t="s">
        <v>29</v>
      </c>
      <c r="F599" s="9" t="s">
        <v>35</v>
      </c>
      <c r="G599" s="5" t="s">
        <v>30</v>
      </c>
      <c r="H599" s="6">
        <v>4.87</v>
      </c>
      <c r="I599" s="6">
        <v>0</v>
      </c>
      <c r="J599" s="6">
        <v>0</v>
      </c>
      <c r="K599" s="6">
        <v>0.13</v>
      </c>
      <c r="L599" s="6">
        <v>0</v>
      </c>
      <c r="M599" s="6">
        <v>4.74</v>
      </c>
      <c r="N599" s="6">
        <v>2.17</v>
      </c>
      <c r="O599" s="6">
        <v>0</v>
      </c>
      <c r="P599" s="82">
        <f t="shared" si="11"/>
        <v>2.5700000000000003</v>
      </c>
    </row>
    <row r="600" spans="1:16" s="3" customFormat="1" x14ac:dyDescent="0.25">
      <c r="A600" s="9">
        <v>2019</v>
      </c>
      <c r="B600" s="9">
        <v>3</v>
      </c>
      <c r="C600" s="9" t="s">
        <v>27</v>
      </c>
      <c r="D600" s="9" t="s">
        <v>28</v>
      </c>
      <c r="E600" s="9" t="s">
        <v>29</v>
      </c>
      <c r="F600" s="9" t="s">
        <v>36</v>
      </c>
      <c r="G600" s="5" t="s">
        <v>30</v>
      </c>
      <c r="H600" s="6">
        <v>10.94</v>
      </c>
      <c r="I600" s="6">
        <v>0</v>
      </c>
      <c r="J600" s="6">
        <v>0</v>
      </c>
      <c r="K600" s="6">
        <v>0.28999999999999998</v>
      </c>
      <c r="L600" s="6">
        <v>0</v>
      </c>
      <c r="M600" s="6">
        <v>10.65</v>
      </c>
      <c r="N600" s="6">
        <v>4.87</v>
      </c>
      <c r="O600" s="6">
        <v>0</v>
      </c>
      <c r="P600" s="82">
        <f t="shared" si="11"/>
        <v>5.78</v>
      </c>
    </row>
    <row r="601" spans="1:16" s="3" customFormat="1" x14ac:dyDescent="0.25">
      <c r="A601" s="9">
        <v>2019</v>
      </c>
      <c r="B601" s="9">
        <v>3</v>
      </c>
      <c r="C601" s="9" t="s">
        <v>27</v>
      </c>
      <c r="D601" s="9" t="s">
        <v>28</v>
      </c>
      <c r="E601" s="9" t="s">
        <v>29</v>
      </c>
      <c r="F601" s="9" t="s">
        <v>37</v>
      </c>
      <c r="G601" s="5" t="s">
        <v>30</v>
      </c>
      <c r="H601" s="6">
        <v>2.41</v>
      </c>
      <c r="I601" s="6">
        <v>0</v>
      </c>
      <c r="J601" s="6">
        <v>0</v>
      </c>
      <c r="K601" s="6">
        <v>0.06</v>
      </c>
      <c r="L601" s="6">
        <v>0</v>
      </c>
      <c r="M601" s="6">
        <v>2.34</v>
      </c>
      <c r="N601" s="6">
        <v>1.07</v>
      </c>
      <c r="O601" s="6">
        <v>0</v>
      </c>
      <c r="P601" s="82">
        <f t="shared" si="11"/>
        <v>1.2699999999999998</v>
      </c>
    </row>
    <row r="602" spans="1:16" s="3" customFormat="1" x14ac:dyDescent="0.25">
      <c r="A602" s="9">
        <v>2019</v>
      </c>
      <c r="B602" s="9">
        <v>3</v>
      </c>
      <c r="C602" s="9" t="s">
        <v>27</v>
      </c>
      <c r="D602" s="9" t="s">
        <v>28</v>
      </c>
      <c r="E602" s="9" t="s">
        <v>29</v>
      </c>
      <c r="F602" s="9" t="s">
        <v>38</v>
      </c>
      <c r="G602" s="5" t="s">
        <v>30</v>
      </c>
      <c r="H602" s="6">
        <v>125.97</v>
      </c>
      <c r="I602" s="6">
        <v>0</v>
      </c>
      <c r="J602" s="6">
        <v>0</v>
      </c>
      <c r="K602" s="6">
        <v>3.35</v>
      </c>
      <c r="L602" s="6">
        <v>0</v>
      </c>
      <c r="M602" s="6">
        <v>122.62</v>
      </c>
      <c r="N602" s="6">
        <v>56.03</v>
      </c>
      <c r="O602" s="6">
        <v>0</v>
      </c>
      <c r="P602" s="82">
        <f t="shared" si="11"/>
        <v>66.59</v>
      </c>
    </row>
    <row r="603" spans="1:16" s="3" customFormat="1" x14ac:dyDescent="0.25">
      <c r="A603" s="9">
        <v>2019</v>
      </c>
      <c r="B603" s="9">
        <v>3</v>
      </c>
      <c r="C603" s="9" t="s">
        <v>27</v>
      </c>
      <c r="D603" s="9" t="s">
        <v>28</v>
      </c>
      <c r="E603" s="9" t="s">
        <v>29</v>
      </c>
      <c r="F603" s="9" t="s">
        <v>39</v>
      </c>
      <c r="G603" s="5" t="s">
        <v>30</v>
      </c>
      <c r="H603" s="6">
        <v>30.479999999999997</v>
      </c>
      <c r="I603" s="6">
        <v>0</v>
      </c>
      <c r="J603" s="6">
        <v>0</v>
      </c>
      <c r="K603" s="6">
        <v>0.81</v>
      </c>
      <c r="L603" s="6">
        <v>0</v>
      </c>
      <c r="M603" s="6">
        <v>29.67</v>
      </c>
      <c r="N603" s="6">
        <v>13.55</v>
      </c>
      <c r="O603" s="6">
        <v>0</v>
      </c>
      <c r="P603" s="82">
        <f t="shared" si="11"/>
        <v>16.12</v>
      </c>
    </row>
    <row r="604" spans="1:16" s="3" customFormat="1" x14ac:dyDescent="0.25">
      <c r="A604" s="9">
        <v>2019</v>
      </c>
      <c r="B604" s="9">
        <v>3</v>
      </c>
      <c r="C604" s="9" t="s">
        <v>27</v>
      </c>
      <c r="D604" s="9" t="s">
        <v>28</v>
      </c>
      <c r="E604" s="9" t="s">
        <v>29</v>
      </c>
      <c r="F604" s="9" t="s">
        <v>40</v>
      </c>
      <c r="G604" s="5" t="s">
        <v>30</v>
      </c>
      <c r="H604" s="6">
        <v>29.33</v>
      </c>
      <c r="I604" s="6">
        <v>0</v>
      </c>
      <c r="J604" s="6">
        <v>0</v>
      </c>
      <c r="K604" s="6">
        <v>0.78</v>
      </c>
      <c r="L604" s="6">
        <v>0</v>
      </c>
      <c r="M604" s="6">
        <v>28.54</v>
      </c>
      <c r="N604" s="6">
        <v>13.040000000000001</v>
      </c>
      <c r="O604" s="6">
        <v>0</v>
      </c>
      <c r="P604" s="82">
        <f t="shared" si="11"/>
        <v>15.499999999999998</v>
      </c>
    </row>
    <row r="605" spans="1:16" s="3" customFormat="1" x14ac:dyDescent="0.25">
      <c r="A605" s="9">
        <v>2019</v>
      </c>
      <c r="B605" s="9">
        <v>3</v>
      </c>
      <c r="C605" s="9" t="s">
        <v>27</v>
      </c>
      <c r="D605" s="9" t="s">
        <v>28</v>
      </c>
      <c r="E605" s="9" t="s">
        <v>29</v>
      </c>
      <c r="F605" s="9" t="s">
        <v>41</v>
      </c>
      <c r="G605" s="5" t="s">
        <v>30</v>
      </c>
      <c r="H605" s="6">
        <v>6.5200000000000005</v>
      </c>
      <c r="I605" s="6">
        <v>0</v>
      </c>
      <c r="J605" s="6">
        <v>0</v>
      </c>
      <c r="K605" s="6">
        <v>0.18</v>
      </c>
      <c r="L605" s="6">
        <v>0</v>
      </c>
      <c r="M605" s="6">
        <v>6.34</v>
      </c>
      <c r="N605" s="6">
        <v>2.9</v>
      </c>
      <c r="O605" s="6">
        <v>0</v>
      </c>
      <c r="P605" s="82">
        <f t="shared" si="11"/>
        <v>3.44</v>
      </c>
    </row>
    <row r="606" spans="1:16" s="3" customFormat="1" x14ac:dyDescent="0.25">
      <c r="A606" s="9">
        <v>2019</v>
      </c>
      <c r="B606" s="9">
        <v>3</v>
      </c>
      <c r="C606" s="9" t="s">
        <v>124</v>
      </c>
      <c r="D606" s="9" t="s">
        <v>353</v>
      </c>
      <c r="E606" s="9" t="s">
        <v>29</v>
      </c>
      <c r="F606" s="9" t="s">
        <v>515</v>
      </c>
      <c r="G606" s="5" t="s">
        <v>516</v>
      </c>
      <c r="H606" s="6">
        <v>4.58</v>
      </c>
      <c r="I606" s="6">
        <v>0</v>
      </c>
      <c r="J606" s="6">
        <v>0</v>
      </c>
      <c r="K606" s="6">
        <v>4.58</v>
      </c>
      <c r="L606" s="6">
        <v>0</v>
      </c>
      <c r="M606" s="6">
        <v>0</v>
      </c>
      <c r="N606" s="6">
        <v>0</v>
      </c>
      <c r="O606" s="6">
        <v>0</v>
      </c>
      <c r="P606" s="82">
        <f t="shared" si="11"/>
        <v>0</v>
      </c>
    </row>
    <row r="607" spans="1:16" s="3" customFormat="1" x14ac:dyDescent="0.25">
      <c r="A607" s="9">
        <v>2019</v>
      </c>
      <c r="B607" s="9">
        <v>3</v>
      </c>
      <c r="C607" s="9" t="s">
        <v>15</v>
      </c>
      <c r="D607" s="9" t="s">
        <v>42</v>
      </c>
      <c r="E607" s="9" t="s">
        <v>43</v>
      </c>
      <c r="F607" s="9" t="s">
        <v>44</v>
      </c>
      <c r="G607" s="5" t="s">
        <v>45</v>
      </c>
      <c r="H607" s="6">
        <v>0.76</v>
      </c>
      <c r="I607" s="6">
        <v>0</v>
      </c>
      <c r="J607" s="6">
        <v>0</v>
      </c>
      <c r="K607" s="6">
        <v>0.76</v>
      </c>
      <c r="L607" s="6">
        <v>0</v>
      </c>
      <c r="M607" s="6">
        <v>0</v>
      </c>
      <c r="N607" s="6">
        <v>0</v>
      </c>
      <c r="O607" s="6">
        <v>0</v>
      </c>
      <c r="P607" s="82">
        <f t="shared" si="11"/>
        <v>0</v>
      </c>
    </row>
    <row r="608" spans="1:16" s="3" customFormat="1" x14ac:dyDescent="0.25">
      <c r="A608" s="9">
        <v>2019</v>
      </c>
      <c r="B608" s="9">
        <v>3</v>
      </c>
      <c r="C608" s="9" t="s">
        <v>19</v>
      </c>
      <c r="D608" s="9" t="s">
        <v>46</v>
      </c>
      <c r="E608" s="9" t="s">
        <v>17</v>
      </c>
      <c r="F608" s="9" t="s">
        <v>47</v>
      </c>
      <c r="G608" s="5" t="s">
        <v>48</v>
      </c>
      <c r="H608" s="6">
        <v>0.09</v>
      </c>
      <c r="I608" s="6">
        <v>0</v>
      </c>
      <c r="J608" s="6">
        <v>0</v>
      </c>
      <c r="K608" s="6">
        <v>0.09</v>
      </c>
      <c r="L608" s="6">
        <v>0</v>
      </c>
      <c r="M608" s="6">
        <v>0</v>
      </c>
      <c r="N608" s="6">
        <v>0</v>
      </c>
      <c r="O608" s="6">
        <v>0</v>
      </c>
      <c r="P608" s="82">
        <f t="shared" si="11"/>
        <v>0</v>
      </c>
    </row>
    <row r="609" spans="1:16" s="3" customFormat="1" x14ac:dyDescent="0.25">
      <c r="A609" s="9">
        <v>2019</v>
      </c>
      <c r="B609" s="9">
        <v>3</v>
      </c>
      <c r="C609" s="9" t="s">
        <v>19</v>
      </c>
      <c r="D609" s="9" t="s">
        <v>46</v>
      </c>
      <c r="E609" s="9" t="s">
        <v>17</v>
      </c>
      <c r="F609" s="9" t="s">
        <v>49</v>
      </c>
      <c r="G609" s="5" t="s">
        <v>48</v>
      </c>
      <c r="H609" s="6">
        <v>1.27</v>
      </c>
      <c r="I609" s="6">
        <v>0</v>
      </c>
      <c r="J609" s="6">
        <v>0</v>
      </c>
      <c r="K609" s="6">
        <v>1.27</v>
      </c>
      <c r="L609" s="6">
        <v>0</v>
      </c>
      <c r="M609" s="6">
        <v>0</v>
      </c>
      <c r="N609" s="6">
        <v>0</v>
      </c>
      <c r="O609" s="6">
        <v>0</v>
      </c>
      <c r="P609" s="82">
        <f t="shared" si="11"/>
        <v>0</v>
      </c>
    </row>
    <row r="610" spans="1:16" s="3" customFormat="1" x14ac:dyDescent="0.25">
      <c r="A610" s="9">
        <v>2019</v>
      </c>
      <c r="B610" s="9">
        <v>3</v>
      </c>
      <c r="C610" s="9" t="s">
        <v>15</v>
      </c>
      <c r="D610" s="9" t="s">
        <v>50</v>
      </c>
      <c r="E610" s="9" t="s">
        <v>51</v>
      </c>
      <c r="F610" s="9" t="s">
        <v>52</v>
      </c>
      <c r="G610" s="5" t="s">
        <v>53</v>
      </c>
      <c r="H610" s="6">
        <v>50.760000000000005</v>
      </c>
      <c r="I610" s="6">
        <v>0</v>
      </c>
      <c r="J610" s="6">
        <v>0</v>
      </c>
      <c r="K610" s="6">
        <v>3.0700000000000003</v>
      </c>
      <c r="L610" s="6">
        <v>47.68</v>
      </c>
      <c r="M610" s="6">
        <v>0</v>
      </c>
      <c r="N610" s="6">
        <v>0</v>
      </c>
      <c r="O610" s="6">
        <v>0</v>
      </c>
      <c r="P610" s="82">
        <f t="shared" si="11"/>
        <v>0</v>
      </c>
    </row>
    <row r="611" spans="1:16" s="3" customFormat="1" x14ac:dyDescent="0.25">
      <c r="A611" s="9">
        <v>2019</v>
      </c>
      <c r="B611" s="9">
        <v>3</v>
      </c>
      <c r="C611" s="9" t="s">
        <v>15</v>
      </c>
      <c r="D611" s="9" t="s">
        <v>50</v>
      </c>
      <c r="E611" s="9" t="s">
        <v>51</v>
      </c>
      <c r="F611" s="9" t="s">
        <v>54</v>
      </c>
      <c r="G611" s="5" t="s">
        <v>53</v>
      </c>
      <c r="H611" s="6">
        <v>19.77</v>
      </c>
      <c r="I611" s="6">
        <v>0</v>
      </c>
      <c r="J611" s="6">
        <v>0</v>
      </c>
      <c r="K611" s="6">
        <v>0.99</v>
      </c>
      <c r="L611" s="6">
        <v>18.78</v>
      </c>
      <c r="M611" s="6">
        <v>0</v>
      </c>
      <c r="N611" s="6">
        <v>0</v>
      </c>
      <c r="O611" s="6">
        <v>0</v>
      </c>
      <c r="P611" s="82">
        <f t="shared" si="11"/>
        <v>0</v>
      </c>
    </row>
    <row r="612" spans="1:16" s="3" customFormat="1" x14ac:dyDescent="0.25">
      <c r="A612" s="9">
        <v>2019</v>
      </c>
      <c r="B612" s="9">
        <v>3</v>
      </c>
      <c r="C612" s="9" t="s">
        <v>55</v>
      </c>
      <c r="D612" s="9" t="s">
        <v>56</v>
      </c>
      <c r="E612" s="9" t="s">
        <v>57</v>
      </c>
      <c r="F612" s="9" t="s">
        <v>58</v>
      </c>
      <c r="G612" s="5" t="s">
        <v>59</v>
      </c>
      <c r="H612" s="6">
        <v>0.03</v>
      </c>
      <c r="I612" s="6">
        <v>0</v>
      </c>
      <c r="J612" s="6">
        <v>0</v>
      </c>
      <c r="K612" s="6">
        <v>0.03</v>
      </c>
      <c r="L612" s="6">
        <v>0</v>
      </c>
      <c r="M612" s="6">
        <v>0</v>
      </c>
      <c r="N612" s="6">
        <v>0</v>
      </c>
      <c r="O612" s="6">
        <v>0</v>
      </c>
      <c r="P612" s="82">
        <f t="shared" si="11"/>
        <v>0</v>
      </c>
    </row>
    <row r="613" spans="1:16" s="3" customFormat="1" x14ac:dyDescent="0.25">
      <c r="A613" s="9">
        <v>2019</v>
      </c>
      <c r="B613" s="9">
        <v>3</v>
      </c>
      <c r="C613" s="9" t="s">
        <v>55</v>
      </c>
      <c r="D613" s="9" t="s">
        <v>60</v>
      </c>
      <c r="E613" s="9" t="s">
        <v>57</v>
      </c>
      <c r="F613" s="9" t="s">
        <v>60</v>
      </c>
      <c r="G613" s="5" t="s">
        <v>59</v>
      </c>
      <c r="H613" s="6">
        <v>360.54</v>
      </c>
      <c r="I613" s="6">
        <v>0</v>
      </c>
      <c r="J613" s="6">
        <v>0</v>
      </c>
      <c r="K613" s="6">
        <v>4.26</v>
      </c>
      <c r="L613" s="6">
        <v>0</v>
      </c>
      <c r="M613" s="6">
        <v>0</v>
      </c>
      <c r="N613" s="6">
        <v>0</v>
      </c>
      <c r="O613" s="6">
        <v>356.27</v>
      </c>
      <c r="P613" s="82">
        <f t="shared" si="11"/>
        <v>356.27</v>
      </c>
    </row>
    <row r="614" spans="1:16" s="3" customFormat="1" x14ac:dyDescent="0.25">
      <c r="A614" s="9">
        <v>2019</v>
      </c>
      <c r="B614" s="9">
        <v>3</v>
      </c>
      <c r="C614" s="9" t="s">
        <v>61</v>
      </c>
      <c r="D614" s="9" t="s">
        <v>62</v>
      </c>
      <c r="E614" s="9" t="s">
        <v>29</v>
      </c>
      <c r="F614" s="9" t="s">
        <v>63</v>
      </c>
      <c r="G614" s="5" t="s">
        <v>64</v>
      </c>
      <c r="H614" s="6">
        <v>1.6</v>
      </c>
      <c r="I614" s="6">
        <v>0</v>
      </c>
      <c r="J614" s="6">
        <v>0</v>
      </c>
      <c r="K614" s="6">
        <v>0.08</v>
      </c>
      <c r="L614" s="6">
        <v>1.52</v>
      </c>
      <c r="M614" s="6">
        <v>0</v>
      </c>
      <c r="N614" s="6">
        <v>0</v>
      </c>
      <c r="O614" s="6">
        <v>0</v>
      </c>
      <c r="P614" s="82">
        <f t="shared" si="11"/>
        <v>0</v>
      </c>
    </row>
    <row r="615" spans="1:16" s="3" customFormat="1" x14ac:dyDescent="0.25">
      <c r="A615" s="9">
        <v>2019</v>
      </c>
      <c r="B615" s="9">
        <v>3</v>
      </c>
      <c r="C615" s="9" t="s">
        <v>61</v>
      </c>
      <c r="D615" s="9" t="s">
        <v>62</v>
      </c>
      <c r="E615" s="9" t="s">
        <v>29</v>
      </c>
      <c r="F615" s="9" t="s">
        <v>65</v>
      </c>
      <c r="G615" s="5" t="s">
        <v>64</v>
      </c>
      <c r="H615" s="6">
        <v>83.54</v>
      </c>
      <c r="I615" s="6">
        <v>0</v>
      </c>
      <c r="J615" s="6">
        <v>29.92</v>
      </c>
      <c r="K615" s="6">
        <v>4.6899999999999995</v>
      </c>
      <c r="L615" s="6">
        <v>36.58</v>
      </c>
      <c r="M615" s="6">
        <v>0</v>
      </c>
      <c r="N615" s="6">
        <v>0</v>
      </c>
      <c r="O615" s="6">
        <v>12.36</v>
      </c>
      <c r="P615" s="82">
        <f t="shared" si="11"/>
        <v>12.36</v>
      </c>
    </row>
    <row r="616" spans="1:16" s="3" customFormat="1" x14ac:dyDescent="0.25">
      <c r="A616" s="9">
        <v>2019</v>
      </c>
      <c r="B616" s="9">
        <v>3</v>
      </c>
      <c r="C616" s="9" t="s">
        <v>19</v>
      </c>
      <c r="D616" s="9" t="s">
        <v>66</v>
      </c>
      <c r="E616" s="9" t="s">
        <v>67</v>
      </c>
      <c r="F616" s="9" t="s">
        <v>68</v>
      </c>
      <c r="G616" s="5" t="s">
        <v>68</v>
      </c>
      <c r="H616" s="6">
        <v>0.21</v>
      </c>
      <c r="I616" s="6">
        <v>0</v>
      </c>
      <c r="J616" s="6">
        <v>0</v>
      </c>
      <c r="K616" s="6">
        <v>0.21</v>
      </c>
      <c r="L616" s="6">
        <v>0</v>
      </c>
      <c r="M616" s="6">
        <v>0</v>
      </c>
      <c r="N616" s="6">
        <v>0</v>
      </c>
      <c r="O616" s="6">
        <v>0</v>
      </c>
      <c r="P616" s="82">
        <f t="shared" si="11"/>
        <v>0</v>
      </c>
    </row>
    <row r="617" spans="1:16" s="3" customFormat="1" x14ac:dyDescent="0.25">
      <c r="A617" s="9">
        <v>2019</v>
      </c>
      <c r="B617" s="9">
        <v>3</v>
      </c>
      <c r="C617" s="9" t="s">
        <v>19</v>
      </c>
      <c r="D617" s="9" t="s">
        <v>66</v>
      </c>
      <c r="E617" s="9" t="s">
        <v>67</v>
      </c>
      <c r="F617" s="9" t="s">
        <v>69</v>
      </c>
      <c r="G617" s="5" t="s">
        <v>68</v>
      </c>
      <c r="H617" s="6">
        <v>0.05</v>
      </c>
      <c r="I617" s="6">
        <v>0</v>
      </c>
      <c r="J617" s="6">
        <v>0</v>
      </c>
      <c r="K617" s="6">
        <v>0.05</v>
      </c>
      <c r="L617" s="6">
        <v>0</v>
      </c>
      <c r="M617" s="6">
        <v>0</v>
      </c>
      <c r="N617" s="6">
        <v>0</v>
      </c>
      <c r="O617" s="6">
        <v>0</v>
      </c>
      <c r="P617" s="82">
        <f t="shared" si="11"/>
        <v>0</v>
      </c>
    </row>
    <row r="618" spans="1:16" s="3" customFormat="1" x14ac:dyDescent="0.25">
      <c r="A618" s="9">
        <v>2019</v>
      </c>
      <c r="B618" s="9">
        <v>3</v>
      </c>
      <c r="C618" s="9" t="s">
        <v>19</v>
      </c>
      <c r="D618" s="9" t="s">
        <v>70</v>
      </c>
      <c r="E618" s="9" t="s">
        <v>67</v>
      </c>
      <c r="F618" s="9" t="s">
        <v>71</v>
      </c>
      <c r="G618" s="5" t="s">
        <v>68</v>
      </c>
      <c r="H618" s="6">
        <v>1.21</v>
      </c>
      <c r="I618" s="6">
        <v>0</v>
      </c>
      <c r="J618" s="6">
        <v>0</v>
      </c>
      <c r="K618" s="6">
        <v>0.06</v>
      </c>
      <c r="L618" s="6">
        <v>1.1499999999999999</v>
      </c>
      <c r="M618" s="6">
        <v>0</v>
      </c>
      <c r="N618" s="6">
        <v>0</v>
      </c>
      <c r="O618" s="6">
        <v>0</v>
      </c>
      <c r="P618" s="82">
        <f t="shared" si="11"/>
        <v>0</v>
      </c>
    </row>
    <row r="619" spans="1:16" s="3" customFormat="1" x14ac:dyDescent="0.25">
      <c r="A619" s="9">
        <v>2019</v>
      </c>
      <c r="B619" s="9">
        <v>3</v>
      </c>
      <c r="C619" s="9" t="s">
        <v>19</v>
      </c>
      <c r="D619" s="9" t="s">
        <v>20</v>
      </c>
      <c r="E619" s="9" t="s">
        <v>67</v>
      </c>
      <c r="F619" s="9" t="s">
        <v>72</v>
      </c>
      <c r="G619" s="5" t="s">
        <v>68</v>
      </c>
      <c r="H619" s="6">
        <v>0.69000000000000006</v>
      </c>
      <c r="I619" s="6">
        <v>0</v>
      </c>
      <c r="J619" s="6">
        <v>0</v>
      </c>
      <c r="K619" s="6">
        <v>0.04</v>
      </c>
      <c r="L619" s="6">
        <v>0.66</v>
      </c>
      <c r="M619" s="6">
        <v>0</v>
      </c>
      <c r="N619" s="6">
        <v>0</v>
      </c>
      <c r="O619" s="6">
        <v>0</v>
      </c>
      <c r="P619" s="82">
        <f t="shared" si="11"/>
        <v>0</v>
      </c>
    </row>
    <row r="620" spans="1:16" s="3" customFormat="1" x14ac:dyDescent="0.25">
      <c r="A620" s="9">
        <v>2019</v>
      </c>
      <c r="B620" s="9">
        <v>3</v>
      </c>
      <c r="C620" s="9" t="s">
        <v>61</v>
      </c>
      <c r="D620" s="9" t="s">
        <v>62</v>
      </c>
      <c r="E620" s="9" t="s">
        <v>29</v>
      </c>
      <c r="F620" s="9" t="s">
        <v>73</v>
      </c>
      <c r="G620" s="5" t="s">
        <v>74</v>
      </c>
      <c r="H620" s="6">
        <v>19.55</v>
      </c>
      <c r="I620" s="6">
        <v>0</v>
      </c>
      <c r="J620" s="6">
        <v>0</v>
      </c>
      <c r="K620" s="6">
        <v>16.46</v>
      </c>
      <c r="L620" s="6">
        <v>3.08</v>
      </c>
      <c r="M620" s="6">
        <v>0</v>
      </c>
      <c r="N620" s="6">
        <v>0</v>
      </c>
      <c r="O620" s="6">
        <v>0</v>
      </c>
      <c r="P620" s="82">
        <f t="shared" si="11"/>
        <v>0</v>
      </c>
    </row>
    <row r="621" spans="1:16" s="3" customFormat="1" x14ac:dyDescent="0.25">
      <c r="A621" s="9">
        <v>2019</v>
      </c>
      <c r="B621" s="9">
        <v>3</v>
      </c>
      <c r="C621" s="9" t="s">
        <v>19</v>
      </c>
      <c r="D621" s="9" t="s">
        <v>75</v>
      </c>
      <c r="E621" s="9" t="s">
        <v>17</v>
      </c>
      <c r="F621" s="9" t="s">
        <v>76</v>
      </c>
      <c r="G621" s="5" t="s">
        <v>77</v>
      </c>
      <c r="H621" s="6">
        <v>2.16</v>
      </c>
      <c r="I621" s="6">
        <v>0</v>
      </c>
      <c r="J621" s="6">
        <v>0</v>
      </c>
      <c r="K621" s="6">
        <v>2.16</v>
      </c>
      <c r="L621" s="6">
        <v>0</v>
      </c>
      <c r="M621" s="6">
        <v>0</v>
      </c>
      <c r="N621" s="6">
        <v>0</v>
      </c>
      <c r="O621" s="6">
        <v>0</v>
      </c>
      <c r="P621" s="82">
        <f t="shared" si="11"/>
        <v>0</v>
      </c>
    </row>
    <row r="622" spans="1:16" s="3" customFormat="1" x14ac:dyDescent="0.25">
      <c r="A622" s="9">
        <v>2019</v>
      </c>
      <c r="B622" s="9">
        <v>3</v>
      </c>
      <c r="C622" s="9" t="s">
        <v>19</v>
      </c>
      <c r="D622" s="9" t="s">
        <v>78</v>
      </c>
      <c r="E622" s="9" t="s">
        <v>17</v>
      </c>
      <c r="F622" s="9" t="s">
        <v>76</v>
      </c>
      <c r="G622" s="5" t="s">
        <v>77</v>
      </c>
      <c r="H622" s="6">
        <v>1.04</v>
      </c>
      <c r="I622" s="6">
        <v>0</v>
      </c>
      <c r="J622" s="6">
        <v>0</v>
      </c>
      <c r="K622" s="6">
        <v>1.04</v>
      </c>
      <c r="L622" s="6">
        <v>0</v>
      </c>
      <c r="M622" s="6">
        <v>0</v>
      </c>
      <c r="N622" s="6">
        <v>0</v>
      </c>
      <c r="O622" s="6">
        <v>0</v>
      </c>
      <c r="P622" s="82">
        <f t="shared" si="11"/>
        <v>0</v>
      </c>
    </row>
    <row r="623" spans="1:16" s="3" customFormat="1" x14ac:dyDescent="0.25">
      <c r="A623" s="9">
        <v>2019</v>
      </c>
      <c r="B623" s="9">
        <v>3</v>
      </c>
      <c r="C623" s="9" t="s">
        <v>79</v>
      </c>
      <c r="D623" s="9" t="s">
        <v>80</v>
      </c>
      <c r="E623" s="9" t="s">
        <v>81</v>
      </c>
      <c r="F623" s="9" t="s">
        <v>82</v>
      </c>
      <c r="G623" s="5" t="s">
        <v>83</v>
      </c>
      <c r="H623" s="6">
        <v>30.19</v>
      </c>
      <c r="I623" s="6">
        <v>0</v>
      </c>
      <c r="J623" s="6">
        <v>0</v>
      </c>
      <c r="K623" s="6">
        <v>30.19</v>
      </c>
      <c r="L623" s="6">
        <v>0</v>
      </c>
      <c r="M623" s="6">
        <v>0</v>
      </c>
      <c r="N623" s="6">
        <v>0</v>
      </c>
      <c r="O623" s="6">
        <v>0</v>
      </c>
      <c r="P623" s="82">
        <f t="shared" si="11"/>
        <v>0</v>
      </c>
    </row>
    <row r="624" spans="1:16" s="3" customFormat="1" x14ac:dyDescent="0.25">
      <c r="A624" s="9">
        <v>2019</v>
      </c>
      <c r="B624" s="9">
        <v>3</v>
      </c>
      <c r="C624" s="9" t="s">
        <v>79</v>
      </c>
      <c r="D624" s="9" t="s">
        <v>80</v>
      </c>
      <c r="E624" s="9" t="s">
        <v>81</v>
      </c>
      <c r="F624" s="9" t="s">
        <v>83</v>
      </c>
      <c r="G624" s="5" t="s">
        <v>83</v>
      </c>
      <c r="H624" s="6">
        <v>34.92</v>
      </c>
      <c r="I624" s="6">
        <v>0</v>
      </c>
      <c r="J624" s="6">
        <v>0</v>
      </c>
      <c r="K624" s="6">
        <v>34.04</v>
      </c>
      <c r="L624" s="6">
        <v>0.87</v>
      </c>
      <c r="M624" s="6">
        <v>0</v>
      </c>
      <c r="N624" s="6">
        <v>0</v>
      </c>
      <c r="O624" s="6">
        <v>0</v>
      </c>
      <c r="P624" s="82">
        <f t="shared" si="11"/>
        <v>0</v>
      </c>
    </row>
    <row r="625" spans="1:16" s="3" customFormat="1" x14ac:dyDescent="0.25">
      <c r="A625" s="9">
        <v>2019</v>
      </c>
      <c r="B625" s="9">
        <v>3</v>
      </c>
      <c r="C625" s="9" t="s">
        <v>27</v>
      </c>
      <c r="D625" s="9" t="s">
        <v>84</v>
      </c>
      <c r="E625" s="9" t="s">
        <v>85</v>
      </c>
      <c r="F625" s="9" t="s">
        <v>86</v>
      </c>
      <c r="G625" s="5" t="s">
        <v>87</v>
      </c>
      <c r="H625" s="6">
        <v>5.07</v>
      </c>
      <c r="I625" s="6">
        <v>0</v>
      </c>
      <c r="J625" s="6">
        <v>0</v>
      </c>
      <c r="K625" s="6">
        <v>2.65</v>
      </c>
      <c r="L625" s="6">
        <v>2.42</v>
      </c>
      <c r="M625" s="6">
        <v>0</v>
      </c>
      <c r="N625" s="6">
        <v>0</v>
      </c>
      <c r="O625" s="6">
        <v>0</v>
      </c>
      <c r="P625" s="82">
        <f t="shared" si="11"/>
        <v>0</v>
      </c>
    </row>
    <row r="626" spans="1:16" s="3" customFormat="1" x14ac:dyDescent="0.25">
      <c r="A626" s="9">
        <v>2019</v>
      </c>
      <c r="B626" s="9">
        <v>3</v>
      </c>
      <c r="C626" s="9" t="s">
        <v>27</v>
      </c>
      <c r="D626" s="9" t="s">
        <v>84</v>
      </c>
      <c r="E626" s="9" t="s">
        <v>85</v>
      </c>
      <c r="F626" s="9" t="s">
        <v>88</v>
      </c>
      <c r="G626" s="5" t="s">
        <v>87</v>
      </c>
      <c r="H626" s="6">
        <v>1.8</v>
      </c>
      <c r="I626" s="6">
        <v>0</v>
      </c>
      <c r="J626" s="6">
        <v>0</v>
      </c>
      <c r="K626" s="6">
        <v>0.94</v>
      </c>
      <c r="L626" s="6">
        <v>0.86</v>
      </c>
      <c r="M626" s="6">
        <v>0</v>
      </c>
      <c r="N626" s="6">
        <v>0</v>
      </c>
      <c r="O626" s="6">
        <v>0</v>
      </c>
      <c r="P626" s="82">
        <f t="shared" si="11"/>
        <v>0</v>
      </c>
    </row>
    <row r="627" spans="1:16" s="3" customFormat="1" x14ac:dyDescent="0.25">
      <c r="A627" s="9">
        <v>2019</v>
      </c>
      <c r="B627" s="9">
        <v>3</v>
      </c>
      <c r="C627" s="9" t="s">
        <v>89</v>
      </c>
      <c r="D627" s="9" t="s">
        <v>90</v>
      </c>
      <c r="E627" s="9" t="s">
        <v>91</v>
      </c>
      <c r="F627" s="9" t="s">
        <v>92</v>
      </c>
      <c r="G627" s="5" t="s">
        <v>93</v>
      </c>
      <c r="H627" s="6">
        <v>4.58</v>
      </c>
      <c r="I627" s="6">
        <v>0</v>
      </c>
      <c r="J627" s="6">
        <v>0</v>
      </c>
      <c r="K627" s="6">
        <v>0</v>
      </c>
      <c r="L627" s="6">
        <v>1.6600000000000001</v>
      </c>
      <c r="M627" s="6">
        <v>2.92</v>
      </c>
      <c r="N627" s="6">
        <v>1.01</v>
      </c>
      <c r="O627" s="6">
        <v>0</v>
      </c>
      <c r="P627" s="82">
        <f t="shared" si="11"/>
        <v>1.91</v>
      </c>
    </row>
    <row r="628" spans="1:16" s="3" customFormat="1" x14ac:dyDescent="0.25">
      <c r="A628" s="9">
        <v>2019</v>
      </c>
      <c r="B628" s="9">
        <v>3</v>
      </c>
      <c r="C628" s="9" t="s">
        <v>89</v>
      </c>
      <c r="D628" s="9" t="s">
        <v>90</v>
      </c>
      <c r="E628" s="9" t="s">
        <v>91</v>
      </c>
      <c r="F628" s="9" t="s">
        <v>94</v>
      </c>
      <c r="G628" s="5" t="s">
        <v>93</v>
      </c>
      <c r="H628" s="6">
        <v>16.84</v>
      </c>
      <c r="I628" s="6">
        <v>0</v>
      </c>
      <c r="J628" s="6">
        <v>0</v>
      </c>
      <c r="K628" s="6">
        <v>0.28999999999999998</v>
      </c>
      <c r="L628" s="6">
        <v>4.7</v>
      </c>
      <c r="M628" s="6">
        <v>11.85</v>
      </c>
      <c r="N628" s="6">
        <v>4.0999999999999996</v>
      </c>
      <c r="O628" s="6">
        <v>0</v>
      </c>
      <c r="P628" s="82">
        <f t="shared" si="11"/>
        <v>7.75</v>
      </c>
    </row>
    <row r="629" spans="1:16" s="3" customFormat="1" x14ac:dyDescent="0.25">
      <c r="A629" s="9">
        <v>2019</v>
      </c>
      <c r="B629" s="9">
        <v>3</v>
      </c>
      <c r="C629" s="9" t="s">
        <v>89</v>
      </c>
      <c r="D629" s="9" t="s">
        <v>90</v>
      </c>
      <c r="E629" s="9" t="s">
        <v>91</v>
      </c>
      <c r="F629" s="9" t="s">
        <v>95</v>
      </c>
      <c r="G629" s="5" t="s">
        <v>93</v>
      </c>
      <c r="H629" s="6">
        <v>243.23</v>
      </c>
      <c r="I629" s="6">
        <v>0</v>
      </c>
      <c r="J629" s="6">
        <v>0</v>
      </c>
      <c r="K629" s="6">
        <v>2</v>
      </c>
      <c r="L629" s="6">
        <v>30.71</v>
      </c>
      <c r="M629" s="6">
        <v>210.51</v>
      </c>
      <c r="N629" s="6">
        <v>72.91</v>
      </c>
      <c r="O629" s="6">
        <v>0</v>
      </c>
      <c r="P629" s="82">
        <f t="shared" si="11"/>
        <v>137.6</v>
      </c>
    </row>
    <row r="630" spans="1:16" s="3" customFormat="1" x14ac:dyDescent="0.25">
      <c r="A630" s="9">
        <v>2019</v>
      </c>
      <c r="B630" s="9">
        <v>3</v>
      </c>
      <c r="C630" s="9" t="s">
        <v>89</v>
      </c>
      <c r="D630" s="9" t="s">
        <v>90</v>
      </c>
      <c r="E630" s="9" t="s">
        <v>91</v>
      </c>
      <c r="F630" s="9" t="s">
        <v>96</v>
      </c>
      <c r="G630" s="5" t="s">
        <v>93</v>
      </c>
      <c r="H630" s="6">
        <v>7.0000000000000007E-2</v>
      </c>
      <c r="I630" s="6">
        <v>0</v>
      </c>
      <c r="J630" s="6">
        <v>0</v>
      </c>
      <c r="K630" s="6">
        <v>0</v>
      </c>
      <c r="L630" s="6">
        <v>0</v>
      </c>
      <c r="M630" s="6">
        <v>7.0000000000000007E-2</v>
      </c>
      <c r="N630" s="6">
        <v>0.03</v>
      </c>
      <c r="O630" s="6">
        <v>0</v>
      </c>
      <c r="P630" s="82">
        <f t="shared" si="11"/>
        <v>4.0000000000000008E-2</v>
      </c>
    </row>
    <row r="631" spans="1:16" s="3" customFormat="1" x14ac:dyDescent="0.25">
      <c r="A631" s="9">
        <v>2019</v>
      </c>
      <c r="B631" s="9">
        <v>3</v>
      </c>
      <c r="C631" s="9" t="s">
        <v>89</v>
      </c>
      <c r="D631" s="9" t="s">
        <v>90</v>
      </c>
      <c r="E631" s="9" t="s">
        <v>91</v>
      </c>
      <c r="F631" s="9" t="s">
        <v>97</v>
      </c>
      <c r="G631" s="5" t="s">
        <v>93</v>
      </c>
      <c r="H631" s="6">
        <v>54.25</v>
      </c>
      <c r="I631" s="6">
        <v>0</v>
      </c>
      <c r="J631" s="6">
        <v>0</v>
      </c>
      <c r="K631" s="6">
        <v>2.1800000000000002</v>
      </c>
      <c r="L631" s="6">
        <v>2.67</v>
      </c>
      <c r="M631" s="6">
        <v>49.39</v>
      </c>
      <c r="N631" s="6">
        <v>17.11</v>
      </c>
      <c r="O631" s="6">
        <v>0</v>
      </c>
      <c r="P631" s="82">
        <f t="shared" si="11"/>
        <v>32.28</v>
      </c>
    </row>
    <row r="632" spans="1:16" s="3" customFormat="1" x14ac:dyDescent="0.25">
      <c r="A632" s="9">
        <v>2019</v>
      </c>
      <c r="B632" s="9">
        <v>3</v>
      </c>
      <c r="C632" s="9" t="s">
        <v>98</v>
      </c>
      <c r="D632" s="9" t="s">
        <v>99</v>
      </c>
      <c r="E632" s="9" t="s">
        <v>100</v>
      </c>
      <c r="F632" s="9" t="s">
        <v>101</v>
      </c>
      <c r="G632" s="5" t="s">
        <v>102</v>
      </c>
      <c r="H632" s="6">
        <v>19.8</v>
      </c>
      <c r="I632" s="6">
        <v>0</v>
      </c>
      <c r="J632" s="6">
        <v>0</v>
      </c>
      <c r="K632" s="6">
        <v>0</v>
      </c>
      <c r="L632" s="6">
        <v>0.99</v>
      </c>
      <c r="M632" s="6">
        <v>0</v>
      </c>
      <c r="N632" s="6">
        <v>0</v>
      </c>
      <c r="O632" s="6">
        <v>18.809999999999999</v>
      </c>
      <c r="P632" s="82">
        <f t="shared" si="11"/>
        <v>18.809999999999999</v>
      </c>
    </row>
    <row r="633" spans="1:16" s="3" customFormat="1" x14ac:dyDescent="0.25">
      <c r="A633" s="9">
        <v>2019</v>
      </c>
      <c r="B633" s="9">
        <v>3</v>
      </c>
      <c r="C633" s="9" t="s">
        <v>19</v>
      </c>
      <c r="D633" s="9" t="s">
        <v>103</v>
      </c>
      <c r="E633" s="9" t="s">
        <v>104</v>
      </c>
      <c r="F633" s="9" t="s">
        <v>105</v>
      </c>
      <c r="G633" s="5" t="s">
        <v>19</v>
      </c>
      <c r="H633" s="6">
        <v>12.120000000000001</v>
      </c>
      <c r="I633" s="6">
        <v>0</v>
      </c>
      <c r="J633" s="6">
        <v>0</v>
      </c>
      <c r="K633" s="6">
        <v>0</v>
      </c>
      <c r="L633" s="6">
        <v>12.120000000000001</v>
      </c>
      <c r="M633" s="6">
        <v>0</v>
      </c>
      <c r="N633" s="6">
        <v>0</v>
      </c>
      <c r="O633" s="6">
        <v>0</v>
      </c>
      <c r="P633" s="82">
        <f t="shared" si="11"/>
        <v>0</v>
      </c>
    </row>
    <row r="634" spans="1:16" s="3" customFormat="1" x14ac:dyDescent="0.25">
      <c r="A634" s="9">
        <v>2019</v>
      </c>
      <c r="B634" s="9">
        <v>3</v>
      </c>
      <c r="C634" s="9" t="s">
        <v>19</v>
      </c>
      <c r="D634" s="9" t="s">
        <v>106</v>
      </c>
      <c r="E634" s="9" t="s">
        <v>104</v>
      </c>
      <c r="F634" s="9" t="s">
        <v>107</v>
      </c>
      <c r="G634" s="5" t="s">
        <v>19</v>
      </c>
      <c r="H634" s="6">
        <v>10.67</v>
      </c>
      <c r="I634" s="6">
        <v>0</v>
      </c>
      <c r="J634" s="6">
        <v>0</v>
      </c>
      <c r="K634" s="6">
        <v>0.41000000000000003</v>
      </c>
      <c r="L634" s="6">
        <v>10.26</v>
      </c>
      <c r="M634" s="6">
        <v>0</v>
      </c>
      <c r="N634" s="6">
        <v>0</v>
      </c>
      <c r="O634" s="6">
        <v>0</v>
      </c>
      <c r="P634" s="82">
        <f t="shared" si="11"/>
        <v>0</v>
      </c>
    </row>
    <row r="635" spans="1:16" s="3" customFormat="1" x14ac:dyDescent="0.25">
      <c r="A635" s="9">
        <v>2019</v>
      </c>
      <c r="B635" s="9">
        <v>3</v>
      </c>
      <c r="C635" s="9" t="s">
        <v>19</v>
      </c>
      <c r="D635" s="9" t="s">
        <v>66</v>
      </c>
      <c r="E635" s="9" t="s">
        <v>104</v>
      </c>
      <c r="F635" s="9" t="s">
        <v>107</v>
      </c>
      <c r="G635" s="5" t="s">
        <v>19</v>
      </c>
      <c r="H635" s="6">
        <v>7.41</v>
      </c>
      <c r="I635" s="6">
        <v>0</v>
      </c>
      <c r="J635" s="6">
        <v>0</v>
      </c>
      <c r="K635" s="6">
        <v>0.28999999999999998</v>
      </c>
      <c r="L635" s="6">
        <v>7.13</v>
      </c>
      <c r="M635" s="6">
        <v>0</v>
      </c>
      <c r="N635" s="6">
        <v>0</v>
      </c>
      <c r="O635" s="6">
        <v>0</v>
      </c>
      <c r="P635" s="82">
        <f t="shared" si="11"/>
        <v>0</v>
      </c>
    </row>
    <row r="636" spans="1:16" s="3" customFormat="1" x14ac:dyDescent="0.25">
      <c r="A636" s="9">
        <v>2019</v>
      </c>
      <c r="B636" s="9">
        <v>3</v>
      </c>
      <c r="C636" s="9" t="s">
        <v>19</v>
      </c>
      <c r="D636" s="9" t="s">
        <v>70</v>
      </c>
      <c r="E636" s="9" t="s">
        <v>104</v>
      </c>
      <c r="F636" s="9" t="s">
        <v>108</v>
      </c>
      <c r="G636" s="5" t="s">
        <v>19</v>
      </c>
      <c r="H636" s="6">
        <v>12.030000000000001</v>
      </c>
      <c r="I636" s="6">
        <v>0</v>
      </c>
      <c r="J636" s="6">
        <v>0</v>
      </c>
      <c r="K636" s="6">
        <v>0.72000000000000008</v>
      </c>
      <c r="L636" s="6">
        <v>11.32</v>
      </c>
      <c r="M636" s="6">
        <v>0</v>
      </c>
      <c r="N636" s="6">
        <v>0</v>
      </c>
      <c r="O636" s="6">
        <v>0</v>
      </c>
      <c r="P636" s="82">
        <f t="shared" si="11"/>
        <v>0</v>
      </c>
    </row>
    <row r="637" spans="1:16" s="3" customFormat="1" x14ac:dyDescent="0.25">
      <c r="A637" s="9">
        <v>2019</v>
      </c>
      <c r="B637" s="9">
        <v>3</v>
      </c>
      <c r="C637" s="9" t="s">
        <v>19</v>
      </c>
      <c r="D637" s="9" t="s">
        <v>70</v>
      </c>
      <c r="E637" s="9" t="s">
        <v>104</v>
      </c>
      <c r="F637" s="9" t="s">
        <v>109</v>
      </c>
      <c r="G637" s="5" t="s">
        <v>19</v>
      </c>
      <c r="H637" s="6">
        <v>37.33</v>
      </c>
      <c r="I637" s="6">
        <v>0</v>
      </c>
      <c r="J637" s="6">
        <v>0</v>
      </c>
      <c r="K637" s="6">
        <v>2.94</v>
      </c>
      <c r="L637" s="6">
        <v>25.439999999999998</v>
      </c>
      <c r="M637" s="6">
        <v>8.93</v>
      </c>
      <c r="N637" s="6">
        <v>0</v>
      </c>
      <c r="O637" s="6">
        <v>0</v>
      </c>
      <c r="P637" s="82">
        <f t="shared" si="11"/>
        <v>8.93</v>
      </c>
    </row>
    <row r="638" spans="1:16" s="3" customFormat="1" x14ac:dyDescent="0.25">
      <c r="A638" s="9">
        <v>2019</v>
      </c>
      <c r="B638" s="9">
        <v>3</v>
      </c>
      <c r="C638" s="9" t="s">
        <v>19</v>
      </c>
      <c r="D638" s="9" t="s">
        <v>110</v>
      </c>
      <c r="E638" s="9" t="s">
        <v>104</v>
      </c>
      <c r="F638" s="9" t="s">
        <v>111</v>
      </c>
      <c r="G638" s="5" t="s">
        <v>19</v>
      </c>
      <c r="H638" s="6">
        <v>1.8599999999999999</v>
      </c>
      <c r="I638" s="6">
        <v>0</v>
      </c>
      <c r="J638" s="6">
        <v>0</v>
      </c>
      <c r="K638" s="6">
        <v>0</v>
      </c>
      <c r="L638" s="6">
        <v>0</v>
      </c>
      <c r="M638" s="6">
        <v>1.8599999999999999</v>
      </c>
      <c r="N638" s="6">
        <v>0</v>
      </c>
      <c r="O638" s="6">
        <v>0</v>
      </c>
      <c r="P638" s="82">
        <f t="shared" si="11"/>
        <v>1.8599999999999999</v>
      </c>
    </row>
    <row r="639" spans="1:16" s="3" customFormat="1" x14ac:dyDescent="0.25">
      <c r="A639" s="9">
        <v>2019</v>
      </c>
      <c r="B639" s="9">
        <v>3</v>
      </c>
      <c r="C639" s="9" t="s">
        <v>19</v>
      </c>
      <c r="D639" s="9" t="s">
        <v>70</v>
      </c>
      <c r="E639" s="9" t="s">
        <v>104</v>
      </c>
      <c r="F639" s="9" t="s">
        <v>112</v>
      </c>
      <c r="G639" s="5" t="s">
        <v>19</v>
      </c>
      <c r="H639" s="6">
        <v>6.6999999999999993</v>
      </c>
      <c r="I639" s="6">
        <v>0</v>
      </c>
      <c r="J639" s="6">
        <v>0</v>
      </c>
      <c r="K639" s="6">
        <v>0.64</v>
      </c>
      <c r="L639" s="6">
        <v>6.0600000000000005</v>
      </c>
      <c r="M639" s="6">
        <v>0</v>
      </c>
      <c r="N639" s="6">
        <v>0</v>
      </c>
      <c r="O639" s="6">
        <v>0</v>
      </c>
      <c r="P639" s="82">
        <f t="shared" si="11"/>
        <v>0</v>
      </c>
    </row>
    <row r="640" spans="1:16" s="3" customFormat="1" x14ac:dyDescent="0.25">
      <c r="A640" s="9">
        <v>2019</v>
      </c>
      <c r="B640" s="9">
        <v>3</v>
      </c>
      <c r="C640" s="9" t="s">
        <v>19</v>
      </c>
      <c r="D640" s="9" t="s">
        <v>20</v>
      </c>
      <c r="E640" s="9" t="s">
        <v>115</v>
      </c>
      <c r="F640" s="9" t="s">
        <v>116</v>
      </c>
      <c r="G640" s="5" t="s">
        <v>117</v>
      </c>
      <c r="H640" s="6">
        <v>1.31</v>
      </c>
      <c r="I640" s="6">
        <v>0</v>
      </c>
      <c r="J640" s="6">
        <v>0</v>
      </c>
      <c r="K640" s="6">
        <v>0.04</v>
      </c>
      <c r="L640" s="6">
        <v>0</v>
      </c>
      <c r="M640" s="6">
        <v>0</v>
      </c>
      <c r="N640" s="6">
        <v>0</v>
      </c>
      <c r="O640" s="6">
        <v>1.26</v>
      </c>
      <c r="P640" s="82">
        <f t="shared" si="11"/>
        <v>1.26</v>
      </c>
    </row>
    <row r="641" spans="1:16" s="3" customFormat="1" x14ac:dyDescent="0.25">
      <c r="A641" s="9">
        <v>2019</v>
      </c>
      <c r="B641" s="9">
        <v>3</v>
      </c>
      <c r="C641" s="9" t="s">
        <v>19</v>
      </c>
      <c r="D641" s="9" t="s">
        <v>20</v>
      </c>
      <c r="E641" s="9" t="s">
        <v>115</v>
      </c>
      <c r="F641" s="9" t="s">
        <v>118</v>
      </c>
      <c r="G641" s="5" t="s">
        <v>117</v>
      </c>
      <c r="H641" s="6">
        <v>1.23</v>
      </c>
      <c r="I641" s="6">
        <v>0</v>
      </c>
      <c r="J641" s="6">
        <v>0</v>
      </c>
      <c r="K641" s="6">
        <v>7.0000000000000007E-2</v>
      </c>
      <c r="L641" s="6">
        <v>0</v>
      </c>
      <c r="M641" s="6">
        <v>0</v>
      </c>
      <c r="N641" s="6">
        <v>0</v>
      </c>
      <c r="O641" s="6">
        <v>1.1499999999999999</v>
      </c>
      <c r="P641" s="82">
        <f t="shared" si="11"/>
        <v>1.1499999999999999</v>
      </c>
    </row>
    <row r="642" spans="1:16" s="3" customFormat="1" x14ac:dyDescent="0.25">
      <c r="A642" s="9">
        <v>2019</v>
      </c>
      <c r="B642" s="9">
        <v>3</v>
      </c>
      <c r="C642" s="9" t="s">
        <v>19</v>
      </c>
      <c r="D642" s="9" t="s">
        <v>20</v>
      </c>
      <c r="E642" s="9" t="s">
        <v>115</v>
      </c>
      <c r="F642" s="9" t="s">
        <v>119</v>
      </c>
      <c r="G642" s="5" t="s">
        <v>117</v>
      </c>
      <c r="H642" s="6">
        <v>3.02</v>
      </c>
      <c r="I642" s="6">
        <v>0</v>
      </c>
      <c r="J642" s="6">
        <v>0</v>
      </c>
      <c r="K642" s="6">
        <v>0.19</v>
      </c>
      <c r="L642" s="6">
        <v>0</v>
      </c>
      <c r="M642" s="6">
        <v>0</v>
      </c>
      <c r="N642" s="6">
        <v>0</v>
      </c>
      <c r="O642" s="6">
        <v>2.83</v>
      </c>
      <c r="P642" s="82">
        <f t="shared" si="11"/>
        <v>2.83</v>
      </c>
    </row>
    <row r="643" spans="1:16" s="3" customFormat="1" x14ac:dyDescent="0.25">
      <c r="A643" s="9">
        <v>2019</v>
      </c>
      <c r="B643" s="9">
        <v>3</v>
      </c>
      <c r="C643" s="9" t="s">
        <v>98</v>
      </c>
      <c r="D643" s="9" t="s">
        <v>120</v>
      </c>
      <c r="E643" s="9" t="s">
        <v>121</v>
      </c>
      <c r="F643" s="9" t="s">
        <v>122</v>
      </c>
      <c r="G643" s="5" t="s">
        <v>122</v>
      </c>
      <c r="H643" s="6">
        <v>10.07</v>
      </c>
      <c r="I643" s="6">
        <v>0</v>
      </c>
      <c r="J643" s="6">
        <v>0</v>
      </c>
      <c r="K643" s="6">
        <v>0</v>
      </c>
      <c r="L643" s="6">
        <v>0.99</v>
      </c>
      <c r="M643" s="6">
        <v>0</v>
      </c>
      <c r="N643" s="6">
        <v>0</v>
      </c>
      <c r="O643" s="6">
        <v>9.08</v>
      </c>
      <c r="P643" s="82">
        <f t="shared" si="11"/>
        <v>9.08</v>
      </c>
    </row>
    <row r="644" spans="1:16" s="3" customFormat="1" x14ac:dyDescent="0.25">
      <c r="A644" s="9">
        <v>2019</v>
      </c>
      <c r="B644" s="9">
        <v>3</v>
      </c>
      <c r="C644" s="9" t="s">
        <v>98</v>
      </c>
      <c r="D644" s="9" t="s">
        <v>120</v>
      </c>
      <c r="E644" s="9" t="s">
        <v>121</v>
      </c>
      <c r="F644" s="9" t="s">
        <v>123</v>
      </c>
      <c r="G644" s="5" t="s">
        <v>122</v>
      </c>
      <c r="H644" s="6">
        <v>0.22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0.22</v>
      </c>
      <c r="P644" s="82">
        <f t="shared" ref="P644:P707" si="12">+O644+M644-N644</f>
        <v>0.22</v>
      </c>
    </row>
    <row r="645" spans="1:16" s="3" customFormat="1" x14ac:dyDescent="0.25">
      <c r="A645" s="9">
        <v>2019</v>
      </c>
      <c r="B645" s="9">
        <v>3</v>
      </c>
      <c r="C645" s="9" t="s">
        <v>124</v>
      </c>
      <c r="D645" s="9" t="s">
        <v>125</v>
      </c>
      <c r="E645" s="9" t="s">
        <v>126</v>
      </c>
      <c r="F645" s="9" t="s">
        <v>127</v>
      </c>
      <c r="G645" s="5" t="s">
        <v>128</v>
      </c>
      <c r="H645" s="6">
        <v>60.54</v>
      </c>
      <c r="I645" s="6">
        <v>0</v>
      </c>
      <c r="J645" s="6">
        <v>0</v>
      </c>
      <c r="K645" s="6">
        <v>0</v>
      </c>
      <c r="L645" s="6">
        <v>23.23</v>
      </c>
      <c r="M645" s="6">
        <v>37.31</v>
      </c>
      <c r="N645" s="6">
        <v>5.77</v>
      </c>
      <c r="O645" s="6">
        <v>0</v>
      </c>
      <c r="P645" s="82">
        <f t="shared" si="12"/>
        <v>31.540000000000003</v>
      </c>
    </row>
    <row r="646" spans="1:16" s="3" customFormat="1" x14ac:dyDescent="0.25">
      <c r="A646" s="9">
        <v>2019</v>
      </c>
      <c r="B646" s="9">
        <v>3</v>
      </c>
      <c r="C646" s="9" t="s">
        <v>124</v>
      </c>
      <c r="D646" s="9" t="s">
        <v>129</v>
      </c>
      <c r="E646" s="9" t="s">
        <v>126</v>
      </c>
      <c r="F646" s="9" t="s">
        <v>130</v>
      </c>
      <c r="G646" s="5" t="s">
        <v>128</v>
      </c>
      <c r="H646" s="6">
        <v>62.46</v>
      </c>
      <c r="I646" s="6">
        <v>0</v>
      </c>
      <c r="J646" s="6">
        <v>0</v>
      </c>
      <c r="K646" s="6">
        <v>24.26</v>
      </c>
      <c r="L646" s="6">
        <v>5.35</v>
      </c>
      <c r="M646" s="6">
        <v>0</v>
      </c>
      <c r="N646" s="6">
        <v>0</v>
      </c>
      <c r="O646" s="6">
        <v>32.85</v>
      </c>
      <c r="P646" s="82">
        <f t="shared" si="12"/>
        <v>32.85</v>
      </c>
    </row>
    <row r="647" spans="1:16" s="3" customFormat="1" x14ac:dyDescent="0.25">
      <c r="A647" s="9">
        <v>2019</v>
      </c>
      <c r="B647" s="9">
        <v>3</v>
      </c>
      <c r="C647" s="9" t="s">
        <v>15</v>
      </c>
      <c r="D647" s="9" t="s">
        <v>131</v>
      </c>
      <c r="E647" s="9" t="s">
        <v>43</v>
      </c>
      <c r="F647" s="9" t="s">
        <v>132</v>
      </c>
      <c r="G647" s="5" t="s">
        <v>132</v>
      </c>
      <c r="H647" s="6">
        <v>0.36</v>
      </c>
      <c r="I647" s="6">
        <v>0</v>
      </c>
      <c r="J647" s="6">
        <v>0</v>
      </c>
      <c r="K647" s="6">
        <v>0.36</v>
      </c>
      <c r="L647" s="6">
        <v>0</v>
      </c>
      <c r="M647" s="6">
        <v>0</v>
      </c>
      <c r="N647" s="6">
        <v>0</v>
      </c>
      <c r="O647" s="6">
        <v>0</v>
      </c>
      <c r="P647" s="82">
        <f t="shared" si="12"/>
        <v>0</v>
      </c>
    </row>
    <row r="648" spans="1:16" s="3" customFormat="1" x14ac:dyDescent="0.25">
      <c r="A648" s="9">
        <v>2019</v>
      </c>
      <c r="B648" s="9">
        <v>3</v>
      </c>
      <c r="C648" s="9" t="s">
        <v>133</v>
      </c>
      <c r="D648" s="9" t="s">
        <v>134</v>
      </c>
      <c r="E648" s="9" t="s">
        <v>43</v>
      </c>
      <c r="F648" s="9" t="s">
        <v>135</v>
      </c>
      <c r="G648" s="5" t="s">
        <v>136</v>
      </c>
      <c r="H648" s="6">
        <v>85.92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85.92</v>
      </c>
      <c r="P648" s="82">
        <f t="shared" si="12"/>
        <v>85.92</v>
      </c>
    </row>
    <row r="649" spans="1:16" s="3" customFormat="1" x14ac:dyDescent="0.25">
      <c r="A649" s="9">
        <v>2019</v>
      </c>
      <c r="B649" s="9">
        <v>3</v>
      </c>
      <c r="C649" s="9" t="s">
        <v>79</v>
      </c>
      <c r="D649" s="9" t="s">
        <v>137</v>
      </c>
      <c r="E649" s="9" t="s">
        <v>138</v>
      </c>
      <c r="F649" s="9" t="s">
        <v>139</v>
      </c>
      <c r="G649" s="5" t="s">
        <v>140</v>
      </c>
      <c r="H649" s="6">
        <v>0.35</v>
      </c>
      <c r="I649" s="6">
        <v>0</v>
      </c>
      <c r="J649" s="6">
        <v>0</v>
      </c>
      <c r="K649" s="6">
        <v>0.35</v>
      </c>
      <c r="L649" s="6">
        <v>0</v>
      </c>
      <c r="M649" s="6">
        <v>0</v>
      </c>
      <c r="N649" s="6">
        <v>0</v>
      </c>
      <c r="O649" s="6">
        <v>0</v>
      </c>
      <c r="P649" s="82">
        <f t="shared" si="12"/>
        <v>0</v>
      </c>
    </row>
    <row r="650" spans="1:16" s="3" customFormat="1" x14ac:dyDescent="0.25">
      <c r="A650" s="9">
        <v>2019</v>
      </c>
      <c r="B650" s="9">
        <v>3</v>
      </c>
      <c r="C650" s="9" t="s">
        <v>79</v>
      </c>
      <c r="D650" s="9" t="s">
        <v>137</v>
      </c>
      <c r="E650" s="9" t="s">
        <v>138</v>
      </c>
      <c r="F650" s="9" t="s">
        <v>141</v>
      </c>
      <c r="G650" s="5" t="s">
        <v>140</v>
      </c>
      <c r="H650" s="6">
        <v>1.21</v>
      </c>
      <c r="I650" s="6">
        <v>0</v>
      </c>
      <c r="J650" s="6">
        <v>0</v>
      </c>
      <c r="K650" s="6">
        <v>1.21</v>
      </c>
      <c r="L650" s="6">
        <v>0</v>
      </c>
      <c r="M650" s="6">
        <v>0</v>
      </c>
      <c r="N650" s="6">
        <v>0</v>
      </c>
      <c r="O650" s="6">
        <v>0</v>
      </c>
      <c r="P650" s="82">
        <f t="shared" si="12"/>
        <v>0</v>
      </c>
    </row>
    <row r="651" spans="1:16" s="3" customFormat="1" x14ac:dyDescent="0.25">
      <c r="A651" s="9">
        <v>2019</v>
      </c>
      <c r="B651" s="9">
        <v>3</v>
      </c>
      <c r="C651" s="9" t="s">
        <v>79</v>
      </c>
      <c r="D651" s="9" t="s">
        <v>79</v>
      </c>
      <c r="E651" s="9" t="s">
        <v>138</v>
      </c>
      <c r="F651" s="9" t="s">
        <v>140</v>
      </c>
      <c r="G651" s="5" t="s">
        <v>140</v>
      </c>
      <c r="H651" s="6">
        <v>11.23</v>
      </c>
      <c r="I651" s="6">
        <v>0</v>
      </c>
      <c r="J651" s="6">
        <v>0</v>
      </c>
      <c r="K651" s="6">
        <v>11.23</v>
      </c>
      <c r="L651" s="6">
        <v>0</v>
      </c>
      <c r="M651" s="6">
        <v>0</v>
      </c>
      <c r="N651" s="6">
        <v>0</v>
      </c>
      <c r="O651" s="6">
        <v>0</v>
      </c>
      <c r="P651" s="82">
        <f t="shared" si="12"/>
        <v>0</v>
      </c>
    </row>
    <row r="652" spans="1:16" s="3" customFormat="1" x14ac:dyDescent="0.25">
      <c r="A652" s="9">
        <v>2019</v>
      </c>
      <c r="B652" s="9">
        <v>3</v>
      </c>
      <c r="C652" s="9" t="s">
        <v>79</v>
      </c>
      <c r="D652" s="9" t="s">
        <v>137</v>
      </c>
      <c r="E652" s="9" t="s">
        <v>138</v>
      </c>
      <c r="F652" s="9" t="s">
        <v>140</v>
      </c>
      <c r="G652" s="5" t="s">
        <v>140</v>
      </c>
      <c r="H652" s="6">
        <v>0.27</v>
      </c>
      <c r="I652" s="6">
        <v>0</v>
      </c>
      <c r="J652" s="6">
        <v>0</v>
      </c>
      <c r="K652" s="6">
        <v>0.27</v>
      </c>
      <c r="L652" s="6">
        <v>0</v>
      </c>
      <c r="M652" s="6">
        <v>0</v>
      </c>
      <c r="N652" s="6">
        <v>0</v>
      </c>
      <c r="O652" s="6">
        <v>0</v>
      </c>
      <c r="P652" s="82">
        <f t="shared" si="12"/>
        <v>0</v>
      </c>
    </row>
    <row r="653" spans="1:16" s="3" customFormat="1" x14ac:dyDescent="0.25">
      <c r="A653" s="9">
        <v>2019</v>
      </c>
      <c r="B653" s="9">
        <v>3</v>
      </c>
      <c r="C653" s="9" t="s">
        <v>79</v>
      </c>
      <c r="D653" s="9" t="s">
        <v>79</v>
      </c>
      <c r="E653" s="9" t="s">
        <v>138</v>
      </c>
      <c r="F653" s="9" t="s">
        <v>142</v>
      </c>
      <c r="G653" s="5" t="s">
        <v>140</v>
      </c>
      <c r="H653" s="6">
        <v>0.22</v>
      </c>
      <c r="I653" s="6">
        <v>0</v>
      </c>
      <c r="J653" s="6">
        <v>0</v>
      </c>
      <c r="K653" s="6">
        <v>0.22</v>
      </c>
      <c r="L653" s="6">
        <v>0</v>
      </c>
      <c r="M653" s="6">
        <v>0</v>
      </c>
      <c r="N653" s="6">
        <v>0</v>
      </c>
      <c r="O653" s="6">
        <v>0</v>
      </c>
      <c r="P653" s="82">
        <f t="shared" si="12"/>
        <v>0</v>
      </c>
    </row>
    <row r="654" spans="1:16" s="3" customFormat="1" x14ac:dyDescent="0.25">
      <c r="A654" s="9">
        <v>2019</v>
      </c>
      <c r="B654" s="9">
        <v>3</v>
      </c>
      <c r="C654" s="9" t="s">
        <v>79</v>
      </c>
      <c r="D654" s="9" t="s">
        <v>137</v>
      </c>
      <c r="E654" s="9" t="s">
        <v>138</v>
      </c>
      <c r="F654" s="9" t="s">
        <v>143</v>
      </c>
      <c r="G654" s="5" t="s">
        <v>140</v>
      </c>
      <c r="H654" s="6">
        <v>0.18</v>
      </c>
      <c r="I654" s="6">
        <v>0</v>
      </c>
      <c r="J654" s="6">
        <v>0</v>
      </c>
      <c r="K654" s="6">
        <v>0.18</v>
      </c>
      <c r="L654" s="6">
        <v>0</v>
      </c>
      <c r="M654" s="6">
        <v>0</v>
      </c>
      <c r="N654" s="6">
        <v>0</v>
      </c>
      <c r="O654" s="6">
        <v>0</v>
      </c>
      <c r="P654" s="82">
        <f t="shared" si="12"/>
        <v>0</v>
      </c>
    </row>
    <row r="655" spans="1:16" s="3" customFormat="1" x14ac:dyDescent="0.25">
      <c r="A655" s="9">
        <v>2019</v>
      </c>
      <c r="B655" s="9">
        <v>3</v>
      </c>
      <c r="C655" s="9" t="s">
        <v>79</v>
      </c>
      <c r="D655" s="9" t="s">
        <v>79</v>
      </c>
      <c r="E655" s="9" t="s">
        <v>138</v>
      </c>
      <c r="F655" s="9" t="s">
        <v>144</v>
      </c>
      <c r="G655" s="5" t="s">
        <v>140</v>
      </c>
      <c r="H655" s="6">
        <v>0.47</v>
      </c>
      <c r="I655" s="6">
        <v>0</v>
      </c>
      <c r="J655" s="6">
        <v>0</v>
      </c>
      <c r="K655" s="6">
        <v>0.47</v>
      </c>
      <c r="L655" s="6">
        <v>0</v>
      </c>
      <c r="M655" s="6">
        <v>0</v>
      </c>
      <c r="N655" s="6">
        <v>0</v>
      </c>
      <c r="O655" s="6">
        <v>0</v>
      </c>
      <c r="P655" s="82">
        <f t="shared" si="12"/>
        <v>0</v>
      </c>
    </row>
    <row r="656" spans="1:16" s="3" customFormat="1" x14ac:dyDescent="0.25">
      <c r="A656" s="9">
        <v>2019</v>
      </c>
      <c r="B656" s="9">
        <v>3</v>
      </c>
      <c r="C656" s="9" t="s">
        <v>79</v>
      </c>
      <c r="D656" s="9" t="s">
        <v>79</v>
      </c>
      <c r="E656" s="9" t="s">
        <v>138</v>
      </c>
      <c r="F656" s="9" t="s">
        <v>145</v>
      </c>
      <c r="G656" s="5" t="s">
        <v>140</v>
      </c>
      <c r="H656" s="6">
        <v>0.06</v>
      </c>
      <c r="I656" s="6">
        <v>0</v>
      </c>
      <c r="J656" s="6">
        <v>0</v>
      </c>
      <c r="K656" s="6">
        <v>0.06</v>
      </c>
      <c r="L656" s="6">
        <v>0</v>
      </c>
      <c r="M656" s="6">
        <v>0</v>
      </c>
      <c r="N656" s="6">
        <v>0</v>
      </c>
      <c r="O656" s="6">
        <v>0</v>
      </c>
      <c r="P656" s="82">
        <f t="shared" si="12"/>
        <v>0</v>
      </c>
    </row>
    <row r="657" spans="1:16" s="3" customFormat="1" x14ac:dyDescent="0.25">
      <c r="A657" s="9">
        <v>2019</v>
      </c>
      <c r="B657" s="9">
        <v>3</v>
      </c>
      <c r="C657" s="9" t="s">
        <v>146</v>
      </c>
      <c r="D657" s="9" t="s">
        <v>147</v>
      </c>
      <c r="E657" s="9" t="s">
        <v>43</v>
      </c>
      <c r="F657" s="9" t="s">
        <v>148</v>
      </c>
      <c r="G657" s="5" t="s">
        <v>149</v>
      </c>
      <c r="H657" s="6">
        <v>4.33</v>
      </c>
      <c r="I657" s="6">
        <v>0</v>
      </c>
      <c r="J657" s="6">
        <v>0</v>
      </c>
      <c r="K657" s="6">
        <v>2.14</v>
      </c>
      <c r="L657" s="6">
        <v>2.19</v>
      </c>
      <c r="M657" s="6">
        <v>0</v>
      </c>
      <c r="N657" s="6">
        <v>0</v>
      </c>
      <c r="O657" s="6">
        <v>0</v>
      </c>
      <c r="P657" s="82">
        <f t="shared" si="12"/>
        <v>0</v>
      </c>
    </row>
    <row r="658" spans="1:16" s="3" customFormat="1" x14ac:dyDescent="0.25">
      <c r="A658" s="9">
        <v>2019</v>
      </c>
      <c r="B658" s="9">
        <v>3</v>
      </c>
      <c r="C658" s="9" t="s">
        <v>146</v>
      </c>
      <c r="D658" s="9" t="s">
        <v>150</v>
      </c>
      <c r="E658" s="9" t="s">
        <v>43</v>
      </c>
      <c r="F658" s="9" t="s">
        <v>150</v>
      </c>
      <c r="G658" s="5" t="s">
        <v>149</v>
      </c>
      <c r="H658" s="6">
        <v>36.130000000000003</v>
      </c>
      <c r="I658" s="6">
        <v>0</v>
      </c>
      <c r="J658" s="6">
        <v>0</v>
      </c>
      <c r="K658" s="6">
        <v>17.510000000000002</v>
      </c>
      <c r="L658" s="6">
        <v>18.62</v>
      </c>
      <c r="M658" s="6">
        <v>0</v>
      </c>
      <c r="N658" s="6">
        <v>0</v>
      </c>
      <c r="O658" s="6">
        <v>0</v>
      </c>
      <c r="P658" s="82">
        <f t="shared" si="12"/>
        <v>0</v>
      </c>
    </row>
    <row r="659" spans="1:16" s="3" customFormat="1" x14ac:dyDescent="0.25">
      <c r="A659" s="9">
        <v>2019</v>
      </c>
      <c r="B659" s="9">
        <v>3</v>
      </c>
      <c r="C659" s="9" t="s">
        <v>146</v>
      </c>
      <c r="D659" s="9" t="s">
        <v>147</v>
      </c>
      <c r="E659" s="9" t="s">
        <v>43</v>
      </c>
      <c r="F659" s="9" t="s">
        <v>150</v>
      </c>
      <c r="G659" s="5" t="s">
        <v>149</v>
      </c>
      <c r="H659" s="6">
        <v>7.82</v>
      </c>
      <c r="I659" s="6">
        <v>0</v>
      </c>
      <c r="J659" s="6">
        <v>0</v>
      </c>
      <c r="K659" s="6">
        <v>3.79</v>
      </c>
      <c r="L659" s="6">
        <v>4.03</v>
      </c>
      <c r="M659" s="6">
        <v>0</v>
      </c>
      <c r="N659" s="6">
        <v>0</v>
      </c>
      <c r="O659" s="6">
        <v>0</v>
      </c>
      <c r="P659" s="82">
        <f t="shared" si="12"/>
        <v>0</v>
      </c>
    </row>
    <row r="660" spans="1:16" s="3" customFormat="1" x14ac:dyDescent="0.25">
      <c r="A660" s="9">
        <v>2019</v>
      </c>
      <c r="B660" s="9">
        <v>3</v>
      </c>
      <c r="C660" s="9" t="s">
        <v>55</v>
      </c>
      <c r="D660" s="9" t="s">
        <v>151</v>
      </c>
      <c r="E660" s="9" t="s">
        <v>152</v>
      </c>
      <c r="F660" s="9" t="s">
        <v>153</v>
      </c>
      <c r="G660" s="5" t="s">
        <v>154</v>
      </c>
      <c r="H660" s="6">
        <v>0.49</v>
      </c>
      <c r="I660" s="6">
        <v>0</v>
      </c>
      <c r="J660" s="6">
        <v>0</v>
      </c>
      <c r="K660" s="6">
        <v>0.49</v>
      </c>
      <c r="L660" s="6">
        <v>0</v>
      </c>
      <c r="M660" s="6">
        <v>0</v>
      </c>
      <c r="N660" s="6">
        <v>0</v>
      </c>
      <c r="O660" s="6">
        <v>0</v>
      </c>
      <c r="P660" s="82">
        <f t="shared" si="12"/>
        <v>0</v>
      </c>
    </row>
    <row r="661" spans="1:16" s="3" customFormat="1" x14ac:dyDescent="0.25">
      <c r="A661" s="9">
        <v>2019</v>
      </c>
      <c r="B661" s="9">
        <v>3</v>
      </c>
      <c r="C661" s="9" t="s">
        <v>19</v>
      </c>
      <c r="D661" s="9" t="s">
        <v>155</v>
      </c>
      <c r="E661" s="9" t="s">
        <v>17</v>
      </c>
      <c r="F661" s="9" t="s">
        <v>156</v>
      </c>
      <c r="G661" s="5" t="s">
        <v>157</v>
      </c>
      <c r="H661" s="6">
        <v>2.95</v>
      </c>
      <c r="I661" s="6">
        <v>0</v>
      </c>
      <c r="J661" s="6">
        <v>0</v>
      </c>
      <c r="K661" s="6">
        <v>1.9300000000000002</v>
      </c>
      <c r="L661" s="6">
        <v>1.02</v>
      </c>
      <c r="M661" s="6">
        <v>0</v>
      </c>
      <c r="N661" s="6">
        <v>0</v>
      </c>
      <c r="O661" s="6">
        <v>0</v>
      </c>
      <c r="P661" s="82">
        <f t="shared" si="12"/>
        <v>0</v>
      </c>
    </row>
    <row r="662" spans="1:16" s="3" customFormat="1" x14ac:dyDescent="0.25">
      <c r="A662" s="9">
        <v>2019</v>
      </c>
      <c r="B662" s="9">
        <v>3</v>
      </c>
      <c r="C662" s="9" t="s">
        <v>27</v>
      </c>
      <c r="D662" s="9" t="s">
        <v>158</v>
      </c>
      <c r="E662" s="9" t="s">
        <v>17</v>
      </c>
      <c r="F662" s="9" t="s">
        <v>159</v>
      </c>
      <c r="G662" s="5" t="s">
        <v>157</v>
      </c>
      <c r="H662" s="6">
        <v>0.96</v>
      </c>
      <c r="I662" s="6">
        <v>0</v>
      </c>
      <c r="J662" s="6">
        <v>0</v>
      </c>
      <c r="K662" s="6">
        <v>0.05</v>
      </c>
      <c r="L662" s="6">
        <v>0</v>
      </c>
      <c r="M662" s="6">
        <v>0.91</v>
      </c>
      <c r="N662" s="6">
        <v>0.61</v>
      </c>
      <c r="O662" s="6">
        <v>0</v>
      </c>
      <c r="P662" s="82">
        <f t="shared" si="12"/>
        <v>0.30000000000000004</v>
      </c>
    </row>
    <row r="663" spans="1:16" s="3" customFormat="1" x14ac:dyDescent="0.25">
      <c r="A663" s="9">
        <v>2019</v>
      </c>
      <c r="B663" s="9">
        <v>3</v>
      </c>
      <c r="C663" s="9" t="s">
        <v>27</v>
      </c>
      <c r="D663" s="9" t="s">
        <v>160</v>
      </c>
      <c r="E663" s="9" t="s">
        <v>17</v>
      </c>
      <c r="F663" s="9" t="s">
        <v>161</v>
      </c>
      <c r="G663" s="5" t="s">
        <v>157</v>
      </c>
      <c r="H663" s="6">
        <v>2.31</v>
      </c>
      <c r="I663" s="6">
        <v>0</v>
      </c>
      <c r="J663" s="6">
        <v>0</v>
      </c>
      <c r="K663" s="6">
        <v>0.13</v>
      </c>
      <c r="L663" s="6">
        <v>0</v>
      </c>
      <c r="M663" s="6">
        <v>2.1800000000000002</v>
      </c>
      <c r="N663" s="6">
        <v>1.46</v>
      </c>
      <c r="O663" s="6">
        <v>0</v>
      </c>
      <c r="P663" s="82">
        <f t="shared" si="12"/>
        <v>0.7200000000000002</v>
      </c>
    </row>
    <row r="664" spans="1:16" s="3" customFormat="1" x14ac:dyDescent="0.25">
      <c r="A664" s="9">
        <v>2019</v>
      </c>
      <c r="B664" s="9">
        <v>3</v>
      </c>
      <c r="C664" s="9" t="s">
        <v>27</v>
      </c>
      <c r="D664" s="9" t="s">
        <v>160</v>
      </c>
      <c r="E664" s="9" t="s">
        <v>17</v>
      </c>
      <c r="F664" s="9" t="s">
        <v>162</v>
      </c>
      <c r="G664" s="5" t="s">
        <v>157</v>
      </c>
      <c r="H664" s="6">
        <v>4.93</v>
      </c>
      <c r="I664" s="6">
        <v>0</v>
      </c>
      <c r="J664" s="6">
        <v>0</v>
      </c>
      <c r="K664" s="6">
        <v>0.28000000000000003</v>
      </c>
      <c r="L664" s="6">
        <v>0</v>
      </c>
      <c r="M664" s="6">
        <v>4.6500000000000004</v>
      </c>
      <c r="N664" s="6">
        <v>3.12</v>
      </c>
      <c r="O664" s="6">
        <v>0</v>
      </c>
      <c r="P664" s="82">
        <f t="shared" si="12"/>
        <v>1.5300000000000002</v>
      </c>
    </row>
    <row r="665" spans="1:16" s="3" customFormat="1" x14ac:dyDescent="0.25">
      <c r="A665" s="9">
        <v>2019</v>
      </c>
      <c r="B665" s="9">
        <v>3</v>
      </c>
      <c r="C665" s="9" t="s">
        <v>27</v>
      </c>
      <c r="D665" s="9" t="s">
        <v>158</v>
      </c>
      <c r="E665" s="9" t="s">
        <v>17</v>
      </c>
      <c r="F665" s="9" t="s">
        <v>163</v>
      </c>
      <c r="G665" s="5" t="s">
        <v>157</v>
      </c>
      <c r="H665" s="6">
        <v>2.9699999999999998</v>
      </c>
      <c r="I665" s="6">
        <v>0</v>
      </c>
      <c r="J665" s="6">
        <v>0</v>
      </c>
      <c r="K665" s="6">
        <v>0.17</v>
      </c>
      <c r="L665" s="6">
        <v>0</v>
      </c>
      <c r="M665" s="6">
        <v>2.81</v>
      </c>
      <c r="N665" s="6">
        <v>1.88</v>
      </c>
      <c r="O665" s="6">
        <v>0</v>
      </c>
      <c r="P665" s="82">
        <f t="shared" si="12"/>
        <v>0.93000000000000016</v>
      </c>
    </row>
    <row r="666" spans="1:16" s="3" customFormat="1" x14ac:dyDescent="0.25">
      <c r="A666" s="9">
        <v>2019</v>
      </c>
      <c r="B666" s="9">
        <v>3</v>
      </c>
      <c r="C666" s="9" t="s">
        <v>27</v>
      </c>
      <c r="D666" s="9" t="s">
        <v>158</v>
      </c>
      <c r="E666" s="9" t="s">
        <v>17</v>
      </c>
      <c r="F666" s="9" t="s">
        <v>164</v>
      </c>
      <c r="G666" s="5" t="s">
        <v>157</v>
      </c>
      <c r="H666" s="6">
        <v>1.08</v>
      </c>
      <c r="I666" s="6">
        <v>0</v>
      </c>
      <c r="J666" s="6">
        <v>0</v>
      </c>
      <c r="K666" s="6">
        <v>0.06</v>
      </c>
      <c r="L666" s="6">
        <v>0</v>
      </c>
      <c r="M666" s="6">
        <v>1.02</v>
      </c>
      <c r="N666" s="6">
        <v>0.68</v>
      </c>
      <c r="O666" s="6">
        <v>0</v>
      </c>
      <c r="P666" s="82">
        <f t="shared" si="12"/>
        <v>0.33999999999999997</v>
      </c>
    </row>
    <row r="667" spans="1:16" s="3" customFormat="1" x14ac:dyDescent="0.25">
      <c r="A667" s="9">
        <v>2019</v>
      </c>
      <c r="B667" s="9">
        <v>3</v>
      </c>
      <c r="C667" s="9" t="s">
        <v>27</v>
      </c>
      <c r="D667" s="9" t="s">
        <v>160</v>
      </c>
      <c r="E667" s="9" t="s">
        <v>17</v>
      </c>
      <c r="F667" s="9" t="s">
        <v>165</v>
      </c>
      <c r="G667" s="5" t="s">
        <v>157</v>
      </c>
      <c r="H667" s="6">
        <v>0.56999999999999995</v>
      </c>
      <c r="I667" s="6">
        <v>0</v>
      </c>
      <c r="J667" s="6">
        <v>0</v>
      </c>
      <c r="K667" s="6">
        <v>0.03</v>
      </c>
      <c r="L667" s="6">
        <v>0</v>
      </c>
      <c r="M667" s="6">
        <v>0.53</v>
      </c>
      <c r="N667" s="6">
        <v>0.36</v>
      </c>
      <c r="O667" s="6">
        <v>0</v>
      </c>
      <c r="P667" s="82">
        <f t="shared" si="12"/>
        <v>0.17000000000000004</v>
      </c>
    </row>
    <row r="668" spans="1:16" s="3" customFormat="1" x14ac:dyDescent="0.25">
      <c r="A668" s="9">
        <v>2019</v>
      </c>
      <c r="B668" s="9">
        <v>3</v>
      </c>
      <c r="C668" s="9" t="s">
        <v>19</v>
      </c>
      <c r="D668" s="9" t="s">
        <v>166</v>
      </c>
      <c r="E668" s="9" t="s">
        <v>104</v>
      </c>
      <c r="F668" s="9" t="s">
        <v>167</v>
      </c>
      <c r="G668" s="5" t="s">
        <v>168</v>
      </c>
      <c r="H668" s="6">
        <v>4.4800000000000004</v>
      </c>
      <c r="I668" s="6">
        <v>0</v>
      </c>
      <c r="J668" s="6">
        <v>0</v>
      </c>
      <c r="K668" s="6">
        <v>0</v>
      </c>
      <c r="L668" s="6">
        <v>4.4800000000000004</v>
      </c>
      <c r="M668" s="6">
        <v>0</v>
      </c>
      <c r="N668" s="6">
        <v>0</v>
      </c>
      <c r="O668" s="6">
        <v>0</v>
      </c>
      <c r="P668" s="82">
        <f t="shared" si="12"/>
        <v>0</v>
      </c>
    </row>
    <row r="669" spans="1:16" s="3" customFormat="1" x14ac:dyDescent="0.25">
      <c r="A669" s="9">
        <v>2019</v>
      </c>
      <c r="B669" s="9">
        <v>3</v>
      </c>
      <c r="C669" s="9" t="s">
        <v>19</v>
      </c>
      <c r="D669" s="9" t="s">
        <v>166</v>
      </c>
      <c r="E669" s="9" t="s">
        <v>104</v>
      </c>
      <c r="F669" s="9" t="s">
        <v>168</v>
      </c>
      <c r="G669" s="5" t="s">
        <v>168</v>
      </c>
      <c r="H669" s="6">
        <v>3.12</v>
      </c>
      <c r="I669" s="6">
        <v>0</v>
      </c>
      <c r="J669" s="6">
        <v>0</v>
      </c>
      <c r="K669" s="6">
        <v>0</v>
      </c>
      <c r="L669" s="6">
        <v>3.12</v>
      </c>
      <c r="M669" s="6">
        <v>0</v>
      </c>
      <c r="N669" s="6">
        <v>0</v>
      </c>
      <c r="O669" s="6">
        <v>0</v>
      </c>
      <c r="P669" s="82">
        <f t="shared" si="12"/>
        <v>0</v>
      </c>
    </row>
    <row r="670" spans="1:16" s="3" customFormat="1" x14ac:dyDescent="0.25">
      <c r="A670" s="9">
        <v>2019</v>
      </c>
      <c r="B670" s="9">
        <v>3</v>
      </c>
      <c r="C670" s="9" t="s">
        <v>19</v>
      </c>
      <c r="D670" s="9" t="s">
        <v>103</v>
      </c>
      <c r="E670" s="9" t="s">
        <v>104</v>
      </c>
      <c r="F670" s="9" t="s">
        <v>519</v>
      </c>
      <c r="G670" s="5" t="s">
        <v>168</v>
      </c>
      <c r="H670" s="6">
        <v>0.53</v>
      </c>
      <c r="I670" s="6">
        <v>0</v>
      </c>
      <c r="J670" s="6">
        <v>0</v>
      </c>
      <c r="K670" s="6">
        <v>0</v>
      </c>
      <c r="L670" s="6">
        <v>0.53</v>
      </c>
      <c r="M670" s="6">
        <v>0</v>
      </c>
      <c r="N670" s="6">
        <v>0</v>
      </c>
      <c r="O670" s="6">
        <v>0</v>
      </c>
      <c r="P670" s="82">
        <f t="shared" si="12"/>
        <v>0</v>
      </c>
    </row>
    <row r="671" spans="1:16" s="3" customFormat="1" x14ac:dyDescent="0.25">
      <c r="A671" s="9">
        <v>2019</v>
      </c>
      <c r="B671" s="9">
        <v>3</v>
      </c>
      <c r="C671" s="9" t="s">
        <v>19</v>
      </c>
      <c r="D671" s="9" t="s">
        <v>103</v>
      </c>
      <c r="E671" s="9" t="s">
        <v>104</v>
      </c>
      <c r="F671" s="9" t="s">
        <v>169</v>
      </c>
      <c r="G671" s="5" t="s">
        <v>168</v>
      </c>
      <c r="H671" s="6">
        <v>0.04</v>
      </c>
      <c r="I671" s="6">
        <v>0</v>
      </c>
      <c r="J671" s="6">
        <v>0</v>
      </c>
      <c r="K671" s="6">
        <v>0</v>
      </c>
      <c r="L671" s="6">
        <v>0.04</v>
      </c>
      <c r="M671" s="6">
        <v>0</v>
      </c>
      <c r="N671" s="6">
        <v>0</v>
      </c>
      <c r="O671" s="6">
        <v>0</v>
      </c>
      <c r="P671" s="82">
        <f t="shared" si="12"/>
        <v>0</v>
      </c>
    </row>
    <row r="672" spans="1:16" s="3" customFormat="1" x14ac:dyDescent="0.25">
      <c r="A672" s="9">
        <v>2019</v>
      </c>
      <c r="B672" s="9">
        <v>3</v>
      </c>
      <c r="C672" s="9" t="s">
        <v>79</v>
      </c>
      <c r="D672" s="9" t="s">
        <v>137</v>
      </c>
      <c r="E672" s="9" t="s">
        <v>138</v>
      </c>
      <c r="F672" s="9" t="s">
        <v>170</v>
      </c>
      <c r="G672" s="5" t="s">
        <v>171</v>
      </c>
      <c r="H672" s="6">
        <v>4.5600000000000005</v>
      </c>
      <c r="I672" s="6">
        <v>0</v>
      </c>
      <c r="J672" s="6">
        <v>0</v>
      </c>
      <c r="K672" s="6">
        <v>0</v>
      </c>
      <c r="L672" s="6">
        <v>4.5600000000000005</v>
      </c>
      <c r="M672" s="6">
        <v>0</v>
      </c>
      <c r="N672" s="6">
        <v>0</v>
      </c>
      <c r="O672" s="6">
        <v>0</v>
      </c>
      <c r="P672" s="82">
        <f t="shared" si="12"/>
        <v>0</v>
      </c>
    </row>
    <row r="673" spans="1:16" s="3" customFormat="1" x14ac:dyDescent="0.25">
      <c r="A673" s="9">
        <v>2019</v>
      </c>
      <c r="B673" s="9">
        <v>3</v>
      </c>
      <c r="C673" s="9" t="s">
        <v>79</v>
      </c>
      <c r="D673" s="9" t="s">
        <v>137</v>
      </c>
      <c r="E673" s="9" t="s">
        <v>138</v>
      </c>
      <c r="F673" s="9" t="s">
        <v>172</v>
      </c>
      <c r="G673" s="5" t="s">
        <v>171</v>
      </c>
      <c r="H673" s="6">
        <v>12.92</v>
      </c>
      <c r="I673" s="6">
        <v>0</v>
      </c>
      <c r="J673" s="6">
        <v>0</v>
      </c>
      <c r="K673" s="6">
        <v>12.92</v>
      </c>
      <c r="L673" s="6">
        <v>0</v>
      </c>
      <c r="M673" s="6">
        <v>0</v>
      </c>
      <c r="N673" s="6">
        <v>0</v>
      </c>
      <c r="O673" s="6">
        <v>0</v>
      </c>
      <c r="P673" s="82">
        <f t="shared" si="12"/>
        <v>0</v>
      </c>
    </row>
    <row r="674" spans="1:16" s="3" customFormat="1" x14ac:dyDescent="0.25">
      <c r="A674" s="9">
        <v>2019</v>
      </c>
      <c r="B674" s="9">
        <v>3</v>
      </c>
      <c r="C674" s="9" t="s">
        <v>79</v>
      </c>
      <c r="D674" s="9" t="s">
        <v>137</v>
      </c>
      <c r="E674" s="9" t="s">
        <v>138</v>
      </c>
      <c r="F674" s="9" t="s">
        <v>173</v>
      </c>
      <c r="G674" s="5" t="s">
        <v>171</v>
      </c>
      <c r="H674" s="6">
        <v>0.44</v>
      </c>
      <c r="I674" s="6">
        <v>0</v>
      </c>
      <c r="J674" s="6">
        <v>0</v>
      </c>
      <c r="K674" s="6">
        <v>0</v>
      </c>
      <c r="L674" s="6">
        <v>0.44</v>
      </c>
      <c r="M674" s="6">
        <v>0</v>
      </c>
      <c r="N674" s="6">
        <v>0</v>
      </c>
      <c r="O674" s="6">
        <v>0</v>
      </c>
      <c r="P674" s="82">
        <f t="shared" si="12"/>
        <v>0</v>
      </c>
    </row>
    <row r="675" spans="1:16" s="3" customFormat="1" x14ac:dyDescent="0.25">
      <c r="A675" s="9">
        <v>2019</v>
      </c>
      <c r="B675" s="9">
        <v>3</v>
      </c>
      <c r="C675" s="9" t="s">
        <v>79</v>
      </c>
      <c r="D675" s="9" t="s">
        <v>137</v>
      </c>
      <c r="E675" s="9" t="s">
        <v>138</v>
      </c>
      <c r="F675" s="9" t="s">
        <v>174</v>
      </c>
      <c r="G675" s="5" t="s">
        <v>171</v>
      </c>
      <c r="H675" s="6">
        <v>0.43</v>
      </c>
      <c r="I675" s="6">
        <v>0</v>
      </c>
      <c r="J675" s="6">
        <v>0</v>
      </c>
      <c r="K675" s="6">
        <v>0</v>
      </c>
      <c r="L675" s="6">
        <v>0.43</v>
      </c>
      <c r="M675" s="6">
        <v>0</v>
      </c>
      <c r="N675" s="6">
        <v>0</v>
      </c>
      <c r="O675" s="6">
        <v>0</v>
      </c>
      <c r="P675" s="82">
        <f t="shared" si="12"/>
        <v>0</v>
      </c>
    </row>
    <row r="676" spans="1:16" s="3" customFormat="1" x14ac:dyDescent="0.25">
      <c r="A676" s="9">
        <v>2019</v>
      </c>
      <c r="B676" s="9">
        <v>3</v>
      </c>
      <c r="C676" s="9" t="s">
        <v>79</v>
      </c>
      <c r="D676" s="9" t="s">
        <v>137</v>
      </c>
      <c r="E676" s="9" t="s">
        <v>138</v>
      </c>
      <c r="F676" s="9" t="s">
        <v>175</v>
      </c>
      <c r="G676" s="5" t="s">
        <v>171</v>
      </c>
      <c r="H676" s="6">
        <v>5.0199999999999996</v>
      </c>
      <c r="I676" s="6">
        <v>0</v>
      </c>
      <c r="J676" s="6">
        <v>0</v>
      </c>
      <c r="K676" s="6">
        <v>0</v>
      </c>
      <c r="L676" s="6">
        <v>5.0199999999999996</v>
      </c>
      <c r="M676" s="6">
        <v>0</v>
      </c>
      <c r="N676" s="6">
        <v>0</v>
      </c>
      <c r="O676" s="6">
        <v>0</v>
      </c>
      <c r="P676" s="82">
        <f t="shared" si="12"/>
        <v>0</v>
      </c>
    </row>
    <row r="677" spans="1:16" s="3" customFormat="1" x14ac:dyDescent="0.25">
      <c r="A677" s="9">
        <v>2019</v>
      </c>
      <c r="B677" s="9">
        <v>3</v>
      </c>
      <c r="C677" s="9" t="s">
        <v>27</v>
      </c>
      <c r="D677" s="9" t="s">
        <v>158</v>
      </c>
      <c r="E677" s="9" t="s">
        <v>176</v>
      </c>
      <c r="F677" s="9" t="s">
        <v>177</v>
      </c>
      <c r="G677" s="5" t="s">
        <v>178</v>
      </c>
      <c r="H677" s="6">
        <v>0.17</v>
      </c>
      <c r="I677" s="6">
        <v>0</v>
      </c>
      <c r="J677" s="6">
        <v>0</v>
      </c>
      <c r="K677" s="6">
        <v>0.17</v>
      </c>
      <c r="L677" s="6">
        <v>0</v>
      </c>
      <c r="M677" s="6">
        <v>0</v>
      </c>
      <c r="N677" s="6">
        <v>0</v>
      </c>
      <c r="O677" s="6">
        <v>0</v>
      </c>
      <c r="P677" s="82">
        <f t="shared" si="12"/>
        <v>0</v>
      </c>
    </row>
    <row r="678" spans="1:16" s="3" customFormat="1" x14ac:dyDescent="0.25">
      <c r="A678" s="9">
        <v>2019</v>
      </c>
      <c r="B678" s="9">
        <v>3</v>
      </c>
      <c r="C678" s="9" t="s">
        <v>27</v>
      </c>
      <c r="D678" s="9" t="s">
        <v>158</v>
      </c>
      <c r="E678" s="9" t="s">
        <v>176</v>
      </c>
      <c r="F678" s="9" t="s">
        <v>179</v>
      </c>
      <c r="G678" s="5" t="s">
        <v>178</v>
      </c>
      <c r="H678" s="6">
        <v>3.75</v>
      </c>
      <c r="I678" s="6">
        <v>0</v>
      </c>
      <c r="J678" s="6">
        <v>0</v>
      </c>
      <c r="K678" s="6">
        <v>0</v>
      </c>
      <c r="L678" s="6">
        <v>0</v>
      </c>
      <c r="M678" s="6">
        <v>3.75</v>
      </c>
      <c r="N678" s="6">
        <v>2.17</v>
      </c>
      <c r="O678" s="6">
        <v>0</v>
      </c>
      <c r="P678" s="82">
        <f t="shared" si="12"/>
        <v>1.58</v>
      </c>
    </row>
    <row r="679" spans="1:16" s="3" customFormat="1" x14ac:dyDescent="0.25">
      <c r="A679" s="9">
        <v>2019</v>
      </c>
      <c r="B679" s="9">
        <v>3</v>
      </c>
      <c r="C679" s="9" t="s">
        <v>27</v>
      </c>
      <c r="D679" s="9" t="s">
        <v>180</v>
      </c>
      <c r="E679" s="9" t="s">
        <v>29</v>
      </c>
      <c r="F679" s="9" t="s">
        <v>181</v>
      </c>
      <c r="G679" s="5" t="s">
        <v>182</v>
      </c>
      <c r="H679" s="6">
        <v>18.32</v>
      </c>
      <c r="I679" s="6">
        <v>0</v>
      </c>
      <c r="J679" s="6">
        <v>0</v>
      </c>
      <c r="K679" s="6">
        <v>18.32</v>
      </c>
      <c r="L679" s="6">
        <v>0</v>
      </c>
      <c r="M679" s="6">
        <v>0</v>
      </c>
      <c r="N679" s="6">
        <v>0</v>
      </c>
      <c r="O679" s="6">
        <v>0</v>
      </c>
      <c r="P679" s="82">
        <f t="shared" si="12"/>
        <v>0</v>
      </c>
    </row>
    <row r="680" spans="1:16" s="3" customFormat="1" x14ac:dyDescent="0.25">
      <c r="A680" s="9">
        <v>2019</v>
      </c>
      <c r="B680" s="9">
        <v>3</v>
      </c>
      <c r="C680" s="9" t="s">
        <v>79</v>
      </c>
      <c r="D680" s="9" t="s">
        <v>79</v>
      </c>
      <c r="E680" s="9" t="s">
        <v>138</v>
      </c>
      <c r="F680" s="9" t="s">
        <v>183</v>
      </c>
      <c r="G680" s="5" t="s">
        <v>184</v>
      </c>
      <c r="H680" s="6">
        <v>65.69</v>
      </c>
      <c r="I680" s="6">
        <v>0</v>
      </c>
      <c r="J680" s="6">
        <v>0</v>
      </c>
      <c r="K680" s="6">
        <v>65.69</v>
      </c>
      <c r="L680" s="6">
        <v>0</v>
      </c>
      <c r="M680" s="6">
        <v>0</v>
      </c>
      <c r="N680" s="6">
        <v>0</v>
      </c>
      <c r="O680" s="6">
        <v>0</v>
      </c>
      <c r="P680" s="82">
        <f t="shared" si="12"/>
        <v>0</v>
      </c>
    </row>
    <row r="681" spans="1:16" s="3" customFormat="1" x14ac:dyDescent="0.25">
      <c r="A681" s="9">
        <v>2019</v>
      </c>
      <c r="B681" s="9">
        <v>3</v>
      </c>
      <c r="C681" s="9" t="s">
        <v>79</v>
      </c>
      <c r="D681" s="9" t="s">
        <v>137</v>
      </c>
      <c r="E681" s="9" t="s">
        <v>138</v>
      </c>
      <c r="F681" s="9" t="s">
        <v>183</v>
      </c>
      <c r="G681" s="5" t="s">
        <v>184</v>
      </c>
      <c r="H681" s="6">
        <v>1.69</v>
      </c>
      <c r="I681" s="6">
        <v>0</v>
      </c>
      <c r="J681" s="6">
        <v>0</v>
      </c>
      <c r="K681" s="6">
        <v>1.69</v>
      </c>
      <c r="L681" s="6">
        <v>0</v>
      </c>
      <c r="M681" s="6">
        <v>0</v>
      </c>
      <c r="N681" s="6">
        <v>0</v>
      </c>
      <c r="O681" s="6">
        <v>0</v>
      </c>
      <c r="P681" s="82">
        <f t="shared" si="12"/>
        <v>0</v>
      </c>
    </row>
    <row r="682" spans="1:16" s="3" customFormat="1" x14ac:dyDescent="0.25">
      <c r="A682" s="9">
        <v>2019</v>
      </c>
      <c r="B682" s="9">
        <v>3</v>
      </c>
      <c r="C682" s="9" t="s">
        <v>79</v>
      </c>
      <c r="D682" s="9" t="s">
        <v>79</v>
      </c>
      <c r="E682" s="9" t="s">
        <v>138</v>
      </c>
      <c r="F682" s="9" t="s">
        <v>185</v>
      </c>
      <c r="G682" s="5" t="s">
        <v>184</v>
      </c>
      <c r="H682" s="6">
        <v>9.3000000000000007</v>
      </c>
      <c r="I682" s="6">
        <v>0</v>
      </c>
      <c r="J682" s="6">
        <v>0</v>
      </c>
      <c r="K682" s="6">
        <v>9.3000000000000007</v>
      </c>
      <c r="L682" s="6">
        <v>0</v>
      </c>
      <c r="M682" s="6">
        <v>0</v>
      </c>
      <c r="N682" s="6">
        <v>0</v>
      </c>
      <c r="O682" s="6">
        <v>0</v>
      </c>
      <c r="P682" s="82">
        <f t="shared" si="12"/>
        <v>0</v>
      </c>
    </row>
    <row r="683" spans="1:16" s="3" customFormat="1" x14ac:dyDescent="0.25">
      <c r="A683" s="9">
        <v>2019</v>
      </c>
      <c r="B683" s="9">
        <v>3</v>
      </c>
      <c r="C683" s="9" t="s">
        <v>79</v>
      </c>
      <c r="D683" s="9" t="s">
        <v>137</v>
      </c>
      <c r="E683" s="9" t="s">
        <v>138</v>
      </c>
      <c r="F683" s="9" t="s">
        <v>186</v>
      </c>
      <c r="G683" s="5" t="s">
        <v>184</v>
      </c>
      <c r="H683" s="6">
        <v>1.8</v>
      </c>
      <c r="I683" s="6">
        <v>0</v>
      </c>
      <c r="J683" s="6">
        <v>0</v>
      </c>
      <c r="K683" s="6">
        <v>1.8</v>
      </c>
      <c r="L683" s="6">
        <v>0</v>
      </c>
      <c r="M683" s="6">
        <v>0</v>
      </c>
      <c r="N683" s="6">
        <v>0</v>
      </c>
      <c r="O683" s="6">
        <v>0</v>
      </c>
      <c r="P683" s="82">
        <f t="shared" si="12"/>
        <v>0</v>
      </c>
    </row>
    <row r="684" spans="1:16" s="3" customFormat="1" x14ac:dyDescent="0.25">
      <c r="A684" s="9">
        <v>2019</v>
      </c>
      <c r="B684" s="9">
        <v>3</v>
      </c>
      <c r="C684" s="9" t="s">
        <v>79</v>
      </c>
      <c r="D684" s="9" t="s">
        <v>137</v>
      </c>
      <c r="E684" s="9" t="s">
        <v>138</v>
      </c>
      <c r="F684" s="9" t="s">
        <v>187</v>
      </c>
      <c r="G684" s="5" t="s">
        <v>184</v>
      </c>
      <c r="H684" s="6">
        <v>0.12</v>
      </c>
      <c r="I684" s="6">
        <v>0</v>
      </c>
      <c r="J684" s="6">
        <v>0</v>
      </c>
      <c r="K684" s="6">
        <v>0.12</v>
      </c>
      <c r="L684" s="6">
        <v>0</v>
      </c>
      <c r="M684" s="6">
        <v>0</v>
      </c>
      <c r="N684" s="6">
        <v>0</v>
      </c>
      <c r="O684" s="6">
        <v>0</v>
      </c>
      <c r="P684" s="82">
        <f t="shared" si="12"/>
        <v>0</v>
      </c>
    </row>
    <row r="685" spans="1:16" s="3" customFormat="1" x14ac:dyDescent="0.25">
      <c r="A685" s="9">
        <v>2019</v>
      </c>
      <c r="B685" s="9">
        <v>3</v>
      </c>
      <c r="C685" s="9" t="s">
        <v>79</v>
      </c>
      <c r="D685" s="9" t="s">
        <v>79</v>
      </c>
      <c r="E685" s="9" t="s">
        <v>138</v>
      </c>
      <c r="F685" s="9" t="s">
        <v>188</v>
      </c>
      <c r="G685" s="5" t="s">
        <v>184</v>
      </c>
      <c r="H685" s="6">
        <v>0.05</v>
      </c>
      <c r="I685" s="6">
        <v>0</v>
      </c>
      <c r="J685" s="6">
        <v>0</v>
      </c>
      <c r="K685" s="6">
        <v>0.05</v>
      </c>
      <c r="L685" s="6">
        <v>0</v>
      </c>
      <c r="M685" s="6">
        <v>0</v>
      </c>
      <c r="N685" s="6">
        <v>0</v>
      </c>
      <c r="O685" s="6">
        <v>0</v>
      </c>
      <c r="P685" s="82">
        <f t="shared" si="12"/>
        <v>0</v>
      </c>
    </row>
    <row r="686" spans="1:16" s="3" customFormat="1" x14ac:dyDescent="0.25">
      <c r="A686" s="9">
        <v>2019</v>
      </c>
      <c r="B686" s="9">
        <v>3</v>
      </c>
      <c r="C686" s="9" t="s">
        <v>27</v>
      </c>
      <c r="D686" s="9" t="s">
        <v>180</v>
      </c>
      <c r="E686" s="9" t="s">
        <v>29</v>
      </c>
      <c r="F686" s="9" t="s">
        <v>189</v>
      </c>
      <c r="G686" s="5" t="s">
        <v>190</v>
      </c>
      <c r="H686" s="6">
        <v>80.790000000000006</v>
      </c>
      <c r="I686" s="6">
        <v>0</v>
      </c>
      <c r="J686" s="6">
        <v>0</v>
      </c>
      <c r="K686" s="6">
        <v>65.12</v>
      </c>
      <c r="L686" s="6">
        <v>15.670000000000002</v>
      </c>
      <c r="M686" s="6">
        <v>0</v>
      </c>
      <c r="N686" s="6">
        <v>0</v>
      </c>
      <c r="O686" s="6">
        <v>0</v>
      </c>
      <c r="P686" s="82">
        <f t="shared" si="12"/>
        <v>0</v>
      </c>
    </row>
    <row r="687" spans="1:16" s="3" customFormat="1" x14ac:dyDescent="0.25">
      <c r="A687" s="9">
        <v>2019</v>
      </c>
      <c r="B687" s="9">
        <v>3</v>
      </c>
      <c r="C687" s="9" t="s">
        <v>27</v>
      </c>
      <c r="D687" s="9" t="s">
        <v>191</v>
      </c>
      <c r="E687" s="9" t="s">
        <v>29</v>
      </c>
      <c r="F687" s="9" t="s">
        <v>189</v>
      </c>
      <c r="G687" s="5" t="s">
        <v>190</v>
      </c>
      <c r="H687" s="6">
        <v>2.2999999999999998</v>
      </c>
      <c r="I687" s="6">
        <v>0</v>
      </c>
      <c r="J687" s="6">
        <v>0</v>
      </c>
      <c r="K687" s="6">
        <v>1.88</v>
      </c>
      <c r="L687" s="6">
        <v>0.42</v>
      </c>
      <c r="M687" s="6">
        <v>0</v>
      </c>
      <c r="N687" s="6">
        <v>0</v>
      </c>
      <c r="O687" s="6">
        <v>0</v>
      </c>
      <c r="P687" s="82">
        <f t="shared" si="12"/>
        <v>0</v>
      </c>
    </row>
    <row r="688" spans="1:16" s="3" customFormat="1" x14ac:dyDescent="0.25">
      <c r="A688" s="9">
        <v>2019</v>
      </c>
      <c r="B688" s="9">
        <v>3</v>
      </c>
      <c r="C688" s="9" t="s">
        <v>27</v>
      </c>
      <c r="D688" s="9" t="s">
        <v>191</v>
      </c>
      <c r="E688" s="9" t="s">
        <v>29</v>
      </c>
      <c r="F688" s="9" t="s">
        <v>192</v>
      </c>
      <c r="G688" s="5" t="s">
        <v>190</v>
      </c>
      <c r="H688" s="6">
        <v>36.799999999999997</v>
      </c>
      <c r="I688" s="6">
        <v>0</v>
      </c>
      <c r="J688" s="6">
        <v>0</v>
      </c>
      <c r="K688" s="6">
        <v>29.92</v>
      </c>
      <c r="L688" s="6">
        <v>6.88</v>
      </c>
      <c r="M688" s="6">
        <v>0</v>
      </c>
      <c r="N688" s="6">
        <v>0</v>
      </c>
      <c r="O688" s="6">
        <v>0</v>
      </c>
      <c r="P688" s="82">
        <f t="shared" si="12"/>
        <v>0</v>
      </c>
    </row>
    <row r="689" spans="1:16" s="3" customFormat="1" x14ac:dyDescent="0.25">
      <c r="A689" s="9">
        <v>2019</v>
      </c>
      <c r="B689" s="9">
        <v>3</v>
      </c>
      <c r="C689" s="9" t="s">
        <v>19</v>
      </c>
      <c r="D689" s="9" t="s">
        <v>106</v>
      </c>
      <c r="E689" s="9" t="s">
        <v>29</v>
      </c>
      <c r="F689" s="9" t="s">
        <v>193</v>
      </c>
      <c r="G689" s="5" t="s">
        <v>193</v>
      </c>
      <c r="H689" s="6">
        <v>4210.3900000000003</v>
      </c>
      <c r="I689" s="6">
        <v>0</v>
      </c>
      <c r="J689" s="6">
        <v>1241.1599999999999</v>
      </c>
      <c r="K689" s="6">
        <v>13.959999999999999</v>
      </c>
      <c r="L689" s="6">
        <v>412.27</v>
      </c>
      <c r="M689" s="6">
        <v>404.96000000000004</v>
      </c>
      <c r="N689" s="6">
        <v>404.58</v>
      </c>
      <c r="O689" s="6">
        <v>2138.02</v>
      </c>
      <c r="P689" s="82">
        <f t="shared" si="12"/>
        <v>2138.4</v>
      </c>
    </row>
    <row r="690" spans="1:16" s="3" customFormat="1" x14ac:dyDescent="0.25">
      <c r="A690" s="9">
        <v>2019</v>
      </c>
      <c r="B690" s="9">
        <v>3</v>
      </c>
      <c r="C690" s="9" t="s">
        <v>89</v>
      </c>
      <c r="D690" s="9" t="s">
        <v>194</v>
      </c>
      <c r="E690" s="9" t="s">
        <v>29</v>
      </c>
      <c r="F690" s="9" t="s">
        <v>195</v>
      </c>
      <c r="G690" s="5" t="s">
        <v>196</v>
      </c>
      <c r="H690" s="6">
        <v>14.37</v>
      </c>
      <c r="I690" s="6">
        <v>0</v>
      </c>
      <c r="J690" s="6">
        <v>0</v>
      </c>
      <c r="K690" s="6">
        <v>12.41</v>
      </c>
      <c r="L690" s="6">
        <v>1.96</v>
      </c>
      <c r="M690" s="6">
        <v>0</v>
      </c>
      <c r="N690" s="6">
        <v>0</v>
      </c>
      <c r="O690" s="6">
        <v>0</v>
      </c>
      <c r="P690" s="82">
        <f t="shared" si="12"/>
        <v>0</v>
      </c>
    </row>
    <row r="691" spans="1:16" s="3" customFormat="1" x14ac:dyDescent="0.25">
      <c r="A691" s="9">
        <v>2019</v>
      </c>
      <c r="B691" s="9">
        <v>3</v>
      </c>
      <c r="C691" s="9" t="s">
        <v>89</v>
      </c>
      <c r="D691" s="9" t="s">
        <v>197</v>
      </c>
      <c r="E691" s="9" t="s">
        <v>29</v>
      </c>
      <c r="F691" s="9" t="s">
        <v>198</v>
      </c>
      <c r="G691" s="5" t="s">
        <v>196</v>
      </c>
      <c r="H691" s="6">
        <v>5.34</v>
      </c>
      <c r="I691" s="6">
        <v>0</v>
      </c>
      <c r="J691" s="6">
        <v>0</v>
      </c>
      <c r="K691" s="6">
        <v>5.34</v>
      </c>
      <c r="L691" s="6">
        <v>0</v>
      </c>
      <c r="M691" s="6">
        <v>0</v>
      </c>
      <c r="N691" s="6">
        <v>0</v>
      </c>
      <c r="O691" s="6">
        <v>0</v>
      </c>
      <c r="P691" s="82">
        <f t="shared" si="12"/>
        <v>0</v>
      </c>
    </row>
    <row r="692" spans="1:16" s="3" customFormat="1" x14ac:dyDescent="0.25">
      <c r="A692" s="9">
        <v>2019</v>
      </c>
      <c r="B692" s="9">
        <v>3</v>
      </c>
      <c r="C692" s="9" t="s">
        <v>89</v>
      </c>
      <c r="D692" s="9" t="s">
        <v>197</v>
      </c>
      <c r="E692" s="9" t="s">
        <v>29</v>
      </c>
      <c r="F692" s="9" t="s">
        <v>199</v>
      </c>
      <c r="G692" s="5" t="s">
        <v>200</v>
      </c>
      <c r="H692" s="6">
        <v>70.8</v>
      </c>
      <c r="I692" s="6">
        <v>0</v>
      </c>
      <c r="J692" s="6">
        <v>0</v>
      </c>
      <c r="K692" s="6">
        <v>0.44</v>
      </c>
      <c r="L692" s="6">
        <v>3.18</v>
      </c>
      <c r="M692" s="6">
        <v>66.38</v>
      </c>
      <c r="N692" s="6">
        <v>0</v>
      </c>
      <c r="O692" s="6">
        <v>0.8</v>
      </c>
      <c r="P692" s="82">
        <f t="shared" si="12"/>
        <v>67.179999999999993</v>
      </c>
    </row>
    <row r="693" spans="1:16" s="3" customFormat="1" x14ac:dyDescent="0.25">
      <c r="A693" s="9">
        <v>2019</v>
      </c>
      <c r="B693" s="9">
        <v>3</v>
      </c>
      <c r="C693" s="9" t="s">
        <v>89</v>
      </c>
      <c r="D693" s="9" t="s">
        <v>197</v>
      </c>
      <c r="E693" s="9" t="s">
        <v>29</v>
      </c>
      <c r="F693" s="9" t="s">
        <v>201</v>
      </c>
      <c r="G693" s="5" t="s">
        <v>200</v>
      </c>
      <c r="H693" s="6">
        <v>103.85</v>
      </c>
      <c r="I693" s="6">
        <v>0</v>
      </c>
      <c r="J693" s="6">
        <v>0</v>
      </c>
      <c r="K693" s="6">
        <v>0.65</v>
      </c>
      <c r="L693" s="6">
        <v>4.66</v>
      </c>
      <c r="M693" s="6">
        <v>97.37</v>
      </c>
      <c r="N693" s="6">
        <v>0</v>
      </c>
      <c r="O693" s="6">
        <v>1.18</v>
      </c>
      <c r="P693" s="82">
        <f t="shared" si="12"/>
        <v>98.550000000000011</v>
      </c>
    </row>
    <row r="694" spans="1:16" s="3" customFormat="1" x14ac:dyDescent="0.25">
      <c r="A694" s="9">
        <v>2019</v>
      </c>
      <c r="B694" s="9">
        <v>3</v>
      </c>
      <c r="C694" s="9" t="s">
        <v>89</v>
      </c>
      <c r="D694" s="9" t="s">
        <v>197</v>
      </c>
      <c r="E694" s="9" t="s">
        <v>29</v>
      </c>
      <c r="F694" s="9" t="s">
        <v>202</v>
      </c>
      <c r="G694" s="5" t="s">
        <v>200</v>
      </c>
      <c r="H694" s="6">
        <v>31.19</v>
      </c>
      <c r="I694" s="6">
        <v>0</v>
      </c>
      <c r="J694" s="6">
        <v>0</v>
      </c>
      <c r="K694" s="6">
        <v>0.19</v>
      </c>
      <c r="L694" s="6">
        <v>1.4</v>
      </c>
      <c r="M694" s="6">
        <v>29.25</v>
      </c>
      <c r="N694" s="6">
        <v>0</v>
      </c>
      <c r="O694" s="6">
        <v>0.35</v>
      </c>
      <c r="P694" s="82">
        <f t="shared" si="12"/>
        <v>29.6</v>
      </c>
    </row>
    <row r="695" spans="1:16" s="3" customFormat="1" x14ac:dyDescent="0.25">
      <c r="A695" s="9">
        <v>2019</v>
      </c>
      <c r="B695" s="9">
        <v>3</v>
      </c>
      <c r="C695" s="9" t="s">
        <v>203</v>
      </c>
      <c r="D695" s="9" t="s">
        <v>204</v>
      </c>
      <c r="E695" s="9" t="s">
        <v>17</v>
      </c>
      <c r="F695" s="9" t="s">
        <v>204</v>
      </c>
      <c r="G695" s="5" t="s">
        <v>205</v>
      </c>
      <c r="H695" s="6">
        <v>30.52</v>
      </c>
      <c r="I695" s="6">
        <v>0</v>
      </c>
      <c r="J695" s="6">
        <v>0</v>
      </c>
      <c r="K695" s="6">
        <v>0.13</v>
      </c>
      <c r="L695" s="6">
        <v>9.4600000000000009</v>
      </c>
      <c r="M695" s="6">
        <v>0</v>
      </c>
      <c r="N695" s="6">
        <v>0</v>
      </c>
      <c r="O695" s="6">
        <v>20.94</v>
      </c>
      <c r="P695" s="82">
        <f t="shared" si="12"/>
        <v>20.94</v>
      </c>
    </row>
    <row r="696" spans="1:16" s="3" customFormat="1" x14ac:dyDescent="0.25">
      <c r="A696" s="9">
        <v>2019</v>
      </c>
      <c r="B696" s="9">
        <v>3</v>
      </c>
      <c r="C696" s="9" t="s">
        <v>19</v>
      </c>
      <c r="D696" s="9" t="s">
        <v>46</v>
      </c>
      <c r="E696" s="9" t="s">
        <v>206</v>
      </c>
      <c r="F696" s="9" t="s">
        <v>207</v>
      </c>
      <c r="G696" s="5" t="s">
        <v>208</v>
      </c>
      <c r="H696" s="6">
        <v>7.8599999999999994</v>
      </c>
      <c r="I696" s="6">
        <v>0</v>
      </c>
      <c r="J696" s="6">
        <v>0</v>
      </c>
      <c r="K696" s="6">
        <v>2.85</v>
      </c>
      <c r="L696" s="6">
        <v>5.01</v>
      </c>
      <c r="M696" s="6">
        <v>0</v>
      </c>
      <c r="N696" s="6">
        <v>0</v>
      </c>
      <c r="O696" s="6">
        <v>0</v>
      </c>
      <c r="P696" s="82">
        <f t="shared" si="12"/>
        <v>0</v>
      </c>
    </row>
    <row r="697" spans="1:16" s="3" customFormat="1" x14ac:dyDescent="0.25">
      <c r="A697" s="9">
        <v>2019</v>
      </c>
      <c r="B697" s="9">
        <v>3</v>
      </c>
      <c r="C697" s="9" t="s">
        <v>209</v>
      </c>
      <c r="D697" s="9" t="s">
        <v>210</v>
      </c>
      <c r="E697" s="9" t="s">
        <v>17</v>
      </c>
      <c r="F697" s="9" t="s">
        <v>211</v>
      </c>
      <c r="G697" s="7" t="s">
        <v>212</v>
      </c>
      <c r="H697" s="6">
        <v>0.13</v>
      </c>
      <c r="I697" s="6">
        <v>0</v>
      </c>
      <c r="J697" s="6">
        <v>0</v>
      </c>
      <c r="K697" s="6">
        <v>0</v>
      </c>
      <c r="L697" s="6">
        <v>0.02</v>
      </c>
      <c r="M697" s="6">
        <v>0</v>
      </c>
      <c r="N697" s="6">
        <v>0</v>
      </c>
      <c r="O697" s="6">
        <v>0.11</v>
      </c>
      <c r="P697" s="82">
        <f t="shared" si="12"/>
        <v>0.11</v>
      </c>
    </row>
    <row r="698" spans="1:16" s="3" customFormat="1" x14ac:dyDescent="0.25">
      <c r="A698" s="9">
        <v>2019</v>
      </c>
      <c r="B698" s="9">
        <v>3</v>
      </c>
      <c r="C698" s="9" t="s">
        <v>209</v>
      </c>
      <c r="D698" s="9" t="s">
        <v>210</v>
      </c>
      <c r="E698" s="9" t="s">
        <v>17</v>
      </c>
      <c r="F698" s="9" t="s">
        <v>214</v>
      </c>
      <c r="G698" s="7" t="s">
        <v>212</v>
      </c>
      <c r="H698" s="6">
        <v>0.12</v>
      </c>
      <c r="I698" s="6">
        <v>0</v>
      </c>
      <c r="J698" s="6">
        <v>0</v>
      </c>
      <c r="K698" s="6">
        <v>0</v>
      </c>
      <c r="L698" s="6">
        <v>0.02</v>
      </c>
      <c r="M698" s="6">
        <v>0</v>
      </c>
      <c r="N698" s="6">
        <v>0</v>
      </c>
      <c r="O698" s="6">
        <v>0.1</v>
      </c>
      <c r="P698" s="82">
        <f t="shared" si="12"/>
        <v>0.1</v>
      </c>
    </row>
    <row r="699" spans="1:16" s="3" customFormat="1" x14ac:dyDescent="0.25">
      <c r="A699" s="9">
        <v>2019</v>
      </c>
      <c r="B699" s="9">
        <v>3</v>
      </c>
      <c r="C699" s="9" t="s">
        <v>209</v>
      </c>
      <c r="D699" s="9" t="s">
        <v>210</v>
      </c>
      <c r="E699" s="9" t="s">
        <v>17</v>
      </c>
      <c r="F699" s="9" t="s">
        <v>215</v>
      </c>
      <c r="G699" s="7" t="s">
        <v>212</v>
      </c>
      <c r="H699" s="6">
        <v>5.46</v>
      </c>
      <c r="I699" s="6">
        <v>0</v>
      </c>
      <c r="J699" s="6">
        <v>0</v>
      </c>
      <c r="K699" s="6">
        <v>0.12</v>
      </c>
      <c r="L699" s="6">
        <v>0.95</v>
      </c>
      <c r="M699" s="6">
        <v>0</v>
      </c>
      <c r="N699" s="6">
        <v>0</v>
      </c>
      <c r="O699" s="6">
        <v>4.3899999999999997</v>
      </c>
      <c r="P699" s="82">
        <f t="shared" si="12"/>
        <v>4.3899999999999997</v>
      </c>
    </row>
    <row r="700" spans="1:16" s="3" customFormat="1" x14ac:dyDescent="0.25">
      <c r="A700" s="9">
        <v>2019</v>
      </c>
      <c r="B700" s="9">
        <v>3</v>
      </c>
      <c r="C700" s="9" t="s">
        <v>19</v>
      </c>
      <c r="D700" s="9" t="s">
        <v>106</v>
      </c>
      <c r="E700" s="9" t="s">
        <v>29</v>
      </c>
      <c r="F700" s="9" t="s">
        <v>216</v>
      </c>
      <c r="G700" s="5" t="s">
        <v>217</v>
      </c>
      <c r="H700" s="6">
        <v>10066.710000000001</v>
      </c>
      <c r="I700" s="6">
        <v>0</v>
      </c>
      <c r="J700" s="6">
        <v>3541.83</v>
      </c>
      <c r="K700" s="6">
        <v>23.099999999999998</v>
      </c>
      <c r="L700" s="6">
        <v>951.22</v>
      </c>
      <c r="M700" s="6">
        <v>0</v>
      </c>
      <c r="N700" s="6">
        <v>0</v>
      </c>
      <c r="O700" s="6">
        <v>5550.55</v>
      </c>
      <c r="P700" s="82">
        <f t="shared" si="12"/>
        <v>5550.55</v>
      </c>
    </row>
    <row r="701" spans="1:16" s="3" customFormat="1" x14ac:dyDescent="0.25">
      <c r="A701" s="9">
        <v>2019</v>
      </c>
      <c r="B701" s="9">
        <v>3</v>
      </c>
      <c r="C701" s="9" t="s">
        <v>19</v>
      </c>
      <c r="D701" s="9" t="s">
        <v>106</v>
      </c>
      <c r="E701" s="9" t="s">
        <v>29</v>
      </c>
      <c r="F701" s="9" t="s">
        <v>218</v>
      </c>
      <c r="G701" s="5" t="s">
        <v>217</v>
      </c>
      <c r="H701" s="6">
        <v>5373.09</v>
      </c>
      <c r="I701" s="6">
        <v>0</v>
      </c>
      <c r="J701" s="6">
        <v>4783.55</v>
      </c>
      <c r="K701" s="6">
        <v>8.27</v>
      </c>
      <c r="L701" s="6">
        <v>100.64000000000001</v>
      </c>
      <c r="M701" s="6">
        <v>0</v>
      </c>
      <c r="N701" s="6">
        <v>0</v>
      </c>
      <c r="O701" s="6">
        <v>480.62</v>
      </c>
      <c r="P701" s="82">
        <f t="shared" si="12"/>
        <v>480.62</v>
      </c>
    </row>
    <row r="702" spans="1:16" s="3" customFormat="1" x14ac:dyDescent="0.25">
      <c r="A702" s="9">
        <v>2019</v>
      </c>
      <c r="B702" s="9">
        <v>3</v>
      </c>
      <c r="C702" s="9" t="s">
        <v>209</v>
      </c>
      <c r="D702" s="9" t="s">
        <v>219</v>
      </c>
      <c r="E702" s="9" t="s">
        <v>220</v>
      </c>
      <c r="F702" s="9" t="s">
        <v>221</v>
      </c>
      <c r="G702" s="5" t="s">
        <v>221</v>
      </c>
      <c r="H702" s="6">
        <v>462.53</v>
      </c>
      <c r="I702" s="6">
        <v>0</v>
      </c>
      <c r="J702" s="6">
        <v>0</v>
      </c>
      <c r="K702" s="6">
        <v>0.03</v>
      </c>
      <c r="L702" s="6">
        <v>0</v>
      </c>
      <c r="M702" s="6">
        <v>462.5</v>
      </c>
      <c r="N702" s="6">
        <v>12.94</v>
      </c>
      <c r="O702" s="6">
        <v>0</v>
      </c>
      <c r="P702" s="82">
        <f t="shared" si="12"/>
        <v>449.56</v>
      </c>
    </row>
    <row r="703" spans="1:16" s="3" customFormat="1" x14ac:dyDescent="0.25">
      <c r="A703" s="9">
        <v>2019</v>
      </c>
      <c r="B703" s="9">
        <v>3</v>
      </c>
      <c r="C703" s="9" t="s">
        <v>222</v>
      </c>
      <c r="D703" s="9" t="s">
        <v>223</v>
      </c>
      <c r="E703" s="9" t="s">
        <v>224</v>
      </c>
      <c r="F703" s="9" t="s">
        <v>225</v>
      </c>
      <c r="G703" s="5" t="s">
        <v>226</v>
      </c>
      <c r="H703" s="6">
        <v>7.2</v>
      </c>
      <c r="I703" s="6">
        <v>0</v>
      </c>
      <c r="J703" s="6">
        <v>0</v>
      </c>
      <c r="K703" s="6">
        <v>0</v>
      </c>
      <c r="L703" s="6">
        <v>0.04</v>
      </c>
      <c r="M703" s="6">
        <v>0</v>
      </c>
      <c r="N703" s="6">
        <v>0</v>
      </c>
      <c r="O703" s="6">
        <v>7.16</v>
      </c>
      <c r="P703" s="82">
        <f t="shared" si="12"/>
        <v>7.16</v>
      </c>
    </row>
    <row r="704" spans="1:16" s="3" customFormat="1" x14ac:dyDescent="0.25">
      <c r="A704" s="9">
        <v>2019</v>
      </c>
      <c r="B704" s="9">
        <v>3</v>
      </c>
      <c r="C704" s="9" t="s">
        <v>222</v>
      </c>
      <c r="D704" s="9" t="s">
        <v>223</v>
      </c>
      <c r="E704" s="9" t="s">
        <v>224</v>
      </c>
      <c r="F704" s="9" t="s">
        <v>520</v>
      </c>
      <c r="G704" s="5" t="s">
        <v>226</v>
      </c>
      <c r="H704" s="6">
        <v>1.46</v>
      </c>
      <c r="I704" s="6">
        <v>0</v>
      </c>
      <c r="J704" s="6">
        <v>0</v>
      </c>
      <c r="K704" s="6">
        <v>0</v>
      </c>
      <c r="L704" s="6">
        <v>0.01</v>
      </c>
      <c r="M704" s="6">
        <v>0</v>
      </c>
      <c r="N704" s="6">
        <v>0</v>
      </c>
      <c r="O704" s="6">
        <v>1.45</v>
      </c>
      <c r="P704" s="82">
        <f t="shared" si="12"/>
        <v>1.45</v>
      </c>
    </row>
    <row r="705" spans="1:16" s="3" customFormat="1" x14ac:dyDescent="0.25">
      <c r="A705" s="9">
        <v>2019</v>
      </c>
      <c r="B705" s="9">
        <v>3</v>
      </c>
      <c r="C705" s="9" t="s">
        <v>222</v>
      </c>
      <c r="D705" s="9" t="s">
        <v>229</v>
      </c>
      <c r="E705" s="9" t="s">
        <v>224</v>
      </c>
      <c r="F705" s="9" t="s">
        <v>230</v>
      </c>
      <c r="G705" s="5" t="s">
        <v>226</v>
      </c>
      <c r="H705" s="6">
        <v>2073.52</v>
      </c>
      <c r="I705" s="6">
        <v>0</v>
      </c>
      <c r="J705" s="6">
        <v>0</v>
      </c>
      <c r="K705" s="6">
        <v>17.18</v>
      </c>
      <c r="L705" s="6">
        <v>10.42</v>
      </c>
      <c r="M705" s="6">
        <v>2045.92</v>
      </c>
      <c r="N705" s="6">
        <v>1.45</v>
      </c>
      <c r="O705" s="6">
        <v>0</v>
      </c>
      <c r="P705" s="82">
        <f t="shared" si="12"/>
        <v>2044.47</v>
      </c>
    </row>
    <row r="706" spans="1:16" s="3" customFormat="1" x14ac:dyDescent="0.25">
      <c r="A706" s="9">
        <v>2019</v>
      </c>
      <c r="B706" s="9">
        <v>3</v>
      </c>
      <c r="C706" s="9" t="s">
        <v>231</v>
      </c>
      <c r="D706" s="9" t="s">
        <v>232</v>
      </c>
      <c r="E706" s="9" t="s">
        <v>224</v>
      </c>
      <c r="F706" s="9" t="s">
        <v>233</v>
      </c>
      <c r="G706" s="5" t="s">
        <v>226</v>
      </c>
      <c r="H706" s="6">
        <v>238.66</v>
      </c>
      <c r="I706" s="6">
        <v>0</v>
      </c>
      <c r="J706" s="6">
        <v>0</v>
      </c>
      <c r="K706" s="6">
        <v>0.16</v>
      </c>
      <c r="L706" s="6">
        <v>1.18</v>
      </c>
      <c r="M706" s="6">
        <v>0</v>
      </c>
      <c r="N706" s="6">
        <v>0</v>
      </c>
      <c r="O706" s="6">
        <v>237.31</v>
      </c>
      <c r="P706" s="82">
        <f t="shared" si="12"/>
        <v>237.31</v>
      </c>
    </row>
    <row r="707" spans="1:16" s="3" customFormat="1" x14ac:dyDescent="0.25">
      <c r="A707" s="9">
        <v>2019</v>
      </c>
      <c r="B707" s="9">
        <v>3</v>
      </c>
      <c r="C707" s="9" t="s">
        <v>222</v>
      </c>
      <c r="D707" s="9" t="s">
        <v>229</v>
      </c>
      <c r="E707" s="9" t="s">
        <v>224</v>
      </c>
      <c r="F707" s="9" t="s">
        <v>234</v>
      </c>
      <c r="G707" s="5" t="s">
        <v>226</v>
      </c>
      <c r="H707" s="6">
        <v>114.53</v>
      </c>
      <c r="I707" s="6">
        <v>0</v>
      </c>
      <c r="J707" s="6">
        <v>0</v>
      </c>
      <c r="K707" s="6">
        <v>0.08</v>
      </c>
      <c r="L707" s="6">
        <v>0.56999999999999995</v>
      </c>
      <c r="M707" s="6">
        <v>0</v>
      </c>
      <c r="N707" s="6">
        <v>0</v>
      </c>
      <c r="O707" s="6">
        <v>113.88</v>
      </c>
      <c r="P707" s="82">
        <f t="shared" si="12"/>
        <v>113.88</v>
      </c>
    </row>
    <row r="708" spans="1:16" s="3" customFormat="1" x14ac:dyDescent="0.25">
      <c r="A708" s="9">
        <v>2019</v>
      </c>
      <c r="B708" s="9">
        <v>3</v>
      </c>
      <c r="C708" s="9" t="s">
        <v>15</v>
      </c>
      <c r="D708" s="9" t="s">
        <v>131</v>
      </c>
      <c r="E708" s="9" t="s">
        <v>43</v>
      </c>
      <c r="F708" s="9" t="s">
        <v>235</v>
      </c>
      <c r="G708" s="5" t="s">
        <v>16</v>
      </c>
      <c r="H708" s="6">
        <v>42.25</v>
      </c>
      <c r="I708" s="6">
        <v>0</v>
      </c>
      <c r="J708" s="6">
        <v>0</v>
      </c>
      <c r="K708" s="6">
        <v>0.25</v>
      </c>
      <c r="L708" s="6">
        <v>49.01</v>
      </c>
      <c r="M708" s="6">
        <v>-7</v>
      </c>
      <c r="N708" s="6">
        <v>0</v>
      </c>
      <c r="O708" s="6">
        <v>0</v>
      </c>
      <c r="P708" s="82">
        <f t="shared" ref="P708:P771" si="13">+O708+M708-N708</f>
        <v>-7</v>
      </c>
    </row>
    <row r="709" spans="1:16" s="3" customFormat="1" x14ac:dyDescent="0.25">
      <c r="A709" s="9">
        <v>2019</v>
      </c>
      <c r="B709" s="9">
        <v>3</v>
      </c>
      <c r="C709" s="9" t="s">
        <v>15</v>
      </c>
      <c r="D709" s="9" t="s">
        <v>236</v>
      </c>
      <c r="E709" s="9" t="s">
        <v>43</v>
      </c>
      <c r="F709" s="9" t="s">
        <v>237</v>
      </c>
      <c r="G709" s="5" t="s">
        <v>16</v>
      </c>
      <c r="H709" s="6">
        <v>12.91</v>
      </c>
      <c r="I709" s="6">
        <v>0</v>
      </c>
      <c r="J709" s="6">
        <v>0</v>
      </c>
      <c r="K709" s="6">
        <v>0.36</v>
      </c>
      <c r="L709" s="6">
        <v>22.52</v>
      </c>
      <c r="M709" s="6">
        <v>-9.9600000000000009</v>
      </c>
      <c r="N709" s="6">
        <v>0</v>
      </c>
      <c r="O709" s="6">
        <v>0</v>
      </c>
      <c r="P709" s="82">
        <f t="shared" si="13"/>
        <v>-9.9600000000000009</v>
      </c>
    </row>
    <row r="710" spans="1:16" s="3" customFormat="1" x14ac:dyDescent="0.25">
      <c r="A710" s="9">
        <v>2019</v>
      </c>
      <c r="B710" s="9">
        <v>3</v>
      </c>
      <c r="C710" s="9" t="s">
        <v>15</v>
      </c>
      <c r="D710" s="9" t="s">
        <v>131</v>
      </c>
      <c r="E710" s="9" t="s">
        <v>43</v>
      </c>
      <c r="F710" s="9" t="s">
        <v>237</v>
      </c>
      <c r="G710" s="5" t="s">
        <v>16</v>
      </c>
      <c r="H710" s="6">
        <v>1.23</v>
      </c>
      <c r="I710" s="6">
        <v>0</v>
      </c>
      <c r="J710" s="6">
        <v>0</v>
      </c>
      <c r="K710" s="6">
        <v>0.03</v>
      </c>
      <c r="L710" s="6">
        <v>2.15</v>
      </c>
      <c r="M710" s="6">
        <v>-0.95</v>
      </c>
      <c r="N710" s="6">
        <v>0</v>
      </c>
      <c r="O710" s="6">
        <v>0</v>
      </c>
      <c r="P710" s="82">
        <f t="shared" si="13"/>
        <v>-0.95</v>
      </c>
    </row>
    <row r="711" spans="1:16" s="3" customFormat="1" x14ac:dyDescent="0.25">
      <c r="A711" s="9">
        <v>2019</v>
      </c>
      <c r="B711" s="9">
        <v>3</v>
      </c>
      <c r="C711" s="9" t="s">
        <v>15</v>
      </c>
      <c r="D711" s="9" t="s">
        <v>131</v>
      </c>
      <c r="E711" s="9" t="s">
        <v>43</v>
      </c>
      <c r="F711" s="9" t="s">
        <v>131</v>
      </c>
      <c r="G711" s="5" t="s">
        <v>16</v>
      </c>
      <c r="H711" s="6">
        <v>0.85</v>
      </c>
      <c r="I711" s="6">
        <v>0</v>
      </c>
      <c r="J711" s="6">
        <v>0</v>
      </c>
      <c r="K711" s="6">
        <v>0.77</v>
      </c>
      <c r="L711" s="6">
        <v>0.08</v>
      </c>
      <c r="M711" s="6">
        <v>0</v>
      </c>
      <c r="N711" s="6">
        <v>0</v>
      </c>
      <c r="O711" s="6">
        <v>0</v>
      </c>
      <c r="P711" s="82">
        <f t="shared" si="13"/>
        <v>0</v>
      </c>
    </row>
    <row r="712" spans="1:16" s="3" customFormat="1" x14ac:dyDescent="0.25">
      <c r="A712" s="9">
        <v>2019</v>
      </c>
      <c r="B712" s="9">
        <v>3</v>
      </c>
      <c r="C712" s="9" t="s">
        <v>133</v>
      </c>
      <c r="D712" s="9" t="s">
        <v>238</v>
      </c>
      <c r="E712" s="9" t="s">
        <v>67</v>
      </c>
      <c r="F712" s="9" t="s">
        <v>239</v>
      </c>
      <c r="G712" s="5" t="s">
        <v>240</v>
      </c>
      <c r="H712" s="6">
        <v>0.03</v>
      </c>
      <c r="I712" s="6">
        <v>0</v>
      </c>
      <c r="J712" s="6">
        <v>0</v>
      </c>
      <c r="K712" s="6">
        <v>0</v>
      </c>
      <c r="L712" s="6">
        <v>0.03</v>
      </c>
      <c r="M712" s="6">
        <v>0</v>
      </c>
      <c r="N712" s="6">
        <v>0</v>
      </c>
      <c r="O712" s="6">
        <v>0</v>
      </c>
      <c r="P712" s="82">
        <f t="shared" si="13"/>
        <v>0</v>
      </c>
    </row>
    <row r="713" spans="1:16" s="3" customFormat="1" x14ac:dyDescent="0.25">
      <c r="A713" s="9">
        <v>2019</v>
      </c>
      <c r="B713" s="9">
        <v>3</v>
      </c>
      <c r="C713" s="9" t="s">
        <v>133</v>
      </c>
      <c r="D713" s="9" t="s">
        <v>238</v>
      </c>
      <c r="E713" s="9" t="s">
        <v>67</v>
      </c>
      <c r="F713" s="9" t="s">
        <v>241</v>
      </c>
      <c r="G713" s="5" t="s">
        <v>240</v>
      </c>
      <c r="H713" s="6">
        <v>0.15</v>
      </c>
      <c r="I713" s="6">
        <v>0</v>
      </c>
      <c r="J713" s="6">
        <v>0</v>
      </c>
      <c r="K713" s="6">
        <v>0.12</v>
      </c>
      <c r="L713" s="6">
        <v>0.03</v>
      </c>
      <c r="M713" s="6">
        <v>0</v>
      </c>
      <c r="N713" s="6">
        <v>0</v>
      </c>
      <c r="O713" s="6">
        <v>0</v>
      </c>
      <c r="P713" s="82">
        <f t="shared" si="13"/>
        <v>0</v>
      </c>
    </row>
    <row r="714" spans="1:16" s="3" customFormat="1" x14ac:dyDescent="0.25">
      <c r="A714" s="9">
        <v>2019</v>
      </c>
      <c r="B714" s="9">
        <v>3</v>
      </c>
      <c r="C714" s="9" t="s">
        <v>19</v>
      </c>
      <c r="D714" s="9" t="s">
        <v>166</v>
      </c>
      <c r="E714" s="9" t="s">
        <v>242</v>
      </c>
      <c r="F714" s="9" t="s">
        <v>243</v>
      </c>
      <c r="G714" s="5" t="s">
        <v>244</v>
      </c>
      <c r="H714" s="6">
        <v>0.52</v>
      </c>
      <c r="I714" s="6">
        <v>0</v>
      </c>
      <c r="J714" s="6">
        <v>0</v>
      </c>
      <c r="K714" s="6">
        <v>0.52</v>
      </c>
      <c r="L714" s="6">
        <v>0</v>
      </c>
      <c r="M714" s="6">
        <v>0</v>
      </c>
      <c r="N714" s="6">
        <v>0</v>
      </c>
      <c r="O714" s="6">
        <v>0</v>
      </c>
      <c r="P714" s="82">
        <f t="shared" si="13"/>
        <v>0</v>
      </c>
    </row>
    <row r="715" spans="1:16" s="3" customFormat="1" x14ac:dyDescent="0.25">
      <c r="A715" s="9">
        <v>2019</v>
      </c>
      <c r="B715" s="9">
        <v>3</v>
      </c>
      <c r="C715" s="9" t="s">
        <v>19</v>
      </c>
      <c r="D715" s="9" t="s">
        <v>166</v>
      </c>
      <c r="E715" s="9" t="s">
        <v>242</v>
      </c>
      <c r="F715" s="9" t="s">
        <v>245</v>
      </c>
      <c r="G715" s="5" t="s">
        <v>244</v>
      </c>
      <c r="H715" s="6">
        <v>0.45</v>
      </c>
      <c r="I715" s="6">
        <v>0</v>
      </c>
      <c r="J715" s="6">
        <v>0</v>
      </c>
      <c r="K715" s="6">
        <v>0.45</v>
      </c>
      <c r="L715" s="6">
        <v>0</v>
      </c>
      <c r="M715" s="6">
        <v>0</v>
      </c>
      <c r="N715" s="6">
        <v>0</v>
      </c>
      <c r="O715" s="6">
        <v>0</v>
      </c>
      <c r="P715" s="82">
        <f t="shared" si="13"/>
        <v>0</v>
      </c>
    </row>
    <row r="716" spans="1:16" s="3" customFormat="1" x14ac:dyDescent="0.25">
      <c r="A716" s="9">
        <v>2019</v>
      </c>
      <c r="B716" s="9">
        <v>3</v>
      </c>
      <c r="C716" s="9" t="s">
        <v>19</v>
      </c>
      <c r="D716" s="9" t="s">
        <v>166</v>
      </c>
      <c r="E716" s="9" t="s">
        <v>242</v>
      </c>
      <c r="F716" s="9" t="s">
        <v>517</v>
      </c>
      <c r="G716" s="5" t="s">
        <v>247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82">
        <f t="shared" si="13"/>
        <v>0</v>
      </c>
    </row>
    <row r="717" spans="1:16" s="3" customFormat="1" x14ac:dyDescent="0.25">
      <c r="A717" s="9">
        <v>2019</v>
      </c>
      <c r="B717" s="9">
        <v>3</v>
      </c>
      <c r="C717" s="9" t="s">
        <v>19</v>
      </c>
      <c r="D717" s="9" t="s">
        <v>166</v>
      </c>
      <c r="E717" s="9" t="s">
        <v>242</v>
      </c>
      <c r="F717" s="9" t="s">
        <v>246</v>
      </c>
      <c r="G717" s="5" t="s">
        <v>247</v>
      </c>
      <c r="H717" s="6">
        <v>0.04</v>
      </c>
      <c r="I717" s="6">
        <v>0</v>
      </c>
      <c r="J717" s="6">
        <v>0</v>
      </c>
      <c r="K717" s="6">
        <v>0.04</v>
      </c>
      <c r="L717" s="6">
        <v>0</v>
      </c>
      <c r="M717" s="6">
        <v>0</v>
      </c>
      <c r="N717" s="6">
        <v>0</v>
      </c>
      <c r="O717" s="6">
        <v>0</v>
      </c>
      <c r="P717" s="82">
        <f t="shared" si="13"/>
        <v>0</v>
      </c>
    </row>
    <row r="718" spans="1:16" s="3" customFormat="1" x14ac:dyDescent="0.25">
      <c r="A718" s="9">
        <v>2019</v>
      </c>
      <c r="B718" s="9">
        <v>3</v>
      </c>
      <c r="C718" s="9" t="s">
        <v>19</v>
      </c>
      <c r="D718" s="9" t="s">
        <v>166</v>
      </c>
      <c r="E718" s="9" t="s">
        <v>242</v>
      </c>
      <c r="F718" s="9" t="s">
        <v>248</v>
      </c>
      <c r="G718" s="5" t="s">
        <v>247</v>
      </c>
      <c r="H718" s="6">
        <v>0.56000000000000005</v>
      </c>
      <c r="I718" s="6">
        <v>0</v>
      </c>
      <c r="J718" s="6">
        <v>0</v>
      </c>
      <c r="K718" s="6">
        <v>0.56000000000000005</v>
      </c>
      <c r="L718" s="6">
        <v>0</v>
      </c>
      <c r="M718" s="6">
        <v>0</v>
      </c>
      <c r="N718" s="6">
        <v>0</v>
      </c>
      <c r="O718" s="6">
        <v>0</v>
      </c>
      <c r="P718" s="82">
        <f t="shared" si="13"/>
        <v>0</v>
      </c>
    </row>
    <row r="719" spans="1:16" s="3" customFormat="1" x14ac:dyDescent="0.25">
      <c r="A719" s="9">
        <v>2019</v>
      </c>
      <c r="B719" s="9">
        <v>3</v>
      </c>
      <c r="C719" s="9" t="s">
        <v>55</v>
      </c>
      <c r="D719" s="9" t="s">
        <v>249</v>
      </c>
      <c r="E719" s="9" t="s">
        <v>250</v>
      </c>
      <c r="F719" s="9" t="s">
        <v>251</v>
      </c>
      <c r="G719" s="5" t="s">
        <v>252</v>
      </c>
      <c r="H719" s="6">
        <v>12.95</v>
      </c>
      <c r="I719" s="6">
        <v>0</v>
      </c>
      <c r="J719" s="6">
        <v>0</v>
      </c>
      <c r="K719" s="6">
        <v>1.5699999999999998</v>
      </c>
      <c r="L719" s="6">
        <v>11.39</v>
      </c>
      <c r="M719" s="6">
        <v>0</v>
      </c>
      <c r="N719" s="6">
        <v>0</v>
      </c>
      <c r="O719" s="6">
        <v>0</v>
      </c>
      <c r="P719" s="82">
        <f t="shared" si="13"/>
        <v>0</v>
      </c>
    </row>
    <row r="720" spans="1:16" s="3" customFormat="1" x14ac:dyDescent="0.25">
      <c r="A720" s="9">
        <v>2019</v>
      </c>
      <c r="B720" s="9">
        <v>3</v>
      </c>
      <c r="C720" s="9" t="s">
        <v>253</v>
      </c>
      <c r="D720" s="9" t="s">
        <v>254</v>
      </c>
      <c r="E720" s="9" t="s">
        <v>255</v>
      </c>
      <c r="F720" s="9" t="s">
        <v>256</v>
      </c>
      <c r="G720" s="5" t="s">
        <v>253</v>
      </c>
      <c r="H720" s="6">
        <v>596.41000000000008</v>
      </c>
      <c r="I720" s="6">
        <v>0</v>
      </c>
      <c r="J720" s="6">
        <v>0</v>
      </c>
      <c r="K720" s="6">
        <v>0.46</v>
      </c>
      <c r="L720" s="6">
        <v>3.9699999999999998</v>
      </c>
      <c r="M720" s="6">
        <v>0</v>
      </c>
      <c r="N720" s="6">
        <v>0</v>
      </c>
      <c r="O720" s="6">
        <v>591.99</v>
      </c>
      <c r="P720" s="82">
        <f t="shared" si="13"/>
        <v>591.99</v>
      </c>
    </row>
    <row r="721" spans="1:16" s="3" customFormat="1" x14ac:dyDescent="0.25">
      <c r="A721" s="9">
        <v>2019</v>
      </c>
      <c r="B721" s="9">
        <v>3</v>
      </c>
      <c r="C721" s="9" t="s">
        <v>253</v>
      </c>
      <c r="D721" s="9" t="s">
        <v>254</v>
      </c>
      <c r="E721" s="9" t="s">
        <v>255</v>
      </c>
      <c r="F721" s="9" t="s">
        <v>257</v>
      </c>
      <c r="G721" s="5" t="s">
        <v>253</v>
      </c>
      <c r="H721" s="6">
        <v>5321.53</v>
      </c>
      <c r="I721" s="6">
        <v>0</v>
      </c>
      <c r="J721" s="6">
        <v>0</v>
      </c>
      <c r="K721" s="6">
        <v>5.21</v>
      </c>
      <c r="L721" s="6">
        <v>198.9</v>
      </c>
      <c r="M721" s="6">
        <v>0</v>
      </c>
      <c r="N721" s="6">
        <v>0</v>
      </c>
      <c r="O721" s="6">
        <v>5117.42</v>
      </c>
      <c r="P721" s="82">
        <f t="shared" si="13"/>
        <v>5117.42</v>
      </c>
    </row>
    <row r="722" spans="1:16" s="3" customFormat="1" x14ac:dyDescent="0.25">
      <c r="A722" s="9">
        <v>2019</v>
      </c>
      <c r="B722" s="9">
        <v>3</v>
      </c>
      <c r="C722" s="9" t="s">
        <v>27</v>
      </c>
      <c r="D722" s="9" t="s">
        <v>84</v>
      </c>
      <c r="E722" s="9" t="s">
        <v>43</v>
      </c>
      <c r="F722" s="9" t="s">
        <v>258</v>
      </c>
      <c r="G722" s="5" t="s">
        <v>258</v>
      </c>
      <c r="H722" s="6">
        <v>0.13</v>
      </c>
      <c r="I722" s="6">
        <v>0</v>
      </c>
      <c r="J722" s="6">
        <v>0</v>
      </c>
      <c r="K722" s="6">
        <v>0.13</v>
      </c>
      <c r="L722" s="6">
        <v>0</v>
      </c>
      <c r="M722" s="6">
        <v>0</v>
      </c>
      <c r="N722" s="6">
        <v>0</v>
      </c>
      <c r="O722" s="6">
        <v>0</v>
      </c>
      <c r="P722" s="82">
        <f t="shared" si="13"/>
        <v>0</v>
      </c>
    </row>
    <row r="723" spans="1:16" s="3" customFormat="1" x14ac:dyDescent="0.25">
      <c r="A723" s="9">
        <v>2019</v>
      </c>
      <c r="B723" s="9">
        <v>3</v>
      </c>
      <c r="C723" s="9" t="s">
        <v>27</v>
      </c>
      <c r="D723" s="9" t="s">
        <v>84</v>
      </c>
      <c r="E723" s="9" t="s">
        <v>43</v>
      </c>
      <c r="F723" s="9" t="s">
        <v>259</v>
      </c>
      <c r="G723" s="5" t="s">
        <v>258</v>
      </c>
      <c r="H723" s="6">
        <v>9.7100000000000009</v>
      </c>
      <c r="I723" s="6">
        <v>0</v>
      </c>
      <c r="J723" s="6">
        <v>0</v>
      </c>
      <c r="K723" s="6">
        <v>9.7100000000000009</v>
      </c>
      <c r="L723" s="6">
        <v>0</v>
      </c>
      <c r="M723" s="6">
        <v>0</v>
      </c>
      <c r="N723" s="6">
        <v>0</v>
      </c>
      <c r="O723" s="6">
        <v>0</v>
      </c>
      <c r="P723" s="82">
        <f t="shared" si="13"/>
        <v>0</v>
      </c>
    </row>
    <row r="724" spans="1:16" s="3" customFormat="1" x14ac:dyDescent="0.25">
      <c r="A724" s="9">
        <v>2019</v>
      </c>
      <c r="B724" s="9">
        <v>3</v>
      </c>
      <c r="C724" s="9" t="s">
        <v>27</v>
      </c>
      <c r="D724" s="9" t="s">
        <v>84</v>
      </c>
      <c r="E724" s="9" t="s">
        <v>43</v>
      </c>
      <c r="F724" s="9" t="s">
        <v>260</v>
      </c>
      <c r="G724" s="5" t="s">
        <v>258</v>
      </c>
      <c r="H724" s="6">
        <v>7.17</v>
      </c>
      <c r="I724" s="6">
        <v>0</v>
      </c>
      <c r="J724" s="6">
        <v>0</v>
      </c>
      <c r="K724" s="6">
        <v>7.17</v>
      </c>
      <c r="L724" s="6">
        <v>0</v>
      </c>
      <c r="M724" s="6">
        <v>0</v>
      </c>
      <c r="N724" s="6">
        <v>0</v>
      </c>
      <c r="O724" s="6">
        <v>0</v>
      </c>
      <c r="P724" s="82">
        <f t="shared" si="13"/>
        <v>0</v>
      </c>
    </row>
    <row r="725" spans="1:16" s="3" customFormat="1" x14ac:dyDescent="0.25">
      <c r="A725" s="9">
        <v>2019</v>
      </c>
      <c r="B725" s="9">
        <v>3</v>
      </c>
      <c r="C725" s="9" t="s">
        <v>27</v>
      </c>
      <c r="D725" s="9" t="s">
        <v>158</v>
      </c>
      <c r="E725" s="9" t="s">
        <v>17</v>
      </c>
      <c r="F725" s="9" t="s">
        <v>261</v>
      </c>
      <c r="G725" s="5" t="s">
        <v>34</v>
      </c>
      <c r="H725" s="6">
        <v>10.42</v>
      </c>
      <c r="I725" s="6">
        <v>0</v>
      </c>
      <c r="J725" s="6">
        <v>0</v>
      </c>
      <c r="K725" s="6">
        <v>10.42</v>
      </c>
      <c r="L725" s="6">
        <v>0</v>
      </c>
      <c r="M725" s="6">
        <v>0</v>
      </c>
      <c r="N725" s="6">
        <v>0</v>
      </c>
      <c r="O725" s="6">
        <v>0</v>
      </c>
      <c r="P725" s="82">
        <f t="shared" si="13"/>
        <v>0</v>
      </c>
    </row>
    <row r="726" spans="1:16" s="3" customFormat="1" x14ac:dyDescent="0.25">
      <c r="A726" s="9">
        <v>2019</v>
      </c>
      <c r="B726" s="9">
        <v>3</v>
      </c>
      <c r="C726" s="9" t="s">
        <v>27</v>
      </c>
      <c r="D726" s="9" t="s">
        <v>158</v>
      </c>
      <c r="E726" s="9" t="s">
        <v>17</v>
      </c>
      <c r="F726" s="9" t="s">
        <v>262</v>
      </c>
      <c r="G726" s="5" t="s">
        <v>34</v>
      </c>
      <c r="H726" s="6">
        <v>5.48</v>
      </c>
      <c r="I726" s="6">
        <v>0</v>
      </c>
      <c r="J726" s="6">
        <v>0</v>
      </c>
      <c r="K726" s="6">
        <v>0.31</v>
      </c>
      <c r="L726" s="6">
        <v>0</v>
      </c>
      <c r="M726" s="6">
        <v>5.16</v>
      </c>
      <c r="N726" s="6">
        <v>10.8</v>
      </c>
      <c r="O726" s="6">
        <v>0</v>
      </c>
      <c r="P726" s="82">
        <f t="shared" si="13"/>
        <v>-5.6400000000000006</v>
      </c>
    </row>
    <row r="727" spans="1:16" s="3" customFormat="1" x14ac:dyDescent="0.25">
      <c r="A727" s="9">
        <v>2019</v>
      </c>
      <c r="B727" s="9">
        <v>3</v>
      </c>
      <c r="C727" s="9" t="s">
        <v>27</v>
      </c>
      <c r="D727" s="9" t="s">
        <v>158</v>
      </c>
      <c r="E727" s="9" t="s">
        <v>17</v>
      </c>
      <c r="F727" s="9" t="s">
        <v>263</v>
      </c>
      <c r="G727" s="5" t="s">
        <v>34</v>
      </c>
      <c r="H727" s="6">
        <v>19.22</v>
      </c>
      <c r="I727" s="6">
        <v>0</v>
      </c>
      <c r="J727" s="6">
        <v>0</v>
      </c>
      <c r="K727" s="6">
        <v>1.0900000000000001</v>
      </c>
      <c r="L727" s="6">
        <v>0</v>
      </c>
      <c r="M727" s="6">
        <v>18.13</v>
      </c>
      <c r="N727" s="6">
        <v>37.919999999999995</v>
      </c>
      <c r="O727" s="6">
        <v>0</v>
      </c>
      <c r="P727" s="82">
        <f t="shared" si="13"/>
        <v>-19.789999999999996</v>
      </c>
    </row>
    <row r="728" spans="1:16" s="3" customFormat="1" x14ac:dyDescent="0.25">
      <c r="A728" s="9">
        <v>2019</v>
      </c>
      <c r="B728" s="9">
        <v>3</v>
      </c>
      <c r="C728" s="9" t="s">
        <v>27</v>
      </c>
      <c r="D728" s="9" t="s">
        <v>158</v>
      </c>
      <c r="E728" s="9" t="s">
        <v>17</v>
      </c>
      <c r="F728" s="9" t="s">
        <v>264</v>
      </c>
      <c r="G728" s="5" t="s">
        <v>34</v>
      </c>
      <c r="H728" s="6">
        <v>7.8900000000000006</v>
      </c>
      <c r="I728" s="6">
        <v>0</v>
      </c>
      <c r="J728" s="6">
        <v>0</v>
      </c>
      <c r="K728" s="6">
        <v>0.45999999999999996</v>
      </c>
      <c r="L728" s="6">
        <v>0</v>
      </c>
      <c r="M728" s="6">
        <v>7.44</v>
      </c>
      <c r="N728" s="6">
        <v>15.549999999999999</v>
      </c>
      <c r="O728" s="6">
        <v>0</v>
      </c>
      <c r="P728" s="82">
        <f t="shared" si="13"/>
        <v>-8.11</v>
      </c>
    </row>
    <row r="729" spans="1:16" s="3" customFormat="1" x14ac:dyDescent="0.25">
      <c r="A729" s="9">
        <v>2019</v>
      </c>
      <c r="B729" s="9">
        <v>3</v>
      </c>
      <c r="C729" s="9" t="s">
        <v>27</v>
      </c>
      <c r="D729" s="9" t="s">
        <v>158</v>
      </c>
      <c r="E729" s="9" t="s">
        <v>17</v>
      </c>
      <c r="F729" s="9" t="s">
        <v>265</v>
      </c>
      <c r="G729" s="5" t="s">
        <v>34</v>
      </c>
      <c r="H729" s="6">
        <v>2.2400000000000002</v>
      </c>
      <c r="I729" s="6">
        <v>0</v>
      </c>
      <c r="J729" s="6">
        <v>0</v>
      </c>
      <c r="K729" s="6">
        <v>0.12000000000000001</v>
      </c>
      <c r="L729" s="6">
        <v>0</v>
      </c>
      <c r="M729" s="6">
        <v>2.11</v>
      </c>
      <c r="N729" s="6">
        <v>4.42</v>
      </c>
      <c r="O729" s="6">
        <v>0</v>
      </c>
      <c r="P729" s="82">
        <f t="shared" si="13"/>
        <v>-2.31</v>
      </c>
    </row>
    <row r="730" spans="1:16" s="3" customFormat="1" x14ac:dyDescent="0.25">
      <c r="A730" s="9">
        <v>2019</v>
      </c>
      <c r="B730" s="9">
        <v>3</v>
      </c>
      <c r="C730" s="9" t="s">
        <v>27</v>
      </c>
      <c r="D730" s="9" t="s">
        <v>158</v>
      </c>
      <c r="E730" s="9" t="s">
        <v>17</v>
      </c>
      <c r="F730" s="9" t="s">
        <v>266</v>
      </c>
      <c r="G730" s="5" t="s">
        <v>34</v>
      </c>
      <c r="H730" s="6">
        <v>3.5</v>
      </c>
      <c r="I730" s="6">
        <v>0</v>
      </c>
      <c r="J730" s="6">
        <v>0</v>
      </c>
      <c r="K730" s="6">
        <v>0.2</v>
      </c>
      <c r="L730" s="6">
        <v>0</v>
      </c>
      <c r="M730" s="6">
        <v>3.3000000000000003</v>
      </c>
      <c r="N730" s="6">
        <v>6.91</v>
      </c>
      <c r="O730" s="6">
        <v>0</v>
      </c>
      <c r="P730" s="82">
        <f t="shared" si="13"/>
        <v>-3.61</v>
      </c>
    </row>
    <row r="731" spans="1:16" s="3" customFormat="1" x14ac:dyDescent="0.25">
      <c r="A731" s="9">
        <v>2019</v>
      </c>
      <c r="B731" s="9">
        <v>3</v>
      </c>
      <c r="C731" s="9" t="s">
        <v>124</v>
      </c>
      <c r="D731" s="9" t="s">
        <v>125</v>
      </c>
      <c r="E731" s="9" t="s">
        <v>126</v>
      </c>
      <c r="F731" s="9" t="s">
        <v>270</v>
      </c>
      <c r="G731" s="5" t="s">
        <v>269</v>
      </c>
      <c r="H731" s="6">
        <v>1.75</v>
      </c>
      <c r="I731" s="6">
        <v>0</v>
      </c>
      <c r="J731" s="6">
        <v>0</v>
      </c>
      <c r="K731" s="6">
        <v>1.75</v>
      </c>
      <c r="L731" s="6">
        <v>0</v>
      </c>
      <c r="M731" s="6">
        <v>0</v>
      </c>
      <c r="N731" s="6">
        <v>0</v>
      </c>
      <c r="O731" s="6">
        <v>0</v>
      </c>
      <c r="P731" s="82">
        <f t="shared" si="13"/>
        <v>0</v>
      </c>
    </row>
    <row r="732" spans="1:16" s="3" customFormat="1" x14ac:dyDescent="0.25">
      <c r="A732" s="9">
        <v>2019</v>
      </c>
      <c r="B732" s="9">
        <v>3</v>
      </c>
      <c r="C732" s="9" t="s">
        <v>61</v>
      </c>
      <c r="D732" s="9" t="s">
        <v>271</v>
      </c>
      <c r="E732" s="9" t="s">
        <v>29</v>
      </c>
      <c r="F732" s="9" t="s">
        <v>271</v>
      </c>
      <c r="G732" s="5" t="s">
        <v>272</v>
      </c>
      <c r="H732" s="6">
        <v>16.13</v>
      </c>
      <c r="I732" s="6">
        <v>0</v>
      </c>
      <c r="J732" s="6">
        <v>0</v>
      </c>
      <c r="K732" s="6">
        <v>3.03</v>
      </c>
      <c r="L732" s="6">
        <v>13.1</v>
      </c>
      <c r="M732" s="6">
        <v>0</v>
      </c>
      <c r="N732" s="6">
        <v>0</v>
      </c>
      <c r="O732" s="6">
        <v>0</v>
      </c>
      <c r="P732" s="82">
        <f t="shared" si="13"/>
        <v>0</v>
      </c>
    </row>
    <row r="733" spans="1:16" s="3" customFormat="1" x14ac:dyDescent="0.25">
      <c r="A733" s="9">
        <v>2019</v>
      </c>
      <c r="B733" s="9">
        <v>3</v>
      </c>
      <c r="C733" s="9" t="s">
        <v>89</v>
      </c>
      <c r="D733" s="9" t="s">
        <v>273</v>
      </c>
      <c r="E733" s="9" t="s">
        <v>29</v>
      </c>
      <c r="F733" s="9" t="s">
        <v>274</v>
      </c>
      <c r="G733" s="5" t="s">
        <v>275</v>
      </c>
      <c r="H733" s="6">
        <v>50.370000000000005</v>
      </c>
      <c r="I733" s="6">
        <v>0</v>
      </c>
      <c r="J733" s="6">
        <v>0</v>
      </c>
      <c r="K733" s="6">
        <v>9.48</v>
      </c>
      <c r="L733" s="6">
        <v>11.309999999999999</v>
      </c>
      <c r="M733" s="6">
        <v>29.59</v>
      </c>
      <c r="N733" s="6">
        <v>0</v>
      </c>
      <c r="O733" s="6">
        <v>0</v>
      </c>
      <c r="P733" s="82">
        <f t="shared" si="13"/>
        <v>29.59</v>
      </c>
    </row>
    <row r="734" spans="1:16" s="3" customFormat="1" x14ac:dyDescent="0.25">
      <c r="A734" s="9">
        <v>2019</v>
      </c>
      <c r="B734" s="9">
        <v>3</v>
      </c>
      <c r="C734" s="9" t="s">
        <v>89</v>
      </c>
      <c r="D734" s="9" t="s">
        <v>273</v>
      </c>
      <c r="E734" s="9" t="s">
        <v>29</v>
      </c>
      <c r="F734" s="9" t="s">
        <v>276</v>
      </c>
      <c r="G734" s="5" t="s">
        <v>275</v>
      </c>
      <c r="H734" s="6">
        <v>163.13</v>
      </c>
      <c r="I734" s="6">
        <v>0</v>
      </c>
      <c r="J734" s="6">
        <v>0</v>
      </c>
      <c r="K734" s="6">
        <v>17.829999999999998</v>
      </c>
      <c r="L734" s="6">
        <v>36.620000000000005</v>
      </c>
      <c r="M734" s="6">
        <v>108.66</v>
      </c>
      <c r="N734" s="6">
        <v>0</v>
      </c>
      <c r="O734" s="6">
        <v>0</v>
      </c>
      <c r="P734" s="82">
        <f t="shared" si="13"/>
        <v>108.66</v>
      </c>
    </row>
    <row r="735" spans="1:16" s="3" customFormat="1" x14ac:dyDescent="0.25">
      <c r="A735" s="9">
        <v>2019</v>
      </c>
      <c r="B735" s="9">
        <v>3</v>
      </c>
      <c r="C735" s="9" t="s">
        <v>231</v>
      </c>
      <c r="D735" s="9" t="s">
        <v>521</v>
      </c>
      <c r="E735" s="9" t="s">
        <v>17</v>
      </c>
      <c r="F735" s="9" t="s">
        <v>278</v>
      </c>
      <c r="G735" s="5" t="s">
        <v>278</v>
      </c>
      <c r="H735" s="6">
        <v>0.22</v>
      </c>
      <c r="I735" s="6">
        <v>0</v>
      </c>
      <c r="J735" s="6">
        <v>0</v>
      </c>
      <c r="K735" s="6">
        <v>0</v>
      </c>
      <c r="L735" s="6">
        <v>0.01</v>
      </c>
      <c r="M735" s="6">
        <v>0</v>
      </c>
      <c r="N735" s="6">
        <v>0</v>
      </c>
      <c r="O735" s="6">
        <v>0.21</v>
      </c>
      <c r="P735" s="82">
        <f t="shared" si="13"/>
        <v>0.21</v>
      </c>
    </row>
    <row r="736" spans="1:16" s="3" customFormat="1" x14ac:dyDescent="0.25">
      <c r="A736" s="9">
        <v>2019</v>
      </c>
      <c r="B736" s="9">
        <v>3</v>
      </c>
      <c r="C736" s="9" t="s">
        <v>231</v>
      </c>
      <c r="D736" s="9" t="s">
        <v>277</v>
      </c>
      <c r="E736" s="9" t="s">
        <v>17</v>
      </c>
      <c r="F736" s="9" t="s">
        <v>278</v>
      </c>
      <c r="G736" s="5" t="s">
        <v>278</v>
      </c>
      <c r="H736" s="6">
        <v>459.19</v>
      </c>
      <c r="I736" s="6">
        <v>0</v>
      </c>
      <c r="J736" s="6">
        <v>0</v>
      </c>
      <c r="K736" s="6">
        <v>1.21</v>
      </c>
      <c r="L736" s="6">
        <v>14.55</v>
      </c>
      <c r="M736" s="6">
        <v>0</v>
      </c>
      <c r="N736" s="6">
        <v>0</v>
      </c>
      <c r="O736" s="6">
        <v>443.42</v>
      </c>
      <c r="P736" s="82">
        <f t="shared" si="13"/>
        <v>443.42</v>
      </c>
    </row>
    <row r="737" spans="1:16" s="3" customFormat="1" x14ac:dyDescent="0.25">
      <c r="A737" s="9">
        <v>2019</v>
      </c>
      <c r="B737" s="9">
        <v>3</v>
      </c>
      <c r="C737" s="9" t="s">
        <v>19</v>
      </c>
      <c r="D737" s="9" t="s">
        <v>46</v>
      </c>
      <c r="E737" s="9" t="s">
        <v>280</v>
      </c>
      <c r="F737" s="9" t="s">
        <v>518</v>
      </c>
      <c r="G737" s="5" t="s">
        <v>282</v>
      </c>
      <c r="H737" s="6">
        <v>0.01</v>
      </c>
      <c r="I737" s="6">
        <v>0</v>
      </c>
      <c r="J737" s="6">
        <v>0</v>
      </c>
      <c r="K737" s="6">
        <v>0.01</v>
      </c>
      <c r="L737" s="6">
        <v>0</v>
      </c>
      <c r="M737" s="6">
        <v>0</v>
      </c>
      <c r="N737" s="6">
        <v>0</v>
      </c>
      <c r="O737" s="6">
        <v>0</v>
      </c>
      <c r="P737" s="82">
        <f t="shared" si="13"/>
        <v>0</v>
      </c>
    </row>
    <row r="738" spans="1:16" s="3" customFormat="1" x14ac:dyDescent="0.25">
      <c r="A738" s="9">
        <v>2019</v>
      </c>
      <c r="B738" s="9">
        <v>3</v>
      </c>
      <c r="C738" s="9" t="s">
        <v>19</v>
      </c>
      <c r="D738" s="9" t="s">
        <v>46</v>
      </c>
      <c r="E738" s="9" t="s">
        <v>280</v>
      </c>
      <c r="F738" s="9" t="s">
        <v>281</v>
      </c>
      <c r="G738" s="5" t="s">
        <v>282</v>
      </c>
      <c r="H738" s="6">
        <v>0.71000000000000008</v>
      </c>
      <c r="I738" s="6">
        <v>0</v>
      </c>
      <c r="J738" s="6">
        <v>0</v>
      </c>
      <c r="K738" s="6">
        <v>0.71000000000000008</v>
      </c>
      <c r="L738" s="6">
        <v>0</v>
      </c>
      <c r="M738" s="6">
        <v>0</v>
      </c>
      <c r="N738" s="6">
        <v>0</v>
      </c>
      <c r="O738" s="6">
        <v>0</v>
      </c>
      <c r="P738" s="82">
        <f t="shared" si="13"/>
        <v>0</v>
      </c>
    </row>
    <row r="739" spans="1:16" s="3" customFormat="1" x14ac:dyDescent="0.25">
      <c r="A739" s="9">
        <v>2019</v>
      </c>
      <c r="B739" s="9">
        <v>3</v>
      </c>
      <c r="C739" s="9" t="s">
        <v>19</v>
      </c>
      <c r="D739" s="9" t="s">
        <v>46</v>
      </c>
      <c r="E739" s="9" t="s">
        <v>280</v>
      </c>
      <c r="F739" s="9" t="s">
        <v>283</v>
      </c>
      <c r="G739" s="5" t="s">
        <v>282</v>
      </c>
      <c r="H739" s="6">
        <v>0.08</v>
      </c>
      <c r="I739" s="6">
        <v>0</v>
      </c>
      <c r="J739" s="6">
        <v>0</v>
      </c>
      <c r="K739" s="6">
        <v>0.08</v>
      </c>
      <c r="L739" s="6">
        <v>0</v>
      </c>
      <c r="M739" s="6">
        <v>0</v>
      </c>
      <c r="N739" s="6">
        <v>0</v>
      </c>
      <c r="O739" s="6">
        <v>0</v>
      </c>
      <c r="P739" s="82">
        <f t="shared" si="13"/>
        <v>0</v>
      </c>
    </row>
    <row r="740" spans="1:16" s="3" customFormat="1" x14ac:dyDescent="0.25">
      <c r="A740" s="9">
        <v>2019</v>
      </c>
      <c r="B740" s="9">
        <v>3</v>
      </c>
      <c r="C740" s="9" t="s">
        <v>133</v>
      </c>
      <c r="D740" s="9" t="s">
        <v>284</v>
      </c>
      <c r="E740" s="9" t="s">
        <v>285</v>
      </c>
      <c r="F740" s="9" t="s">
        <v>286</v>
      </c>
      <c r="G740" s="5" t="s">
        <v>287</v>
      </c>
      <c r="H740" s="6">
        <v>13.03</v>
      </c>
      <c r="I740" s="6">
        <v>0</v>
      </c>
      <c r="J740" s="6">
        <v>0</v>
      </c>
      <c r="K740" s="6">
        <v>0.21</v>
      </c>
      <c r="L740" s="6">
        <v>5.01</v>
      </c>
      <c r="M740" s="6">
        <v>0</v>
      </c>
      <c r="N740" s="6">
        <v>0</v>
      </c>
      <c r="O740" s="6">
        <v>7.8100000000000005</v>
      </c>
      <c r="P740" s="82">
        <f t="shared" si="13"/>
        <v>7.8100000000000005</v>
      </c>
    </row>
    <row r="741" spans="1:16" s="3" customFormat="1" x14ac:dyDescent="0.25">
      <c r="A741" s="9">
        <v>2019</v>
      </c>
      <c r="B741" s="9">
        <v>3</v>
      </c>
      <c r="C741" s="9" t="s">
        <v>89</v>
      </c>
      <c r="D741" s="9" t="s">
        <v>288</v>
      </c>
      <c r="E741" s="9" t="s">
        <v>126</v>
      </c>
      <c r="F741" s="9" t="s">
        <v>289</v>
      </c>
      <c r="G741" s="5" t="s">
        <v>290</v>
      </c>
      <c r="H741" s="6">
        <v>0.16</v>
      </c>
      <c r="I741" s="6">
        <v>0</v>
      </c>
      <c r="J741" s="6">
        <v>0</v>
      </c>
      <c r="K741" s="6">
        <v>0.16</v>
      </c>
      <c r="L741" s="6">
        <v>0</v>
      </c>
      <c r="M741" s="6">
        <v>0</v>
      </c>
      <c r="N741" s="6">
        <v>0</v>
      </c>
      <c r="O741" s="6">
        <v>0</v>
      </c>
      <c r="P741" s="82">
        <f t="shared" si="13"/>
        <v>0</v>
      </c>
    </row>
    <row r="742" spans="1:16" s="3" customFormat="1" x14ac:dyDescent="0.25">
      <c r="A742" s="9">
        <v>2019</v>
      </c>
      <c r="B742" s="9">
        <v>3</v>
      </c>
      <c r="C742" s="9" t="s">
        <v>89</v>
      </c>
      <c r="D742" s="9" t="s">
        <v>288</v>
      </c>
      <c r="E742" s="9" t="s">
        <v>126</v>
      </c>
      <c r="F742" s="9" t="s">
        <v>291</v>
      </c>
      <c r="G742" s="5" t="s">
        <v>290</v>
      </c>
      <c r="H742" s="6">
        <v>1.6</v>
      </c>
      <c r="I742" s="6">
        <v>0</v>
      </c>
      <c r="J742" s="6">
        <v>0</v>
      </c>
      <c r="K742" s="6">
        <v>1.6</v>
      </c>
      <c r="L742" s="6">
        <v>0</v>
      </c>
      <c r="M742" s="6">
        <v>0</v>
      </c>
      <c r="N742" s="6">
        <v>0</v>
      </c>
      <c r="O742" s="6">
        <v>0</v>
      </c>
      <c r="P742" s="82">
        <f t="shared" si="13"/>
        <v>0</v>
      </c>
    </row>
    <row r="743" spans="1:16" s="3" customFormat="1" x14ac:dyDescent="0.25">
      <c r="A743" s="9">
        <v>2019</v>
      </c>
      <c r="B743" s="9">
        <v>3</v>
      </c>
      <c r="C743" s="9" t="s">
        <v>19</v>
      </c>
      <c r="D743" s="9" t="s">
        <v>66</v>
      </c>
      <c r="E743" s="9" t="s">
        <v>43</v>
      </c>
      <c r="F743" s="9" t="s">
        <v>117</v>
      </c>
      <c r="G743" s="5" t="s">
        <v>117</v>
      </c>
      <c r="H743" s="6">
        <v>1.21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1.21</v>
      </c>
      <c r="P743" s="82">
        <f t="shared" si="13"/>
        <v>1.21</v>
      </c>
    </row>
    <row r="744" spans="1:16" s="3" customFormat="1" x14ac:dyDescent="0.25">
      <c r="A744" s="9">
        <v>2019</v>
      </c>
      <c r="B744" s="9">
        <v>3</v>
      </c>
      <c r="C744" s="9" t="s">
        <v>133</v>
      </c>
      <c r="D744" s="9" t="s">
        <v>292</v>
      </c>
      <c r="E744" s="9" t="s">
        <v>29</v>
      </c>
      <c r="F744" s="9" t="s">
        <v>293</v>
      </c>
      <c r="G744" s="5" t="s">
        <v>294</v>
      </c>
      <c r="H744" s="6">
        <v>0.04</v>
      </c>
      <c r="I744" s="6">
        <v>0</v>
      </c>
      <c r="J744" s="6">
        <v>0</v>
      </c>
      <c r="K744" s="6">
        <v>0</v>
      </c>
      <c r="L744" s="6">
        <v>0.04</v>
      </c>
      <c r="M744" s="6">
        <v>0</v>
      </c>
      <c r="N744" s="6">
        <v>0</v>
      </c>
      <c r="O744" s="6">
        <v>0</v>
      </c>
      <c r="P744" s="82">
        <f t="shared" si="13"/>
        <v>0</v>
      </c>
    </row>
    <row r="745" spans="1:16" s="3" customFormat="1" x14ac:dyDescent="0.25">
      <c r="A745" s="9">
        <v>2019</v>
      </c>
      <c r="B745" s="9">
        <v>3</v>
      </c>
      <c r="C745" s="9" t="s">
        <v>19</v>
      </c>
      <c r="D745" s="9" t="s">
        <v>46</v>
      </c>
      <c r="E745" s="9" t="s">
        <v>206</v>
      </c>
      <c r="F745" s="9" t="s">
        <v>295</v>
      </c>
      <c r="G745" s="5" t="s">
        <v>296</v>
      </c>
      <c r="H745" s="6">
        <v>0.61</v>
      </c>
      <c r="I745" s="6">
        <v>0</v>
      </c>
      <c r="J745" s="6">
        <v>0</v>
      </c>
      <c r="K745" s="6">
        <v>0.28999999999999998</v>
      </c>
      <c r="L745" s="6">
        <v>0.32</v>
      </c>
      <c r="M745" s="6">
        <v>0</v>
      </c>
      <c r="N745" s="6">
        <v>0</v>
      </c>
      <c r="O745" s="6">
        <v>0</v>
      </c>
      <c r="P745" s="82">
        <f t="shared" si="13"/>
        <v>0</v>
      </c>
    </row>
    <row r="746" spans="1:16" s="3" customFormat="1" x14ac:dyDescent="0.25">
      <c r="A746" s="9">
        <v>2019</v>
      </c>
      <c r="B746" s="9">
        <v>3</v>
      </c>
      <c r="C746" s="9" t="s">
        <v>19</v>
      </c>
      <c r="D746" s="9" t="s">
        <v>46</v>
      </c>
      <c r="E746" s="9" t="s">
        <v>206</v>
      </c>
      <c r="F746" s="9" t="s">
        <v>297</v>
      </c>
      <c r="G746" s="5" t="s">
        <v>296</v>
      </c>
      <c r="H746" s="6">
        <v>0.33</v>
      </c>
      <c r="I746" s="6">
        <v>0</v>
      </c>
      <c r="J746" s="6">
        <v>0</v>
      </c>
      <c r="K746" s="6">
        <v>0.15</v>
      </c>
      <c r="L746" s="6">
        <v>0.18</v>
      </c>
      <c r="M746" s="6">
        <v>0</v>
      </c>
      <c r="N746" s="6">
        <v>0</v>
      </c>
      <c r="O746" s="6">
        <v>0</v>
      </c>
      <c r="P746" s="82">
        <f t="shared" si="13"/>
        <v>0</v>
      </c>
    </row>
    <row r="747" spans="1:16" s="3" customFormat="1" x14ac:dyDescent="0.25">
      <c r="A747" s="9">
        <v>2019</v>
      </c>
      <c r="B747" s="9">
        <v>3</v>
      </c>
      <c r="C747" s="9" t="s">
        <v>19</v>
      </c>
      <c r="D747" s="9" t="s">
        <v>46</v>
      </c>
      <c r="E747" s="9" t="s">
        <v>206</v>
      </c>
      <c r="F747" s="9" t="s">
        <v>298</v>
      </c>
      <c r="G747" s="5" t="s">
        <v>296</v>
      </c>
      <c r="H747" s="6">
        <v>0.16</v>
      </c>
      <c r="I747" s="6">
        <v>0</v>
      </c>
      <c r="J747" s="6">
        <v>0</v>
      </c>
      <c r="K747" s="6">
        <v>7.0000000000000007E-2</v>
      </c>
      <c r="L747" s="6">
        <v>0.08</v>
      </c>
      <c r="M747" s="6">
        <v>0</v>
      </c>
      <c r="N747" s="6">
        <v>0</v>
      </c>
      <c r="O747" s="6">
        <v>0</v>
      </c>
      <c r="P747" s="82">
        <f t="shared" si="13"/>
        <v>0</v>
      </c>
    </row>
    <row r="748" spans="1:16" s="3" customFormat="1" x14ac:dyDescent="0.25">
      <c r="A748" s="9">
        <v>2019</v>
      </c>
      <c r="B748" s="9">
        <v>3</v>
      </c>
      <c r="C748" s="9" t="s">
        <v>19</v>
      </c>
      <c r="D748" s="9" t="s">
        <v>299</v>
      </c>
      <c r="E748" s="9" t="s">
        <v>81</v>
      </c>
      <c r="F748" s="9" t="s">
        <v>300</v>
      </c>
      <c r="G748" s="5" t="s">
        <v>301</v>
      </c>
      <c r="H748" s="6">
        <v>0.9</v>
      </c>
      <c r="I748" s="6">
        <v>0</v>
      </c>
      <c r="J748" s="6">
        <v>0</v>
      </c>
      <c r="K748" s="6">
        <v>0.9</v>
      </c>
      <c r="L748" s="6">
        <v>0</v>
      </c>
      <c r="M748" s="6">
        <v>0</v>
      </c>
      <c r="N748" s="6">
        <v>0</v>
      </c>
      <c r="O748" s="6">
        <v>0</v>
      </c>
      <c r="P748" s="82">
        <f t="shared" si="13"/>
        <v>0</v>
      </c>
    </row>
    <row r="749" spans="1:16" s="3" customFormat="1" x14ac:dyDescent="0.25">
      <c r="A749" s="9">
        <v>2019</v>
      </c>
      <c r="B749" s="9">
        <v>3</v>
      </c>
      <c r="C749" s="9" t="s">
        <v>19</v>
      </c>
      <c r="D749" s="9" t="s">
        <v>106</v>
      </c>
      <c r="E749" s="9" t="s">
        <v>85</v>
      </c>
      <c r="F749" s="9" t="s">
        <v>302</v>
      </c>
      <c r="G749" s="5" t="s">
        <v>303</v>
      </c>
      <c r="H749" s="6">
        <v>94.17</v>
      </c>
      <c r="I749" s="6">
        <v>0</v>
      </c>
      <c r="J749" s="6">
        <v>0</v>
      </c>
      <c r="K749" s="6">
        <v>2.71</v>
      </c>
      <c r="L749" s="6">
        <v>0</v>
      </c>
      <c r="M749" s="6">
        <v>91.46</v>
      </c>
      <c r="N749" s="6">
        <v>10.94</v>
      </c>
      <c r="O749" s="6">
        <v>0</v>
      </c>
      <c r="P749" s="82">
        <f t="shared" si="13"/>
        <v>80.52</v>
      </c>
    </row>
    <row r="750" spans="1:16" s="3" customFormat="1" x14ac:dyDescent="0.25">
      <c r="A750" s="9">
        <v>2019</v>
      </c>
      <c r="B750" s="9">
        <v>3</v>
      </c>
      <c r="C750" s="9" t="s">
        <v>19</v>
      </c>
      <c r="D750" s="9" t="s">
        <v>20</v>
      </c>
      <c r="E750" s="9" t="s">
        <v>304</v>
      </c>
      <c r="F750" s="9" t="s">
        <v>305</v>
      </c>
      <c r="G750" s="5" t="s">
        <v>306</v>
      </c>
      <c r="H750" s="6">
        <v>0.15</v>
      </c>
      <c r="I750" s="6">
        <v>0</v>
      </c>
      <c r="J750" s="6">
        <v>0</v>
      </c>
      <c r="K750" s="6">
        <v>0.15</v>
      </c>
      <c r="L750" s="6">
        <v>0</v>
      </c>
      <c r="M750" s="6">
        <v>0</v>
      </c>
      <c r="N750" s="6">
        <v>0</v>
      </c>
      <c r="O750" s="6">
        <v>0</v>
      </c>
      <c r="P750" s="82">
        <f t="shared" si="13"/>
        <v>0</v>
      </c>
    </row>
    <row r="751" spans="1:16" s="3" customFormat="1" x14ac:dyDescent="0.25">
      <c r="A751" s="9">
        <v>2019</v>
      </c>
      <c r="B751" s="9">
        <v>3</v>
      </c>
      <c r="C751" s="9" t="s">
        <v>19</v>
      </c>
      <c r="D751" s="9" t="s">
        <v>20</v>
      </c>
      <c r="E751" s="9" t="s">
        <v>304</v>
      </c>
      <c r="F751" s="9" t="s">
        <v>307</v>
      </c>
      <c r="G751" s="5" t="s">
        <v>306</v>
      </c>
      <c r="H751" s="6">
        <v>2.5</v>
      </c>
      <c r="I751" s="6">
        <v>0</v>
      </c>
      <c r="J751" s="6">
        <v>0</v>
      </c>
      <c r="K751" s="6">
        <v>0.01</v>
      </c>
      <c r="L751" s="6">
        <v>2.4900000000000002</v>
      </c>
      <c r="M751" s="6">
        <v>0</v>
      </c>
      <c r="N751" s="6">
        <v>0</v>
      </c>
      <c r="O751" s="6">
        <v>0</v>
      </c>
      <c r="P751" s="82">
        <f t="shared" si="13"/>
        <v>0</v>
      </c>
    </row>
    <row r="752" spans="1:16" s="3" customFormat="1" x14ac:dyDescent="0.25">
      <c r="A752" s="9">
        <v>2019</v>
      </c>
      <c r="B752" s="9">
        <v>3</v>
      </c>
      <c r="C752" s="9" t="s">
        <v>19</v>
      </c>
      <c r="D752" s="9" t="s">
        <v>103</v>
      </c>
      <c r="E752" s="9" t="s">
        <v>304</v>
      </c>
      <c r="F752" s="9" t="s">
        <v>308</v>
      </c>
      <c r="G752" s="5" t="s">
        <v>306</v>
      </c>
      <c r="H752" s="6">
        <v>0.01</v>
      </c>
      <c r="I752" s="6">
        <v>0</v>
      </c>
      <c r="J752" s="6">
        <v>0</v>
      </c>
      <c r="K752" s="6">
        <v>0</v>
      </c>
      <c r="L752" s="6">
        <v>0.01</v>
      </c>
      <c r="M752" s="6">
        <v>0</v>
      </c>
      <c r="N752" s="6">
        <v>0</v>
      </c>
      <c r="O752" s="6">
        <v>0</v>
      </c>
      <c r="P752" s="82">
        <f t="shared" si="13"/>
        <v>0</v>
      </c>
    </row>
    <row r="753" spans="1:16" s="3" customFormat="1" x14ac:dyDescent="0.25">
      <c r="A753" s="9">
        <v>2019</v>
      </c>
      <c r="B753" s="9">
        <v>3</v>
      </c>
      <c r="C753" s="9" t="s">
        <v>19</v>
      </c>
      <c r="D753" s="9" t="s">
        <v>106</v>
      </c>
      <c r="E753" s="9" t="s">
        <v>81</v>
      </c>
      <c r="F753" s="9" t="s">
        <v>309</v>
      </c>
      <c r="G753" s="5" t="s">
        <v>310</v>
      </c>
      <c r="H753" s="6">
        <v>6.28</v>
      </c>
      <c r="I753" s="6">
        <v>0</v>
      </c>
      <c r="J753" s="6">
        <v>0</v>
      </c>
      <c r="K753" s="6">
        <v>0.15</v>
      </c>
      <c r="L753" s="6">
        <v>6.13</v>
      </c>
      <c r="M753" s="6">
        <v>0</v>
      </c>
      <c r="N753" s="6">
        <v>0</v>
      </c>
      <c r="O753" s="6">
        <v>0</v>
      </c>
      <c r="P753" s="82">
        <f t="shared" si="13"/>
        <v>0</v>
      </c>
    </row>
    <row r="754" spans="1:16" s="3" customFormat="1" x14ac:dyDescent="0.25">
      <c r="A754" s="9">
        <v>2019</v>
      </c>
      <c r="B754" s="9">
        <v>3</v>
      </c>
      <c r="C754" s="9" t="s">
        <v>19</v>
      </c>
      <c r="D754" s="9" t="s">
        <v>103</v>
      </c>
      <c r="E754" s="9" t="s">
        <v>81</v>
      </c>
      <c r="F754" s="9" t="s">
        <v>311</v>
      </c>
      <c r="G754" s="5" t="s">
        <v>312</v>
      </c>
      <c r="H754" s="6">
        <v>0.15</v>
      </c>
      <c r="I754" s="6">
        <v>0</v>
      </c>
      <c r="J754" s="6">
        <v>0</v>
      </c>
      <c r="K754" s="6">
        <v>0.15</v>
      </c>
      <c r="L754" s="6">
        <v>0</v>
      </c>
      <c r="M754" s="6">
        <v>0</v>
      </c>
      <c r="N754" s="6">
        <v>0</v>
      </c>
      <c r="O754" s="6">
        <v>0</v>
      </c>
      <c r="P754" s="82">
        <f t="shared" si="13"/>
        <v>0</v>
      </c>
    </row>
    <row r="755" spans="1:16" s="3" customFormat="1" x14ac:dyDescent="0.25">
      <c r="A755" s="9">
        <v>2019</v>
      </c>
      <c r="B755" s="9">
        <v>3</v>
      </c>
      <c r="C755" s="9" t="s">
        <v>19</v>
      </c>
      <c r="D755" s="9" t="s">
        <v>78</v>
      </c>
      <c r="E755" s="9" t="s">
        <v>313</v>
      </c>
      <c r="F755" s="9" t="s">
        <v>314</v>
      </c>
      <c r="G755" s="5" t="s">
        <v>315</v>
      </c>
      <c r="H755" s="6">
        <v>139.80000000000001</v>
      </c>
      <c r="I755" s="6">
        <v>0</v>
      </c>
      <c r="J755" s="6">
        <v>0</v>
      </c>
      <c r="K755" s="6">
        <v>4.26</v>
      </c>
      <c r="L755" s="6">
        <v>14.15</v>
      </c>
      <c r="M755" s="6">
        <v>0</v>
      </c>
      <c r="N755" s="6">
        <v>0</v>
      </c>
      <c r="O755" s="6">
        <v>121.39</v>
      </c>
      <c r="P755" s="82">
        <f t="shared" si="13"/>
        <v>121.39</v>
      </c>
    </row>
    <row r="756" spans="1:16" s="3" customFormat="1" x14ac:dyDescent="0.25">
      <c r="A756" s="9">
        <v>2019</v>
      </c>
      <c r="B756" s="9">
        <v>3</v>
      </c>
      <c r="C756" s="9" t="s">
        <v>19</v>
      </c>
      <c r="D756" s="9" t="s">
        <v>78</v>
      </c>
      <c r="E756" s="9" t="s">
        <v>313</v>
      </c>
      <c r="F756" s="9" t="s">
        <v>316</v>
      </c>
      <c r="G756" s="5" t="s">
        <v>315</v>
      </c>
      <c r="H756" s="6">
        <v>1.28</v>
      </c>
      <c r="I756" s="6">
        <v>0</v>
      </c>
      <c r="J756" s="6">
        <v>0</v>
      </c>
      <c r="K756" s="6">
        <v>0.52</v>
      </c>
      <c r="L756" s="6">
        <v>0.76</v>
      </c>
      <c r="M756" s="6">
        <v>0</v>
      </c>
      <c r="N756" s="6">
        <v>0</v>
      </c>
      <c r="O756" s="6">
        <v>0</v>
      </c>
      <c r="P756" s="82">
        <f t="shared" si="13"/>
        <v>0</v>
      </c>
    </row>
    <row r="757" spans="1:16" s="3" customFormat="1" x14ac:dyDescent="0.25">
      <c r="A757" s="9">
        <v>2019</v>
      </c>
      <c r="B757" s="9">
        <v>3</v>
      </c>
      <c r="C757" s="9" t="s">
        <v>19</v>
      </c>
      <c r="D757" s="9" t="s">
        <v>78</v>
      </c>
      <c r="E757" s="9" t="s">
        <v>313</v>
      </c>
      <c r="F757" s="9" t="s">
        <v>317</v>
      </c>
      <c r="G757" s="5" t="s">
        <v>315</v>
      </c>
      <c r="H757" s="6">
        <v>101.2</v>
      </c>
      <c r="I757" s="6">
        <v>0</v>
      </c>
      <c r="J757" s="6">
        <v>0</v>
      </c>
      <c r="K757" s="6">
        <v>0.62</v>
      </c>
      <c r="L757" s="6">
        <v>9.43</v>
      </c>
      <c r="M757" s="6">
        <v>0</v>
      </c>
      <c r="N757" s="6">
        <v>0</v>
      </c>
      <c r="O757" s="6">
        <v>91.15</v>
      </c>
      <c r="P757" s="82">
        <f t="shared" si="13"/>
        <v>91.15</v>
      </c>
    </row>
    <row r="758" spans="1:16" s="3" customFormat="1" x14ac:dyDescent="0.25">
      <c r="A758" s="9">
        <v>2019</v>
      </c>
      <c r="B758" s="9">
        <v>3</v>
      </c>
      <c r="C758" s="9" t="s">
        <v>19</v>
      </c>
      <c r="D758" s="9" t="s">
        <v>78</v>
      </c>
      <c r="E758" s="9" t="s">
        <v>280</v>
      </c>
      <c r="F758" s="9" t="s">
        <v>318</v>
      </c>
      <c r="G758" s="5" t="s">
        <v>319</v>
      </c>
      <c r="H758" s="6">
        <v>0.72</v>
      </c>
      <c r="I758" s="6">
        <v>0</v>
      </c>
      <c r="J758" s="6">
        <v>0</v>
      </c>
      <c r="K758" s="6">
        <v>0.72</v>
      </c>
      <c r="L758" s="6">
        <v>0</v>
      </c>
      <c r="M758" s="6">
        <v>0</v>
      </c>
      <c r="N758" s="6">
        <v>0</v>
      </c>
      <c r="O758" s="6">
        <v>0</v>
      </c>
      <c r="P758" s="82">
        <f t="shared" si="13"/>
        <v>0</v>
      </c>
    </row>
    <row r="759" spans="1:16" s="3" customFormat="1" x14ac:dyDescent="0.25">
      <c r="A759" s="9">
        <v>2019</v>
      </c>
      <c r="B759" s="9">
        <v>3</v>
      </c>
      <c r="C759" s="9" t="s">
        <v>19</v>
      </c>
      <c r="D759" s="9" t="s">
        <v>78</v>
      </c>
      <c r="E759" s="9" t="s">
        <v>280</v>
      </c>
      <c r="F759" s="9" t="s">
        <v>320</v>
      </c>
      <c r="G759" s="5" t="s">
        <v>319</v>
      </c>
      <c r="H759" s="6">
        <v>1.99</v>
      </c>
      <c r="I759" s="6">
        <v>0</v>
      </c>
      <c r="J759" s="6">
        <v>0</v>
      </c>
      <c r="K759" s="6">
        <v>1.99</v>
      </c>
      <c r="L759" s="6">
        <v>0</v>
      </c>
      <c r="M759" s="6">
        <v>0</v>
      </c>
      <c r="N759" s="6">
        <v>0</v>
      </c>
      <c r="O759" s="6">
        <v>0</v>
      </c>
      <c r="P759" s="82">
        <f t="shared" si="13"/>
        <v>0</v>
      </c>
    </row>
    <row r="760" spans="1:16" s="3" customFormat="1" x14ac:dyDescent="0.25">
      <c r="A760" s="9">
        <v>2019</v>
      </c>
      <c r="B760" s="9">
        <v>3</v>
      </c>
      <c r="C760" s="9" t="s">
        <v>19</v>
      </c>
      <c r="D760" s="9" t="s">
        <v>78</v>
      </c>
      <c r="E760" s="9" t="s">
        <v>280</v>
      </c>
      <c r="F760" s="9" t="s">
        <v>321</v>
      </c>
      <c r="G760" s="5" t="s">
        <v>319</v>
      </c>
      <c r="H760" s="6">
        <v>1.32</v>
      </c>
      <c r="I760" s="6">
        <v>0</v>
      </c>
      <c r="J760" s="6">
        <v>0</v>
      </c>
      <c r="K760" s="6">
        <v>1.32</v>
      </c>
      <c r="L760" s="6">
        <v>0</v>
      </c>
      <c r="M760" s="6">
        <v>0</v>
      </c>
      <c r="N760" s="6">
        <v>0</v>
      </c>
      <c r="O760" s="6">
        <v>0</v>
      </c>
      <c r="P760" s="82">
        <f t="shared" si="13"/>
        <v>0</v>
      </c>
    </row>
    <row r="761" spans="1:16" s="3" customFormat="1" x14ac:dyDescent="0.25">
      <c r="A761" s="9">
        <v>2019</v>
      </c>
      <c r="B761" s="9">
        <v>3</v>
      </c>
      <c r="C761" s="9" t="s">
        <v>19</v>
      </c>
      <c r="D761" s="9" t="s">
        <v>78</v>
      </c>
      <c r="E761" s="9" t="s">
        <v>280</v>
      </c>
      <c r="F761" s="9" t="s">
        <v>322</v>
      </c>
      <c r="G761" s="5" t="s">
        <v>319</v>
      </c>
      <c r="H761" s="6">
        <v>8.75</v>
      </c>
      <c r="I761" s="6">
        <v>0</v>
      </c>
      <c r="J761" s="6">
        <v>0</v>
      </c>
      <c r="K761" s="6">
        <v>5.78</v>
      </c>
      <c r="L761" s="6">
        <v>2.9699999999999998</v>
      </c>
      <c r="M761" s="6">
        <v>0</v>
      </c>
      <c r="N761" s="6">
        <v>0</v>
      </c>
      <c r="O761" s="6">
        <v>0</v>
      </c>
      <c r="P761" s="82">
        <f t="shared" si="13"/>
        <v>0</v>
      </c>
    </row>
    <row r="762" spans="1:16" s="3" customFormat="1" x14ac:dyDescent="0.25">
      <c r="A762" s="9">
        <v>2019</v>
      </c>
      <c r="B762" s="9">
        <v>3</v>
      </c>
      <c r="C762" s="9" t="s">
        <v>19</v>
      </c>
      <c r="D762" s="9" t="s">
        <v>46</v>
      </c>
      <c r="E762" s="9" t="s">
        <v>81</v>
      </c>
      <c r="F762" s="9" t="s">
        <v>323</v>
      </c>
      <c r="G762" s="5" t="s">
        <v>324</v>
      </c>
      <c r="H762" s="6">
        <v>1.37</v>
      </c>
      <c r="I762" s="6">
        <v>0</v>
      </c>
      <c r="J762" s="6">
        <v>0</v>
      </c>
      <c r="K762" s="6">
        <v>1.37</v>
      </c>
      <c r="L762" s="6">
        <v>0</v>
      </c>
      <c r="M762" s="6">
        <v>0</v>
      </c>
      <c r="N762" s="6">
        <v>0</v>
      </c>
      <c r="O762" s="6">
        <v>0</v>
      </c>
      <c r="P762" s="82">
        <f t="shared" si="13"/>
        <v>0</v>
      </c>
    </row>
    <row r="763" spans="1:16" s="3" customFormat="1" x14ac:dyDescent="0.25">
      <c r="A763" s="9">
        <v>2019</v>
      </c>
      <c r="B763" s="9">
        <v>3</v>
      </c>
      <c r="C763" s="9" t="s">
        <v>19</v>
      </c>
      <c r="D763" s="9" t="s">
        <v>103</v>
      </c>
      <c r="E763" s="9" t="s">
        <v>81</v>
      </c>
      <c r="F763" s="9" t="s">
        <v>325</v>
      </c>
      <c r="G763" s="5" t="s">
        <v>326</v>
      </c>
      <c r="H763" s="6">
        <v>7.59</v>
      </c>
      <c r="I763" s="6">
        <v>0</v>
      </c>
      <c r="J763" s="6">
        <v>0</v>
      </c>
      <c r="K763" s="6">
        <v>0.04</v>
      </c>
      <c r="L763" s="6">
        <v>7.55</v>
      </c>
      <c r="M763" s="6">
        <v>0</v>
      </c>
      <c r="N763" s="6">
        <v>0</v>
      </c>
      <c r="O763" s="6">
        <v>0</v>
      </c>
      <c r="P763" s="82">
        <f t="shared" si="13"/>
        <v>0</v>
      </c>
    </row>
    <row r="764" spans="1:16" s="3" customFormat="1" x14ac:dyDescent="0.25">
      <c r="A764" s="9">
        <v>2019</v>
      </c>
      <c r="B764" s="9">
        <v>3</v>
      </c>
      <c r="C764" s="9" t="s">
        <v>327</v>
      </c>
      <c r="D764" s="9" t="s">
        <v>328</v>
      </c>
      <c r="E764" s="9" t="s">
        <v>29</v>
      </c>
      <c r="F764" s="9" t="s">
        <v>329</v>
      </c>
      <c r="G764" s="5" t="s">
        <v>330</v>
      </c>
      <c r="H764" s="6">
        <v>18.2</v>
      </c>
      <c r="I764" s="6">
        <v>0</v>
      </c>
      <c r="J764" s="6">
        <v>0</v>
      </c>
      <c r="K764" s="6">
        <v>0.6</v>
      </c>
      <c r="L764" s="6">
        <v>17.600000000000001</v>
      </c>
      <c r="M764" s="6">
        <v>0</v>
      </c>
      <c r="N764" s="6">
        <v>0</v>
      </c>
      <c r="O764" s="6">
        <v>0</v>
      </c>
      <c r="P764" s="82">
        <f t="shared" si="13"/>
        <v>0</v>
      </c>
    </row>
    <row r="765" spans="1:16" s="3" customFormat="1" x14ac:dyDescent="0.25">
      <c r="A765" s="9">
        <v>2019</v>
      </c>
      <c r="B765" s="9">
        <v>3</v>
      </c>
      <c r="C765" s="9" t="s">
        <v>327</v>
      </c>
      <c r="D765" s="9" t="s">
        <v>328</v>
      </c>
      <c r="E765" s="9" t="s">
        <v>29</v>
      </c>
      <c r="F765" s="9" t="s">
        <v>331</v>
      </c>
      <c r="G765" s="5" t="s">
        <v>330</v>
      </c>
      <c r="H765" s="6">
        <v>26.75</v>
      </c>
      <c r="I765" s="6">
        <v>0</v>
      </c>
      <c r="J765" s="6">
        <v>0</v>
      </c>
      <c r="K765" s="6">
        <v>14.84</v>
      </c>
      <c r="L765" s="6">
        <v>11.91</v>
      </c>
      <c r="M765" s="6">
        <v>0</v>
      </c>
      <c r="N765" s="6">
        <v>0</v>
      </c>
      <c r="O765" s="6">
        <v>0</v>
      </c>
      <c r="P765" s="82">
        <f t="shared" si="13"/>
        <v>0</v>
      </c>
    </row>
    <row r="766" spans="1:16" s="3" customFormat="1" x14ac:dyDescent="0.25">
      <c r="A766" s="9">
        <v>2019</v>
      </c>
      <c r="B766" s="9">
        <v>3</v>
      </c>
      <c r="C766" s="9" t="s">
        <v>89</v>
      </c>
      <c r="D766" s="9" t="s">
        <v>332</v>
      </c>
      <c r="E766" s="9" t="s">
        <v>29</v>
      </c>
      <c r="F766" s="9" t="s">
        <v>333</v>
      </c>
      <c r="G766" s="5" t="s">
        <v>330</v>
      </c>
      <c r="H766" s="6">
        <v>11.34</v>
      </c>
      <c r="I766" s="6">
        <v>0</v>
      </c>
      <c r="J766" s="6">
        <v>0</v>
      </c>
      <c r="K766" s="6">
        <v>11.34</v>
      </c>
      <c r="L766" s="6">
        <v>0</v>
      </c>
      <c r="M766" s="6">
        <v>0</v>
      </c>
      <c r="N766" s="6">
        <v>0</v>
      </c>
      <c r="O766" s="6">
        <v>0</v>
      </c>
      <c r="P766" s="82">
        <f t="shared" si="13"/>
        <v>0</v>
      </c>
    </row>
    <row r="767" spans="1:16" s="3" customFormat="1" x14ac:dyDescent="0.25">
      <c r="A767" s="9">
        <v>2019</v>
      </c>
      <c r="B767" s="9">
        <v>3</v>
      </c>
      <c r="C767" s="9" t="s">
        <v>89</v>
      </c>
      <c r="D767" s="9" t="s">
        <v>273</v>
      </c>
      <c r="E767" s="9" t="s">
        <v>29</v>
      </c>
      <c r="F767" s="9" t="s">
        <v>334</v>
      </c>
      <c r="G767" s="5" t="s">
        <v>330</v>
      </c>
      <c r="H767" s="6">
        <v>30.45</v>
      </c>
      <c r="I767" s="6">
        <v>0</v>
      </c>
      <c r="J767" s="6">
        <v>0</v>
      </c>
      <c r="K767" s="6">
        <v>1.8599999999999999</v>
      </c>
      <c r="L767" s="6">
        <v>5.19</v>
      </c>
      <c r="M767" s="6">
        <v>0</v>
      </c>
      <c r="N767" s="6">
        <v>0</v>
      </c>
      <c r="O767" s="6">
        <v>23.4</v>
      </c>
      <c r="P767" s="82">
        <f t="shared" si="13"/>
        <v>23.4</v>
      </c>
    </row>
    <row r="768" spans="1:16" s="3" customFormat="1" x14ac:dyDescent="0.25">
      <c r="A768" s="9">
        <v>2019</v>
      </c>
      <c r="B768" s="9">
        <v>3</v>
      </c>
      <c r="C768" s="9" t="s">
        <v>327</v>
      </c>
      <c r="D768" s="9" t="s">
        <v>328</v>
      </c>
      <c r="E768" s="9" t="s">
        <v>29</v>
      </c>
      <c r="F768" s="9" t="s">
        <v>335</v>
      </c>
      <c r="G768" s="5" t="s">
        <v>330</v>
      </c>
      <c r="H768" s="6">
        <v>5.45</v>
      </c>
      <c r="I768" s="6">
        <v>0</v>
      </c>
      <c r="J768" s="6">
        <v>0</v>
      </c>
      <c r="K768" s="6">
        <v>3.06</v>
      </c>
      <c r="L768" s="6">
        <v>2.39</v>
      </c>
      <c r="M768" s="6">
        <v>0</v>
      </c>
      <c r="N768" s="6">
        <v>0</v>
      </c>
      <c r="O768" s="6">
        <v>0</v>
      </c>
      <c r="P768" s="82">
        <f t="shared" si="13"/>
        <v>0</v>
      </c>
    </row>
    <row r="769" spans="1:16" s="3" customFormat="1" x14ac:dyDescent="0.25">
      <c r="A769" s="9">
        <v>2019</v>
      </c>
      <c r="B769" s="9">
        <v>3</v>
      </c>
      <c r="C769" s="9" t="s">
        <v>146</v>
      </c>
      <c r="D769" s="9" t="s">
        <v>336</v>
      </c>
      <c r="E769" s="9" t="s">
        <v>29</v>
      </c>
      <c r="F769" s="9" t="s">
        <v>337</v>
      </c>
      <c r="G769" s="5" t="s">
        <v>330</v>
      </c>
      <c r="H769" s="6">
        <v>123.96000000000001</v>
      </c>
      <c r="I769" s="6">
        <v>0</v>
      </c>
      <c r="J769" s="6">
        <v>0</v>
      </c>
      <c r="K769" s="6">
        <v>4.32</v>
      </c>
      <c r="L769" s="6">
        <v>44.660000000000004</v>
      </c>
      <c r="M769" s="6">
        <v>0</v>
      </c>
      <c r="N769" s="6">
        <v>0</v>
      </c>
      <c r="O769" s="6">
        <v>74.97</v>
      </c>
      <c r="P769" s="82">
        <f t="shared" si="13"/>
        <v>74.97</v>
      </c>
    </row>
    <row r="770" spans="1:16" s="3" customFormat="1" x14ac:dyDescent="0.25">
      <c r="A770" s="9">
        <v>2019</v>
      </c>
      <c r="B770" s="9">
        <v>3</v>
      </c>
      <c r="C770" s="9" t="s">
        <v>89</v>
      </c>
      <c r="D770" s="9" t="s">
        <v>332</v>
      </c>
      <c r="E770" s="9" t="s">
        <v>29</v>
      </c>
      <c r="F770" s="9" t="s">
        <v>337</v>
      </c>
      <c r="G770" s="5" t="s">
        <v>330</v>
      </c>
      <c r="H770" s="6">
        <v>35.620000000000005</v>
      </c>
      <c r="I770" s="6">
        <v>0</v>
      </c>
      <c r="J770" s="6">
        <v>0</v>
      </c>
      <c r="K770" s="6">
        <v>1.24</v>
      </c>
      <c r="L770" s="6">
        <v>12.83</v>
      </c>
      <c r="M770" s="6">
        <v>0</v>
      </c>
      <c r="N770" s="6">
        <v>0</v>
      </c>
      <c r="O770" s="6">
        <v>21.54</v>
      </c>
      <c r="P770" s="82">
        <f t="shared" si="13"/>
        <v>21.54</v>
      </c>
    </row>
    <row r="771" spans="1:16" s="3" customFormat="1" x14ac:dyDescent="0.25">
      <c r="A771" s="9">
        <v>2019</v>
      </c>
      <c r="B771" s="9">
        <v>3</v>
      </c>
      <c r="C771" s="9" t="s">
        <v>15</v>
      </c>
      <c r="D771" s="9" t="s">
        <v>24</v>
      </c>
      <c r="E771" s="9" t="s">
        <v>25</v>
      </c>
      <c r="F771" s="9" t="s">
        <v>338</v>
      </c>
      <c r="G771" s="5" t="s">
        <v>338</v>
      </c>
      <c r="H771" s="6">
        <v>65.930000000000007</v>
      </c>
      <c r="I771" s="6">
        <v>0</v>
      </c>
      <c r="J771" s="6">
        <v>0</v>
      </c>
      <c r="K771" s="6">
        <v>0.56999999999999995</v>
      </c>
      <c r="L771" s="6">
        <v>4.68</v>
      </c>
      <c r="M771" s="6">
        <v>0</v>
      </c>
      <c r="N771" s="6">
        <v>0</v>
      </c>
      <c r="O771" s="6">
        <v>60.69</v>
      </c>
      <c r="P771" s="82">
        <f t="shared" si="13"/>
        <v>60.69</v>
      </c>
    </row>
    <row r="772" spans="1:16" s="3" customFormat="1" x14ac:dyDescent="0.25">
      <c r="A772" s="9">
        <v>2019</v>
      </c>
      <c r="B772" s="9">
        <v>3</v>
      </c>
      <c r="C772" s="9" t="s">
        <v>133</v>
      </c>
      <c r="D772" s="9" t="s">
        <v>339</v>
      </c>
      <c r="E772" s="9" t="s">
        <v>340</v>
      </c>
      <c r="F772" s="9" t="s">
        <v>341</v>
      </c>
      <c r="G772" s="5" t="s">
        <v>342</v>
      </c>
      <c r="H772" s="6">
        <v>15.54</v>
      </c>
      <c r="I772" s="6">
        <v>0</v>
      </c>
      <c r="J772" s="6">
        <v>0</v>
      </c>
      <c r="K772" s="6">
        <v>0.88</v>
      </c>
      <c r="L772" s="6">
        <v>0</v>
      </c>
      <c r="M772" s="6">
        <v>0</v>
      </c>
      <c r="N772" s="6">
        <v>0</v>
      </c>
      <c r="O772" s="6">
        <v>14.67</v>
      </c>
      <c r="P772" s="82">
        <f t="shared" ref="P772:P835" si="14">+O772+M772-N772</f>
        <v>14.67</v>
      </c>
    </row>
    <row r="773" spans="1:16" s="3" customFormat="1" x14ac:dyDescent="0.25">
      <c r="A773" s="9">
        <v>2019</v>
      </c>
      <c r="B773" s="9">
        <v>3</v>
      </c>
      <c r="C773" s="9" t="s">
        <v>124</v>
      </c>
      <c r="D773" s="9" t="s">
        <v>125</v>
      </c>
      <c r="E773" s="9" t="s">
        <v>67</v>
      </c>
      <c r="F773" s="9" t="s">
        <v>343</v>
      </c>
      <c r="G773" s="5" t="s">
        <v>344</v>
      </c>
      <c r="H773" s="6">
        <v>0.41</v>
      </c>
      <c r="I773" s="6">
        <v>0</v>
      </c>
      <c r="J773" s="6">
        <v>0</v>
      </c>
      <c r="K773" s="6">
        <v>0.41</v>
      </c>
      <c r="L773" s="6">
        <v>0</v>
      </c>
      <c r="M773" s="6">
        <v>0</v>
      </c>
      <c r="N773" s="6">
        <v>0</v>
      </c>
      <c r="O773" s="6">
        <v>0</v>
      </c>
      <c r="P773" s="82">
        <f t="shared" si="14"/>
        <v>0</v>
      </c>
    </row>
    <row r="774" spans="1:16" s="3" customFormat="1" x14ac:dyDescent="0.25">
      <c r="A774" s="9">
        <v>2019</v>
      </c>
      <c r="B774" s="9">
        <v>3</v>
      </c>
      <c r="C774" s="9" t="s">
        <v>124</v>
      </c>
      <c r="D774" s="9" t="s">
        <v>125</v>
      </c>
      <c r="E774" s="9" t="s">
        <v>67</v>
      </c>
      <c r="F774" s="9" t="s">
        <v>345</v>
      </c>
      <c r="G774" s="5" t="s">
        <v>344</v>
      </c>
      <c r="H774" s="6">
        <v>0.57999999999999996</v>
      </c>
      <c r="I774" s="6">
        <v>0</v>
      </c>
      <c r="J774" s="6">
        <v>0</v>
      </c>
      <c r="K774" s="6">
        <v>0.25</v>
      </c>
      <c r="L774" s="6">
        <v>0.32</v>
      </c>
      <c r="M774" s="6">
        <v>0</v>
      </c>
      <c r="N774" s="6">
        <v>0</v>
      </c>
      <c r="O774" s="6">
        <v>0</v>
      </c>
      <c r="P774" s="82">
        <f t="shared" si="14"/>
        <v>0</v>
      </c>
    </row>
    <row r="775" spans="1:16" s="3" customFormat="1" x14ac:dyDescent="0.25">
      <c r="A775" s="9">
        <v>2019</v>
      </c>
      <c r="B775" s="9">
        <v>3</v>
      </c>
      <c r="C775" s="9" t="s">
        <v>133</v>
      </c>
      <c r="D775" s="9" t="s">
        <v>349</v>
      </c>
      <c r="E775" s="9" t="s">
        <v>126</v>
      </c>
      <c r="F775" s="9" t="s">
        <v>350</v>
      </c>
      <c r="G775" s="5" t="s">
        <v>351</v>
      </c>
      <c r="H775" s="6">
        <v>486.22</v>
      </c>
      <c r="I775" s="6">
        <v>0</v>
      </c>
      <c r="J775" s="6">
        <v>0</v>
      </c>
      <c r="K775" s="6">
        <v>471.85</v>
      </c>
      <c r="L775" s="6">
        <v>14.38</v>
      </c>
      <c r="M775" s="6">
        <v>0</v>
      </c>
      <c r="N775" s="6">
        <v>0</v>
      </c>
      <c r="O775" s="6">
        <v>0</v>
      </c>
      <c r="P775" s="82">
        <f t="shared" si="14"/>
        <v>0</v>
      </c>
    </row>
    <row r="776" spans="1:16" s="3" customFormat="1" x14ac:dyDescent="0.25">
      <c r="A776" s="9">
        <v>2019</v>
      </c>
      <c r="B776" s="9">
        <v>3</v>
      </c>
      <c r="C776" s="9" t="s">
        <v>133</v>
      </c>
      <c r="D776" s="9" t="s">
        <v>238</v>
      </c>
      <c r="E776" s="9" t="s">
        <v>126</v>
      </c>
      <c r="F776" s="9" t="s">
        <v>352</v>
      </c>
      <c r="G776" s="5" t="s">
        <v>351</v>
      </c>
      <c r="H776" s="6">
        <v>0.31</v>
      </c>
      <c r="I776" s="6">
        <v>0</v>
      </c>
      <c r="J776" s="6">
        <v>0</v>
      </c>
      <c r="K776" s="6">
        <v>0.31</v>
      </c>
      <c r="L776" s="6">
        <v>0</v>
      </c>
      <c r="M776" s="6">
        <v>0</v>
      </c>
      <c r="N776" s="6">
        <v>0</v>
      </c>
      <c r="O776" s="6">
        <v>0</v>
      </c>
      <c r="P776" s="82">
        <f t="shared" si="14"/>
        <v>0</v>
      </c>
    </row>
    <row r="777" spans="1:16" s="3" customFormat="1" x14ac:dyDescent="0.25">
      <c r="A777" s="9">
        <v>2019</v>
      </c>
      <c r="B777" s="9">
        <v>3</v>
      </c>
      <c r="C777" s="9" t="s">
        <v>124</v>
      </c>
      <c r="D777" s="9" t="s">
        <v>353</v>
      </c>
      <c r="E777" s="9" t="s">
        <v>126</v>
      </c>
      <c r="F777" s="9" t="s">
        <v>354</v>
      </c>
      <c r="G777" s="5" t="s">
        <v>355</v>
      </c>
      <c r="H777" s="6">
        <v>0.62</v>
      </c>
      <c r="I777" s="6">
        <v>0</v>
      </c>
      <c r="J777" s="6">
        <v>0</v>
      </c>
      <c r="K777" s="6">
        <v>0.62</v>
      </c>
      <c r="L777" s="6">
        <v>0</v>
      </c>
      <c r="M777" s="6">
        <v>0</v>
      </c>
      <c r="N777" s="6">
        <v>0</v>
      </c>
      <c r="O777" s="6">
        <v>0</v>
      </c>
      <c r="P777" s="82">
        <f t="shared" si="14"/>
        <v>0</v>
      </c>
    </row>
    <row r="778" spans="1:16" s="3" customFormat="1" x14ac:dyDescent="0.25">
      <c r="A778" s="9">
        <v>2019</v>
      </c>
      <c r="B778" s="9">
        <v>3</v>
      </c>
      <c r="C778" s="9" t="s">
        <v>55</v>
      </c>
      <c r="D778" s="9" t="s">
        <v>249</v>
      </c>
      <c r="E778" s="9" t="s">
        <v>250</v>
      </c>
      <c r="F778" s="9" t="s">
        <v>356</v>
      </c>
      <c r="G778" s="5" t="s">
        <v>357</v>
      </c>
      <c r="H778" s="6">
        <v>3.7</v>
      </c>
      <c r="I778" s="6">
        <v>0</v>
      </c>
      <c r="J778" s="6">
        <v>0</v>
      </c>
      <c r="K778" s="6">
        <v>3.4</v>
      </c>
      <c r="L778" s="6">
        <v>0.3</v>
      </c>
      <c r="M778" s="6">
        <v>0</v>
      </c>
      <c r="N778" s="6">
        <v>0</v>
      </c>
      <c r="O778" s="6">
        <v>0</v>
      </c>
      <c r="P778" s="82">
        <f t="shared" si="14"/>
        <v>0</v>
      </c>
    </row>
    <row r="779" spans="1:16" s="3" customFormat="1" x14ac:dyDescent="0.25">
      <c r="A779" s="9">
        <v>2019</v>
      </c>
      <c r="B779" s="9">
        <v>3</v>
      </c>
      <c r="C779" s="9" t="s">
        <v>55</v>
      </c>
      <c r="D779" s="9" t="s">
        <v>249</v>
      </c>
      <c r="E779" s="9" t="s">
        <v>250</v>
      </c>
      <c r="F779" s="9" t="s">
        <v>358</v>
      </c>
      <c r="G779" s="5" t="s">
        <v>357</v>
      </c>
      <c r="H779" s="6">
        <v>28.92</v>
      </c>
      <c r="I779" s="6">
        <v>0</v>
      </c>
      <c r="J779" s="6">
        <v>0</v>
      </c>
      <c r="K779" s="6">
        <v>0.05</v>
      </c>
      <c r="L779" s="6">
        <v>28.88</v>
      </c>
      <c r="M779" s="6">
        <v>0</v>
      </c>
      <c r="N779" s="6">
        <v>0</v>
      </c>
      <c r="O779" s="6">
        <v>0</v>
      </c>
      <c r="P779" s="82">
        <f t="shared" si="14"/>
        <v>0</v>
      </c>
    </row>
    <row r="780" spans="1:16" s="3" customFormat="1" x14ac:dyDescent="0.25">
      <c r="A780" s="9">
        <v>2019</v>
      </c>
      <c r="B780" s="9">
        <v>3</v>
      </c>
      <c r="C780" s="9" t="s">
        <v>55</v>
      </c>
      <c r="D780" s="9" t="s">
        <v>249</v>
      </c>
      <c r="E780" s="9" t="s">
        <v>250</v>
      </c>
      <c r="F780" s="9" t="s">
        <v>359</v>
      </c>
      <c r="G780" s="5" t="s">
        <v>357</v>
      </c>
      <c r="H780" s="6">
        <v>43.27</v>
      </c>
      <c r="I780" s="6">
        <v>0</v>
      </c>
      <c r="J780" s="6">
        <v>0</v>
      </c>
      <c r="K780" s="6">
        <v>8.1</v>
      </c>
      <c r="L780" s="6">
        <v>35.17</v>
      </c>
      <c r="M780" s="6">
        <v>0</v>
      </c>
      <c r="N780" s="6">
        <v>0</v>
      </c>
      <c r="O780" s="6">
        <v>0</v>
      </c>
      <c r="P780" s="82">
        <f t="shared" si="14"/>
        <v>0</v>
      </c>
    </row>
    <row r="781" spans="1:16" s="3" customFormat="1" x14ac:dyDescent="0.25">
      <c r="A781" s="9">
        <v>2019</v>
      </c>
      <c r="B781" s="9">
        <v>3</v>
      </c>
      <c r="C781" s="9" t="s">
        <v>55</v>
      </c>
      <c r="D781" s="9" t="s">
        <v>249</v>
      </c>
      <c r="E781" s="9" t="s">
        <v>250</v>
      </c>
      <c r="F781" s="9" t="s">
        <v>360</v>
      </c>
      <c r="G781" s="5" t="s">
        <v>357</v>
      </c>
      <c r="H781" s="6">
        <v>26.96</v>
      </c>
      <c r="I781" s="6">
        <v>0</v>
      </c>
      <c r="J781" s="6">
        <v>0</v>
      </c>
      <c r="K781" s="6">
        <v>14.29</v>
      </c>
      <c r="L781" s="6">
        <v>12.67</v>
      </c>
      <c r="M781" s="6">
        <v>0</v>
      </c>
      <c r="N781" s="6">
        <v>0</v>
      </c>
      <c r="O781" s="6">
        <v>0</v>
      </c>
      <c r="P781" s="82">
        <f t="shared" si="14"/>
        <v>0</v>
      </c>
    </row>
    <row r="782" spans="1:16" s="3" customFormat="1" x14ac:dyDescent="0.25">
      <c r="A782" s="9">
        <v>2019</v>
      </c>
      <c r="B782" s="9">
        <v>3</v>
      </c>
      <c r="C782" s="9" t="s">
        <v>327</v>
      </c>
      <c r="D782" s="9" t="s">
        <v>361</v>
      </c>
      <c r="E782" s="9" t="s">
        <v>250</v>
      </c>
      <c r="F782" s="9" t="s">
        <v>362</v>
      </c>
      <c r="G782" s="5" t="s">
        <v>357</v>
      </c>
      <c r="H782" s="6">
        <v>1.29</v>
      </c>
      <c r="I782" s="6">
        <v>0</v>
      </c>
      <c r="J782" s="6">
        <v>0</v>
      </c>
      <c r="K782" s="6">
        <v>0.01</v>
      </c>
      <c r="L782" s="6">
        <v>1.28</v>
      </c>
      <c r="M782" s="6">
        <v>0</v>
      </c>
      <c r="N782" s="6">
        <v>0</v>
      </c>
      <c r="O782" s="6">
        <v>0</v>
      </c>
      <c r="P782" s="82">
        <f t="shared" si="14"/>
        <v>0</v>
      </c>
    </row>
    <row r="783" spans="1:16" s="3" customFormat="1" x14ac:dyDescent="0.25">
      <c r="A783" s="9">
        <v>2019</v>
      </c>
      <c r="B783" s="9">
        <v>3</v>
      </c>
      <c r="C783" s="9" t="s">
        <v>327</v>
      </c>
      <c r="D783" s="9" t="s">
        <v>361</v>
      </c>
      <c r="E783" s="9" t="s">
        <v>250</v>
      </c>
      <c r="F783" s="9" t="s">
        <v>363</v>
      </c>
      <c r="G783" s="5" t="s">
        <v>357</v>
      </c>
      <c r="H783" s="6">
        <v>5.33</v>
      </c>
      <c r="I783" s="6">
        <v>0</v>
      </c>
      <c r="J783" s="6">
        <v>0</v>
      </c>
      <c r="K783" s="6">
        <v>0.03</v>
      </c>
      <c r="L783" s="6">
        <v>5.3</v>
      </c>
      <c r="M783" s="6">
        <v>0</v>
      </c>
      <c r="N783" s="6">
        <v>0</v>
      </c>
      <c r="O783" s="6">
        <v>0</v>
      </c>
      <c r="P783" s="82">
        <f t="shared" si="14"/>
        <v>0</v>
      </c>
    </row>
    <row r="784" spans="1:16" s="3" customFormat="1" x14ac:dyDescent="0.25">
      <c r="A784" s="9">
        <v>2019</v>
      </c>
      <c r="B784" s="9">
        <v>3</v>
      </c>
      <c r="C784" s="9" t="s">
        <v>55</v>
      </c>
      <c r="D784" s="9" t="s">
        <v>249</v>
      </c>
      <c r="E784" s="9" t="s">
        <v>250</v>
      </c>
      <c r="F784" s="9" t="s">
        <v>363</v>
      </c>
      <c r="G784" s="5" t="s">
        <v>357</v>
      </c>
      <c r="H784" s="6">
        <v>8</v>
      </c>
      <c r="I784" s="6">
        <v>0</v>
      </c>
      <c r="J784" s="6">
        <v>0</v>
      </c>
      <c r="K784" s="6">
        <v>0.04</v>
      </c>
      <c r="L784" s="6">
        <v>7.96</v>
      </c>
      <c r="M784" s="6">
        <v>0</v>
      </c>
      <c r="N784" s="6">
        <v>0</v>
      </c>
      <c r="O784" s="6">
        <v>0</v>
      </c>
      <c r="P784" s="82">
        <f t="shared" si="14"/>
        <v>0</v>
      </c>
    </row>
    <row r="785" spans="1:16" s="3" customFormat="1" x14ac:dyDescent="0.25">
      <c r="A785" s="9">
        <v>2019</v>
      </c>
      <c r="B785" s="9">
        <v>3</v>
      </c>
      <c r="C785" s="9" t="s">
        <v>19</v>
      </c>
      <c r="D785" s="9" t="s">
        <v>110</v>
      </c>
      <c r="E785" s="9" t="s">
        <v>364</v>
      </c>
      <c r="F785" s="9" t="s">
        <v>365</v>
      </c>
      <c r="G785" s="5" t="s">
        <v>366</v>
      </c>
      <c r="H785" s="6">
        <v>202.01</v>
      </c>
      <c r="I785" s="6">
        <v>0</v>
      </c>
      <c r="J785" s="6">
        <v>0</v>
      </c>
      <c r="K785" s="6">
        <v>0</v>
      </c>
      <c r="L785" s="6">
        <v>0</v>
      </c>
      <c r="M785" s="6">
        <v>202.01</v>
      </c>
      <c r="N785" s="6">
        <v>0</v>
      </c>
      <c r="O785" s="6">
        <v>0</v>
      </c>
      <c r="P785" s="82">
        <f t="shared" si="14"/>
        <v>202.01</v>
      </c>
    </row>
    <row r="786" spans="1:16" s="3" customFormat="1" x14ac:dyDescent="0.25">
      <c r="A786" s="9">
        <v>2019</v>
      </c>
      <c r="B786" s="9">
        <v>3</v>
      </c>
      <c r="C786" s="9" t="s">
        <v>327</v>
      </c>
      <c r="D786" s="9" t="s">
        <v>361</v>
      </c>
      <c r="E786" s="9" t="s">
        <v>29</v>
      </c>
      <c r="F786" s="9" t="s">
        <v>367</v>
      </c>
      <c r="G786" s="5" t="s">
        <v>368</v>
      </c>
      <c r="H786" s="6">
        <v>6.05</v>
      </c>
      <c r="I786" s="6">
        <v>0</v>
      </c>
      <c r="J786" s="6">
        <v>0</v>
      </c>
      <c r="K786" s="6">
        <v>2.5300000000000002</v>
      </c>
      <c r="L786" s="6">
        <v>3.52</v>
      </c>
      <c r="M786" s="6">
        <v>0</v>
      </c>
      <c r="N786" s="6">
        <v>0</v>
      </c>
      <c r="O786" s="6">
        <v>0</v>
      </c>
      <c r="P786" s="82">
        <f t="shared" si="14"/>
        <v>0</v>
      </c>
    </row>
    <row r="787" spans="1:16" s="3" customFormat="1" x14ac:dyDescent="0.25">
      <c r="A787" s="9">
        <v>2019</v>
      </c>
      <c r="B787" s="9">
        <v>3</v>
      </c>
      <c r="C787" s="9" t="s">
        <v>327</v>
      </c>
      <c r="D787" s="9" t="s">
        <v>369</v>
      </c>
      <c r="E787" s="9" t="s">
        <v>29</v>
      </c>
      <c r="F787" s="9" t="s">
        <v>367</v>
      </c>
      <c r="G787" s="5" t="s">
        <v>368</v>
      </c>
      <c r="H787" s="6">
        <v>2.15</v>
      </c>
      <c r="I787" s="6">
        <v>0</v>
      </c>
      <c r="J787" s="6">
        <v>0</v>
      </c>
      <c r="K787" s="6">
        <v>2.15</v>
      </c>
      <c r="L787" s="6">
        <v>0</v>
      </c>
      <c r="M787" s="6">
        <v>0</v>
      </c>
      <c r="N787" s="6">
        <v>0</v>
      </c>
      <c r="O787" s="6">
        <v>0</v>
      </c>
      <c r="P787" s="82">
        <f t="shared" si="14"/>
        <v>0</v>
      </c>
    </row>
    <row r="788" spans="1:16" s="3" customFormat="1" x14ac:dyDescent="0.25">
      <c r="A788" s="9">
        <v>2019</v>
      </c>
      <c r="B788" s="9">
        <v>3</v>
      </c>
      <c r="C788" s="9" t="s">
        <v>89</v>
      </c>
      <c r="D788" s="9" t="s">
        <v>370</v>
      </c>
      <c r="E788" s="9" t="s">
        <v>371</v>
      </c>
      <c r="F788" s="9" t="s">
        <v>372</v>
      </c>
      <c r="G788" s="5" t="s">
        <v>372</v>
      </c>
      <c r="H788" s="6">
        <v>22.59</v>
      </c>
      <c r="I788" s="6">
        <v>0</v>
      </c>
      <c r="J788" s="6">
        <v>0</v>
      </c>
      <c r="K788" s="6">
        <v>0.26</v>
      </c>
      <c r="L788" s="6">
        <v>0.05</v>
      </c>
      <c r="M788" s="6">
        <v>0</v>
      </c>
      <c r="N788" s="6">
        <v>0</v>
      </c>
      <c r="O788" s="6">
        <v>22.28</v>
      </c>
      <c r="P788" s="82">
        <f t="shared" si="14"/>
        <v>22.28</v>
      </c>
    </row>
    <row r="789" spans="1:16" s="3" customFormat="1" x14ac:dyDescent="0.25">
      <c r="A789" s="9">
        <v>2019</v>
      </c>
      <c r="B789" s="9">
        <v>3</v>
      </c>
      <c r="C789" s="9" t="s">
        <v>124</v>
      </c>
      <c r="D789" s="9" t="s">
        <v>373</v>
      </c>
      <c r="E789" s="9" t="s">
        <v>29</v>
      </c>
      <c r="F789" s="9" t="s">
        <v>374</v>
      </c>
      <c r="G789" s="5" t="s">
        <v>375</v>
      </c>
      <c r="H789" s="6">
        <v>14.41</v>
      </c>
      <c r="I789" s="6">
        <v>0</v>
      </c>
      <c r="J789" s="6">
        <v>0</v>
      </c>
      <c r="K789" s="6">
        <v>14.41</v>
      </c>
      <c r="L789" s="6">
        <v>0</v>
      </c>
      <c r="M789" s="6">
        <v>0</v>
      </c>
      <c r="N789" s="6">
        <v>0</v>
      </c>
      <c r="O789" s="6">
        <v>0</v>
      </c>
      <c r="P789" s="82">
        <f t="shared" si="14"/>
        <v>0</v>
      </c>
    </row>
    <row r="790" spans="1:16" s="3" customFormat="1" x14ac:dyDescent="0.25">
      <c r="A790" s="9">
        <v>2019</v>
      </c>
      <c r="B790" s="9">
        <v>3</v>
      </c>
      <c r="C790" s="9" t="s">
        <v>124</v>
      </c>
      <c r="D790" s="9" t="s">
        <v>353</v>
      </c>
      <c r="E790" s="9" t="s">
        <v>29</v>
      </c>
      <c r="F790" s="9" t="s">
        <v>376</v>
      </c>
      <c r="G790" s="5" t="s">
        <v>377</v>
      </c>
      <c r="H790" s="6">
        <v>10.64</v>
      </c>
      <c r="I790" s="6">
        <v>0</v>
      </c>
      <c r="J790" s="6">
        <v>0</v>
      </c>
      <c r="K790" s="6">
        <v>10.64</v>
      </c>
      <c r="L790" s="6">
        <v>0</v>
      </c>
      <c r="M790" s="6">
        <v>0</v>
      </c>
      <c r="N790" s="6">
        <v>0</v>
      </c>
      <c r="O790" s="6">
        <v>0</v>
      </c>
      <c r="P790" s="82">
        <f t="shared" si="14"/>
        <v>0</v>
      </c>
    </row>
    <row r="791" spans="1:16" s="3" customFormat="1" x14ac:dyDescent="0.25">
      <c r="A791" s="9">
        <v>2019</v>
      </c>
      <c r="B791" s="9">
        <v>3</v>
      </c>
      <c r="C791" s="9" t="s">
        <v>124</v>
      </c>
      <c r="D791" s="9" t="s">
        <v>353</v>
      </c>
      <c r="E791" s="9" t="s">
        <v>29</v>
      </c>
      <c r="F791" s="9" t="s">
        <v>378</v>
      </c>
      <c r="G791" s="5" t="s">
        <v>377</v>
      </c>
      <c r="H791" s="6">
        <v>9.67</v>
      </c>
      <c r="I791" s="6">
        <v>0</v>
      </c>
      <c r="J791" s="6">
        <v>0</v>
      </c>
      <c r="K791" s="6">
        <v>9.67</v>
      </c>
      <c r="L791" s="6">
        <v>0</v>
      </c>
      <c r="M791" s="6">
        <v>0</v>
      </c>
      <c r="N791" s="6">
        <v>0</v>
      </c>
      <c r="O791" s="6">
        <v>0</v>
      </c>
      <c r="P791" s="82">
        <f t="shared" si="14"/>
        <v>0</v>
      </c>
    </row>
    <row r="792" spans="1:16" s="3" customFormat="1" x14ac:dyDescent="0.25">
      <c r="A792" s="9">
        <v>2019</v>
      </c>
      <c r="B792" s="9">
        <v>3</v>
      </c>
      <c r="C792" s="9" t="s">
        <v>124</v>
      </c>
      <c r="D792" s="9" t="s">
        <v>379</v>
      </c>
      <c r="E792" s="9" t="s">
        <v>29</v>
      </c>
      <c r="F792" s="9" t="s">
        <v>380</v>
      </c>
      <c r="G792" s="5" t="s">
        <v>375</v>
      </c>
      <c r="H792" s="6">
        <v>0.31</v>
      </c>
      <c r="I792" s="6">
        <v>0</v>
      </c>
      <c r="J792" s="6">
        <v>0</v>
      </c>
      <c r="K792" s="6">
        <v>0.31</v>
      </c>
      <c r="L792" s="6">
        <v>0</v>
      </c>
      <c r="M792" s="6">
        <v>0</v>
      </c>
      <c r="N792" s="6">
        <v>0</v>
      </c>
      <c r="O792" s="6">
        <v>0</v>
      </c>
      <c r="P792" s="82">
        <f t="shared" si="14"/>
        <v>0</v>
      </c>
    </row>
    <row r="793" spans="1:16" s="3" customFormat="1" x14ac:dyDescent="0.25">
      <c r="A793" s="9">
        <v>2019</v>
      </c>
      <c r="B793" s="9">
        <v>3</v>
      </c>
      <c r="C793" s="9" t="s">
        <v>124</v>
      </c>
      <c r="D793" s="9" t="s">
        <v>373</v>
      </c>
      <c r="E793" s="9" t="s">
        <v>29</v>
      </c>
      <c r="F793" s="9" t="s">
        <v>381</v>
      </c>
      <c r="G793" s="5" t="s">
        <v>375</v>
      </c>
      <c r="H793" s="6">
        <v>1.4</v>
      </c>
      <c r="I793" s="6">
        <v>0</v>
      </c>
      <c r="J793" s="6">
        <v>0</v>
      </c>
      <c r="K793" s="6">
        <v>1.4</v>
      </c>
      <c r="L793" s="6">
        <v>0</v>
      </c>
      <c r="M793" s="6">
        <v>0</v>
      </c>
      <c r="N793" s="6">
        <v>0</v>
      </c>
      <c r="O793" s="6">
        <v>0</v>
      </c>
      <c r="P793" s="82">
        <f t="shared" si="14"/>
        <v>0</v>
      </c>
    </row>
    <row r="794" spans="1:16" s="3" customFormat="1" x14ac:dyDescent="0.25">
      <c r="A794" s="9">
        <v>2019</v>
      </c>
      <c r="B794" s="9">
        <v>3</v>
      </c>
      <c r="C794" s="9" t="s">
        <v>124</v>
      </c>
      <c r="D794" s="9" t="s">
        <v>379</v>
      </c>
      <c r="E794" s="9" t="s">
        <v>29</v>
      </c>
      <c r="F794" s="9" t="s">
        <v>381</v>
      </c>
      <c r="G794" s="5" t="s">
        <v>375</v>
      </c>
      <c r="H794" s="6">
        <v>4.13</v>
      </c>
      <c r="I794" s="6">
        <v>0</v>
      </c>
      <c r="J794" s="6">
        <v>0</v>
      </c>
      <c r="K794" s="6">
        <v>4.13</v>
      </c>
      <c r="L794" s="6">
        <v>0</v>
      </c>
      <c r="M794" s="6">
        <v>0</v>
      </c>
      <c r="N794" s="6">
        <v>0</v>
      </c>
      <c r="O794" s="6">
        <v>0</v>
      </c>
      <c r="P794" s="82">
        <f t="shared" si="14"/>
        <v>0</v>
      </c>
    </row>
    <row r="795" spans="1:16" s="3" customFormat="1" x14ac:dyDescent="0.25">
      <c r="A795" s="9">
        <v>2019</v>
      </c>
      <c r="B795" s="9">
        <v>3</v>
      </c>
      <c r="C795" s="9" t="s">
        <v>124</v>
      </c>
      <c r="D795" s="9" t="s">
        <v>382</v>
      </c>
      <c r="E795" s="9" t="s">
        <v>29</v>
      </c>
      <c r="F795" s="9" t="s">
        <v>383</v>
      </c>
      <c r="G795" s="5" t="s">
        <v>384</v>
      </c>
      <c r="H795" s="6">
        <v>0.88</v>
      </c>
      <c r="I795" s="6">
        <v>0</v>
      </c>
      <c r="J795" s="6">
        <v>0</v>
      </c>
      <c r="K795" s="6">
        <v>0.88</v>
      </c>
      <c r="L795" s="6">
        <v>0</v>
      </c>
      <c r="M795" s="6">
        <v>0</v>
      </c>
      <c r="N795" s="6">
        <v>0</v>
      </c>
      <c r="O795" s="6">
        <v>0</v>
      </c>
      <c r="P795" s="82">
        <f t="shared" si="14"/>
        <v>0</v>
      </c>
    </row>
    <row r="796" spans="1:16" s="3" customFormat="1" x14ac:dyDescent="0.25">
      <c r="A796" s="9">
        <v>2019</v>
      </c>
      <c r="B796" s="9">
        <v>3</v>
      </c>
      <c r="C796" s="9" t="s">
        <v>124</v>
      </c>
      <c r="D796" s="9" t="s">
        <v>353</v>
      </c>
      <c r="E796" s="9" t="s">
        <v>29</v>
      </c>
      <c r="F796" s="9" t="s">
        <v>353</v>
      </c>
      <c r="G796" s="5" t="s">
        <v>353</v>
      </c>
      <c r="H796" s="6">
        <v>102.25</v>
      </c>
      <c r="I796" s="6">
        <v>0</v>
      </c>
      <c r="J796" s="6">
        <v>0</v>
      </c>
      <c r="K796" s="6">
        <v>102.25</v>
      </c>
      <c r="L796" s="6">
        <v>0</v>
      </c>
      <c r="M796" s="6">
        <v>0</v>
      </c>
      <c r="N796" s="6">
        <v>0</v>
      </c>
      <c r="O796" s="6">
        <v>0</v>
      </c>
      <c r="P796" s="82">
        <f t="shared" si="14"/>
        <v>0</v>
      </c>
    </row>
    <row r="797" spans="1:16" s="3" customFormat="1" x14ac:dyDescent="0.25">
      <c r="A797" s="9">
        <v>2019</v>
      </c>
      <c r="B797" s="9">
        <v>3</v>
      </c>
      <c r="C797" s="9" t="s">
        <v>124</v>
      </c>
      <c r="D797" s="9" t="s">
        <v>353</v>
      </c>
      <c r="E797" s="9" t="s">
        <v>29</v>
      </c>
      <c r="F797" s="9" t="s">
        <v>385</v>
      </c>
      <c r="G797" s="5" t="s">
        <v>377</v>
      </c>
      <c r="H797" s="6">
        <v>1.77</v>
      </c>
      <c r="I797" s="6">
        <v>0</v>
      </c>
      <c r="J797" s="6">
        <v>0</v>
      </c>
      <c r="K797" s="6">
        <v>1.77</v>
      </c>
      <c r="L797" s="6">
        <v>0</v>
      </c>
      <c r="M797" s="6">
        <v>0</v>
      </c>
      <c r="N797" s="6">
        <v>0</v>
      </c>
      <c r="O797" s="6">
        <v>0</v>
      </c>
      <c r="P797" s="82">
        <f t="shared" si="14"/>
        <v>0</v>
      </c>
    </row>
    <row r="798" spans="1:16" s="3" customFormat="1" x14ac:dyDescent="0.25">
      <c r="A798" s="9">
        <v>2019</v>
      </c>
      <c r="B798" s="9">
        <v>3</v>
      </c>
      <c r="C798" s="9" t="s">
        <v>124</v>
      </c>
      <c r="D798" s="9" t="s">
        <v>353</v>
      </c>
      <c r="E798" s="9" t="s">
        <v>29</v>
      </c>
      <c r="F798" s="9" t="s">
        <v>386</v>
      </c>
      <c r="G798" s="5" t="s">
        <v>377</v>
      </c>
      <c r="H798" s="6">
        <v>3.14</v>
      </c>
      <c r="I798" s="6">
        <v>0</v>
      </c>
      <c r="J798" s="6">
        <v>0</v>
      </c>
      <c r="K798" s="6">
        <v>3.14</v>
      </c>
      <c r="L798" s="6">
        <v>0</v>
      </c>
      <c r="M798" s="6">
        <v>0</v>
      </c>
      <c r="N798" s="6">
        <v>0</v>
      </c>
      <c r="O798" s="6">
        <v>0</v>
      </c>
      <c r="P798" s="82">
        <f t="shared" si="14"/>
        <v>0</v>
      </c>
    </row>
    <row r="799" spans="1:16" s="3" customFormat="1" x14ac:dyDescent="0.25">
      <c r="A799" s="9">
        <v>2019</v>
      </c>
      <c r="B799" s="9">
        <v>3</v>
      </c>
      <c r="C799" s="9" t="s">
        <v>387</v>
      </c>
      <c r="D799" s="9" t="s">
        <v>388</v>
      </c>
      <c r="E799" s="9" t="s">
        <v>29</v>
      </c>
      <c r="F799" s="9" t="s">
        <v>389</v>
      </c>
      <c r="G799" s="5" t="s">
        <v>377</v>
      </c>
      <c r="H799" s="6">
        <v>60</v>
      </c>
      <c r="I799" s="6">
        <v>0</v>
      </c>
      <c r="J799" s="6">
        <v>0</v>
      </c>
      <c r="K799" s="6">
        <v>60</v>
      </c>
      <c r="L799" s="6">
        <v>0</v>
      </c>
      <c r="M799" s="6">
        <v>0</v>
      </c>
      <c r="N799" s="6">
        <v>0</v>
      </c>
      <c r="O799" s="6">
        <v>0</v>
      </c>
      <c r="P799" s="82">
        <f t="shared" si="14"/>
        <v>0</v>
      </c>
    </row>
    <row r="800" spans="1:16" s="3" customFormat="1" x14ac:dyDescent="0.25">
      <c r="A800" s="9">
        <v>2019</v>
      </c>
      <c r="B800" s="9">
        <v>3</v>
      </c>
      <c r="C800" s="9" t="s">
        <v>124</v>
      </c>
      <c r="D800" s="9" t="s">
        <v>382</v>
      </c>
      <c r="E800" s="9" t="s">
        <v>29</v>
      </c>
      <c r="F800" s="9" t="s">
        <v>390</v>
      </c>
      <c r="G800" s="5" t="s">
        <v>384</v>
      </c>
      <c r="H800" s="6">
        <v>0.75</v>
      </c>
      <c r="I800" s="6">
        <v>0</v>
      </c>
      <c r="J800" s="6">
        <v>0</v>
      </c>
      <c r="K800" s="6">
        <v>0.75</v>
      </c>
      <c r="L800" s="6">
        <v>0</v>
      </c>
      <c r="M800" s="6">
        <v>0</v>
      </c>
      <c r="N800" s="6">
        <v>0</v>
      </c>
      <c r="O800" s="6">
        <v>0</v>
      </c>
      <c r="P800" s="82">
        <f t="shared" si="14"/>
        <v>0</v>
      </c>
    </row>
    <row r="801" spans="1:16" s="3" customFormat="1" x14ac:dyDescent="0.25">
      <c r="A801" s="9">
        <v>2019</v>
      </c>
      <c r="B801" s="9">
        <v>3</v>
      </c>
      <c r="C801" s="9" t="s">
        <v>19</v>
      </c>
      <c r="D801" s="9" t="s">
        <v>20</v>
      </c>
      <c r="E801" s="9" t="s">
        <v>104</v>
      </c>
      <c r="F801" s="9" t="s">
        <v>391</v>
      </c>
      <c r="G801" s="5" t="s">
        <v>392</v>
      </c>
      <c r="H801" s="6">
        <v>1.26</v>
      </c>
      <c r="I801" s="6">
        <v>0</v>
      </c>
      <c r="J801" s="6">
        <v>0</v>
      </c>
      <c r="K801" s="6">
        <v>0</v>
      </c>
      <c r="L801" s="6">
        <v>1.26</v>
      </c>
      <c r="M801" s="6">
        <v>0</v>
      </c>
      <c r="N801" s="6">
        <v>0</v>
      </c>
      <c r="O801" s="6">
        <v>0</v>
      </c>
      <c r="P801" s="82">
        <f t="shared" si="14"/>
        <v>0</v>
      </c>
    </row>
    <row r="802" spans="1:16" s="3" customFormat="1" x14ac:dyDescent="0.25">
      <c r="A802" s="9">
        <v>2019</v>
      </c>
      <c r="B802" s="9">
        <v>3</v>
      </c>
      <c r="C802" s="9" t="s">
        <v>15</v>
      </c>
      <c r="D802" s="9" t="s">
        <v>393</v>
      </c>
      <c r="E802" s="9" t="s">
        <v>43</v>
      </c>
      <c r="F802" s="9" t="s">
        <v>393</v>
      </c>
      <c r="G802" s="5" t="s">
        <v>393</v>
      </c>
      <c r="H802" s="6">
        <v>1.37</v>
      </c>
      <c r="I802" s="6">
        <v>0</v>
      </c>
      <c r="J802" s="6">
        <v>0</v>
      </c>
      <c r="K802" s="6">
        <v>0.45</v>
      </c>
      <c r="L802" s="6">
        <v>0.92</v>
      </c>
      <c r="M802" s="6">
        <v>0</v>
      </c>
      <c r="N802" s="6">
        <v>0</v>
      </c>
      <c r="O802" s="6">
        <v>0</v>
      </c>
      <c r="P802" s="82">
        <f t="shared" si="14"/>
        <v>0</v>
      </c>
    </row>
    <row r="803" spans="1:16" s="3" customFormat="1" x14ac:dyDescent="0.25">
      <c r="A803" s="9">
        <v>2019</v>
      </c>
      <c r="B803" s="9">
        <v>3</v>
      </c>
      <c r="C803" s="9" t="s">
        <v>15</v>
      </c>
      <c r="D803" s="9" t="s">
        <v>393</v>
      </c>
      <c r="E803" s="9" t="s">
        <v>43</v>
      </c>
      <c r="F803" s="9" t="s">
        <v>394</v>
      </c>
      <c r="G803" s="5" t="s">
        <v>393</v>
      </c>
      <c r="H803" s="6">
        <v>3.38</v>
      </c>
      <c r="I803" s="6">
        <v>0</v>
      </c>
      <c r="J803" s="6">
        <v>0</v>
      </c>
      <c r="K803" s="6">
        <v>2.91</v>
      </c>
      <c r="L803" s="6">
        <v>0.46</v>
      </c>
      <c r="M803" s="6">
        <v>0</v>
      </c>
      <c r="N803" s="6">
        <v>0</v>
      </c>
      <c r="O803" s="6">
        <v>0</v>
      </c>
      <c r="P803" s="82">
        <f t="shared" si="14"/>
        <v>0</v>
      </c>
    </row>
    <row r="804" spans="1:16" s="3" customFormat="1" x14ac:dyDescent="0.25">
      <c r="A804" s="9">
        <v>2019</v>
      </c>
      <c r="B804" s="9">
        <v>3</v>
      </c>
      <c r="C804" s="9" t="s">
        <v>15</v>
      </c>
      <c r="D804" s="9" t="s">
        <v>393</v>
      </c>
      <c r="E804" s="9" t="s">
        <v>43</v>
      </c>
      <c r="F804" s="9" t="s">
        <v>395</v>
      </c>
      <c r="G804" s="5" t="s">
        <v>393</v>
      </c>
      <c r="H804" s="6">
        <v>10.93</v>
      </c>
      <c r="I804" s="6">
        <v>0</v>
      </c>
      <c r="J804" s="6">
        <v>0</v>
      </c>
      <c r="K804" s="6">
        <v>10.93</v>
      </c>
      <c r="L804" s="6">
        <v>0</v>
      </c>
      <c r="M804" s="6">
        <v>0</v>
      </c>
      <c r="N804" s="6">
        <v>0</v>
      </c>
      <c r="O804" s="6">
        <v>0</v>
      </c>
      <c r="P804" s="82">
        <f t="shared" si="14"/>
        <v>0</v>
      </c>
    </row>
    <row r="805" spans="1:16" s="3" customFormat="1" x14ac:dyDescent="0.25">
      <c r="A805" s="9">
        <v>2019</v>
      </c>
      <c r="B805" s="9">
        <v>3</v>
      </c>
      <c r="C805" s="9" t="s">
        <v>15</v>
      </c>
      <c r="D805" s="9" t="s">
        <v>393</v>
      </c>
      <c r="E805" s="9" t="s">
        <v>43</v>
      </c>
      <c r="F805" s="9" t="s">
        <v>396</v>
      </c>
      <c r="G805" s="5" t="s">
        <v>396</v>
      </c>
      <c r="H805" s="6">
        <v>0.57999999999999996</v>
      </c>
      <c r="I805" s="6">
        <v>0</v>
      </c>
      <c r="J805" s="6">
        <v>0</v>
      </c>
      <c r="K805" s="6">
        <v>0.57999999999999996</v>
      </c>
      <c r="L805" s="6">
        <v>0</v>
      </c>
      <c r="M805" s="6">
        <v>0</v>
      </c>
      <c r="N805" s="6">
        <v>0</v>
      </c>
      <c r="O805" s="6">
        <v>0</v>
      </c>
      <c r="P805" s="82">
        <f t="shared" si="14"/>
        <v>0</v>
      </c>
    </row>
    <row r="806" spans="1:16" s="3" customFormat="1" x14ac:dyDescent="0.25">
      <c r="A806" s="9">
        <v>2019</v>
      </c>
      <c r="B806" s="9">
        <v>3</v>
      </c>
      <c r="C806" s="9" t="s">
        <v>55</v>
      </c>
      <c r="D806" s="9" t="s">
        <v>249</v>
      </c>
      <c r="E806" s="9" t="s">
        <v>29</v>
      </c>
      <c r="F806" s="9" t="s">
        <v>397</v>
      </c>
      <c r="G806" s="5" t="s">
        <v>398</v>
      </c>
      <c r="H806" s="6">
        <v>15.23</v>
      </c>
      <c r="I806" s="6">
        <v>0</v>
      </c>
      <c r="J806" s="6">
        <v>0</v>
      </c>
      <c r="K806" s="6">
        <v>15.23</v>
      </c>
      <c r="L806" s="6">
        <v>0</v>
      </c>
      <c r="M806" s="6">
        <v>0</v>
      </c>
      <c r="N806" s="6">
        <v>0</v>
      </c>
      <c r="O806" s="6">
        <v>0</v>
      </c>
      <c r="P806" s="82">
        <f t="shared" si="14"/>
        <v>0</v>
      </c>
    </row>
    <row r="807" spans="1:16" s="3" customFormat="1" x14ac:dyDescent="0.25">
      <c r="A807" s="9">
        <v>2019</v>
      </c>
      <c r="B807" s="9">
        <v>3</v>
      </c>
      <c r="C807" s="9" t="s">
        <v>55</v>
      </c>
      <c r="D807" s="9" t="s">
        <v>249</v>
      </c>
      <c r="E807" s="9" t="s">
        <v>29</v>
      </c>
      <c r="F807" s="9" t="s">
        <v>398</v>
      </c>
      <c r="G807" s="5" t="s">
        <v>398</v>
      </c>
      <c r="H807" s="6">
        <v>96.45</v>
      </c>
      <c r="I807" s="6">
        <v>0</v>
      </c>
      <c r="J807" s="6">
        <v>0</v>
      </c>
      <c r="K807" s="6">
        <v>64.069999999999993</v>
      </c>
      <c r="L807" s="6">
        <v>32.380000000000003</v>
      </c>
      <c r="M807" s="6">
        <v>0</v>
      </c>
      <c r="N807" s="6">
        <v>0</v>
      </c>
      <c r="O807" s="6">
        <v>0</v>
      </c>
      <c r="P807" s="82">
        <f t="shared" si="14"/>
        <v>0</v>
      </c>
    </row>
    <row r="808" spans="1:16" s="3" customFormat="1" x14ac:dyDescent="0.25">
      <c r="A808" s="9">
        <v>2019</v>
      </c>
      <c r="B808" s="9">
        <v>3</v>
      </c>
      <c r="C808" s="9" t="s">
        <v>61</v>
      </c>
      <c r="D808" s="9" t="s">
        <v>399</v>
      </c>
      <c r="E808" s="9" t="s">
        <v>29</v>
      </c>
      <c r="F808" s="9" t="s">
        <v>400</v>
      </c>
      <c r="G808" s="5" t="s">
        <v>401</v>
      </c>
      <c r="H808" s="6">
        <v>12.04</v>
      </c>
      <c r="I808" s="6">
        <v>0</v>
      </c>
      <c r="J808" s="6">
        <v>0</v>
      </c>
      <c r="K808" s="6">
        <v>0.67</v>
      </c>
      <c r="L808" s="6">
        <v>3.77</v>
      </c>
      <c r="M808" s="6">
        <v>7.6</v>
      </c>
      <c r="N808" s="6">
        <v>3.69</v>
      </c>
      <c r="O808" s="6">
        <v>0</v>
      </c>
      <c r="P808" s="82">
        <f t="shared" si="14"/>
        <v>3.9099999999999997</v>
      </c>
    </row>
    <row r="809" spans="1:16" s="3" customFormat="1" x14ac:dyDescent="0.25">
      <c r="A809" s="9">
        <v>2019</v>
      </c>
      <c r="B809" s="9">
        <v>3</v>
      </c>
      <c r="C809" s="9" t="s">
        <v>61</v>
      </c>
      <c r="D809" s="9" t="s">
        <v>401</v>
      </c>
      <c r="E809" s="9" t="s">
        <v>29</v>
      </c>
      <c r="F809" s="9" t="s">
        <v>401</v>
      </c>
      <c r="G809" s="5" t="s">
        <v>401</v>
      </c>
      <c r="H809" s="6">
        <v>4.6899999999999995</v>
      </c>
      <c r="I809" s="6">
        <v>0</v>
      </c>
      <c r="J809" s="6">
        <v>0</v>
      </c>
      <c r="K809" s="6">
        <v>0.04</v>
      </c>
      <c r="L809" s="6">
        <v>0.62</v>
      </c>
      <c r="M809" s="6">
        <v>0</v>
      </c>
      <c r="N809" s="6">
        <v>0</v>
      </c>
      <c r="O809" s="6">
        <v>4.03</v>
      </c>
      <c r="P809" s="82">
        <f t="shared" si="14"/>
        <v>4.03</v>
      </c>
    </row>
    <row r="810" spans="1:16" s="3" customFormat="1" x14ac:dyDescent="0.25">
      <c r="A810" s="9">
        <v>2019</v>
      </c>
      <c r="B810" s="9">
        <v>3</v>
      </c>
      <c r="C810" s="9" t="s">
        <v>61</v>
      </c>
      <c r="D810" s="9" t="s">
        <v>62</v>
      </c>
      <c r="E810" s="9" t="s">
        <v>29</v>
      </c>
      <c r="F810" s="9" t="s">
        <v>402</v>
      </c>
      <c r="G810" s="5" t="s">
        <v>401</v>
      </c>
      <c r="H810" s="6">
        <v>78.06</v>
      </c>
      <c r="I810" s="6">
        <v>0</v>
      </c>
      <c r="J810" s="6">
        <v>0</v>
      </c>
      <c r="K810" s="6">
        <v>2.06</v>
      </c>
      <c r="L810" s="6">
        <v>76.010000000000005</v>
      </c>
      <c r="M810" s="6">
        <v>0</v>
      </c>
      <c r="N810" s="6">
        <v>0</v>
      </c>
      <c r="O810" s="6">
        <v>0</v>
      </c>
      <c r="P810" s="82">
        <f t="shared" si="14"/>
        <v>0</v>
      </c>
    </row>
    <row r="811" spans="1:16" s="3" customFormat="1" x14ac:dyDescent="0.25">
      <c r="A811" s="9">
        <v>2019</v>
      </c>
      <c r="B811" s="9">
        <v>3</v>
      </c>
      <c r="C811" s="9" t="s">
        <v>61</v>
      </c>
      <c r="D811" s="9" t="s">
        <v>401</v>
      </c>
      <c r="E811" s="9" t="s">
        <v>29</v>
      </c>
      <c r="F811" s="9" t="s">
        <v>402</v>
      </c>
      <c r="G811" s="5" t="s">
        <v>401</v>
      </c>
      <c r="H811" s="6">
        <v>34.659999999999997</v>
      </c>
      <c r="I811" s="6">
        <v>0</v>
      </c>
      <c r="J811" s="6">
        <v>0</v>
      </c>
      <c r="K811" s="6">
        <v>0.91</v>
      </c>
      <c r="L811" s="6">
        <v>33.75</v>
      </c>
      <c r="M811" s="6">
        <v>0</v>
      </c>
      <c r="N811" s="6">
        <v>0</v>
      </c>
      <c r="O811" s="6">
        <v>0</v>
      </c>
      <c r="P811" s="82">
        <f t="shared" si="14"/>
        <v>0</v>
      </c>
    </row>
    <row r="812" spans="1:16" s="3" customFormat="1" x14ac:dyDescent="0.25">
      <c r="A812" s="9">
        <v>2019</v>
      </c>
      <c r="B812" s="9">
        <v>3</v>
      </c>
      <c r="C812" s="9" t="s">
        <v>98</v>
      </c>
      <c r="D812" s="9" t="s">
        <v>403</v>
      </c>
      <c r="E812" s="9" t="s">
        <v>29</v>
      </c>
      <c r="F812" s="9" t="s">
        <v>404</v>
      </c>
      <c r="G812" s="5" t="s">
        <v>405</v>
      </c>
      <c r="H812" s="6">
        <v>0.06</v>
      </c>
      <c r="I812" s="6">
        <v>0</v>
      </c>
      <c r="J812" s="6">
        <v>0</v>
      </c>
      <c r="K812" s="6">
        <v>0.06</v>
      </c>
      <c r="L812" s="6">
        <v>0</v>
      </c>
      <c r="M812" s="6">
        <v>0</v>
      </c>
      <c r="N812" s="6">
        <v>0</v>
      </c>
      <c r="O812" s="6">
        <v>0</v>
      </c>
      <c r="P812" s="82">
        <f t="shared" si="14"/>
        <v>0</v>
      </c>
    </row>
    <row r="813" spans="1:16" s="3" customFormat="1" x14ac:dyDescent="0.25">
      <c r="A813" s="9">
        <v>2019</v>
      </c>
      <c r="B813" s="9">
        <v>3</v>
      </c>
      <c r="C813" s="9" t="s">
        <v>19</v>
      </c>
      <c r="D813" s="9" t="s">
        <v>70</v>
      </c>
      <c r="E813" s="9" t="s">
        <v>364</v>
      </c>
      <c r="F813" s="9" t="s">
        <v>406</v>
      </c>
      <c r="G813" s="5" t="s">
        <v>407</v>
      </c>
      <c r="H813" s="6">
        <v>3636.86</v>
      </c>
      <c r="I813" s="6">
        <v>0</v>
      </c>
      <c r="J813" s="6">
        <v>3534.69</v>
      </c>
      <c r="K813" s="6">
        <v>8.65</v>
      </c>
      <c r="L813" s="6">
        <v>93.51</v>
      </c>
      <c r="M813" s="6">
        <v>0</v>
      </c>
      <c r="N813" s="6">
        <v>0</v>
      </c>
      <c r="O813" s="6">
        <v>0</v>
      </c>
      <c r="P813" s="82">
        <f t="shared" si="14"/>
        <v>0</v>
      </c>
    </row>
    <row r="814" spans="1:16" s="3" customFormat="1" x14ac:dyDescent="0.25">
      <c r="A814" s="9">
        <v>2019</v>
      </c>
      <c r="B814" s="9">
        <v>3</v>
      </c>
      <c r="C814" s="9" t="s">
        <v>19</v>
      </c>
      <c r="D814" s="9" t="s">
        <v>70</v>
      </c>
      <c r="E814" s="9" t="s">
        <v>364</v>
      </c>
      <c r="F814" s="9" t="s">
        <v>408</v>
      </c>
      <c r="G814" s="5" t="s">
        <v>407</v>
      </c>
      <c r="H814" s="6">
        <v>1410.68</v>
      </c>
      <c r="I814" s="6">
        <v>0</v>
      </c>
      <c r="J814" s="6">
        <v>1371.05</v>
      </c>
      <c r="K814" s="6">
        <v>3.35</v>
      </c>
      <c r="L814" s="6">
        <v>36.270000000000003</v>
      </c>
      <c r="M814" s="6">
        <v>0</v>
      </c>
      <c r="N814" s="6">
        <v>0</v>
      </c>
      <c r="O814" s="6">
        <v>0</v>
      </c>
      <c r="P814" s="82">
        <f t="shared" si="14"/>
        <v>0</v>
      </c>
    </row>
    <row r="815" spans="1:16" s="3" customFormat="1" x14ac:dyDescent="0.25">
      <c r="A815" s="9">
        <v>2019</v>
      </c>
      <c r="B815" s="9">
        <v>3</v>
      </c>
      <c r="C815" s="9" t="s">
        <v>19</v>
      </c>
      <c r="D815" s="9" t="s">
        <v>70</v>
      </c>
      <c r="E815" s="9" t="s">
        <v>364</v>
      </c>
      <c r="F815" s="9" t="s">
        <v>409</v>
      </c>
      <c r="G815" s="5" t="s">
        <v>407</v>
      </c>
      <c r="H815" s="6">
        <v>12721.749999999998</v>
      </c>
      <c r="I815" s="6">
        <v>0</v>
      </c>
      <c r="J815" s="6">
        <v>6127.9999999999991</v>
      </c>
      <c r="K815" s="6">
        <v>35.529999999999994</v>
      </c>
      <c r="L815" s="6">
        <v>265.58999999999997</v>
      </c>
      <c r="M815" s="6">
        <v>4535.7100000000009</v>
      </c>
      <c r="N815" s="6">
        <v>0</v>
      </c>
      <c r="O815" s="6">
        <v>1756.9400000000003</v>
      </c>
      <c r="P815" s="82">
        <f t="shared" si="14"/>
        <v>6292.6500000000015</v>
      </c>
    </row>
    <row r="816" spans="1:16" s="3" customFormat="1" x14ac:dyDescent="0.25">
      <c r="A816" s="9">
        <v>2019</v>
      </c>
      <c r="B816" s="9">
        <v>3</v>
      </c>
      <c r="C816" s="9" t="s">
        <v>61</v>
      </c>
      <c r="D816" s="9" t="s">
        <v>399</v>
      </c>
      <c r="E816" s="9" t="s">
        <v>29</v>
      </c>
      <c r="F816" s="9" t="s">
        <v>410</v>
      </c>
      <c r="G816" s="5" t="s">
        <v>411</v>
      </c>
      <c r="H816" s="6">
        <v>7.78</v>
      </c>
      <c r="I816" s="6">
        <v>0</v>
      </c>
      <c r="J816" s="6">
        <v>0</v>
      </c>
      <c r="K816" s="6">
        <v>7.78</v>
      </c>
      <c r="L816" s="6">
        <v>0</v>
      </c>
      <c r="M816" s="6">
        <v>0</v>
      </c>
      <c r="N816" s="6">
        <v>0</v>
      </c>
      <c r="O816" s="6">
        <v>0</v>
      </c>
      <c r="P816" s="82">
        <f t="shared" si="14"/>
        <v>0</v>
      </c>
    </row>
    <row r="817" spans="1:16" s="3" customFormat="1" x14ac:dyDescent="0.25">
      <c r="A817" s="9">
        <v>2019</v>
      </c>
      <c r="B817" s="9">
        <v>3</v>
      </c>
      <c r="C817" s="9" t="s">
        <v>61</v>
      </c>
      <c r="D817" s="9" t="s">
        <v>399</v>
      </c>
      <c r="E817" s="9" t="s">
        <v>29</v>
      </c>
      <c r="F817" s="9" t="s">
        <v>412</v>
      </c>
      <c r="G817" s="5" t="s">
        <v>411</v>
      </c>
      <c r="H817" s="6">
        <v>1.45</v>
      </c>
      <c r="I817" s="6">
        <v>0</v>
      </c>
      <c r="J817" s="6">
        <v>0</v>
      </c>
      <c r="K817" s="6">
        <v>1.45</v>
      </c>
      <c r="L817" s="6">
        <v>0</v>
      </c>
      <c r="M817" s="6">
        <v>0</v>
      </c>
      <c r="N817" s="6">
        <v>0</v>
      </c>
      <c r="O817" s="6">
        <v>0</v>
      </c>
      <c r="P817" s="82">
        <f t="shared" si="14"/>
        <v>0</v>
      </c>
    </row>
    <row r="818" spans="1:16" s="3" customFormat="1" x14ac:dyDescent="0.25">
      <c r="A818" s="9">
        <v>2019</v>
      </c>
      <c r="B818" s="9">
        <v>3</v>
      </c>
      <c r="C818" s="9" t="s">
        <v>61</v>
      </c>
      <c r="D818" s="9" t="s">
        <v>62</v>
      </c>
      <c r="E818" s="9" t="s">
        <v>29</v>
      </c>
      <c r="F818" s="9" t="s">
        <v>413</v>
      </c>
      <c r="G818" s="5" t="s">
        <v>411</v>
      </c>
      <c r="H818" s="6">
        <v>1.47</v>
      </c>
      <c r="I818" s="6">
        <v>0</v>
      </c>
      <c r="J818" s="6">
        <v>0</v>
      </c>
      <c r="K818" s="6">
        <v>1.47</v>
      </c>
      <c r="L818" s="6">
        <v>0</v>
      </c>
      <c r="M818" s="6">
        <v>0</v>
      </c>
      <c r="N818" s="6">
        <v>0</v>
      </c>
      <c r="O818" s="6">
        <v>0</v>
      </c>
      <c r="P818" s="82">
        <f t="shared" si="14"/>
        <v>0</v>
      </c>
    </row>
    <row r="819" spans="1:16" s="3" customFormat="1" x14ac:dyDescent="0.25">
      <c r="A819" s="9">
        <v>2019</v>
      </c>
      <c r="B819" s="9">
        <v>3</v>
      </c>
      <c r="C819" s="9" t="s">
        <v>61</v>
      </c>
      <c r="D819" s="9" t="s">
        <v>399</v>
      </c>
      <c r="E819" s="9" t="s">
        <v>29</v>
      </c>
      <c r="F819" s="9" t="s">
        <v>414</v>
      </c>
      <c r="G819" s="5" t="s">
        <v>411</v>
      </c>
      <c r="H819" s="6">
        <v>5.84</v>
      </c>
      <c r="I819" s="6">
        <v>0</v>
      </c>
      <c r="J819" s="6">
        <v>0</v>
      </c>
      <c r="K819" s="6">
        <v>0.14000000000000001</v>
      </c>
      <c r="L819" s="6">
        <v>7.0000000000000007E-2</v>
      </c>
      <c r="M819" s="6">
        <v>5.55</v>
      </c>
      <c r="N819" s="6">
        <v>1.8</v>
      </c>
      <c r="O819" s="6">
        <v>0.08</v>
      </c>
      <c r="P819" s="82">
        <f t="shared" si="14"/>
        <v>3.83</v>
      </c>
    </row>
    <row r="820" spans="1:16" s="3" customFormat="1" x14ac:dyDescent="0.25">
      <c r="A820" s="9">
        <v>2019</v>
      </c>
      <c r="B820" s="9">
        <v>3</v>
      </c>
      <c r="C820" s="9" t="s">
        <v>61</v>
      </c>
      <c r="D820" s="9" t="s">
        <v>399</v>
      </c>
      <c r="E820" s="9" t="s">
        <v>29</v>
      </c>
      <c r="F820" s="9" t="s">
        <v>415</v>
      </c>
      <c r="G820" s="5" t="s">
        <v>411</v>
      </c>
      <c r="H820" s="6">
        <v>10.210000000000001</v>
      </c>
      <c r="I820" s="6">
        <v>0</v>
      </c>
      <c r="J820" s="6">
        <v>0</v>
      </c>
      <c r="K820" s="6">
        <v>5.12</v>
      </c>
      <c r="L820" s="6">
        <v>0.06</v>
      </c>
      <c r="M820" s="6">
        <v>4.96</v>
      </c>
      <c r="N820" s="6">
        <v>1.6099999999999999</v>
      </c>
      <c r="O820" s="6">
        <v>7.0000000000000007E-2</v>
      </c>
      <c r="P820" s="82">
        <f t="shared" si="14"/>
        <v>3.4200000000000004</v>
      </c>
    </row>
    <row r="821" spans="1:16" s="3" customFormat="1" x14ac:dyDescent="0.25">
      <c r="A821" s="9">
        <v>2019</v>
      </c>
      <c r="B821" s="9">
        <v>3</v>
      </c>
      <c r="C821" s="9" t="s">
        <v>61</v>
      </c>
      <c r="D821" s="9" t="s">
        <v>399</v>
      </c>
      <c r="E821" s="9" t="s">
        <v>29</v>
      </c>
      <c r="F821" s="9" t="s">
        <v>416</v>
      </c>
      <c r="G821" s="5" t="s">
        <v>411</v>
      </c>
      <c r="H821" s="6">
        <v>40.54</v>
      </c>
      <c r="I821" s="6">
        <v>0</v>
      </c>
      <c r="J821" s="6">
        <v>0</v>
      </c>
      <c r="K821" s="6">
        <v>1.62</v>
      </c>
      <c r="L821" s="6">
        <v>3.59</v>
      </c>
      <c r="M821" s="6">
        <v>34.840000000000003</v>
      </c>
      <c r="N821" s="6">
        <v>11.3</v>
      </c>
      <c r="O821" s="6">
        <v>0.5</v>
      </c>
      <c r="P821" s="82">
        <f t="shared" si="14"/>
        <v>24.040000000000003</v>
      </c>
    </row>
    <row r="822" spans="1:16" s="3" customFormat="1" x14ac:dyDescent="0.25">
      <c r="A822" s="9">
        <v>2019</v>
      </c>
      <c r="B822" s="9">
        <v>3</v>
      </c>
      <c r="C822" s="9" t="s">
        <v>61</v>
      </c>
      <c r="D822" s="9" t="s">
        <v>417</v>
      </c>
      <c r="E822" s="9" t="s">
        <v>29</v>
      </c>
      <c r="F822" s="9" t="s">
        <v>418</v>
      </c>
      <c r="G822" s="5" t="s">
        <v>411</v>
      </c>
      <c r="H822" s="6">
        <v>7.71</v>
      </c>
      <c r="I822" s="6">
        <v>0</v>
      </c>
      <c r="J822" s="6">
        <v>0</v>
      </c>
      <c r="K822" s="6">
        <v>6.06</v>
      </c>
      <c r="L822" s="6">
        <v>1.6600000000000001</v>
      </c>
      <c r="M822" s="6">
        <v>0</v>
      </c>
      <c r="N822" s="6">
        <v>0</v>
      </c>
      <c r="O822" s="6">
        <v>0</v>
      </c>
      <c r="P822" s="82">
        <f t="shared" si="14"/>
        <v>0</v>
      </c>
    </row>
    <row r="823" spans="1:16" s="3" customFormat="1" x14ac:dyDescent="0.25">
      <c r="A823" s="9">
        <v>2019</v>
      </c>
      <c r="B823" s="9">
        <v>3</v>
      </c>
      <c r="C823" s="9" t="s">
        <v>61</v>
      </c>
      <c r="D823" s="9" t="s">
        <v>62</v>
      </c>
      <c r="E823" s="9" t="s">
        <v>29</v>
      </c>
      <c r="F823" s="9" t="s">
        <v>419</v>
      </c>
      <c r="G823" s="5" t="s">
        <v>411</v>
      </c>
      <c r="H823" s="6">
        <v>3.77</v>
      </c>
      <c r="I823" s="6">
        <v>0</v>
      </c>
      <c r="J823" s="6">
        <v>0</v>
      </c>
      <c r="K823" s="6">
        <v>3.77</v>
      </c>
      <c r="L823" s="6">
        <v>0</v>
      </c>
      <c r="M823" s="6">
        <v>0</v>
      </c>
      <c r="N823" s="6">
        <v>0</v>
      </c>
      <c r="O823" s="6">
        <v>0</v>
      </c>
      <c r="P823" s="82">
        <f t="shared" si="14"/>
        <v>0</v>
      </c>
    </row>
    <row r="824" spans="1:16" s="3" customFormat="1" x14ac:dyDescent="0.25">
      <c r="A824" s="9">
        <v>2019</v>
      </c>
      <c r="B824" s="9">
        <v>3</v>
      </c>
      <c r="C824" s="9" t="s">
        <v>61</v>
      </c>
      <c r="D824" s="9" t="s">
        <v>62</v>
      </c>
      <c r="E824" s="9" t="s">
        <v>29</v>
      </c>
      <c r="F824" s="9" t="s">
        <v>420</v>
      </c>
      <c r="G824" s="5" t="s">
        <v>411</v>
      </c>
      <c r="H824" s="6">
        <v>0.85</v>
      </c>
      <c r="I824" s="6">
        <v>0</v>
      </c>
      <c r="J824" s="6">
        <v>0</v>
      </c>
      <c r="K824" s="6">
        <v>0.85</v>
      </c>
      <c r="L824" s="6">
        <v>0</v>
      </c>
      <c r="M824" s="6">
        <v>0</v>
      </c>
      <c r="N824" s="6">
        <v>0</v>
      </c>
      <c r="O824" s="6">
        <v>0</v>
      </c>
      <c r="P824" s="82">
        <f t="shared" si="14"/>
        <v>0</v>
      </c>
    </row>
    <row r="825" spans="1:16" s="3" customFormat="1" x14ac:dyDescent="0.25">
      <c r="A825" s="9">
        <v>2019</v>
      </c>
      <c r="B825" s="9">
        <v>3</v>
      </c>
      <c r="C825" s="9" t="s">
        <v>61</v>
      </c>
      <c r="D825" s="9" t="s">
        <v>62</v>
      </c>
      <c r="E825" s="9" t="s">
        <v>29</v>
      </c>
      <c r="F825" s="9" t="s">
        <v>421</v>
      </c>
      <c r="G825" s="5" t="s">
        <v>411</v>
      </c>
      <c r="H825" s="6">
        <v>0.92</v>
      </c>
      <c r="I825" s="6">
        <v>0</v>
      </c>
      <c r="J825" s="6">
        <v>0</v>
      </c>
      <c r="K825" s="6">
        <v>0.92</v>
      </c>
      <c r="L825" s="6">
        <v>0</v>
      </c>
      <c r="M825" s="6">
        <v>0</v>
      </c>
      <c r="N825" s="6">
        <v>0</v>
      </c>
      <c r="O825" s="6">
        <v>0</v>
      </c>
      <c r="P825" s="82">
        <f t="shared" si="14"/>
        <v>0</v>
      </c>
    </row>
    <row r="826" spans="1:16" s="3" customFormat="1" x14ac:dyDescent="0.25">
      <c r="A826" s="9">
        <v>2019</v>
      </c>
      <c r="B826" s="9">
        <v>3</v>
      </c>
      <c r="C826" s="9" t="s">
        <v>61</v>
      </c>
      <c r="D826" s="9" t="s">
        <v>399</v>
      </c>
      <c r="E826" s="9" t="s">
        <v>29</v>
      </c>
      <c r="F826" s="9" t="s">
        <v>422</v>
      </c>
      <c r="G826" s="5" t="s">
        <v>411</v>
      </c>
      <c r="H826" s="6">
        <v>3.59</v>
      </c>
      <c r="I826" s="6">
        <v>0</v>
      </c>
      <c r="J826" s="6">
        <v>0</v>
      </c>
      <c r="K826" s="6">
        <v>0.08</v>
      </c>
      <c r="L826" s="6">
        <v>0.08</v>
      </c>
      <c r="M826" s="6">
        <v>3.35</v>
      </c>
      <c r="N826" s="6">
        <v>1.0900000000000001</v>
      </c>
      <c r="O826" s="6">
        <v>0.09</v>
      </c>
      <c r="P826" s="82">
        <f t="shared" si="14"/>
        <v>2.3499999999999996</v>
      </c>
    </row>
    <row r="827" spans="1:16" s="3" customFormat="1" x14ac:dyDescent="0.25">
      <c r="A827" s="9">
        <v>2019</v>
      </c>
      <c r="B827" s="9">
        <v>3</v>
      </c>
      <c r="C827" s="9" t="s">
        <v>61</v>
      </c>
      <c r="D827" s="9" t="s">
        <v>399</v>
      </c>
      <c r="E827" s="9" t="s">
        <v>29</v>
      </c>
      <c r="F827" s="9" t="s">
        <v>423</v>
      </c>
      <c r="G827" s="5" t="s">
        <v>411</v>
      </c>
      <c r="H827" s="6">
        <v>4.84</v>
      </c>
      <c r="I827" s="6">
        <v>0</v>
      </c>
      <c r="J827" s="6">
        <v>0</v>
      </c>
      <c r="K827" s="6">
        <v>0.11</v>
      </c>
      <c r="L827" s="6">
        <v>0.05</v>
      </c>
      <c r="M827" s="6">
        <v>4.62</v>
      </c>
      <c r="N827" s="6">
        <v>1.5</v>
      </c>
      <c r="O827" s="6">
        <v>0.06</v>
      </c>
      <c r="P827" s="82">
        <f t="shared" si="14"/>
        <v>3.1799999999999997</v>
      </c>
    </row>
    <row r="828" spans="1:16" s="3" customFormat="1" x14ac:dyDescent="0.25">
      <c r="A828" s="9">
        <v>2019</v>
      </c>
      <c r="B828" s="9">
        <v>3</v>
      </c>
      <c r="C828" s="9" t="s">
        <v>61</v>
      </c>
      <c r="D828" s="9" t="s">
        <v>399</v>
      </c>
      <c r="E828" s="9" t="s">
        <v>29</v>
      </c>
      <c r="F828" s="9" t="s">
        <v>424</v>
      </c>
      <c r="G828" s="5" t="s">
        <v>411</v>
      </c>
      <c r="H828" s="6">
        <v>20.03</v>
      </c>
      <c r="I828" s="6">
        <v>0</v>
      </c>
      <c r="J828" s="6">
        <v>0</v>
      </c>
      <c r="K828" s="6">
        <v>0.48</v>
      </c>
      <c r="L828" s="6">
        <v>0.24</v>
      </c>
      <c r="M828" s="6">
        <v>19.05</v>
      </c>
      <c r="N828" s="6">
        <v>6.18</v>
      </c>
      <c r="O828" s="6">
        <v>0.26</v>
      </c>
      <c r="P828" s="82">
        <f t="shared" si="14"/>
        <v>13.130000000000003</v>
      </c>
    </row>
    <row r="829" spans="1:16" s="3" customFormat="1" x14ac:dyDescent="0.25">
      <c r="A829" s="9">
        <v>2019</v>
      </c>
      <c r="B829" s="9">
        <v>3</v>
      </c>
      <c r="C829" s="9" t="s">
        <v>124</v>
      </c>
      <c r="D829" s="9" t="s">
        <v>425</v>
      </c>
      <c r="E829" s="9" t="s">
        <v>426</v>
      </c>
      <c r="F829" s="9" t="s">
        <v>427</v>
      </c>
      <c r="G829" s="5" t="s">
        <v>427</v>
      </c>
      <c r="H829" s="6">
        <v>17.100000000000001</v>
      </c>
      <c r="I829" s="6">
        <v>0</v>
      </c>
      <c r="J829" s="6">
        <v>0</v>
      </c>
      <c r="K829" s="6">
        <v>4.26</v>
      </c>
      <c r="L829" s="6">
        <v>12.84</v>
      </c>
      <c r="M829" s="6">
        <v>0</v>
      </c>
      <c r="N829" s="6">
        <v>0</v>
      </c>
      <c r="O829" s="6">
        <v>0</v>
      </c>
      <c r="P829" s="82">
        <f t="shared" si="14"/>
        <v>0</v>
      </c>
    </row>
    <row r="830" spans="1:16" s="3" customFormat="1" x14ac:dyDescent="0.25">
      <c r="A830" s="9">
        <v>2019</v>
      </c>
      <c r="B830" s="9">
        <v>3</v>
      </c>
      <c r="C830" s="9" t="s">
        <v>89</v>
      </c>
      <c r="D830" s="9" t="s">
        <v>90</v>
      </c>
      <c r="E830" s="9" t="s">
        <v>29</v>
      </c>
      <c r="F830" s="9" t="s">
        <v>428</v>
      </c>
      <c r="G830" s="5" t="s">
        <v>429</v>
      </c>
      <c r="H830" s="6">
        <v>3.5300000000000002</v>
      </c>
      <c r="I830" s="6">
        <v>0</v>
      </c>
      <c r="J830" s="6">
        <v>0</v>
      </c>
      <c r="K830" s="6">
        <v>3.5300000000000002</v>
      </c>
      <c r="L830" s="6">
        <v>0</v>
      </c>
      <c r="M830" s="6">
        <v>0</v>
      </c>
      <c r="N830" s="6">
        <v>0</v>
      </c>
      <c r="O830" s="6">
        <v>0</v>
      </c>
      <c r="P830" s="82">
        <f t="shared" si="14"/>
        <v>0</v>
      </c>
    </row>
    <row r="831" spans="1:16" s="3" customFormat="1" x14ac:dyDescent="0.25">
      <c r="A831" s="9">
        <v>2019</v>
      </c>
      <c r="B831" s="9">
        <v>3</v>
      </c>
      <c r="C831" s="9" t="s">
        <v>89</v>
      </c>
      <c r="D831" s="9" t="s">
        <v>288</v>
      </c>
      <c r="E831" s="9" t="s">
        <v>29</v>
      </c>
      <c r="F831" s="9" t="s">
        <v>430</v>
      </c>
      <c r="G831" s="5" t="s">
        <v>431</v>
      </c>
      <c r="H831" s="6">
        <v>98.05</v>
      </c>
      <c r="I831" s="6">
        <v>0</v>
      </c>
      <c r="J831" s="6">
        <v>0</v>
      </c>
      <c r="K831" s="6">
        <v>8.41</v>
      </c>
      <c r="L831" s="6">
        <v>0</v>
      </c>
      <c r="M831" s="6">
        <v>89.64</v>
      </c>
      <c r="N831" s="6">
        <v>1.5100000000000002</v>
      </c>
      <c r="O831" s="6">
        <v>0</v>
      </c>
      <c r="P831" s="82">
        <f t="shared" si="14"/>
        <v>88.13</v>
      </c>
    </row>
    <row r="832" spans="1:16" s="3" customFormat="1" x14ac:dyDescent="0.25">
      <c r="A832" s="9">
        <v>2019</v>
      </c>
      <c r="B832" s="9">
        <v>3</v>
      </c>
      <c r="C832" s="9" t="s">
        <v>89</v>
      </c>
      <c r="D832" s="9" t="s">
        <v>90</v>
      </c>
      <c r="E832" s="9" t="s">
        <v>29</v>
      </c>
      <c r="F832" s="9" t="s">
        <v>432</v>
      </c>
      <c r="G832" s="5" t="s">
        <v>433</v>
      </c>
      <c r="H832" s="6">
        <v>377.13</v>
      </c>
      <c r="I832" s="6">
        <v>0</v>
      </c>
      <c r="J832" s="6">
        <v>0</v>
      </c>
      <c r="K832" s="6">
        <v>0.95</v>
      </c>
      <c r="L832" s="6">
        <v>0</v>
      </c>
      <c r="M832" s="6">
        <v>376.18</v>
      </c>
      <c r="N832" s="6">
        <v>10.28</v>
      </c>
      <c r="O832" s="6">
        <v>0</v>
      </c>
      <c r="P832" s="82">
        <f t="shared" si="14"/>
        <v>365.90000000000003</v>
      </c>
    </row>
    <row r="833" spans="1:16" s="3" customFormat="1" x14ac:dyDescent="0.25">
      <c r="A833" s="9">
        <v>2019</v>
      </c>
      <c r="B833" s="9">
        <v>3</v>
      </c>
      <c r="C833" s="9" t="s">
        <v>203</v>
      </c>
      <c r="D833" s="9" t="s">
        <v>434</v>
      </c>
      <c r="E833" s="9" t="s">
        <v>43</v>
      </c>
      <c r="F833" s="9" t="s">
        <v>434</v>
      </c>
      <c r="G833" s="5" t="s">
        <v>434</v>
      </c>
      <c r="H833" s="6">
        <v>9.7899999999999991</v>
      </c>
      <c r="I833" s="6">
        <v>0</v>
      </c>
      <c r="J833" s="6">
        <v>0</v>
      </c>
      <c r="K833" s="6">
        <v>0.12</v>
      </c>
      <c r="L833" s="6">
        <v>0.57999999999999996</v>
      </c>
      <c r="M833" s="6">
        <v>0</v>
      </c>
      <c r="N833" s="6">
        <v>0</v>
      </c>
      <c r="O833" s="6">
        <v>9.09</v>
      </c>
      <c r="P833" s="82">
        <f t="shared" si="14"/>
        <v>9.09</v>
      </c>
    </row>
    <row r="834" spans="1:16" s="3" customFormat="1" x14ac:dyDescent="0.25">
      <c r="A834" s="9">
        <v>2019</v>
      </c>
      <c r="B834" s="9">
        <v>3</v>
      </c>
      <c r="C834" s="9" t="s">
        <v>15</v>
      </c>
      <c r="D834" s="9" t="s">
        <v>24</v>
      </c>
      <c r="E834" s="9" t="s">
        <v>43</v>
      </c>
      <c r="F834" s="9" t="s">
        <v>435</v>
      </c>
      <c r="G834" s="5" t="s">
        <v>434</v>
      </c>
      <c r="H834" s="6">
        <v>33.61</v>
      </c>
      <c r="I834" s="6">
        <v>0</v>
      </c>
      <c r="J834" s="6">
        <v>0</v>
      </c>
      <c r="K834" s="6">
        <v>0.30000000000000004</v>
      </c>
      <c r="L834" s="6">
        <v>3.2800000000000002</v>
      </c>
      <c r="M834" s="6">
        <v>0</v>
      </c>
      <c r="N834" s="6">
        <v>0</v>
      </c>
      <c r="O834" s="6">
        <v>30.03</v>
      </c>
      <c r="P834" s="82">
        <f t="shared" si="14"/>
        <v>30.03</v>
      </c>
    </row>
    <row r="835" spans="1:16" s="3" customFormat="1" x14ac:dyDescent="0.25">
      <c r="A835" s="9">
        <v>2019</v>
      </c>
      <c r="B835" s="9">
        <v>3</v>
      </c>
      <c r="C835" s="9" t="s">
        <v>124</v>
      </c>
      <c r="D835" s="9" t="s">
        <v>125</v>
      </c>
      <c r="E835" s="9" t="s">
        <v>126</v>
      </c>
      <c r="F835" s="9" t="s">
        <v>436</v>
      </c>
      <c r="G835" s="5" t="s">
        <v>437</v>
      </c>
      <c r="H835" s="6">
        <v>10.43</v>
      </c>
      <c r="I835" s="6">
        <v>0</v>
      </c>
      <c r="J835" s="6">
        <v>0</v>
      </c>
      <c r="K835" s="6">
        <v>10.43</v>
      </c>
      <c r="L835" s="6">
        <v>0</v>
      </c>
      <c r="M835" s="6">
        <v>0</v>
      </c>
      <c r="N835" s="6">
        <v>0</v>
      </c>
      <c r="O835" s="6">
        <v>0</v>
      </c>
      <c r="P835" s="82">
        <f t="shared" si="14"/>
        <v>0</v>
      </c>
    </row>
    <row r="836" spans="1:16" s="3" customFormat="1" x14ac:dyDescent="0.25">
      <c r="A836" s="9">
        <v>2019</v>
      </c>
      <c r="B836" s="9">
        <v>3</v>
      </c>
      <c r="C836" s="9" t="s">
        <v>124</v>
      </c>
      <c r="D836" s="9" t="s">
        <v>425</v>
      </c>
      <c r="E836" s="9" t="s">
        <v>126</v>
      </c>
      <c r="F836" s="9" t="s">
        <v>438</v>
      </c>
      <c r="G836" s="5" t="s">
        <v>439</v>
      </c>
      <c r="H836" s="6">
        <v>0.57999999999999996</v>
      </c>
      <c r="I836" s="6">
        <v>0</v>
      </c>
      <c r="J836" s="6">
        <v>0</v>
      </c>
      <c r="K836" s="6">
        <v>0.57999999999999996</v>
      </c>
      <c r="L836" s="6">
        <v>0</v>
      </c>
      <c r="M836" s="6">
        <v>0</v>
      </c>
      <c r="N836" s="6">
        <v>0</v>
      </c>
      <c r="O836" s="6">
        <v>0</v>
      </c>
      <c r="P836" s="82">
        <f t="shared" ref="P836:P899" si="15">+O836+M836-N836</f>
        <v>0</v>
      </c>
    </row>
    <row r="837" spans="1:16" s="3" customFormat="1" x14ac:dyDescent="0.25">
      <c r="A837" s="9">
        <v>2019</v>
      </c>
      <c r="B837" s="9">
        <v>3</v>
      </c>
      <c r="C837" s="9" t="s">
        <v>124</v>
      </c>
      <c r="D837" s="9" t="s">
        <v>379</v>
      </c>
      <c r="E837" s="9" t="s">
        <v>126</v>
      </c>
      <c r="F837" s="9" t="s">
        <v>440</v>
      </c>
      <c r="G837" s="5" t="s">
        <v>439</v>
      </c>
      <c r="H837" s="6">
        <v>0.68</v>
      </c>
      <c r="I837" s="6">
        <v>0</v>
      </c>
      <c r="J837" s="6">
        <v>0</v>
      </c>
      <c r="K837" s="6">
        <v>0.68</v>
      </c>
      <c r="L837" s="6">
        <v>0</v>
      </c>
      <c r="M837" s="6">
        <v>0</v>
      </c>
      <c r="N837" s="6">
        <v>0</v>
      </c>
      <c r="O837" s="6">
        <v>0</v>
      </c>
      <c r="P837" s="82">
        <f t="shared" si="15"/>
        <v>0</v>
      </c>
    </row>
    <row r="838" spans="1:16" s="3" customFormat="1" x14ac:dyDescent="0.25">
      <c r="A838" s="9">
        <v>2019</v>
      </c>
      <c r="B838" s="9">
        <v>3</v>
      </c>
      <c r="C838" s="9" t="s">
        <v>19</v>
      </c>
      <c r="D838" s="9" t="s">
        <v>20</v>
      </c>
      <c r="E838" s="9" t="s">
        <v>441</v>
      </c>
      <c r="F838" s="9" t="s">
        <v>442</v>
      </c>
      <c r="G838" s="5" t="s">
        <v>442</v>
      </c>
      <c r="H838" s="6">
        <v>4.42</v>
      </c>
      <c r="I838" s="6">
        <v>0</v>
      </c>
      <c r="J838" s="6">
        <v>0</v>
      </c>
      <c r="K838" s="6">
        <v>3.37</v>
      </c>
      <c r="L838" s="6">
        <v>1.05</v>
      </c>
      <c r="M838" s="6">
        <v>0</v>
      </c>
      <c r="N838" s="6">
        <v>0</v>
      </c>
      <c r="O838" s="6">
        <v>0</v>
      </c>
      <c r="P838" s="82">
        <f t="shared" si="15"/>
        <v>0</v>
      </c>
    </row>
    <row r="839" spans="1:16" s="3" customFormat="1" x14ac:dyDescent="0.25">
      <c r="A839" s="9">
        <v>2019</v>
      </c>
      <c r="B839" s="9">
        <v>3</v>
      </c>
      <c r="C839" s="9" t="s">
        <v>19</v>
      </c>
      <c r="D839" s="9" t="s">
        <v>70</v>
      </c>
      <c r="E839" s="9" t="s">
        <v>441</v>
      </c>
      <c r="F839" s="9" t="s">
        <v>442</v>
      </c>
      <c r="G839" s="5" t="s">
        <v>442</v>
      </c>
      <c r="H839" s="6">
        <v>0.16</v>
      </c>
      <c r="I839" s="6">
        <v>0</v>
      </c>
      <c r="J839" s="6">
        <v>0</v>
      </c>
      <c r="K839" s="6">
        <v>0.11</v>
      </c>
      <c r="L839" s="6">
        <v>0.05</v>
      </c>
      <c r="M839" s="6">
        <v>0</v>
      </c>
      <c r="N839" s="6">
        <v>0</v>
      </c>
      <c r="O839" s="6">
        <v>0</v>
      </c>
      <c r="P839" s="82">
        <f t="shared" si="15"/>
        <v>0</v>
      </c>
    </row>
    <row r="840" spans="1:16" s="3" customFormat="1" x14ac:dyDescent="0.25">
      <c r="A840" s="9">
        <v>2019</v>
      </c>
      <c r="B840" s="9">
        <v>3</v>
      </c>
      <c r="C840" s="9" t="s">
        <v>19</v>
      </c>
      <c r="D840" s="9" t="s">
        <v>106</v>
      </c>
      <c r="E840" s="9" t="s">
        <v>29</v>
      </c>
      <c r="F840" s="9" t="s">
        <v>443</v>
      </c>
      <c r="G840" s="5" t="s">
        <v>444</v>
      </c>
      <c r="H840" s="6">
        <v>5305.02</v>
      </c>
      <c r="I840" s="6">
        <v>0</v>
      </c>
      <c r="J840" s="6">
        <v>5258.45</v>
      </c>
      <c r="K840" s="6">
        <v>12.35</v>
      </c>
      <c r="L840" s="6">
        <v>34.21</v>
      </c>
      <c r="M840" s="6">
        <v>0</v>
      </c>
      <c r="N840" s="6">
        <v>0</v>
      </c>
      <c r="O840" s="6">
        <v>0</v>
      </c>
      <c r="P840" s="82">
        <f t="shared" si="15"/>
        <v>0</v>
      </c>
    </row>
    <row r="841" spans="1:16" s="3" customFormat="1" x14ac:dyDescent="0.25">
      <c r="A841" s="9">
        <v>2019</v>
      </c>
      <c r="B841" s="9">
        <v>3</v>
      </c>
      <c r="C841" s="9" t="s">
        <v>19</v>
      </c>
      <c r="D841" s="9" t="s">
        <v>70</v>
      </c>
      <c r="E841" s="9" t="s">
        <v>29</v>
      </c>
      <c r="F841" s="9" t="s">
        <v>445</v>
      </c>
      <c r="G841" s="5" t="s">
        <v>444</v>
      </c>
      <c r="H841" s="6">
        <v>344.63</v>
      </c>
      <c r="I841" s="6">
        <v>0</v>
      </c>
      <c r="J841" s="6">
        <v>341.63</v>
      </c>
      <c r="K841" s="6">
        <v>0.79</v>
      </c>
      <c r="L841" s="6">
        <v>2.21</v>
      </c>
      <c r="M841" s="6">
        <v>0</v>
      </c>
      <c r="N841" s="6">
        <v>0</v>
      </c>
      <c r="O841" s="6">
        <v>0</v>
      </c>
      <c r="P841" s="82">
        <f t="shared" si="15"/>
        <v>0</v>
      </c>
    </row>
    <row r="842" spans="1:16" s="3" customFormat="1" x14ac:dyDescent="0.25">
      <c r="A842" s="9">
        <v>2019</v>
      </c>
      <c r="B842" s="9">
        <v>3</v>
      </c>
      <c r="C842" s="9" t="s">
        <v>19</v>
      </c>
      <c r="D842" s="9" t="s">
        <v>70</v>
      </c>
      <c r="E842" s="9" t="s">
        <v>29</v>
      </c>
      <c r="F842" s="9" t="s">
        <v>446</v>
      </c>
      <c r="G842" s="5" t="s">
        <v>444</v>
      </c>
      <c r="H842" s="6">
        <v>44.69</v>
      </c>
      <c r="I842" s="6">
        <v>0</v>
      </c>
      <c r="J842" s="6">
        <v>44.31</v>
      </c>
      <c r="K842" s="6">
        <v>0.1</v>
      </c>
      <c r="L842" s="6">
        <v>0.28999999999999998</v>
      </c>
      <c r="M842" s="6">
        <v>0</v>
      </c>
      <c r="N842" s="6">
        <v>0</v>
      </c>
      <c r="O842" s="6">
        <v>0</v>
      </c>
      <c r="P842" s="82">
        <f t="shared" si="15"/>
        <v>0</v>
      </c>
    </row>
    <row r="843" spans="1:16" s="3" customFormat="1" x14ac:dyDescent="0.25">
      <c r="A843" s="9">
        <v>2019</v>
      </c>
      <c r="B843" s="9">
        <v>3</v>
      </c>
      <c r="C843" s="9" t="s">
        <v>19</v>
      </c>
      <c r="D843" s="9" t="s">
        <v>78</v>
      </c>
      <c r="E843" s="9" t="s">
        <v>29</v>
      </c>
      <c r="F843" s="9" t="s">
        <v>447</v>
      </c>
      <c r="G843" s="5" t="s">
        <v>448</v>
      </c>
      <c r="H843" s="6">
        <v>1426.52</v>
      </c>
      <c r="I843" s="6">
        <v>0</v>
      </c>
      <c r="J843" s="6">
        <v>418.28</v>
      </c>
      <c r="K843" s="6">
        <v>4.7300000000000004</v>
      </c>
      <c r="L843" s="6">
        <v>139.53</v>
      </c>
      <c r="M843" s="6">
        <v>137.26</v>
      </c>
      <c r="N843" s="6">
        <v>137.13</v>
      </c>
      <c r="O843" s="6">
        <v>726.73</v>
      </c>
      <c r="P843" s="82">
        <f t="shared" si="15"/>
        <v>726.86</v>
      </c>
    </row>
    <row r="844" spans="1:16" s="3" customFormat="1" x14ac:dyDescent="0.25">
      <c r="A844" s="9">
        <v>2019</v>
      </c>
      <c r="B844" s="9">
        <v>3</v>
      </c>
      <c r="C844" s="9" t="s">
        <v>15</v>
      </c>
      <c r="D844" s="9" t="s">
        <v>24</v>
      </c>
      <c r="E844" s="9" t="s">
        <v>25</v>
      </c>
      <c r="F844" s="9" t="s">
        <v>449</v>
      </c>
      <c r="G844" s="5" t="s">
        <v>449</v>
      </c>
      <c r="H844" s="6">
        <v>1.92</v>
      </c>
      <c r="I844" s="6">
        <v>0</v>
      </c>
      <c r="J844" s="6">
        <v>0</v>
      </c>
      <c r="K844" s="6">
        <v>0.01</v>
      </c>
      <c r="L844" s="6">
        <v>0.13</v>
      </c>
      <c r="M844" s="6">
        <v>0</v>
      </c>
      <c r="N844" s="6">
        <v>0</v>
      </c>
      <c r="O844" s="6">
        <v>1.76</v>
      </c>
      <c r="P844" s="82">
        <f t="shared" si="15"/>
        <v>1.76</v>
      </c>
    </row>
    <row r="845" spans="1:16" s="3" customFormat="1" x14ac:dyDescent="0.25">
      <c r="A845" s="9">
        <v>2019</v>
      </c>
      <c r="B845" s="9">
        <v>3</v>
      </c>
      <c r="C845" s="9" t="s">
        <v>61</v>
      </c>
      <c r="D845" s="9" t="s">
        <v>450</v>
      </c>
      <c r="E845" s="9" t="s">
        <v>43</v>
      </c>
      <c r="F845" s="9" t="s">
        <v>451</v>
      </c>
      <c r="G845" s="5" t="s">
        <v>452</v>
      </c>
      <c r="H845" s="6">
        <v>46.81</v>
      </c>
      <c r="I845" s="6">
        <v>0</v>
      </c>
      <c r="J845" s="6">
        <v>12.459999999999999</v>
      </c>
      <c r="K845" s="6">
        <v>9.82</v>
      </c>
      <c r="L845" s="6">
        <v>7.4700000000000006</v>
      </c>
      <c r="M845" s="6">
        <v>0</v>
      </c>
      <c r="N845" s="6">
        <v>0</v>
      </c>
      <c r="O845" s="6">
        <v>17.059999999999999</v>
      </c>
      <c r="P845" s="82">
        <f t="shared" si="15"/>
        <v>17.059999999999999</v>
      </c>
    </row>
    <row r="846" spans="1:16" s="3" customFormat="1" x14ac:dyDescent="0.25">
      <c r="A846" s="9">
        <v>2019</v>
      </c>
      <c r="B846" s="9">
        <v>3</v>
      </c>
      <c r="C846" s="9" t="s">
        <v>61</v>
      </c>
      <c r="D846" s="9" t="s">
        <v>453</v>
      </c>
      <c r="E846" s="9" t="s">
        <v>43</v>
      </c>
      <c r="F846" s="9" t="s">
        <v>454</v>
      </c>
      <c r="G846" s="5" t="s">
        <v>452</v>
      </c>
      <c r="H846" s="6">
        <v>17.809999999999999</v>
      </c>
      <c r="I846" s="6">
        <v>0</v>
      </c>
      <c r="J846" s="6">
        <v>0</v>
      </c>
      <c r="K846" s="6">
        <v>2.42</v>
      </c>
      <c r="L846" s="6">
        <v>15.39</v>
      </c>
      <c r="M846" s="6">
        <v>0</v>
      </c>
      <c r="N846" s="6">
        <v>0</v>
      </c>
      <c r="O846" s="6">
        <v>0</v>
      </c>
      <c r="P846" s="82">
        <f t="shared" si="15"/>
        <v>0</v>
      </c>
    </row>
    <row r="847" spans="1:16" s="3" customFormat="1" x14ac:dyDescent="0.25">
      <c r="A847" s="9">
        <v>2019</v>
      </c>
      <c r="B847" s="9">
        <v>3</v>
      </c>
      <c r="C847" s="9" t="s">
        <v>19</v>
      </c>
      <c r="D847" s="9" t="s">
        <v>70</v>
      </c>
      <c r="E847" s="9" t="s">
        <v>21</v>
      </c>
      <c r="F847" s="9" t="s">
        <v>455</v>
      </c>
      <c r="G847" s="5" t="s">
        <v>456</v>
      </c>
      <c r="H847" s="6">
        <v>4.62</v>
      </c>
      <c r="I847" s="6">
        <v>0</v>
      </c>
      <c r="J847" s="6">
        <v>0</v>
      </c>
      <c r="K847" s="6">
        <v>2.0499999999999998</v>
      </c>
      <c r="L847" s="6">
        <v>2.57</v>
      </c>
      <c r="M847" s="6">
        <v>0</v>
      </c>
      <c r="N847" s="6">
        <v>0</v>
      </c>
      <c r="O847" s="6">
        <v>0</v>
      </c>
      <c r="P847" s="82">
        <f t="shared" si="15"/>
        <v>0</v>
      </c>
    </row>
    <row r="848" spans="1:16" s="3" customFormat="1" x14ac:dyDescent="0.25">
      <c r="A848" s="9">
        <v>2019</v>
      </c>
      <c r="B848" s="9">
        <v>3</v>
      </c>
      <c r="C848" s="9" t="s">
        <v>19</v>
      </c>
      <c r="D848" s="9" t="s">
        <v>70</v>
      </c>
      <c r="E848" s="9" t="s">
        <v>21</v>
      </c>
      <c r="F848" s="9" t="s">
        <v>457</v>
      </c>
      <c r="G848" s="5" t="s">
        <v>456</v>
      </c>
      <c r="H848" s="6">
        <v>1.97</v>
      </c>
      <c r="I848" s="6">
        <v>0</v>
      </c>
      <c r="J848" s="6">
        <v>0</v>
      </c>
      <c r="K848" s="6">
        <v>1.97</v>
      </c>
      <c r="L848" s="6">
        <v>0</v>
      </c>
      <c r="M848" s="6">
        <v>0</v>
      </c>
      <c r="N848" s="6">
        <v>0</v>
      </c>
      <c r="O848" s="6">
        <v>0</v>
      </c>
      <c r="P848" s="82">
        <f t="shared" si="15"/>
        <v>0</v>
      </c>
    </row>
    <row r="849" spans="1:16" s="3" customFormat="1" x14ac:dyDescent="0.25">
      <c r="A849" s="9">
        <v>2019</v>
      </c>
      <c r="B849" s="9">
        <v>3</v>
      </c>
      <c r="C849" s="9" t="s">
        <v>19</v>
      </c>
      <c r="D849" s="9" t="s">
        <v>70</v>
      </c>
      <c r="E849" s="9" t="s">
        <v>21</v>
      </c>
      <c r="F849" s="9" t="s">
        <v>458</v>
      </c>
      <c r="G849" s="5" t="s">
        <v>456</v>
      </c>
      <c r="H849" s="6">
        <v>16.79</v>
      </c>
      <c r="I849" s="6">
        <v>0</v>
      </c>
      <c r="J849" s="6">
        <v>0</v>
      </c>
      <c r="K849" s="6">
        <v>4.49</v>
      </c>
      <c r="L849" s="6">
        <v>12.299999999999999</v>
      </c>
      <c r="M849" s="6">
        <v>0</v>
      </c>
      <c r="N849" s="6">
        <v>0</v>
      </c>
      <c r="O849" s="6">
        <v>0</v>
      </c>
      <c r="P849" s="82">
        <f t="shared" si="15"/>
        <v>0</v>
      </c>
    </row>
    <row r="850" spans="1:16" s="3" customFormat="1" x14ac:dyDescent="0.25">
      <c r="A850" s="9">
        <v>2019</v>
      </c>
      <c r="B850" s="9">
        <v>3</v>
      </c>
      <c r="C850" s="9" t="s">
        <v>98</v>
      </c>
      <c r="D850" s="9" t="s">
        <v>120</v>
      </c>
      <c r="E850" s="9" t="s">
        <v>459</v>
      </c>
      <c r="F850" s="9" t="s">
        <v>460</v>
      </c>
      <c r="G850" s="5" t="s">
        <v>460</v>
      </c>
      <c r="H850" s="6">
        <v>7.15</v>
      </c>
      <c r="I850" s="6">
        <v>0</v>
      </c>
      <c r="J850" s="6">
        <v>0</v>
      </c>
      <c r="K850" s="6">
        <v>0</v>
      </c>
      <c r="L850" s="6">
        <v>7.15</v>
      </c>
      <c r="M850" s="6">
        <v>0</v>
      </c>
      <c r="N850" s="6">
        <v>0</v>
      </c>
      <c r="O850" s="6">
        <v>0</v>
      </c>
      <c r="P850" s="82">
        <f t="shared" si="15"/>
        <v>0</v>
      </c>
    </row>
    <row r="851" spans="1:16" s="3" customFormat="1" x14ac:dyDescent="0.25">
      <c r="A851" s="9">
        <v>2019</v>
      </c>
      <c r="B851" s="9">
        <v>3</v>
      </c>
      <c r="C851" s="9" t="s">
        <v>79</v>
      </c>
      <c r="D851" s="9" t="s">
        <v>137</v>
      </c>
      <c r="E851" s="9" t="s">
        <v>138</v>
      </c>
      <c r="F851" s="9" t="s">
        <v>461</v>
      </c>
      <c r="G851" s="5" t="s">
        <v>462</v>
      </c>
      <c r="H851" s="6">
        <v>25.33</v>
      </c>
      <c r="I851" s="6">
        <v>0</v>
      </c>
      <c r="J851" s="6">
        <v>0</v>
      </c>
      <c r="K851" s="6">
        <v>12.190000000000001</v>
      </c>
      <c r="L851" s="6">
        <v>13.139999999999999</v>
      </c>
      <c r="M851" s="6">
        <v>0</v>
      </c>
      <c r="N851" s="6">
        <v>0</v>
      </c>
      <c r="O851" s="6">
        <v>0</v>
      </c>
      <c r="P851" s="82">
        <f t="shared" si="15"/>
        <v>0</v>
      </c>
    </row>
    <row r="852" spans="1:16" s="3" customFormat="1" x14ac:dyDescent="0.25">
      <c r="A852" s="9">
        <v>2019</v>
      </c>
      <c r="B852" s="9">
        <v>3</v>
      </c>
      <c r="C852" s="9" t="s">
        <v>79</v>
      </c>
      <c r="D852" s="9" t="s">
        <v>137</v>
      </c>
      <c r="E852" s="9" t="s">
        <v>138</v>
      </c>
      <c r="F852" s="9" t="s">
        <v>463</v>
      </c>
      <c r="G852" s="5" t="s">
        <v>462</v>
      </c>
      <c r="H852" s="6">
        <v>54.01</v>
      </c>
      <c r="I852" s="6">
        <v>0</v>
      </c>
      <c r="J852" s="6">
        <v>0</v>
      </c>
      <c r="K852" s="6">
        <v>25.879999999999995</v>
      </c>
      <c r="L852" s="6">
        <v>28.140000000000004</v>
      </c>
      <c r="M852" s="6">
        <v>0</v>
      </c>
      <c r="N852" s="6">
        <v>0</v>
      </c>
      <c r="O852" s="6">
        <v>0</v>
      </c>
      <c r="P852" s="82">
        <f t="shared" si="15"/>
        <v>0</v>
      </c>
    </row>
    <row r="853" spans="1:16" s="3" customFormat="1" x14ac:dyDescent="0.25">
      <c r="A853" s="9">
        <v>2019</v>
      </c>
      <c r="B853" s="9">
        <v>3</v>
      </c>
      <c r="C853" s="9" t="s">
        <v>231</v>
      </c>
      <c r="D853" s="9" t="s">
        <v>464</v>
      </c>
      <c r="E853" s="9" t="s">
        <v>43</v>
      </c>
      <c r="F853" s="9" t="s">
        <v>465</v>
      </c>
      <c r="G853" s="5" t="s">
        <v>466</v>
      </c>
      <c r="H853" s="6">
        <v>195.12</v>
      </c>
      <c r="I853" s="6">
        <v>0</v>
      </c>
      <c r="J853" s="6">
        <v>0</v>
      </c>
      <c r="K853" s="6">
        <v>0.56000000000000005</v>
      </c>
      <c r="L853" s="6">
        <v>3.95</v>
      </c>
      <c r="M853" s="6">
        <v>0</v>
      </c>
      <c r="N853" s="6">
        <v>0</v>
      </c>
      <c r="O853" s="6">
        <v>190.61</v>
      </c>
      <c r="P853" s="82">
        <f t="shared" si="15"/>
        <v>190.61</v>
      </c>
    </row>
    <row r="854" spans="1:16" s="3" customFormat="1" x14ac:dyDescent="0.25">
      <c r="A854" s="9">
        <v>2019</v>
      </c>
      <c r="B854" s="9">
        <v>3</v>
      </c>
      <c r="C854" s="9" t="s">
        <v>231</v>
      </c>
      <c r="D854" s="9" t="s">
        <v>464</v>
      </c>
      <c r="E854" s="9" t="s">
        <v>43</v>
      </c>
      <c r="F854" s="9" t="s">
        <v>467</v>
      </c>
      <c r="G854" s="5" t="s">
        <v>466</v>
      </c>
      <c r="H854" s="6">
        <v>841.18</v>
      </c>
      <c r="I854" s="6">
        <v>0</v>
      </c>
      <c r="J854" s="6">
        <v>0</v>
      </c>
      <c r="K854" s="6">
        <v>2.42</v>
      </c>
      <c r="L854" s="6">
        <v>16.91</v>
      </c>
      <c r="M854" s="6">
        <v>0</v>
      </c>
      <c r="N854" s="6">
        <v>0</v>
      </c>
      <c r="O854" s="6">
        <v>821.85</v>
      </c>
      <c r="P854" s="82">
        <f t="shared" si="15"/>
        <v>821.85</v>
      </c>
    </row>
    <row r="855" spans="1:16" s="3" customFormat="1" x14ac:dyDescent="0.25">
      <c r="A855" s="9">
        <v>2019</v>
      </c>
      <c r="B855" s="9">
        <v>3</v>
      </c>
      <c r="C855" s="9" t="s">
        <v>61</v>
      </c>
      <c r="D855" s="9" t="s">
        <v>401</v>
      </c>
      <c r="E855" s="9" t="s">
        <v>29</v>
      </c>
      <c r="F855" s="9" t="s">
        <v>468</v>
      </c>
      <c r="G855" s="5" t="s">
        <v>468</v>
      </c>
      <c r="H855" s="6">
        <v>11.78</v>
      </c>
      <c r="I855" s="6">
        <v>0</v>
      </c>
      <c r="J855" s="6">
        <v>0</v>
      </c>
      <c r="K855" s="6">
        <v>0.1</v>
      </c>
      <c r="L855" s="6">
        <v>1.56</v>
      </c>
      <c r="M855" s="6">
        <v>0</v>
      </c>
      <c r="N855" s="6">
        <v>0</v>
      </c>
      <c r="O855" s="6">
        <v>10.119999999999999</v>
      </c>
      <c r="P855" s="82">
        <f t="shared" si="15"/>
        <v>10.119999999999999</v>
      </c>
    </row>
    <row r="856" spans="1:16" s="3" customFormat="1" x14ac:dyDescent="0.25">
      <c r="A856" s="9">
        <v>2019</v>
      </c>
      <c r="B856" s="9">
        <v>3</v>
      </c>
      <c r="C856" s="9" t="s">
        <v>133</v>
      </c>
      <c r="D856" s="9" t="s">
        <v>292</v>
      </c>
      <c r="E856" s="9" t="s">
        <v>441</v>
      </c>
      <c r="F856" s="9" t="s">
        <v>469</v>
      </c>
      <c r="G856" s="5" t="s">
        <v>470</v>
      </c>
      <c r="H856" s="6">
        <v>5.93</v>
      </c>
      <c r="I856" s="6">
        <v>0</v>
      </c>
      <c r="J856" s="6">
        <v>0</v>
      </c>
      <c r="K856" s="6">
        <v>4.78</v>
      </c>
      <c r="L856" s="6">
        <v>1.1499999999999999</v>
      </c>
      <c r="M856" s="6">
        <v>0</v>
      </c>
      <c r="N856" s="6">
        <v>0</v>
      </c>
      <c r="O856" s="6">
        <v>0</v>
      </c>
      <c r="P856" s="82">
        <f t="shared" si="15"/>
        <v>0</v>
      </c>
    </row>
    <row r="857" spans="1:16" s="3" customFormat="1" x14ac:dyDescent="0.25">
      <c r="A857" s="9">
        <v>2019</v>
      </c>
      <c r="B857" s="9">
        <v>3</v>
      </c>
      <c r="C857" s="9" t="s">
        <v>98</v>
      </c>
      <c r="D857" s="9" t="s">
        <v>471</v>
      </c>
      <c r="E857" s="9" t="s">
        <v>29</v>
      </c>
      <c r="F857" s="9" t="s">
        <v>472</v>
      </c>
      <c r="G857" s="5" t="s">
        <v>473</v>
      </c>
      <c r="H857" s="6">
        <v>1107.83</v>
      </c>
      <c r="I857" s="6">
        <v>0</v>
      </c>
      <c r="J857" s="6">
        <v>0</v>
      </c>
      <c r="K857" s="6">
        <v>0</v>
      </c>
      <c r="L857" s="6">
        <v>0</v>
      </c>
      <c r="M857" s="6">
        <v>1107.83</v>
      </c>
      <c r="N857" s="6">
        <v>112.18</v>
      </c>
      <c r="O857" s="6">
        <v>0</v>
      </c>
      <c r="P857" s="82">
        <f t="shared" si="15"/>
        <v>995.64999999999986</v>
      </c>
    </row>
    <row r="858" spans="1:16" s="3" customFormat="1" x14ac:dyDescent="0.25">
      <c r="A858" s="9">
        <v>2019</v>
      </c>
      <c r="B858" s="9">
        <v>3</v>
      </c>
      <c r="C858" s="9" t="s">
        <v>474</v>
      </c>
      <c r="D858" s="9" t="s">
        <v>475</v>
      </c>
      <c r="E858" s="9" t="s">
        <v>242</v>
      </c>
      <c r="F858" s="9" t="s">
        <v>476</v>
      </c>
      <c r="G858" s="5" t="s">
        <v>477</v>
      </c>
      <c r="H858" s="6">
        <v>445.17</v>
      </c>
      <c r="I858" s="6">
        <v>0</v>
      </c>
      <c r="J858" s="6">
        <v>0</v>
      </c>
      <c r="K858" s="6">
        <v>3.5300000000000002</v>
      </c>
      <c r="L858" s="6">
        <v>1.6</v>
      </c>
      <c r="M858" s="6">
        <v>0.31</v>
      </c>
      <c r="N858" s="6">
        <v>0</v>
      </c>
      <c r="O858" s="6">
        <v>439.74</v>
      </c>
      <c r="P858" s="82">
        <f t="shared" si="15"/>
        <v>440.05</v>
      </c>
    </row>
    <row r="859" spans="1:16" s="3" customFormat="1" x14ac:dyDescent="0.25">
      <c r="A859" s="9">
        <v>2019</v>
      </c>
      <c r="B859" s="9">
        <v>3</v>
      </c>
      <c r="C859" s="9" t="s">
        <v>124</v>
      </c>
      <c r="D859" s="9" t="s">
        <v>425</v>
      </c>
      <c r="E859" s="8" t="s">
        <v>115</v>
      </c>
      <c r="F859" s="9" t="s">
        <v>478</v>
      </c>
      <c r="G859" s="5" t="s">
        <v>479</v>
      </c>
      <c r="H859" s="6">
        <v>15.39</v>
      </c>
      <c r="I859" s="6">
        <v>0</v>
      </c>
      <c r="J859" s="6">
        <v>0</v>
      </c>
      <c r="K859" s="6">
        <v>13.97</v>
      </c>
      <c r="L859" s="6">
        <v>1.42</v>
      </c>
      <c r="M859" s="6">
        <v>0</v>
      </c>
      <c r="N859" s="6">
        <v>0</v>
      </c>
      <c r="O859" s="6">
        <v>0</v>
      </c>
      <c r="P859" s="82">
        <f t="shared" si="15"/>
        <v>0</v>
      </c>
    </row>
    <row r="860" spans="1:16" s="3" customFormat="1" x14ac:dyDescent="0.25">
      <c r="A860" s="9">
        <v>2019</v>
      </c>
      <c r="B860" s="9">
        <v>3</v>
      </c>
      <c r="C860" s="9" t="s">
        <v>124</v>
      </c>
      <c r="D860" s="9" t="s">
        <v>425</v>
      </c>
      <c r="E860" s="8" t="s">
        <v>115</v>
      </c>
      <c r="F860" s="9" t="s">
        <v>480</v>
      </c>
      <c r="G860" s="5" t="s">
        <v>479</v>
      </c>
      <c r="H860" s="6">
        <v>20.67</v>
      </c>
      <c r="I860" s="6">
        <v>0</v>
      </c>
      <c r="J860" s="6">
        <v>0</v>
      </c>
      <c r="K860" s="6">
        <v>20.67</v>
      </c>
      <c r="L860" s="6">
        <v>0</v>
      </c>
      <c r="M860" s="6">
        <v>0</v>
      </c>
      <c r="N860" s="6">
        <v>0</v>
      </c>
      <c r="O860" s="6">
        <v>0</v>
      </c>
      <c r="P860" s="82">
        <f t="shared" si="15"/>
        <v>0</v>
      </c>
    </row>
    <row r="861" spans="1:16" s="3" customFormat="1" x14ac:dyDescent="0.25">
      <c r="A861" s="9">
        <v>2019</v>
      </c>
      <c r="B861" s="9">
        <v>3</v>
      </c>
      <c r="C861" s="9" t="s">
        <v>124</v>
      </c>
      <c r="D861" s="9" t="s">
        <v>425</v>
      </c>
      <c r="E861" s="8" t="s">
        <v>115</v>
      </c>
      <c r="F861" s="9" t="s">
        <v>481</v>
      </c>
      <c r="G861" s="5" t="s">
        <v>479</v>
      </c>
      <c r="H861" s="6">
        <v>1.8</v>
      </c>
      <c r="I861" s="6">
        <v>0</v>
      </c>
      <c r="J861" s="6">
        <v>0</v>
      </c>
      <c r="K861" s="6">
        <v>1.8</v>
      </c>
      <c r="L861" s="6">
        <v>0</v>
      </c>
      <c r="M861" s="6">
        <v>0</v>
      </c>
      <c r="N861" s="6">
        <v>0</v>
      </c>
      <c r="O861" s="6">
        <v>0</v>
      </c>
      <c r="P861" s="82">
        <f t="shared" si="15"/>
        <v>0</v>
      </c>
    </row>
    <row r="862" spans="1:16" s="3" customFormat="1" x14ac:dyDescent="0.25">
      <c r="A862" s="9">
        <v>2019</v>
      </c>
      <c r="B862" s="9">
        <v>3</v>
      </c>
      <c r="C862" s="9" t="s">
        <v>19</v>
      </c>
      <c r="D862" s="9" t="s">
        <v>78</v>
      </c>
      <c r="E862" s="9" t="s">
        <v>29</v>
      </c>
      <c r="F862" s="9" t="s">
        <v>447</v>
      </c>
      <c r="G862" s="5" t="s">
        <v>482</v>
      </c>
      <c r="H862" s="6">
        <v>4174.9400000000005</v>
      </c>
      <c r="I862" s="6">
        <v>0</v>
      </c>
      <c r="J862" s="6">
        <v>1237.73</v>
      </c>
      <c r="K862" s="6">
        <v>13.77</v>
      </c>
      <c r="L862" s="6">
        <v>408.53</v>
      </c>
      <c r="M862" s="6">
        <v>401.46000000000004</v>
      </c>
      <c r="N862" s="6">
        <v>401.1</v>
      </c>
      <c r="O862" s="6">
        <v>2113.44</v>
      </c>
      <c r="P862" s="82">
        <f t="shared" si="15"/>
        <v>2113.8000000000002</v>
      </c>
    </row>
    <row r="863" spans="1:16" s="3" customFormat="1" x14ac:dyDescent="0.25">
      <c r="A863" s="9">
        <v>2019</v>
      </c>
      <c r="B863" s="9">
        <v>3</v>
      </c>
      <c r="C863" s="9" t="s">
        <v>98</v>
      </c>
      <c r="D863" s="9" t="s">
        <v>483</v>
      </c>
      <c r="E863" s="9" t="s">
        <v>29</v>
      </c>
      <c r="F863" s="9" t="s">
        <v>99</v>
      </c>
      <c r="G863" s="5" t="s">
        <v>483</v>
      </c>
      <c r="H863" s="6">
        <v>3.91</v>
      </c>
      <c r="I863" s="6">
        <v>0</v>
      </c>
      <c r="J863" s="6">
        <v>0</v>
      </c>
      <c r="K863" s="6">
        <v>0</v>
      </c>
      <c r="L863" s="6">
        <v>1.04</v>
      </c>
      <c r="M863" s="6">
        <v>2.87</v>
      </c>
      <c r="N863" s="6">
        <v>0</v>
      </c>
      <c r="O863" s="6">
        <v>0</v>
      </c>
      <c r="P863" s="82">
        <f t="shared" si="15"/>
        <v>2.87</v>
      </c>
    </row>
    <row r="864" spans="1:16" s="3" customFormat="1" x14ac:dyDescent="0.25">
      <c r="A864" s="9">
        <v>2019</v>
      </c>
      <c r="B864" s="9">
        <v>3</v>
      </c>
      <c r="C864" s="9" t="s">
        <v>98</v>
      </c>
      <c r="D864" s="9" t="s">
        <v>483</v>
      </c>
      <c r="E864" s="9" t="s">
        <v>29</v>
      </c>
      <c r="F864" s="9" t="s">
        <v>484</v>
      </c>
      <c r="G864" s="5" t="s">
        <v>483</v>
      </c>
      <c r="H864" s="6">
        <v>25.76</v>
      </c>
      <c r="I864" s="6">
        <v>0</v>
      </c>
      <c r="J864" s="6">
        <v>0</v>
      </c>
      <c r="K864" s="6">
        <v>0</v>
      </c>
      <c r="L864" s="6">
        <v>8.73</v>
      </c>
      <c r="M864" s="6">
        <v>17.02</v>
      </c>
      <c r="N864" s="6">
        <v>0</v>
      </c>
      <c r="O864" s="6">
        <v>0</v>
      </c>
      <c r="P864" s="82">
        <f t="shared" si="15"/>
        <v>17.02</v>
      </c>
    </row>
    <row r="865" spans="1:16" s="3" customFormat="1" x14ac:dyDescent="0.25">
      <c r="A865" s="9">
        <v>2019</v>
      </c>
      <c r="B865" s="9">
        <v>3</v>
      </c>
      <c r="C865" s="9" t="s">
        <v>133</v>
      </c>
      <c r="D865" s="9" t="s">
        <v>238</v>
      </c>
      <c r="E865" s="9" t="s">
        <v>126</v>
      </c>
      <c r="F865" s="9" t="s">
        <v>485</v>
      </c>
      <c r="G865" s="5" t="s">
        <v>486</v>
      </c>
      <c r="H865" s="6">
        <v>2.62</v>
      </c>
      <c r="I865" s="6">
        <v>0</v>
      </c>
      <c r="J865" s="6">
        <v>0</v>
      </c>
      <c r="K865" s="6">
        <v>0</v>
      </c>
      <c r="L865" s="6">
        <v>2.62</v>
      </c>
      <c r="M865" s="6">
        <v>0</v>
      </c>
      <c r="N865" s="6">
        <v>0</v>
      </c>
      <c r="O865" s="6">
        <v>0</v>
      </c>
      <c r="P865" s="82">
        <f t="shared" si="15"/>
        <v>0</v>
      </c>
    </row>
    <row r="866" spans="1:16" s="3" customFormat="1" x14ac:dyDescent="0.25">
      <c r="A866" s="9">
        <v>2019</v>
      </c>
      <c r="B866" s="9">
        <v>3</v>
      </c>
      <c r="C866" s="9" t="s">
        <v>133</v>
      </c>
      <c r="D866" s="9" t="s">
        <v>487</v>
      </c>
      <c r="E866" s="9" t="s">
        <v>126</v>
      </c>
      <c r="F866" s="9" t="s">
        <v>488</v>
      </c>
      <c r="G866" s="5" t="s">
        <v>489</v>
      </c>
      <c r="H866" s="6">
        <v>0.12</v>
      </c>
      <c r="I866" s="6">
        <v>0</v>
      </c>
      <c r="J866" s="6">
        <v>0</v>
      </c>
      <c r="K866" s="6">
        <v>0</v>
      </c>
      <c r="L866" s="6">
        <v>0.12</v>
      </c>
      <c r="M866" s="6">
        <v>0</v>
      </c>
      <c r="N866" s="6">
        <v>0</v>
      </c>
      <c r="O866" s="6">
        <v>0</v>
      </c>
      <c r="P866" s="82">
        <f t="shared" si="15"/>
        <v>0</v>
      </c>
    </row>
    <row r="867" spans="1:16" s="3" customFormat="1" x14ac:dyDescent="0.25">
      <c r="A867" s="9">
        <v>2019</v>
      </c>
      <c r="B867" s="9">
        <v>3</v>
      </c>
      <c r="C867" s="9" t="s">
        <v>133</v>
      </c>
      <c r="D867" s="9" t="s">
        <v>349</v>
      </c>
      <c r="E867" s="9" t="s">
        <v>29</v>
      </c>
      <c r="F867" s="9" t="s">
        <v>490</v>
      </c>
      <c r="G867" s="5" t="s">
        <v>491</v>
      </c>
      <c r="H867" s="6">
        <v>15.65</v>
      </c>
      <c r="I867" s="6">
        <v>0</v>
      </c>
      <c r="J867" s="6">
        <v>0</v>
      </c>
      <c r="K867" s="6">
        <v>15.34</v>
      </c>
      <c r="L867" s="6">
        <v>0.31</v>
      </c>
      <c r="M867" s="6">
        <v>0</v>
      </c>
      <c r="N867" s="6">
        <v>0</v>
      </c>
      <c r="O867" s="6">
        <v>0</v>
      </c>
      <c r="P867" s="82">
        <f t="shared" si="15"/>
        <v>0</v>
      </c>
    </row>
    <row r="868" spans="1:16" s="3" customFormat="1" x14ac:dyDescent="0.25">
      <c r="A868" s="9">
        <v>2019</v>
      </c>
      <c r="B868" s="9">
        <v>3</v>
      </c>
      <c r="C868" s="9" t="s">
        <v>133</v>
      </c>
      <c r="D868" s="9" t="s">
        <v>349</v>
      </c>
      <c r="E868" s="9" t="s">
        <v>29</v>
      </c>
      <c r="F868" s="9" t="s">
        <v>491</v>
      </c>
      <c r="G868" s="5" t="s">
        <v>491</v>
      </c>
      <c r="H868" s="6">
        <v>21.71</v>
      </c>
      <c r="I868" s="6">
        <v>0</v>
      </c>
      <c r="J868" s="6">
        <v>0</v>
      </c>
      <c r="K868" s="6">
        <v>16.3</v>
      </c>
      <c r="L868" s="6">
        <v>5.42</v>
      </c>
      <c r="M868" s="6">
        <v>0</v>
      </c>
      <c r="N868" s="6">
        <v>0</v>
      </c>
      <c r="O868" s="6">
        <v>0</v>
      </c>
      <c r="P868" s="82">
        <f t="shared" si="15"/>
        <v>0</v>
      </c>
    </row>
    <row r="869" spans="1:16" s="3" customFormat="1" x14ac:dyDescent="0.25">
      <c r="A869" s="9">
        <v>2019</v>
      </c>
      <c r="B869" s="9">
        <v>3</v>
      </c>
      <c r="C869" s="9" t="s">
        <v>15</v>
      </c>
      <c r="D869" s="9" t="s">
        <v>492</v>
      </c>
      <c r="E869" s="9" t="s">
        <v>43</v>
      </c>
      <c r="F869" s="9" t="s">
        <v>493</v>
      </c>
      <c r="G869" s="5" t="s">
        <v>15</v>
      </c>
      <c r="H869" s="6">
        <v>7.02</v>
      </c>
      <c r="I869" s="6">
        <v>0</v>
      </c>
      <c r="J869" s="6">
        <v>0</v>
      </c>
      <c r="K869" s="6">
        <v>2.73</v>
      </c>
      <c r="L869" s="6">
        <v>4.29</v>
      </c>
      <c r="M869" s="6">
        <v>0</v>
      </c>
      <c r="N869" s="6">
        <v>0</v>
      </c>
      <c r="O869" s="6">
        <v>0</v>
      </c>
      <c r="P869" s="82">
        <f t="shared" si="15"/>
        <v>0</v>
      </c>
    </row>
    <row r="870" spans="1:16" s="3" customFormat="1" x14ac:dyDescent="0.25">
      <c r="A870" s="9">
        <v>2019</v>
      </c>
      <c r="B870" s="9">
        <v>3</v>
      </c>
      <c r="C870" s="9" t="s">
        <v>19</v>
      </c>
      <c r="D870" s="9" t="s">
        <v>66</v>
      </c>
      <c r="E870" s="9" t="s">
        <v>43</v>
      </c>
      <c r="F870" s="9" t="s">
        <v>494</v>
      </c>
      <c r="G870" s="5" t="s">
        <v>495</v>
      </c>
      <c r="H870" s="6">
        <v>2.02</v>
      </c>
      <c r="I870" s="6">
        <v>0</v>
      </c>
      <c r="J870" s="6">
        <v>0</v>
      </c>
      <c r="K870" s="6">
        <v>2.02</v>
      </c>
      <c r="L870" s="6">
        <v>0</v>
      </c>
      <c r="M870" s="6">
        <v>0</v>
      </c>
      <c r="N870" s="6">
        <v>0</v>
      </c>
      <c r="O870" s="6">
        <v>0</v>
      </c>
      <c r="P870" s="82">
        <f t="shared" si="15"/>
        <v>0</v>
      </c>
    </row>
    <row r="871" spans="1:16" s="3" customFormat="1" x14ac:dyDescent="0.25">
      <c r="A871" s="9">
        <v>2019</v>
      </c>
      <c r="B871" s="9">
        <v>3</v>
      </c>
      <c r="C871" s="9" t="s">
        <v>98</v>
      </c>
      <c r="D871" s="9" t="s">
        <v>120</v>
      </c>
      <c r="E871" s="9" t="s">
        <v>29</v>
      </c>
      <c r="F871" s="9" t="s">
        <v>496</v>
      </c>
      <c r="G871" s="5" t="s">
        <v>497</v>
      </c>
      <c r="H871" s="6">
        <v>91</v>
      </c>
      <c r="I871" s="6">
        <v>0</v>
      </c>
      <c r="J871" s="6">
        <v>0</v>
      </c>
      <c r="K871" s="6">
        <v>0</v>
      </c>
      <c r="L871" s="6">
        <v>0</v>
      </c>
      <c r="M871" s="6">
        <v>91</v>
      </c>
      <c r="N871" s="6">
        <v>0</v>
      </c>
      <c r="O871" s="6">
        <v>0</v>
      </c>
      <c r="P871" s="82">
        <f t="shared" si="15"/>
        <v>91</v>
      </c>
    </row>
    <row r="872" spans="1:16" s="3" customFormat="1" x14ac:dyDescent="0.25">
      <c r="A872" s="9">
        <v>2019</v>
      </c>
      <c r="B872" s="9">
        <v>3</v>
      </c>
      <c r="C872" s="9" t="s">
        <v>222</v>
      </c>
      <c r="D872" s="9" t="s">
        <v>229</v>
      </c>
      <c r="E872" s="9" t="s">
        <v>224</v>
      </c>
      <c r="F872" s="9" t="s">
        <v>498</v>
      </c>
      <c r="G872" s="5" t="s">
        <v>499</v>
      </c>
      <c r="H872" s="6">
        <v>90.67</v>
      </c>
      <c r="I872" s="6">
        <v>0</v>
      </c>
      <c r="J872" s="6">
        <v>0</v>
      </c>
      <c r="K872" s="6">
        <v>0.06</v>
      </c>
      <c r="L872" s="6">
        <v>0.47</v>
      </c>
      <c r="M872" s="6">
        <v>0</v>
      </c>
      <c r="N872" s="6">
        <v>0</v>
      </c>
      <c r="O872" s="6">
        <v>90.15</v>
      </c>
      <c r="P872" s="82">
        <f t="shared" si="15"/>
        <v>90.15</v>
      </c>
    </row>
    <row r="873" spans="1:16" s="3" customFormat="1" x14ac:dyDescent="0.25">
      <c r="A873" s="9">
        <v>2019</v>
      </c>
      <c r="B873" s="9">
        <v>3</v>
      </c>
      <c r="C873" s="9" t="s">
        <v>222</v>
      </c>
      <c r="D873" s="9" t="s">
        <v>223</v>
      </c>
      <c r="E873" s="9" t="s">
        <v>500</v>
      </c>
      <c r="F873" s="9" t="s">
        <v>501</v>
      </c>
      <c r="G873" s="5" t="s">
        <v>502</v>
      </c>
      <c r="H873" s="6">
        <v>426.88</v>
      </c>
      <c r="I873" s="6">
        <v>0</v>
      </c>
      <c r="J873" s="6">
        <v>0</v>
      </c>
      <c r="K873" s="6">
        <v>0.28000000000000003</v>
      </c>
      <c r="L873" s="6">
        <v>2.0499999999999998</v>
      </c>
      <c r="M873" s="6">
        <v>0</v>
      </c>
      <c r="N873" s="6">
        <v>0</v>
      </c>
      <c r="O873" s="6">
        <v>424.55</v>
      </c>
      <c r="P873" s="82">
        <f t="shared" si="15"/>
        <v>424.55</v>
      </c>
    </row>
    <row r="874" spans="1:16" s="3" customFormat="1" x14ac:dyDescent="0.25">
      <c r="A874" s="9">
        <v>2019</v>
      </c>
      <c r="B874" s="9">
        <v>3</v>
      </c>
      <c r="C874" s="9" t="s">
        <v>231</v>
      </c>
      <c r="D874" s="9" t="s">
        <v>503</v>
      </c>
      <c r="E874" s="9" t="s">
        <v>500</v>
      </c>
      <c r="F874" s="9" t="s">
        <v>501</v>
      </c>
      <c r="G874" s="5" t="s">
        <v>502</v>
      </c>
      <c r="H874" s="6">
        <v>472.02</v>
      </c>
      <c r="I874" s="6">
        <v>0</v>
      </c>
      <c r="J874" s="6">
        <v>0</v>
      </c>
      <c r="K874" s="6">
        <v>0.31</v>
      </c>
      <c r="L874" s="6">
        <v>2.27</v>
      </c>
      <c r="M874" s="6">
        <v>0</v>
      </c>
      <c r="N874" s="6">
        <v>0</v>
      </c>
      <c r="O874" s="6">
        <v>469.45</v>
      </c>
      <c r="P874" s="82">
        <f t="shared" si="15"/>
        <v>469.45</v>
      </c>
    </row>
    <row r="875" spans="1:16" s="3" customFormat="1" x14ac:dyDescent="0.25">
      <c r="A875" s="9">
        <v>2019</v>
      </c>
      <c r="B875" s="9">
        <v>3</v>
      </c>
      <c r="C875" s="9" t="s">
        <v>231</v>
      </c>
      <c r="D875" s="9" t="s">
        <v>522</v>
      </c>
      <c r="E875" s="9" t="s">
        <v>500</v>
      </c>
      <c r="F875" s="9" t="s">
        <v>523</v>
      </c>
      <c r="G875" s="5" t="s">
        <v>502</v>
      </c>
      <c r="H875" s="6">
        <v>166.86</v>
      </c>
      <c r="I875" s="6">
        <v>0</v>
      </c>
      <c r="J875" s="6">
        <v>0</v>
      </c>
      <c r="K875" s="6">
        <v>0.12</v>
      </c>
      <c r="L875" s="6">
        <v>0.86</v>
      </c>
      <c r="M875" s="6">
        <v>0</v>
      </c>
      <c r="N875" s="6">
        <v>0</v>
      </c>
      <c r="O875" s="6">
        <v>165.89</v>
      </c>
      <c r="P875" s="82">
        <f t="shared" si="15"/>
        <v>165.89</v>
      </c>
    </row>
    <row r="876" spans="1:16" s="3" customFormat="1" x14ac:dyDescent="0.25">
      <c r="A876" s="9">
        <v>2019</v>
      </c>
      <c r="B876" s="9">
        <v>3</v>
      </c>
      <c r="C876" s="9" t="s">
        <v>133</v>
      </c>
      <c r="D876" s="9" t="s">
        <v>292</v>
      </c>
      <c r="E876" s="9" t="s">
        <v>242</v>
      </c>
      <c r="F876" s="9" t="s">
        <v>504</v>
      </c>
      <c r="G876" s="5" t="s">
        <v>505</v>
      </c>
      <c r="H876" s="6">
        <v>63.63</v>
      </c>
      <c r="I876" s="6">
        <v>0</v>
      </c>
      <c r="J876" s="6">
        <v>0</v>
      </c>
      <c r="K876" s="6">
        <v>0</v>
      </c>
      <c r="L876" s="6">
        <v>1.62</v>
      </c>
      <c r="M876" s="6">
        <v>0</v>
      </c>
      <c r="N876" s="6">
        <v>0</v>
      </c>
      <c r="O876" s="6">
        <v>62.01</v>
      </c>
      <c r="P876" s="82">
        <f t="shared" si="15"/>
        <v>62.01</v>
      </c>
    </row>
    <row r="877" spans="1:16" s="3" customFormat="1" x14ac:dyDescent="0.25">
      <c r="A877" s="9">
        <v>2019</v>
      </c>
      <c r="B877" s="9">
        <v>3</v>
      </c>
      <c r="C877" s="9" t="s">
        <v>133</v>
      </c>
      <c r="D877" s="9" t="s">
        <v>506</v>
      </c>
      <c r="E877" s="9" t="s">
        <v>242</v>
      </c>
      <c r="F877" s="9" t="s">
        <v>507</v>
      </c>
      <c r="G877" s="5" t="s">
        <v>505</v>
      </c>
      <c r="H877" s="6">
        <v>29.03</v>
      </c>
      <c r="I877" s="6">
        <v>0</v>
      </c>
      <c r="J877" s="6">
        <v>0</v>
      </c>
      <c r="K877" s="6">
        <v>0</v>
      </c>
      <c r="L877" s="6">
        <v>0.61</v>
      </c>
      <c r="M877" s="6">
        <v>0</v>
      </c>
      <c r="N877" s="6">
        <v>0</v>
      </c>
      <c r="O877" s="6">
        <v>28.43</v>
      </c>
      <c r="P877" s="82">
        <f t="shared" si="15"/>
        <v>28.43</v>
      </c>
    </row>
    <row r="878" spans="1:16" s="3" customFormat="1" x14ac:dyDescent="0.25">
      <c r="A878" s="9">
        <v>2019</v>
      </c>
      <c r="B878" s="9">
        <v>3</v>
      </c>
      <c r="C878" s="9" t="s">
        <v>133</v>
      </c>
      <c r="D878" s="9" t="s">
        <v>292</v>
      </c>
      <c r="E878" s="9" t="s">
        <v>242</v>
      </c>
      <c r="F878" s="9" t="s">
        <v>508</v>
      </c>
      <c r="G878" s="5" t="s">
        <v>505</v>
      </c>
      <c r="H878" s="6">
        <v>99.78</v>
      </c>
      <c r="I878" s="6">
        <v>0</v>
      </c>
      <c r="J878" s="6">
        <v>0</v>
      </c>
      <c r="K878" s="6">
        <v>0</v>
      </c>
      <c r="L878" s="6">
        <v>2.5499999999999998</v>
      </c>
      <c r="M878" s="6">
        <v>0</v>
      </c>
      <c r="N878" s="6">
        <v>0</v>
      </c>
      <c r="O878" s="6">
        <v>97.23</v>
      </c>
      <c r="P878" s="82">
        <f t="shared" si="15"/>
        <v>97.23</v>
      </c>
    </row>
    <row r="879" spans="1:16" s="3" customFormat="1" x14ac:dyDescent="0.25">
      <c r="A879" s="9">
        <v>2019</v>
      </c>
      <c r="B879" s="9">
        <v>3</v>
      </c>
      <c r="C879" s="9" t="s">
        <v>133</v>
      </c>
      <c r="D879" s="9" t="s">
        <v>292</v>
      </c>
      <c r="E879" s="9" t="s">
        <v>441</v>
      </c>
      <c r="F879" s="9" t="s">
        <v>509</v>
      </c>
      <c r="G879" s="5" t="s">
        <v>510</v>
      </c>
      <c r="H879" s="6">
        <v>8.4899999999999984</v>
      </c>
      <c r="I879" s="6">
        <v>0</v>
      </c>
      <c r="J879" s="6">
        <v>0</v>
      </c>
      <c r="K879" s="6">
        <v>8.4899999999999984</v>
      </c>
      <c r="L879" s="6">
        <v>0</v>
      </c>
      <c r="M879" s="6">
        <v>0</v>
      </c>
      <c r="N879" s="6">
        <v>0</v>
      </c>
      <c r="O879" s="6">
        <v>0</v>
      </c>
      <c r="P879" s="82">
        <f t="shared" si="15"/>
        <v>0</v>
      </c>
    </row>
    <row r="880" spans="1:16" s="3" customFormat="1" x14ac:dyDescent="0.25">
      <c r="A880" s="9">
        <v>2019</v>
      </c>
      <c r="B880" s="9">
        <v>3</v>
      </c>
      <c r="C880" s="9" t="s">
        <v>19</v>
      </c>
      <c r="D880" s="9" t="s">
        <v>299</v>
      </c>
      <c r="E880" s="9" t="s">
        <v>280</v>
      </c>
      <c r="F880" s="9" t="s">
        <v>511</v>
      </c>
      <c r="G880" s="5" t="s">
        <v>512</v>
      </c>
      <c r="H880" s="6">
        <v>0.2</v>
      </c>
      <c r="I880" s="6">
        <v>0</v>
      </c>
      <c r="J880" s="6">
        <v>0</v>
      </c>
      <c r="K880" s="6">
        <v>0.2</v>
      </c>
      <c r="L880" s="6">
        <v>0</v>
      </c>
      <c r="M880" s="6">
        <v>0</v>
      </c>
      <c r="N880" s="6">
        <v>0</v>
      </c>
      <c r="O880" s="6">
        <v>0</v>
      </c>
      <c r="P880" s="82">
        <f t="shared" si="15"/>
        <v>0</v>
      </c>
    </row>
    <row r="881" spans="1:16" s="3" customFormat="1" x14ac:dyDescent="0.25">
      <c r="A881" s="9">
        <v>2019</v>
      </c>
      <c r="B881" s="9">
        <v>3</v>
      </c>
      <c r="C881" s="9" t="s">
        <v>19</v>
      </c>
      <c r="D881" s="9" t="s">
        <v>299</v>
      </c>
      <c r="E881" s="9" t="s">
        <v>280</v>
      </c>
      <c r="F881" s="9" t="s">
        <v>513</v>
      </c>
      <c r="G881" s="5" t="s">
        <v>512</v>
      </c>
      <c r="H881" s="6">
        <v>0.05</v>
      </c>
      <c r="I881" s="6">
        <v>0</v>
      </c>
      <c r="J881" s="6">
        <v>0</v>
      </c>
      <c r="K881" s="6">
        <v>0.05</v>
      </c>
      <c r="L881" s="6">
        <v>0</v>
      </c>
      <c r="M881" s="6">
        <v>0</v>
      </c>
      <c r="N881" s="6">
        <v>0</v>
      </c>
      <c r="O881" s="6">
        <v>0</v>
      </c>
      <c r="P881" s="82">
        <f t="shared" si="15"/>
        <v>0</v>
      </c>
    </row>
    <row r="882" spans="1:16" s="3" customFormat="1" x14ac:dyDescent="0.25">
      <c r="A882" s="9">
        <v>2019</v>
      </c>
      <c r="B882" s="9">
        <v>3</v>
      </c>
      <c r="C882" s="9" t="s">
        <v>19</v>
      </c>
      <c r="D882" s="9" t="s">
        <v>46</v>
      </c>
      <c r="E882" s="9" t="s">
        <v>280</v>
      </c>
      <c r="F882" s="9" t="s">
        <v>514</v>
      </c>
      <c r="G882" s="5" t="s">
        <v>512</v>
      </c>
      <c r="H882" s="6">
        <v>0.12</v>
      </c>
      <c r="I882" s="6">
        <v>0</v>
      </c>
      <c r="J882" s="6">
        <v>0</v>
      </c>
      <c r="K882" s="6">
        <v>0.12</v>
      </c>
      <c r="L882" s="6">
        <v>0</v>
      </c>
      <c r="M882" s="6">
        <v>0</v>
      </c>
      <c r="N882" s="6">
        <v>0</v>
      </c>
      <c r="O882" s="6">
        <v>0</v>
      </c>
      <c r="P882" s="82">
        <f t="shared" si="15"/>
        <v>0</v>
      </c>
    </row>
    <row r="883" spans="1:16" s="3" customFormat="1" x14ac:dyDescent="0.25">
      <c r="A883" s="9">
        <v>2019</v>
      </c>
      <c r="B883" s="9">
        <v>4</v>
      </c>
      <c r="C883" s="9" t="s">
        <v>15</v>
      </c>
      <c r="D883" s="9" t="s">
        <v>16</v>
      </c>
      <c r="E883" s="9" t="s">
        <v>17</v>
      </c>
      <c r="F883" s="9" t="s">
        <v>18</v>
      </c>
      <c r="G883" s="5" t="s">
        <v>18</v>
      </c>
      <c r="H883" s="6">
        <v>1.42</v>
      </c>
      <c r="I883" s="6">
        <v>0</v>
      </c>
      <c r="J883" s="6">
        <v>0</v>
      </c>
      <c r="K883" s="6">
        <v>0</v>
      </c>
      <c r="L883" s="6">
        <v>1.42</v>
      </c>
      <c r="M883" s="6">
        <v>0</v>
      </c>
      <c r="N883" s="6">
        <v>0</v>
      </c>
      <c r="O883" s="6">
        <v>0</v>
      </c>
      <c r="P883" s="82">
        <f t="shared" si="15"/>
        <v>0</v>
      </c>
    </row>
    <row r="884" spans="1:16" s="3" customFormat="1" x14ac:dyDescent="0.25">
      <c r="A884" s="9">
        <v>2019</v>
      </c>
      <c r="B884" s="9">
        <v>4</v>
      </c>
      <c r="C884" s="9" t="s">
        <v>19</v>
      </c>
      <c r="D884" s="9" t="s">
        <v>20</v>
      </c>
      <c r="E884" s="9" t="s">
        <v>21</v>
      </c>
      <c r="F884" s="9" t="s">
        <v>22</v>
      </c>
      <c r="G884" s="5" t="s">
        <v>23</v>
      </c>
      <c r="H884" s="6">
        <v>0.02</v>
      </c>
      <c r="I884" s="6">
        <v>0</v>
      </c>
      <c r="J884" s="6">
        <v>0</v>
      </c>
      <c r="K884" s="6">
        <v>0.02</v>
      </c>
      <c r="L884" s="6">
        <v>0</v>
      </c>
      <c r="M884" s="6">
        <v>0</v>
      </c>
      <c r="N884" s="6">
        <v>0</v>
      </c>
      <c r="O884" s="6">
        <v>0</v>
      </c>
      <c r="P884" s="82">
        <f t="shared" si="15"/>
        <v>0</v>
      </c>
    </row>
    <row r="885" spans="1:16" s="3" customFormat="1" x14ac:dyDescent="0.25">
      <c r="A885" s="9">
        <v>2019</v>
      </c>
      <c r="B885" s="9">
        <v>4</v>
      </c>
      <c r="C885" s="9" t="s">
        <v>15</v>
      </c>
      <c r="D885" s="9" t="s">
        <v>24</v>
      </c>
      <c r="E885" s="9" t="s">
        <v>25</v>
      </c>
      <c r="F885" s="9" t="s">
        <v>26</v>
      </c>
      <c r="G885" s="5" t="s">
        <v>26</v>
      </c>
      <c r="H885" s="6">
        <v>0.45</v>
      </c>
      <c r="I885" s="6">
        <v>0</v>
      </c>
      <c r="J885" s="6">
        <v>0</v>
      </c>
      <c r="K885" s="6">
        <v>0.05</v>
      </c>
      <c r="L885" s="6">
        <v>0.4</v>
      </c>
      <c r="M885" s="6">
        <v>0</v>
      </c>
      <c r="N885" s="6">
        <v>0</v>
      </c>
      <c r="O885" s="6">
        <v>0</v>
      </c>
      <c r="P885" s="82">
        <f t="shared" si="15"/>
        <v>0</v>
      </c>
    </row>
    <row r="886" spans="1:16" s="3" customFormat="1" x14ac:dyDescent="0.25">
      <c r="A886" s="9">
        <v>2019</v>
      </c>
      <c r="B886" s="9">
        <v>4</v>
      </c>
      <c r="C886" s="9" t="s">
        <v>27</v>
      </c>
      <c r="D886" s="9" t="s">
        <v>28</v>
      </c>
      <c r="E886" s="9" t="s">
        <v>29</v>
      </c>
      <c r="F886" s="9" t="s">
        <v>30</v>
      </c>
      <c r="G886" s="5" t="s">
        <v>30</v>
      </c>
      <c r="H886" s="6">
        <v>36.6</v>
      </c>
      <c r="I886" s="6">
        <v>0</v>
      </c>
      <c r="J886" s="6">
        <v>0</v>
      </c>
      <c r="K886" s="6">
        <v>0.62</v>
      </c>
      <c r="L886" s="6">
        <v>0</v>
      </c>
      <c r="M886" s="6">
        <v>35.980000000000004</v>
      </c>
      <c r="N886" s="6">
        <v>15.24</v>
      </c>
      <c r="O886" s="6">
        <v>0</v>
      </c>
      <c r="P886" s="82">
        <f t="shared" si="15"/>
        <v>20.740000000000002</v>
      </c>
    </row>
    <row r="887" spans="1:16" s="3" customFormat="1" x14ac:dyDescent="0.25">
      <c r="A887" s="9">
        <v>2019</v>
      </c>
      <c r="B887" s="9">
        <v>4</v>
      </c>
      <c r="C887" s="9" t="s">
        <v>27</v>
      </c>
      <c r="D887" s="9" t="s">
        <v>28</v>
      </c>
      <c r="E887" s="9" t="s">
        <v>29</v>
      </c>
      <c r="F887" s="9" t="s">
        <v>31</v>
      </c>
      <c r="G887" s="5" t="s">
        <v>30</v>
      </c>
      <c r="H887" s="6">
        <v>11.379999999999999</v>
      </c>
      <c r="I887" s="6">
        <v>0</v>
      </c>
      <c r="J887" s="6">
        <v>0</v>
      </c>
      <c r="K887" s="6">
        <v>0.19</v>
      </c>
      <c r="L887" s="6">
        <v>0</v>
      </c>
      <c r="M887" s="6">
        <v>11.19</v>
      </c>
      <c r="N887" s="6">
        <v>4.7399999999999993</v>
      </c>
      <c r="O887" s="6">
        <v>0</v>
      </c>
      <c r="P887" s="82">
        <f t="shared" si="15"/>
        <v>6.45</v>
      </c>
    </row>
    <row r="888" spans="1:16" s="3" customFormat="1" x14ac:dyDescent="0.25">
      <c r="A888" s="9">
        <v>2019</v>
      </c>
      <c r="B888" s="9">
        <v>4</v>
      </c>
      <c r="C888" s="9" t="s">
        <v>27</v>
      </c>
      <c r="D888" s="9" t="s">
        <v>28</v>
      </c>
      <c r="E888" s="9" t="s">
        <v>29</v>
      </c>
      <c r="F888" s="9" t="s">
        <v>32</v>
      </c>
      <c r="G888" s="5" t="s">
        <v>30</v>
      </c>
      <c r="H888" s="6">
        <v>5.55</v>
      </c>
      <c r="I888" s="6">
        <v>0</v>
      </c>
      <c r="J888" s="6">
        <v>0</v>
      </c>
      <c r="K888" s="6">
        <v>0.18000000000000002</v>
      </c>
      <c r="L888" s="6">
        <v>0</v>
      </c>
      <c r="M888" s="6">
        <v>5.37</v>
      </c>
      <c r="N888" s="6">
        <v>2.27</v>
      </c>
      <c r="O888" s="6">
        <v>0</v>
      </c>
      <c r="P888" s="82">
        <f t="shared" si="15"/>
        <v>3.1</v>
      </c>
    </row>
    <row r="889" spans="1:16" s="3" customFormat="1" x14ac:dyDescent="0.25">
      <c r="A889" s="9">
        <v>2019</v>
      </c>
      <c r="B889" s="9">
        <v>4</v>
      </c>
      <c r="C889" s="9" t="s">
        <v>27</v>
      </c>
      <c r="D889" s="9" t="s">
        <v>28</v>
      </c>
      <c r="E889" s="9" t="s">
        <v>29</v>
      </c>
      <c r="F889" s="9" t="s">
        <v>33</v>
      </c>
      <c r="G889" s="5" t="s">
        <v>30</v>
      </c>
      <c r="H889" s="6">
        <v>7.1099999999999994</v>
      </c>
      <c r="I889" s="6">
        <v>0</v>
      </c>
      <c r="J889" s="6">
        <v>0</v>
      </c>
      <c r="K889" s="6">
        <v>0.12000000000000001</v>
      </c>
      <c r="L889" s="6">
        <v>0</v>
      </c>
      <c r="M889" s="6">
        <v>7</v>
      </c>
      <c r="N889" s="6">
        <v>2.9699999999999998</v>
      </c>
      <c r="O889" s="6">
        <v>0</v>
      </c>
      <c r="P889" s="82">
        <f t="shared" si="15"/>
        <v>4.03</v>
      </c>
    </row>
    <row r="890" spans="1:16" s="3" customFormat="1" x14ac:dyDescent="0.25">
      <c r="A890" s="9">
        <v>2019</v>
      </c>
      <c r="B890" s="9">
        <v>4</v>
      </c>
      <c r="C890" s="9" t="s">
        <v>27</v>
      </c>
      <c r="D890" s="9" t="s">
        <v>28</v>
      </c>
      <c r="E890" s="9" t="s">
        <v>29</v>
      </c>
      <c r="F890" s="9" t="s">
        <v>34</v>
      </c>
      <c r="G890" s="5" t="s">
        <v>30</v>
      </c>
      <c r="H890" s="6">
        <v>32.25</v>
      </c>
      <c r="I890" s="6">
        <v>0</v>
      </c>
      <c r="J890" s="6">
        <v>0</v>
      </c>
      <c r="K890" s="6">
        <v>0.55000000000000004</v>
      </c>
      <c r="L890" s="6">
        <v>0</v>
      </c>
      <c r="M890" s="6">
        <v>31.71</v>
      </c>
      <c r="N890" s="6">
        <v>13.420000000000002</v>
      </c>
      <c r="O890" s="6">
        <v>0</v>
      </c>
      <c r="P890" s="82">
        <f t="shared" si="15"/>
        <v>18.29</v>
      </c>
    </row>
    <row r="891" spans="1:16" s="3" customFormat="1" x14ac:dyDescent="0.25">
      <c r="A891" s="9">
        <v>2019</v>
      </c>
      <c r="B891" s="9">
        <v>4</v>
      </c>
      <c r="C891" s="9" t="s">
        <v>27</v>
      </c>
      <c r="D891" s="9" t="s">
        <v>28</v>
      </c>
      <c r="E891" s="9" t="s">
        <v>29</v>
      </c>
      <c r="F891" s="9" t="s">
        <v>35</v>
      </c>
      <c r="G891" s="5" t="s">
        <v>30</v>
      </c>
      <c r="H891" s="6">
        <v>5.08</v>
      </c>
      <c r="I891" s="6">
        <v>0</v>
      </c>
      <c r="J891" s="6">
        <v>0</v>
      </c>
      <c r="K891" s="6">
        <v>0.17</v>
      </c>
      <c r="L891" s="6">
        <v>0</v>
      </c>
      <c r="M891" s="6">
        <v>4.91</v>
      </c>
      <c r="N891" s="6">
        <v>2.0699999999999998</v>
      </c>
      <c r="O891" s="6">
        <v>0</v>
      </c>
      <c r="P891" s="82">
        <f t="shared" si="15"/>
        <v>2.8400000000000003</v>
      </c>
    </row>
    <row r="892" spans="1:16" s="3" customFormat="1" x14ac:dyDescent="0.25">
      <c r="A892" s="9">
        <v>2019</v>
      </c>
      <c r="B892" s="9">
        <v>4</v>
      </c>
      <c r="C892" s="9" t="s">
        <v>27</v>
      </c>
      <c r="D892" s="9" t="s">
        <v>28</v>
      </c>
      <c r="E892" s="9" t="s">
        <v>29</v>
      </c>
      <c r="F892" s="9" t="s">
        <v>524</v>
      </c>
      <c r="G892" s="5" t="s">
        <v>30</v>
      </c>
      <c r="H892" s="6">
        <v>0.43</v>
      </c>
      <c r="I892" s="6">
        <v>0</v>
      </c>
      <c r="J892" s="6">
        <v>0</v>
      </c>
      <c r="K892" s="6">
        <v>0.01</v>
      </c>
      <c r="L892" s="6">
        <v>0</v>
      </c>
      <c r="M892" s="6">
        <v>0.42</v>
      </c>
      <c r="N892" s="6">
        <v>0.17</v>
      </c>
      <c r="O892" s="6">
        <v>0</v>
      </c>
      <c r="P892" s="82">
        <f t="shared" si="15"/>
        <v>0.24999999999999997</v>
      </c>
    </row>
    <row r="893" spans="1:16" s="3" customFormat="1" x14ac:dyDescent="0.25">
      <c r="A893" s="9">
        <v>2019</v>
      </c>
      <c r="B893" s="9">
        <v>4</v>
      </c>
      <c r="C893" s="9" t="s">
        <v>27</v>
      </c>
      <c r="D893" s="9" t="s">
        <v>28</v>
      </c>
      <c r="E893" s="9" t="s">
        <v>29</v>
      </c>
      <c r="F893" s="9" t="s">
        <v>36</v>
      </c>
      <c r="G893" s="5" t="s">
        <v>30</v>
      </c>
      <c r="H893" s="6">
        <v>9.3699999999999992</v>
      </c>
      <c r="I893" s="6">
        <v>0</v>
      </c>
      <c r="J893" s="6">
        <v>0</v>
      </c>
      <c r="K893" s="6">
        <v>0.32</v>
      </c>
      <c r="L893" s="6">
        <v>0</v>
      </c>
      <c r="M893" s="6">
        <v>9.0500000000000007</v>
      </c>
      <c r="N893" s="6">
        <v>3.83</v>
      </c>
      <c r="O893" s="6">
        <v>0</v>
      </c>
      <c r="P893" s="82">
        <f t="shared" si="15"/>
        <v>5.2200000000000006</v>
      </c>
    </row>
    <row r="894" spans="1:16" s="3" customFormat="1" x14ac:dyDescent="0.25">
      <c r="A894" s="9">
        <v>2019</v>
      </c>
      <c r="B894" s="9">
        <v>4</v>
      </c>
      <c r="C894" s="9" t="s">
        <v>27</v>
      </c>
      <c r="D894" s="9" t="s">
        <v>28</v>
      </c>
      <c r="E894" s="9" t="s">
        <v>29</v>
      </c>
      <c r="F894" s="9" t="s">
        <v>37</v>
      </c>
      <c r="G894" s="5" t="s">
        <v>30</v>
      </c>
      <c r="H894" s="6">
        <v>0.59</v>
      </c>
      <c r="I894" s="6">
        <v>0</v>
      </c>
      <c r="J894" s="6">
        <v>0</v>
      </c>
      <c r="K894" s="6">
        <v>0.02</v>
      </c>
      <c r="L894" s="6">
        <v>0</v>
      </c>
      <c r="M894" s="6">
        <v>0.56999999999999995</v>
      </c>
      <c r="N894" s="6">
        <v>0.24</v>
      </c>
      <c r="O894" s="6">
        <v>0</v>
      </c>
      <c r="P894" s="82">
        <f t="shared" si="15"/>
        <v>0.32999999999999996</v>
      </c>
    </row>
    <row r="895" spans="1:16" s="3" customFormat="1" x14ac:dyDescent="0.25">
      <c r="A895" s="9">
        <v>2019</v>
      </c>
      <c r="B895" s="9">
        <v>4</v>
      </c>
      <c r="C895" s="9" t="s">
        <v>27</v>
      </c>
      <c r="D895" s="9" t="s">
        <v>28</v>
      </c>
      <c r="E895" s="9" t="s">
        <v>29</v>
      </c>
      <c r="F895" s="9" t="s">
        <v>38</v>
      </c>
      <c r="G895" s="5" t="s">
        <v>30</v>
      </c>
      <c r="H895" s="6">
        <v>121.36</v>
      </c>
      <c r="I895" s="6">
        <v>0</v>
      </c>
      <c r="J895" s="6">
        <v>0</v>
      </c>
      <c r="K895" s="6">
        <v>4.09</v>
      </c>
      <c r="L895" s="6">
        <v>0</v>
      </c>
      <c r="M895" s="6">
        <v>117.27</v>
      </c>
      <c r="N895" s="6">
        <v>49.66</v>
      </c>
      <c r="O895" s="6">
        <v>0</v>
      </c>
      <c r="P895" s="82">
        <f t="shared" si="15"/>
        <v>67.61</v>
      </c>
    </row>
    <row r="896" spans="1:16" s="3" customFormat="1" x14ac:dyDescent="0.25">
      <c r="A896" s="9">
        <v>2019</v>
      </c>
      <c r="B896" s="9">
        <v>4</v>
      </c>
      <c r="C896" s="9" t="s">
        <v>27</v>
      </c>
      <c r="D896" s="9" t="s">
        <v>28</v>
      </c>
      <c r="E896" s="9" t="s">
        <v>29</v>
      </c>
      <c r="F896" s="9" t="s">
        <v>39</v>
      </c>
      <c r="G896" s="5" t="s">
        <v>30</v>
      </c>
      <c r="H896" s="6">
        <v>23.73</v>
      </c>
      <c r="I896" s="6">
        <v>0</v>
      </c>
      <c r="J896" s="6">
        <v>0</v>
      </c>
      <c r="K896" s="6">
        <v>0.79999999999999993</v>
      </c>
      <c r="L896" s="6">
        <v>0</v>
      </c>
      <c r="M896" s="6">
        <v>22.93</v>
      </c>
      <c r="N896" s="6">
        <v>9.7200000000000006</v>
      </c>
      <c r="O896" s="6">
        <v>0</v>
      </c>
      <c r="P896" s="82">
        <f t="shared" si="15"/>
        <v>13.209999999999999</v>
      </c>
    </row>
    <row r="897" spans="1:16" s="3" customFormat="1" x14ac:dyDescent="0.25">
      <c r="A897" s="9">
        <v>2019</v>
      </c>
      <c r="B897" s="9">
        <v>4</v>
      </c>
      <c r="C897" s="9" t="s">
        <v>27</v>
      </c>
      <c r="D897" s="9" t="s">
        <v>28</v>
      </c>
      <c r="E897" s="9" t="s">
        <v>29</v>
      </c>
      <c r="F897" s="9" t="s">
        <v>40</v>
      </c>
      <c r="G897" s="5" t="s">
        <v>30</v>
      </c>
      <c r="H897" s="6">
        <v>67.239999999999995</v>
      </c>
      <c r="I897" s="6">
        <v>0</v>
      </c>
      <c r="J897" s="6">
        <v>0</v>
      </c>
      <c r="K897" s="6">
        <v>2.27</v>
      </c>
      <c r="L897" s="6">
        <v>0</v>
      </c>
      <c r="M897" s="6">
        <v>64.97</v>
      </c>
      <c r="N897" s="6">
        <v>27.520000000000003</v>
      </c>
      <c r="O897" s="6">
        <v>0</v>
      </c>
      <c r="P897" s="82">
        <f t="shared" si="15"/>
        <v>37.449999999999996</v>
      </c>
    </row>
    <row r="898" spans="1:16" s="3" customFormat="1" x14ac:dyDescent="0.25">
      <c r="A898" s="9">
        <v>2019</v>
      </c>
      <c r="B898" s="9">
        <v>4</v>
      </c>
      <c r="C898" s="9" t="s">
        <v>27</v>
      </c>
      <c r="D898" s="9" t="s">
        <v>28</v>
      </c>
      <c r="E898" s="9" t="s">
        <v>29</v>
      </c>
      <c r="F898" s="9" t="s">
        <v>41</v>
      </c>
      <c r="G898" s="5" t="s">
        <v>30</v>
      </c>
      <c r="H898" s="6">
        <v>4.83</v>
      </c>
      <c r="I898" s="6">
        <v>0</v>
      </c>
      <c r="J898" s="6">
        <v>0</v>
      </c>
      <c r="K898" s="6">
        <v>0.16</v>
      </c>
      <c r="L898" s="6">
        <v>0</v>
      </c>
      <c r="M898" s="6">
        <v>4.67</v>
      </c>
      <c r="N898" s="6">
        <v>1.98</v>
      </c>
      <c r="O898" s="6">
        <v>0</v>
      </c>
      <c r="P898" s="82">
        <f t="shared" si="15"/>
        <v>2.69</v>
      </c>
    </row>
    <row r="899" spans="1:16" s="3" customFormat="1" x14ac:dyDescent="0.25">
      <c r="A899" s="9">
        <v>2019</v>
      </c>
      <c r="B899" s="9">
        <v>4</v>
      </c>
      <c r="C899" s="9" t="s">
        <v>124</v>
      </c>
      <c r="D899" s="9" t="s">
        <v>353</v>
      </c>
      <c r="E899" s="9" t="s">
        <v>29</v>
      </c>
      <c r="F899" s="9" t="s">
        <v>515</v>
      </c>
      <c r="G899" s="5" t="s">
        <v>516</v>
      </c>
      <c r="H899" s="6">
        <v>1.56</v>
      </c>
      <c r="I899" s="6">
        <v>0</v>
      </c>
      <c r="J899" s="6">
        <v>0</v>
      </c>
      <c r="K899" s="6">
        <v>1.56</v>
      </c>
      <c r="L899" s="6">
        <v>0</v>
      </c>
      <c r="M899" s="6">
        <v>0</v>
      </c>
      <c r="N899" s="6">
        <v>0</v>
      </c>
      <c r="O899" s="6">
        <v>0</v>
      </c>
      <c r="P899" s="82">
        <f t="shared" si="15"/>
        <v>0</v>
      </c>
    </row>
    <row r="900" spans="1:16" s="3" customFormat="1" x14ac:dyDescent="0.25">
      <c r="A900" s="9">
        <v>2019</v>
      </c>
      <c r="B900" s="9">
        <v>4</v>
      </c>
      <c r="C900" s="9" t="s">
        <v>15</v>
      </c>
      <c r="D900" s="9" t="s">
        <v>42</v>
      </c>
      <c r="E900" s="9" t="s">
        <v>43</v>
      </c>
      <c r="F900" s="9" t="s">
        <v>44</v>
      </c>
      <c r="G900" s="5" t="s">
        <v>45</v>
      </c>
      <c r="H900" s="6">
        <v>0.82</v>
      </c>
      <c r="I900" s="6">
        <v>0</v>
      </c>
      <c r="J900" s="6">
        <v>0</v>
      </c>
      <c r="K900" s="6">
        <v>0.82</v>
      </c>
      <c r="L900" s="6">
        <v>0</v>
      </c>
      <c r="M900" s="6">
        <v>0</v>
      </c>
      <c r="N900" s="6">
        <v>0</v>
      </c>
      <c r="O900" s="6">
        <v>0</v>
      </c>
      <c r="P900" s="82">
        <f t="shared" ref="P900:P963" si="16">+O900+M900-N900</f>
        <v>0</v>
      </c>
    </row>
    <row r="901" spans="1:16" s="3" customFormat="1" x14ac:dyDescent="0.25">
      <c r="A901" s="9">
        <v>2019</v>
      </c>
      <c r="B901" s="9">
        <v>4</v>
      </c>
      <c r="C901" s="9" t="s">
        <v>19</v>
      </c>
      <c r="D901" s="9" t="s">
        <v>46</v>
      </c>
      <c r="E901" s="9" t="s">
        <v>17</v>
      </c>
      <c r="F901" s="9" t="s">
        <v>47</v>
      </c>
      <c r="G901" s="5" t="s">
        <v>48</v>
      </c>
      <c r="H901" s="6">
        <v>0.09</v>
      </c>
      <c r="I901" s="6">
        <v>0</v>
      </c>
      <c r="J901" s="6">
        <v>0</v>
      </c>
      <c r="K901" s="6">
        <v>0.09</v>
      </c>
      <c r="L901" s="6">
        <v>0</v>
      </c>
      <c r="M901" s="6">
        <v>0</v>
      </c>
      <c r="N901" s="6">
        <v>0</v>
      </c>
      <c r="O901" s="6">
        <v>0</v>
      </c>
      <c r="P901" s="82">
        <f t="shared" si="16"/>
        <v>0</v>
      </c>
    </row>
    <row r="902" spans="1:16" s="3" customFormat="1" x14ac:dyDescent="0.25">
      <c r="A902" s="9">
        <v>2019</v>
      </c>
      <c r="B902" s="9">
        <v>4</v>
      </c>
      <c r="C902" s="9" t="s">
        <v>19</v>
      </c>
      <c r="D902" s="9" t="s">
        <v>46</v>
      </c>
      <c r="E902" s="9" t="s">
        <v>17</v>
      </c>
      <c r="F902" s="9" t="s">
        <v>49</v>
      </c>
      <c r="G902" s="5" t="s">
        <v>48</v>
      </c>
      <c r="H902" s="6">
        <v>1.4</v>
      </c>
      <c r="I902" s="6">
        <v>0</v>
      </c>
      <c r="J902" s="6">
        <v>0</v>
      </c>
      <c r="K902" s="6">
        <v>1.4</v>
      </c>
      <c r="L902" s="6">
        <v>0</v>
      </c>
      <c r="M902" s="6">
        <v>0</v>
      </c>
      <c r="N902" s="6">
        <v>0</v>
      </c>
      <c r="O902" s="6">
        <v>0</v>
      </c>
      <c r="P902" s="82">
        <f t="shared" si="16"/>
        <v>0</v>
      </c>
    </row>
    <row r="903" spans="1:16" s="3" customFormat="1" x14ac:dyDescent="0.25">
      <c r="A903" s="9">
        <v>2019</v>
      </c>
      <c r="B903" s="9">
        <v>4</v>
      </c>
      <c r="C903" s="9" t="s">
        <v>15</v>
      </c>
      <c r="D903" s="9" t="s">
        <v>50</v>
      </c>
      <c r="E903" s="9" t="s">
        <v>51</v>
      </c>
      <c r="F903" s="9" t="s">
        <v>52</v>
      </c>
      <c r="G903" s="5" t="s">
        <v>53</v>
      </c>
      <c r="H903" s="6">
        <v>50</v>
      </c>
      <c r="I903" s="6">
        <v>0</v>
      </c>
      <c r="J903" s="6">
        <v>0</v>
      </c>
      <c r="K903" s="6">
        <v>2.9</v>
      </c>
      <c r="L903" s="6">
        <v>47.099999999999994</v>
      </c>
      <c r="M903" s="6">
        <v>0</v>
      </c>
      <c r="N903" s="6">
        <v>0</v>
      </c>
      <c r="O903" s="6">
        <v>0</v>
      </c>
      <c r="P903" s="82">
        <f t="shared" si="16"/>
        <v>0</v>
      </c>
    </row>
    <row r="904" spans="1:16" s="3" customFormat="1" x14ac:dyDescent="0.25">
      <c r="A904" s="9">
        <v>2019</v>
      </c>
      <c r="B904" s="9">
        <v>4</v>
      </c>
      <c r="C904" s="9" t="s">
        <v>15</v>
      </c>
      <c r="D904" s="9" t="s">
        <v>50</v>
      </c>
      <c r="E904" s="9" t="s">
        <v>51</v>
      </c>
      <c r="F904" s="9" t="s">
        <v>54</v>
      </c>
      <c r="G904" s="5" t="s">
        <v>53</v>
      </c>
      <c r="H904" s="6">
        <v>19.29</v>
      </c>
      <c r="I904" s="6">
        <v>0</v>
      </c>
      <c r="J904" s="6">
        <v>0</v>
      </c>
      <c r="K904" s="6">
        <v>0.97</v>
      </c>
      <c r="L904" s="6">
        <v>18.32</v>
      </c>
      <c r="M904" s="6">
        <v>0</v>
      </c>
      <c r="N904" s="6">
        <v>0</v>
      </c>
      <c r="O904" s="6">
        <v>0</v>
      </c>
      <c r="P904" s="82">
        <f t="shared" si="16"/>
        <v>0</v>
      </c>
    </row>
    <row r="905" spans="1:16" s="3" customFormat="1" x14ac:dyDescent="0.25">
      <c r="A905" s="9">
        <v>2019</v>
      </c>
      <c r="B905" s="9">
        <v>4</v>
      </c>
      <c r="C905" s="9" t="s">
        <v>55</v>
      </c>
      <c r="D905" s="9" t="s">
        <v>56</v>
      </c>
      <c r="E905" s="9" t="s">
        <v>57</v>
      </c>
      <c r="F905" s="9" t="s">
        <v>58</v>
      </c>
      <c r="G905" s="5" t="s">
        <v>59</v>
      </c>
      <c r="H905" s="6">
        <v>0.03</v>
      </c>
      <c r="I905" s="6">
        <v>0</v>
      </c>
      <c r="J905" s="6">
        <v>0</v>
      </c>
      <c r="K905" s="6">
        <v>0.03</v>
      </c>
      <c r="L905" s="6">
        <v>0</v>
      </c>
      <c r="M905" s="6">
        <v>0</v>
      </c>
      <c r="N905" s="6">
        <v>0</v>
      </c>
      <c r="O905" s="6">
        <v>0</v>
      </c>
      <c r="P905" s="82">
        <f t="shared" si="16"/>
        <v>0</v>
      </c>
    </row>
    <row r="906" spans="1:16" s="3" customFormat="1" x14ac:dyDescent="0.25">
      <c r="A906" s="9">
        <v>2019</v>
      </c>
      <c r="B906" s="9">
        <v>4</v>
      </c>
      <c r="C906" s="9" t="s">
        <v>55</v>
      </c>
      <c r="D906" s="9" t="s">
        <v>60</v>
      </c>
      <c r="E906" s="9" t="s">
        <v>57</v>
      </c>
      <c r="F906" s="9" t="s">
        <v>60</v>
      </c>
      <c r="G906" s="5" t="s">
        <v>59</v>
      </c>
      <c r="H906" s="6">
        <v>341.05</v>
      </c>
      <c r="I906" s="6">
        <v>0</v>
      </c>
      <c r="J906" s="6">
        <v>0</v>
      </c>
      <c r="K906" s="6">
        <v>2.81</v>
      </c>
      <c r="L906" s="6">
        <v>0</v>
      </c>
      <c r="M906" s="6">
        <v>0</v>
      </c>
      <c r="N906" s="6">
        <v>0</v>
      </c>
      <c r="O906" s="6">
        <v>338.25</v>
      </c>
      <c r="P906" s="82">
        <f t="shared" si="16"/>
        <v>338.25</v>
      </c>
    </row>
    <row r="907" spans="1:16" s="3" customFormat="1" x14ac:dyDescent="0.25">
      <c r="A907" s="9">
        <v>2019</v>
      </c>
      <c r="B907" s="9">
        <v>4</v>
      </c>
      <c r="C907" s="9" t="s">
        <v>61</v>
      </c>
      <c r="D907" s="9" t="s">
        <v>62</v>
      </c>
      <c r="E907" s="9" t="s">
        <v>29</v>
      </c>
      <c r="F907" s="9" t="s">
        <v>63</v>
      </c>
      <c r="G907" s="5" t="s">
        <v>64</v>
      </c>
      <c r="H907" s="6">
        <v>1.32</v>
      </c>
      <c r="I907" s="6">
        <v>0</v>
      </c>
      <c r="J907" s="6">
        <v>0</v>
      </c>
      <c r="K907" s="6">
        <v>0.05</v>
      </c>
      <c r="L907" s="6">
        <v>1.27</v>
      </c>
      <c r="M907" s="6">
        <v>0</v>
      </c>
      <c r="N907" s="6">
        <v>0</v>
      </c>
      <c r="O907" s="6">
        <v>0</v>
      </c>
      <c r="P907" s="82">
        <f t="shared" si="16"/>
        <v>0</v>
      </c>
    </row>
    <row r="908" spans="1:16" s="3" customFormat="1" x14ac:dyDescent="0.25">
      <c r="A908" s="9">
        <v>2019</v>
      </c>
      <c r="B908" s="9">
        <v>4</v>
      </c>
      <c r="C908" s="9" t="s">
        <v>61</v>
      </c>
      <c r="D908" s="9" t="s">
        <v>62</v>
      </c>
      <c r="E908" s="9" t="s">
        <v>29</v>
      </c>
      <c r="F908" s="9" t="s">
        <v>65</v>
      </c>
      <c r="G908" s="5" t="s">
        <v>64</v>
      </c>
      <c r="H908" s="6">
        <v>74.989999999999995</v>
      </c>
      <c r="I908" s="6">
        <v>0</v>
      </c>
      <c r="J908" s="6">
        <v>23.8</v>
      </c>
      <c r="K908" s="6">
        <v>3.03</v>
      </c>
      <c r="L908" s="6">
        <v>34.729999999999997</v>
      </c>
      <c r="M908" s="6">
        <v>0</v>
      </c>
      <c r="N908" s="6">
        <v>0</v>
      </c>
      <c r="O908" s="6">
        <v>13.43</v>
      </c>
      <c r="P908" s="82">
        <f t="shared" si="16"/>
        <v>13.43</v>
      </c>
    </row>
    <row r="909" spans="1:16" s="3" customFormat="1" x14ac:dyDescent="0.25">
      <c r="A909" s="9">
        <v>2019</v>
      </c>
      <c r="B909" s="9">
        <v>4</v>
      </c>
      <c r="C909" s="9" t="s">
        <v>19</v>
      </c>
      <c r="D909" s="9" t="s">
        <v>66</v>
      </c>
      <c r="E909" s="9" t="s">
        <v>67</v>
      </c>
      <c r="F909" s="9" t="s">
        <v>68</v>
      </c>
      <c r="G909" s="5" t="s">
        <v>68</v>
      </c>
      <c r="H909" s="6">
        <v>0.18</v>
      </c>
      <c r="I909" s="6">
        <v>0</v>
      </c>
      <c r="J909" s="6">
        <v>0</v>
      </c>
      <c r="K909" s="6">
        <v>0.18</v>
      </c>
      <c r="L909" s="6">
        <v>0</v>
      </c>
      <c r="M909" s="6">
        <v>0</v>
      </c>
      <c r="N909" s="6">
        <v>0</v>
      </c>
      <c r="O909" s="6">
        <v>0</v>
      </c>
      <c r="P909" s="82">
        <f t="shared" si="16"/>
        <v>0</v>
      </c>
    </row>
    <row r="910" spans="1:16" s="3" customFormat="1" x14ac:dyDescent="0.25">
      <c r="A910" s="9">
        <v>2019</v>
      </c>
      <c r="B910" s="9">
        <v>4</v>
      </c>
      <c r="C910" s="9" t="s">
        <v>19</v>
      </c>
      <c r="D910" s="9" t="s">
        <v>66</v>
      </c>
      <c r="E910" s="9" t="s">
        <v>67</v>
      </c>
      <c r="F910" s="9" t="s">
        <v>69</v>
      </c>
      <c r="G910" s="5" t="s">
        <v>68</v>
      </c>
      <c r="H910" s="6">
        <v>0.05</v>
      </c>
      <c r="I910" s="6">
        <v>0</v>
      </c>
      <c r="J910" s="6">
        <v>0</v>
      </c>
      <c r="K910" s="6">
        <v>0.05</v>
      </c>
      <c r="L910" s="6">
        <v>0</v>
      </c>
      <c r="M910" s="6">
        <v>0</v>
      </c>
      <c r="N910" s="6">
        <v>0</v>
      </c>
      <c r="O910" s="6">
        <v>0</v>
      </c>
      <c r="P910" s="82">
        <f t="shared" si="16"/>
        <v>0</v>
      </c>
    </row>
    <row r="911" spans="1:16" s="3" customFormat="1" x14ac:dyDescent="0.25">
      <c r="A911" s="9">
        <v>2019</v>
      </c>
      <c r="B911" s="9">
        <v>4</v>
      </c>
      <c r="C911" s="9" t="s">
        <v>19</v>
      </c>
      <c r="D911" s="9" t="s">
        <v>70</v>
      </c>
      <c r="E911" s="9" t="s">
        <v>67</v>
      </c>
      <c r="F911" s="9" t="s">
        <v>71</v>
      </c>
      <c r="G911" s="5" t="s">
        <v>68</v>
      </c>
      <c r="H911" s="6">
        <v>1.1300000000000001</v>
      </c>
      <c r="I911" s="6">
        <v>0</v>
      </c>
      <c r="J911" s="6">
        <v>0</v>
      </c>
      <c r="K911" s="6">
        <v>0.06</v>
      </c>
      <c r="L911" s="6">
        <v>1.08</v>
      </c>
      <c r="M911" s="6">
        <v>0</v>
      </c>
      <c r="N911" s="6">
        <v>0</v>
      </c>
      <c r="O911" s="6">
        <v>0</v>
      </c>
      <c r="P911" s="82">
        <f t="shared" si="16"/>
        <v>0</v>
      </c>
    </row>
    <row r="912" spans="1:16" s="3" customFormat="1" x14ac:dyDescent="0.25">
      <c r="A912" s="9">
        <v>2019</v>
      </c>
      <c r="B912" s="9">
        <v>4</v>
      </c>
      <c r="C912" s="9" t="s">
        <v>19</v>
      </c>
      <c r="D912" s="9" t="s">
        <v>20</v>
      </c>
      <c r="E912" s="9" t="s">
        <v>67</v>
      </c>
      <c r="F912" s="9" t="s">
        <v>72</v>
      </c>
      <c r="G912" s="5" t="s">
        <v>68</v>
      </c>
      <c r="H912" s="6">
        <v>0.49</v>
      </c>
      <c r="I912" s="6">
        <v>0</v>
      </c>
      <c r="J912" s="6">
        <v>0</v>
      </c>
      <c r="K912" s="6">
        <v>0.03</v>
      </c>
      <c r="L912" s="6">
        <v>0.46</v>
      </c>
      <c r="M912" s="6">
        <v>0</v>
      </c>
      <c r="N912" s="6">
        <v>0</v>
      </c>
      <c r="O912" s="6">
        <v>0</v>
      </c>
      <c r="P912" s="82">
        <f t="shared" si="16"/>
        <v>0</v>
      </c>
    </row>
    <row r="913" spans="1:16" s="3" customFormat="1" x14ac:dyDescent="0.25">
      <c r="A913" s="9">
        <v>2019</v>
      </c>
      <c r="B913" s="9">
        <v>4</v>
      </c>
      <c r="C913" s="9" t="s">
        <v>61</v>
      </c>
      <c r="D913" s="9" t="s">
        <v>62</v>
      </c>
      <c r="E913" s="9" t="s">
        <v>29</v>
      </c>
      <c r="F913" s="9" t="s">
        <v>73</v>
      </c>
      <c r="G913" s="5" t="s">
        <v>74</v>
      </c>
      <c r="H913" s="6">
        <v>28.64</v>
      </c>
      <c r="I913" s="6">
        <v>0</v>
      </c>
      <c r="J913" s="6">
        <v>0</v>
      </c>
      <c r="K913" s="6">
        <v>9.16</v>
      </c>
      <c r="L913" s="6">
        <v>19.48</v>
      </c>
      <c r="M913" s="6">
        <v>0</v>
      </c>
      <c r="N913" s="6">
        <v>0</v>
      </c>
      <c r="O913" s="6">
        <v>0</v>
      </c>
      <c r="P913" s="82">
        <f t="shared" si="16"/>
        <v>0</v>
      </c>
    </row>
    <row r="914" spans="1:16" s="3" customFormat="1" x14ac:dyDescent="0.25">
      <c r="A914" s="9">
        <v>2019</v>
      </c>
      <c r="B914" s="9">
        <v>4</v>
      </c>
      <c r="C914" s="9" t="s">
        <v>19</v>
      </c>
      <c r="D914" s="9" t="s">
        <v>75</v>
      </c>
      <c r="E914" s="9" t="s">
        <v>17</v>
      </c>
      <c r="F914" s="9" t="s">
        <v>76</v>
      </c>
      <c r="G914" s="5" t="s">
        <v>77</v>
      </c>
      <c r="H914" s="6">
        <v>4.17</v>
      </c>
      <c r="I914" s="6">
        <v>0</v>
      </c>
      <c r="J914" s="6">
        <v>0</v>
      </c>
      <c r="K914" s="6">
        <v>4.17</v>
      </c>
      <c r="L914" s="6">
        <v>0</v>
      </c>
      <c r="M914" s="6">
        <v>0</v>
      </c>
      <c r="N914" s="6">
        <v>0</v>
      </c>
      <c r="O914" s="6">
        <v>0</v>
      </c>
      <c r="P914" s="82">
        <f t="shared" si="16"/>
        <v>0</v>
      </c>
    </row>
    <row r="915" spans="1:16" s="3" customFormat="1" x14ac:dyDescent="0.25">
      <c r="A915" s="9">
        <v>2019</v>
      </c>
      <c r="B915" s="9">
        <v>4</v>
      </c>
      <c r="C915" s="9" t="s">
        <v>19</v>
      </c>
      <c r="D915" s="9" t="s">
        <v>78</v>
      </c>
      <c r="E915" s="9" t="s">
        <v>17</v>
      </c>
      <c r="F915" s="9" t="s">
        <v>76</v>
      </c>
      <c r="G915" s="5" t="s">
        <v>77</v>
      </c>
      <c r="H915" s="6">
        <v>0.94</v>
      </c>
      <c r="I915" s="6">
        <v>0</v>
      </c>
      <c r="J915" s="6">
        <v>0</v>
      </c>
      <c r="K915" s="6">
        <v>0.94</v>
      </c>
      <c r="L915" s="6">
        <v>0</v>
      </c>
      <c r="M915" s="6">
        <v>0</v>
      </c>
      <c r="N915" s="6">
        <v>0</v>
      </c>
      <c r="O915" s="6">
        <v>0</v>
      </c>
      <c r="P915" s="82">
        <f t="shared" si="16"/>
        <v>0</v>
      </c>
    </row>
    <row r="916" spans="1:16" s="3" customFormat="1" x14ac:dyDescent="0.25">
      <c r="A916" s="9">
        <v>2019</v>
      </c>
      <c r="B916" s="9">
        <v>4</v>
      </c>
      <c r="C916" s="9" t="s">
        <v>79</v>
      </c>
      <c r="D916" s="9" t="s">
        <v>80</v>
      </c>
      <c r="E916" s="9" t="s">
        <v>81</v>
      </c>
      <c r="F916" s="9" t="s">
        <v>82</v>
      </c>
      <c r="G916" s="5" t="s">
        <v>83</v>
      </c>
      <c r="H916" s="6">
        <v>34.31</v>
      </c>
      <c r="I916" s="6">
        <v>0</v>
      </c>
      <c r="J916" s="6">
        <v>0</v>
      </c>
      <c r="K916" s="6">
        <v>34.31</v>
      </c>
      <c r="L916" s="6">
        <v>0</v>
      </c>
      <c r="M916" s="6">
        <v>0</v>
      </c>
      <c r="N916" s="6">
        <v>0</v>
      </c>
      <c r="O916" s="6">
        <v>0</v>
      </c>
      <c r="P916" s="82">
        <f t="shared" si="16"/>
        <v>0</v>
      </c>
    </row>
    <row r="917" spans="1:16" s="3" customFormat="1" x14ac:dyDescent="0.25">
      <c r="A917" s="9">
        <v>2019</v>
      </c>
      <c r="B917" s="9">
        <v>4</v>
      </c>
      <c r="C917" s="9" t="s">
        <v>79</v>
      </c>
      <c r="D917" s="9" t="s">
        <v>80</v>
      </c>
      <c r="E917" s="9" t="s">
        <v>81</v>
      </c>
      <c r="F917" s="9" t="s">
        <v>83</v>
      </c>
      <c r="G917" s="5" t="s">
        <v>83</v>
      </c>
      <c r="H917" s="6">
        <v>61.02</v>
      </c>
      <c r="I917" s="6">
        <v>0</v>
      </c>
      <c r="J917" s="6">
        <v>0</v>
      </c>
      <c r="K917" s="6">
        <v>60.19</v>
      </c>
      <c r="L917" s="6">
        <v>0.83</v>
      </c>
      <c r="M917" s="6">
        <v>0</v>
      </c>
      <c r="N917" s="6">
        <v>0</v>
      </c>
      <c r="O917" s="6">
        <v>0</v>
      </c>
      <c r="P917" s="82">
        <f t="shared" si="16"/>
        <v>0</v>
      </c>
    </row>
    <row r="918" spans="1:16" s="3" customFormat="1" x14ac:dyDescent="0.25">
      <c r="A918" s="9">
        <v>2019</v>
      </c>
      <c r="B918" s="9">
        <v>4</v>
      </c>
      <c r="C918" s="9" t="s">
        <v>27</v>
      </c>
      <c r="D918" s="9" t="s">
        <v>84</v>
      </c>
      <c r="E918" s="9" t="s">
        <v>85</v>
      </c>
      <c r="F918" s="9" t="s">
        <v>86</v>
      </c>
      <c r="G918" s="5" t="s">
        <v>87</v>
      </c>
      <c r="H918" s="6">
        <v>4.6500000000000004</v>
      </c>
      <c r="I918" s="6">
        <v>0</v>
      </c>
      <c r="J918" s="6">
        <v>0</v>
      </c>
      <c r="K918" s="6">
        <v>2.0099999999999998</v>
      </c>
      <c r="L918" s="6">
        <v>2.64</v>
      </c>
      <c r="M918" s="6">
        <v>0</v>
      </c>
      <c r="N918" s="6">
        <v>0</v>
      </c>
      <c r="O918" s="6">
        <v>0</v>
      </c>
      <c r="P918" s="82">
        <f t="shared" si="16"/>
        <v>0</v>
      </c>
    </row>
    <row r="919" spans="1:16" s="3" customFormat="1" x14ac:dyDescent="0.25">
      <c r="A919" s="9">
        <v>2019</v>
      </c>
      <c r="B919" s="9">
        <v>4</v>
      </c>
      <c r="C919" s="9" t="s">
        <v>27</v>
      </c>
      <c r="D919" s="9" t="s">
        <v>84</v>
      </c>
      <c r="E919" s="9" t="s">
        <v>85</v>
      </c>
      <c r="F919" s="9" t="s">
        <v>88</v>
      </c>
      <c r="G919" s="5" t="s">
        <v>87</v>
      </c>
      <c r="H919" s="6">
        <v>1.58</v>
      </c>
      <c r="I919" s="6">
        <v>0</v>
      </c>
      <c r="J919" s="6">
        <v>0</v>
      </c>
      <c r="K919" s="6">
        <v>0.68</v>
      </c>
      <c r="L919" s="6">
        <v>0.9</v>
      </c>
      <c r="M919" s="6">
        <v>0</v>
      </c>
      <c r="N919" s="6">
        <v>0</v>
      </c>
      <c r="O919" s="6">
        <v>0</v>
      </c>
      <c r="P919" s="82">
        <f t="shared" si="16"/>
        <v>0</v>
      </c>
    </row>
    <row r="920" spans="1:16" s="3" customFormat="1" x14ac:dyDescent="0.25">
      <c r="A920" s="9">
        <v>2019</v>
      </c>
      <c r="B920" s="9">
        <v>4</v>
      </c>
      <c r="C920" s="9" t="s">
        <v>89</v>
      </c>
      <c r="D920" s="9" t="s">
        <v>90</v>
      </c>
      <c r="E920" s="9" t="s">
        <v>91</v>
      </c>
      <c r="F920" s="9" t="s">
        <v>92</v>
      </c>
      <c r="G920" s="5" t="s">
        <v>93</v>
      </c>
      <c r="H920" s="6">
        <v>5.0199999999999996</v>
      </c>
      <c r="I920" s="6">
        <v>0</v>
      </c>
      <c r="J920" s="6">
        <v>0</v>
      </c>
      <c r="K920" s="6">
        <v>0</v>
      </c>
      <c r="L920" s="6">
        <v>1.52</v>
      </c>
      <c r="M920" s="6">
        <v>3.5</v>
      </c>
      <c r="N920" s="6">
        <v>1.22</v>
      </c>
      <c r="O920" s="6">
        <v>0</v>
      </c>
      <c r="P920" s="82">
        <f t="shared" si="16"/>
        <v>2.2800000000000002</v>
      </c>
    </row>
    <row r="921" spans="1:16" s="3" customFormat="1" x14ac:dyDescent="0.25">
      <c r="A921" s="9">
        <v>2019</v>
      </c>
      <c r="B921" s="9">
        <v>4</v>
      </c>
      <c r="C921" s="9" t="s">
        <v>89</v>
      </c>
      <c r="D921" s="9" t="s">
        <v>90</v>
      </c>
      <c r="E921" s="9" t="s">
        <v>91</v>
      </c>
      <c r="F921" s="9" t="s">
        <v>94</v>
      </c>
      <c r="G921" s="5" t="s">
        <v>93</v>
      </c>
      <c r="H921" s="6">
        <v>15.07</v>
      </c>
      <c r="I921" s="6">
        <v>0</v>
      </c>
      <c r="J921" s="6">
        <v>0</v>
      </c>
      <c r="K921" s="6">
        <v>0.77</v>
      </c>
      <c r="L921" s="6">
        <v>4.28</v>
      </c>
      <c r="M921" s="6">
        <v>10.02</v>
      </c>
      <c r="N921" s="6">
        <v>3.5</v>
      </c>
      <c r="O921" s="6">
        <v>0</v>
      </c>
      <c r="P921" s="82">
        <f t="shared" si="16"/>
        <v>6.52</v>
      </c>
    </row>
    <row r="922" spans="1:16" s="3" customFormat="1" x14ac:dyDescent="0.25">
      <c r="A922" s="9">
        <v>2019</v>
      </c>
      <c r="B922" s="9">
        <v>4</v>
      </c>
      <c r="C922" s="9" t="s">
        <v>89</v>
      </c>
      <c r="D922" s="9" t="s">
        <v>90</v>
      </c>
      <c r="E922" s="9" t="s">
        <v>91</v>
      </c>
      <c r="F922" s="9" t="s">
        <v>95</v>
      </c>
      <c r="G922" s="5" t="s">
        <v>93</v>
      </c>
      <c r="H922" s="6">
        <v>234.67</v>
      </c>
      <c r="I922" s="6">
        <v>0</v>
      </c>
      <c r="J922" s="6">
        <v>0</v>
      </c>
      <c r="K922" s="6">
        <v>1.67</v>
      </c>
      <c r="L922" s="6">
        <v>27.08</v>
      </c>
      <c r="M922" s="6">
        <v>205.92</v>
      </c>
      <c r="N922" s="6">
        <v>71.78</v>
      </c>
      <c r="O922" s="6">
        <v>0</v>
      </c>
      <c r="P922" s="82">
        <f t="shared" si="16"/>
        <v>134.13999999999999</v>
      </c>
    </row>
    <row r="923" spans="1:16" s="3" customFormat="1" x14ac:dyDescent="0.25">
      <c r="A923" s="9">
        <v>2019</v>
      </c>
      <c r="B923" s="9">
        <v>4</v>
      </c>
      <c r="C923" s="9" t="s">
        <v>89</v>
      </c>
      <c r="D923" s="9" t="s">
        <v>90</v>
      </c>
      <c r="E923" s="9" t="s">
        <v>91</v>
      </c>
      <c r="F923" s="9" t="s">
        <v>96</v>
      </c>
      <c r="G923" s="5" t="s">
        <v>93</v>
      </c>
      <c r="H923" s="6">
        <v>0.03</v>
      </c>
      <c r="I923" s="6">
        <v>0</v>
      </c>
      <c r="J923" s="6">
        <v>0</v>
      </c>
      <c r="K923" s="6">
        <v>0</v>
      </c>
      <c r="L923" s="6">
        <v>0</v>
      </c>
      <c r="M923" s="6">
        <v>0.03</v>
      </c>
      <c r="N923" s="6">
        <v>0.01</v>
      </c>
      <c r="O923" s="6">
        <v>0</v>
      </c>
      <c r="P923" s="82">
        <f t="shared" si="16"/>
        <v>1.9999999999999997E-2</v>
      </c>
    </row>
    <row r="924" spans="1:16" s="3" customFormat="1" x14ac:dyDescent="0.25">
      <c r="A924" s="9">
        <v>2019</v>
      </c>
      <c r="B924" s="9">
        <v>4</v>
      </c>
      <c r="C924" s="9" t="s">
        <v>89</v>
      </c>
      <c r="D924" s="9" t="s">
        <v>90</v>
      </c>
      <c r="E924" s="9" t="s">
        <v>91</v>
      </c>
      <c r="F924" s="9" t="s">
        <v>97</v>
      </c>
      <c r="G924" s="5" t="s">
        <v>93</v>
      </c>
      <c r="H924" s="6">
        <v>55.38</v>
      </c>
      <c r="I924" s="6">
        <v>0</v>
      </c>
      <c r="J924" s="6">
        <v>0</v>
      </c>
      <c r="K924" s="6">
        <v>1.51</v>
      </c>
      <c r="L924" s="6">
        <v>2.2599999999999998</v>
      </c>
      <c r="M924" s="6">
        <v>51.6</v>
      </c>
      <c r="N924" s="6">
        <v>17.989999999999998</v>
      </c>
      <c r="O924" s="6">
        <v>0</v>
      </c>
      <c r="P924" s="82">
        <f t="shared" si="16"/>
        <v>33.61</v>
      </c>
    </row>
    <row r="925" spans="1:16" s="3" customFormat="1" x14ac:dyDescent="0.25">
      <c r="A925" s="9">
        <v>2019</v>
      </c>
      <c r="B925" s="9">
        <v>4</v>
      </c>
      <c r="C925" s="9" t="s">
        <v>98</v>
      </c>
      <c r="D925" s="9" t="s">
        <v>99</v>
      </c>
      <c r="E925" s="9" t="s">
        <v>100</v>
      </c>
      <c r="F925" s="9" t="s">
        <v>101</v>
      </c>
      <c r="G925" s="5" t="s">
        <v>102</v>
      </c>
      <c r="H925" s="6">
        <v>18.079999999999998</v>
      </c>
      <c r="I925" s="6">
        <v>0</v>
      </c>
      <c r="J925" s="6">
        <v>0</v>
      </c>
      <c r="K925" s="6">
        <v>0</v>
      </c>
      <c r="L925" s="6">
        <v>0.92</v>
      </c>
      <c r="M925" s="6">
        <v>0</v>
      </c>
      <c r="N925" s="6">
        <v>0</v>
      </c>
      <c r="O925" s="6">
        <v>17.16</v>
      </c>
      <c r="P925" s="82">
        <f t="shared" si="16"/>
        <v>17.16</v>
      </c>
    </row>
    <row r="926" spans="1:16" s="3" customFormat="1" x14ac:dyDescent="0.25">
      <c r="A926" s="9">
        <v>2019</v>
      </c>
      <c r="B926" s="9">
        <v>4</v>
      </c>
      <c r="C926" s="9" t="s">
        <v>19</v>
      </c>
      <c r="D926" s="9" t="s">
        <v>103</v>
      </c>
      <c r="E926" s="9" t="s">
        <v>104</v>
      </c>
      <c r="F926" s="9" t="s">
        <v>105</v>
      </c>
      <c r="G926" s="5" t="s">
        <v>19</v>
      </c>
      <c r="H926" s="6">
        <v>10.649999999999999</v>
      </c>
      <c r="I926" s="6">
        <v>0</v>
      </c>
      <c r="J926" s="6">
        <v>0</v>
      </c>
      <c r="K926" s="6">
        <v>0</v>
      </c>
      <c r="L926" s="6">
        <v>10.649999999999999</v>
      </c>
      <c r="M926" s="6">
        <v>0</v>
      </c>
      <c r="N926" s="6">
        <v>0</v>
      </c>
      <c r="O926" s="6">
        <v>0</v>
      </c>
      <c r="P926" s="82">
        <f t="shared" si="16"/>
        <v>0</v>
      </c>
    </row>
    <row r="927" spans="1:16" s="3" customFormat="1" x14ac:dyDescent="0.25">
      <c r="A927" s="9">
        <v>2019</v>
      </c>
      <c r="B927" s="9">
        <v>4</v>
      </c>
      <c r="C927" s="9" t="s">
        <v>19</v>
      </c>
      <c r="D927" s="9" t="s">
        <v>106</v>
      </c>
      <c r="E927" s="9" t="s">
        <v>104</v>
      </c>
      <c r="F927" s="9" t="s">
        <v>107</v>
      </c>
      <c r="G927" s="5" t="s">
        <v>19</v>
      </c>
      <c r="H927" s="6">
        <v>8.73</v>
      </c>
      <c r="I927" s="6">
        <v>0</v>
      </c>
      <c r="J927" s="6">
        <v>0</v>
      </c>
      <c r="K927" s="6">
        <v>0.2</v>
      </c>
      <c r="L927" s="6">
        <v>8.5299999999999994</v>
      </c>
      <c r="M927" s="6">
        <v>0</v>
      </c>
      <c r="N927" s="6">
        <v>0</v>
      </c>
      <c r="O927" s="6">
        <v>0</v>
      </c>
      <c r="P927" s="82">
        <f t="shared" si="16"/>
        <v>0</v>
      </c>
    </row>
    <row r="928" spans="1:16" s="3" customFormat="1" x14ac:dyDescent="0.25">
      <c r="A928" s="9">
        <v>2019</v>
      </c>
      <c r="B928" s="9">
        <v>4</v>
      </c>
      <c r="C928" s="9" t="s">
        <v>19</v>
      </c>
      <c r="D928" s="9" t="s">
        <v>66</v>
      </c>
      <c r="E928" s="9" t="s">
        <v>104</v>
      </c>
      <c r="F928" s="9" t="s">
        <v>107</v>
      </c>
      <c r="G928" s="5" t="s">
        <v>19</v>
      </c>
      <c r="H928" s="6">
        <v>9.4699999999999989</v>
      </c>
      <c r="I928" s="6">
        <v>0</v>
      </c>
      <c r="J928" s="6">
        <v>0</v>
      </c>
      <c r="K928" s="6">
        <v>0.22</v>
      </c>
      <c r="L928" s="6">
        <v>9.25</v>
      </c>
      <c r="M928" s="6">
        <v>0</v>
      </c>
      <c r="N928" s="6">
        <v>0</v>
      </c>
      <c r="O928" s="6">
        <v>0</v>
      </c>
      <c r="P928" s="82">
        <f t="shared" si="16"/>
        <v>0</v>
      </c>
    </row>
    <row r="929" spans="1:16" s="3" customFormat="1" x14ac:dyDescent="0.25">
      <c r="A929" s="9">
        <v>2019</v>
      </c>
      <c r="B929" s="9">
        <v>4</v>
      </c>
      <c r="C929" s="9" t="s">
        <v>19</v>
      </c>
      <c r="D929" s="9" t="s">
        <v>70</v>
      </c>
      <c r="E929" s="9" t="s">
        <v>104</v>
      </c>
      <c r="F929" s="9" t="s">
        <v>108</v>
      </c>
      <c r="G929" s="5" t="s">
        <v>19</v>
      </c>
      <c r="H929" s="6">
        <v>11.37</v>
      </c>
      <c r="I929" s="6">
        <v>0</v>
      </c>
      <c r="J929" s="6">
        <v>0</v>
      </c>
      <c r="K929" s="6">
        <v>0.31</v>
      </c>
      <c r="L929" s="6">
        <v>11.049999999999999</v>
      </c>
      <c r="M929" s="6">
        <v>0</v>
      </c>
      <c r="N929" s="6">
        <v>0</v>
      </c>
      <c r="O929" s="6">
        <v>0</v>
      </c>
      <c r="P929" s="82">
        <f t="shared" si="16"/>
        <v>0</v>
      </c>
    </row>
    <row r="930" spans="1:16" s="3" customFormat="1" x14ac:dyDescent="0.25">
      <c r="A930" s="9">
        <v>2019</v>
      </c>
      <c r="B930" s="9">
        <v>4</v>
      </c>
      <c r="C930" s="9" t="s">
        <v>19</v>
      </c>
      <c r="D930" s="9" t="s">
        <v>70</v>
      </c>
      <c r="E930" s="9" t="s">
        <v>104</v>
      </c>
      <c r="F930" s="9" t="s">
        <v>109</v>
      </c>
      <c r="G930" s="5" t="s">
        <v>19</v>
      </c>
      <c r="H930" s="6">
        <v>35.79</v>
      </c>
      <c r="I930" s="6">
        <v>0</v>
      </c>
      <c r="J930" s="6">
        <v>0</v>
      </c>
      <c r="K930" s="6">
        <v>2.63</v>
      </c>
      <c r="L930" s="6">
        <v>24.17</v>
      </c>
      <c r="M930" s="6">
        <v>9</v>
      </c>
      <c r="N930" s="6">
        <v>0</v>
      </c>
      <c r="O930" s="6">
        <v>0</v>
      </c>
      <c r="P930" s="82">
        <f t="shared" si="16"/>
        <v>9</v>
      </c>
    </row>
    <row r="931" spans="1:16" s="3" customFormat="1" x14ac:dyDescent="0.25">
      <c r="A931" s="9">
        <v>2019</v>
      </c>
      <c r="B931" s="9">
        <v>4</v>
      </c>
      <c r="C931" s="9" t="s">
        <v>19</v>
      </c>
      <c r="D931" s="9" t="s">
        <v>110</v>
      </c>
      <c r="E931" s="9" t="s">
        <v>104</v>
      </c>
      <c r="F931" s="9" t="s">
        <v>111</v>
      </c>
      <c r="G931" s="5" t="s">
        <v>19</v>
      </c>
      <c r="H931" s="6">
        <v>1.83</v>
      </c>
      <c r="I931" s="6">
        <v>0</v>
      </c>
      <c r="J931" s="6">
        <v>0</v>
      </c>
      <c r="K931" s="6">
        <v>0</v>
      </c>
      <c r="L931" s="6">
        <v>0</v>
      </c>
      <c r="M931" s="6">
        <v>1.83</v>
      </c>
      <c r="N931" s="6">
        <v>0</v>
      </c>
      <c r="O931" s="6">
        <v>0</v>
      </c>
      <c r="P931" s="82">
        <f t="shared" si="16"/>
        <v>1.83</v>
      </c>
    </row>
    <row r="932" spans="1:16" s="3" customFormat="1" x14ac:dyDescent="0.25">
      <c r="A932" s="9">
        <v>2019</v>
      </c>
      <c r="B932" s="9">
        <v>4</v>
      </c>
      <c r="C932" s="9" t="s">
        <v>19</v>
      </c>
      <c r="D932" s="9" t="s">
        <v>70</v>
      </c>
      <c r="E932" s="9" t="s">
        <v>104</v>
      </c>
      <c r="F932" s="9" t="s">
        <v>112</v>
      </c>
      <c r="G932" s="5" t="s">
        <v>19</v>
      </c>
      <c r="H932" s="6">
        <v>7.01</v>
      </c>
      <c r="I932" s="6">
        <v>0</v>
      </c>
      <c r="J932" s="6">
        <v>0</v>
      </c>
      <c r="K932" s="6">
        <v>0.81</v>
      </c>
      <c r="L932" s="6">
        <v>6.2</v>
      </c>
      <c r="M932" s="6">
        <v>0</v>
      </c>
      <c r="N932" s="6">
        <v>0</v>
      </c>
      <c r="O932" s="6">
        <v>0</v>
      </c>
      <c r="P932" s="82">
        <f t="shared" si="16"/>
        <v>0</v>
      </c>
    </row>
    <row r="933" spans="1:16" s="3" customFormat="1" x14ac:dyDescent="0.25">
      <c r="A933" s="9">
        <v>2019</v>
      </c>
      <c r="B933" s="9">
        <v>4</v>
      </c>
      <c r="C933" s="9" t="s">
        <v>19</v>
      </c>
      <c r="D933" s="9" t="s">
        <v>20</v>
      </c>
      <c r="E933" s="9" t="s">
        <v>115</v>
      </c>
      <c r="F933" s="9" t="s">
        <v>116</v>
      </c>
      <c r="G933" s="5" t="s">
        <v>117</v>
      </c>
      <c r="H933" s="6">
        <v>1.18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1.18</v>
      </c>
      <c r="P933" s="82">
        <f t="shared" si="16"/>
        <v>1.18</v>
      </c>
    </row>
    <row r="934" spans="1:16" s="3" customFormat="1" x14ac:dyDescent="0.25">
      <c r="A934" s="9">
        <v>2019</v>
      </c>
      <c r="B934" s="9">
        <v>4</v>
      </c>
      <c r="C934" s="9" t="s">
        <v>19</v>
      </c>
      <c r="D934" s="9" t="s">
        <v>20</v>
      </c>
      <c r="E934" s="9" t="s">
        <v>115</v>
      </c>
      <c r="F934" s="9" t="s">
        <v>118</v>
      </c>
      <c r="G934" s="5" t="s">
        <v>117</v>
      </c>
      <c r="H934" s="6">
        <v>1.1000000000000001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1.1000000000000001</v>
      </c>
      <c r="P934" s="82">
        <f t="shared" si="16"/>
        <v>1.1000000000000001</v>
      </c>
    </row>
    <row r="935" spans="1:16" s="3" customFormat="1" x14ac:dyDescent="0.25">
      <c r="A935" s="9">
        <v>2019</v>
      </c>
      <c r="B935" s="9">
        <v>4</v>
      </c>
      <c r="C935" s="9" t="s">
        <v>19</v>
      </c>
      <c r="D935" s="9" t="s">
        <v>20</v>
      </c>
      <c r="E935" s="9" t="s">
        <v>115</v>
      </c>
      <c r="F935" s="9" t="s">
        <v>119</v>
      </c>
      <c r="G935" s="5" t="s">
        <v>117</v>
      </c>
      <c r="H935" s="6">
        <v>2.76</v>
      </c>
      <c r="I935" s="6">
        <v>0</v>
      </c>
      <c r="J935" s="6">
        <v>0</v>
      </c>
      <c r="K935" s="6">
        <v>0.11</v>
      </c>
      <c r="L935" s="6">
        <v>0</v>
      </c>
      <c r="M935" s="6">
        <v>0</v>
      </c>
      <c r="N935" s="6">
        <v>0</v>
      </c>
      <c r="O935" s="6">
        <v>2.65</v>
      </c>
      <c r="P935" s="82">
        <f t="shared" si="16"/>
        <v>2.65</v>
      </c>
    </row>
    <row r="936" spans="1:16" s="3" customFormat="1" x14ac:dyDescent="0.25">
      <c r="A936" s="9">
        <v>2019</v>
      </c>
      <c r="B936" s="9">
        <v>4</v>
      </c>
      <c r="C936" s="9" t="s">
        <v>98</v>
      </c>
      <c r="D936" s="9" t="s">
        <v>120</v>
      </c>
      <c r="E936" s="9" t="s">
        <v>121</v>
      </c>
      <c r="F936" s="9" t="s">
        <v>122</v>
      </c>
      <c r="G936" s="5" t="s">
        <v>122</v>
      </c>
      <c r="H936" s="6">
        <v>9.7100000000000009</v>
      </c>
      <c r="I936" s="6">
        <v>0</v>
      </c>
      <c r="J936" s="6">
        <v>0</v>
      </c>
      <c r="K936" s="6">
        <v>0</v>
      </c>
      <c r="L936" s="6">
        <v>0.93</v>
      </c>
      <c r="M936" s="6">
        <v>0</v>
      </c>
      <c r="N936" s="6">
        <v>0</v>
      </c>
      <c r="O936" s="6">
        <v>8.7799999999999994</v>
      </c>
      <c r="P936" s="82">
        <f t="shared" si="16"/>
        <v>8.7799999999999994</v>
      </c>
    </row>
    <row r="937" spans="1:16" s="3" customFormat="1" x14ac:dyDescent="0.25">
      <c r="A937" s="9">
        <v>2019</v>
      </c>
      <c r="B937" s="9">
        <v>4</v>
      </c>
      <c r="C937" s="9" t="s">
        <v>98</v>
      </c>
      <c r="D937" s="9" t="s">
        <v>120</v>
      </c>
      <c r="E937" s="9" t="s">
        <v>121</v>
      </c>
      <c r="F937" s="9" t="s">
        <v>123</v>
      </c>
      <c r="G937" s="5" t="s">
        <v>122</v>
      </c>
      <c r="H937" s="6">
        <v>0.24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0.24</v>
      </c>
      <c r="P937" s="82">
        <f t="shared" si="16"/>
        <v>0.24</v>
      </c>
    </row>
    <row r="938" spans="1:16" s="3" customFormat="1" x14ac:dyDescent="0.25">
      <c r="A938" s="9">
        <v>2019</v>
      </c>
      <c r="B938" s="9">
        <v>4</v>
      </c>
      <c r="C938" s="9" t="s">
        <v>124</v>
      </c>
      <c r="D938" s="9" t="s">
        <v>125</v>
      </c>
      <c r="E938" s="9" t="s">
        <v>126</v>
      </c>
      <c r="F938" s="9" t="s">
        <v>127</v>
      </c>
      <c r="G938" s="5" t="s">
        <v>128</v>
      </c>
      <c r="H938" s="6">
        <v>54.48</v>
      </c>
      <c r="I938" s="6">
        <v>0</v>
      </c>
      <c r="J938" s="6">
        <v>0</v>
      </c>
      <c r="K938" s="6">
        <v>0</v>
      </c>
      <c r="L938" s="6">
        <v>24.84</v>
      </c>
      <c r="M938" s="6">
        <v>29.64</v>
      </c>
      <c r="N938" s="6">
        <v>5.31</v>
      </c>
      <c r="O938" s="6">
        <v>0</v>
      </c>
      <c r="P938" s="82">
        <f t="shared" si="16"/>
        <v>24.330000000000002</v>
      </c>
    </row>
    <row r="939" spans="1:16" s="3" customFormat="1" x14ac:dyDescent="0.25">
      <c r="A939" s="9">
        <v>2019</v>
      </c>
      <c r="B939" s="9">
        <v>4</v>
      </c>
      <c r="C939" s="9" t="s">
        <v>124</v>
      </c>
      <c r="D939" s="9" t="s">
        <v>129</v>
      </c>
      <c r="E939" s="9" t="s">
        <v>126</v>
      </c>
      <c r="F939" s="9" t="s">
        <v>130</v>
      </c>
      <c r="G939" s="5" t="s">
        <v>128</v>
      </c>
      <c r="H939" s="6">
        <v>54.13</v>
      </c>
      <c r="I939" s="6">
        <v>0</v>
      </c>
      <c r="J939" s="6">
        <v>0</v>
      </c>
      <c r="K939" s="6">
        <v>20.079999999999998</v>
      </c>
      <c r="L939" s="6">
        <v>4.9399999999999995</v>
      </c>
      <c r="M939" s="6">
        <v>0</v>
      </c>
      <c r="N939" s="6">
        <v>0</v>
      </c>
      <c r="O939" s="6">
        <v>29.11</v>
      </c>
      <c r="P939" s="82">
        <f t="shared" si="16"/>
        <v>29.11</v>
      </c>
    </row>
    <row r="940" spans="1:16" s="3" customFormat="1" x14ac:dyDescent="0.25">
      <c r="A940" s="9">
        <v>2019</v>
      </c>
      <c r="B940" s="9">
        <v>4</v>
      </c>
      <c r="C940" s="9" t="s">
        <v>15</v>
      </c>
      <c r="D940" s="9" t="s">
        <v>131</v>
      </c>
      <c r="E940" s="9" t="s">
        <v>43</v>
      </c>
      <c r="F940" s="9" t="s">
        <v>132</v>
      </c>
      <c r="G940" s="5" t="s">
        <v>132</v>
      </c>
      <c r="H940" s="6">
        <v>0.15</v>
      </c>
      <c r="I940" s="6">
        <v>0</v>
      </c>
      <c r="J940" s="6">
        <v>0</v>
      </c>
      <c r="K940" s="6">
        <v>0.15</v>
      </c>
      <c r="L940" s="6">
        <v>0</v>
      </c>
      <c r="M940" s="6">
        <v>0</v>
      </c>
      <c r="N940" s="6">
        <v>0</v>
      </c>
      <c r="O940" s="6">
        <v>0</v>
      </c>
      <c r="P940" s="82">
        <f t="shared" si="16"/>
        <v>0</v>
      </c>
    </row>
    <row r="941" spans="1:16" s="3" customFormat="1" x14ac:dyDescent="0.25">
      <c r="A941" s="9">
        <v>2019</v>
      </c>
      <c r="B941" s="9">
        <v>4</v>
      </c>
      <c r="C941" s="9" t="s">
        <v>133</v>
      </c>
      <c r="D941" s="9" t="s">
        <v>134</v>
      </c>
      <c r="E941" s="9" t="s">
        <v>43</v>
      </c>
      <c r="F941" s="9" t="s">
        <v>135</v>
      </c>
      <c r="G941" s="5" t="s">
        <v>136</v>
      </c>
      <c r="H941" s="6">
        <v>65.48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65.48</v>
      </c>
      <c r="P941" s="82">
        <f t="shared" si="16"/>
        <v>65.48</v>
      </c>
    </row>
    <row r="942" spans="1:16" s="3" customFormat="1" x14ac:dyDescent="0.25">
      <c r="A942" s="9">
        <v>2019</v>
      </c>
      <c r="B942" s="9">
        <v>4</v>
      </c>
      <c r="C942" s="9" t="s">
        <v>79</v>
      </c>
      <c r="D942" s="9" t="s">
        <v>137</v>
      </c>
      <c r="E942" s="9" t="s">
        <v>138</v>
      </c>
      <c r="F942" s="9" t="s">
        <v>139</v>
      </c>
      <c r="G942" s="5" t="s">
        <v>140</v>
      </c>
      <c r="H942" s="6">
        <v>0.3</v>
      </c>
      <c r="I942" s="6">
        <v>0</v>
      </c>
      <c r="J942" s="6">
        <v>0</v>
      </c>
      <c r="K942" s="6">
        <v>0.3</v>
      </c>
      <c r="L942" s="6">
        <v>0</v>
      </c>
      <c r="M942" s="6">
        <v>0</v>
      </c>
      <c r="N942" s="6">
        <v>0</v>
      </c>
      <c r="O942" s="6">
        <v>0</v>
      </c>
      <c r="P942" s="82">
        <f t="shared" si="16"/>
        <v>0</v>
      </c>
    </row>
    <row r="943" spans="1:16" s="3" customFormat="1" x14ac:dyDescent="0.25">
      <c r="A943" s="9">
        <v>2019</v>
      </c>
      <c r="B943" s="9">
        <v>4</v>
      </c>
      <c r="C943" s="9" t="s">
        <v>79</v>
      </c>
      <c r="D943" s="9" t="s">
        <v>137</v>
      </c>
      <c r="E943" s="9" t="s">
        <v>138</v>
      </c>
      <c r="F943" s="9" t="s">
        <v>141</v>
      </c>
      <c r="G943" s="5" t="s">
        <v>140</v>
      </c>
      <c r="H943" s="6">
        <v>1.28</v>
      </c>
      <c r="I943" s="6">
        <v>0</v>
      </c>
      <c r="J943" s="6">
        <v>0</v>
      </c>
      <c r="K943" s="6">
        <v>1.28</v>
      </c>
      <c r="L943" s="6">
        <v>0</v>
      </c>
      <c r="M943" s="6">
        <v>0</v>
      </c>
      <c r="N943" s="6">
        <v>0</v>
      </c>
      <c r="O943" s="6">
        <v>0</v>
      </c>
      <c r="P943" s="82">
        <f t="shared" si="16"/>
        <v>0</v>
      </c>
    </row>
    <row r="944" spans="1:16" s="3" customFormat="1" x14ac:dyDescent="0.25">
      <c r="A944" s="9">
        <v>2019</v>
      </c>
      <c r="B944" s="9">
        <v>4</v>
      </c>
      <c r="C944" s="9" t="s">
        <v>79</v>
      </c>
      <c r="D944" s="9" t="s">
        <v>79</v>
      </c>
      <c r="E944" s="9" t="s">
        <v>138</v>
      </c>
      <c r="F944" s="9" t="s">
        <v>140</v>
      </c>
      <c r="G944" s="5" t="s">
        <v>140</v>
      </c>
      <c r="H944" s="6">
        <v>11.58</v>
      </c>
      <c r="I944" s="6">
        <v>0</v>
      </c>
      <c r="J944" s="6">
        <v>0</v>
      </c>
      <c r="K944" s="6">
        <v>11.58</v>
      </c>
      <c r="L944" s="6">
        <v>0</v>
      </c>
      <c r="M944" s="6">
        <v>0</v>
      </c>
      <c r="N944" s="6">
        <v>0</v>
      </c>
      <c r="O944" s="6">
        <v>0</v>
      </c>
      <c r="P944" s="82">
        <f t="shared" si="16"/>
        <v>0</v>
      </c>
    </row>
    <row r="945" spans="1:16" s="3" customFormat="1" x14ac:dyDescent="0.25">
      <c r="A945" s="9">
        <v>2019</v>
      </c>
      <c r="B945" s="9">
        <v>4</v>
      </c>
      <c r="C945" s="9" t="s">
        <v>79</v>
      </c>
      <c r="D945" s="9" t="s">
        <v>137</v>
      </c>
      <c r="E945" s="9" t="s">
        <v>138</v>
      </c>
      <c r="F945" s="9" t="s">
        <v>140</v>
      </c>
      <c r="G945" s="5" t="s">
        <v>140</v>
      </c>
      <c r="H945" s="6">
        <v>0.23</v>
      </c>
      <c r="I945" s="6">
        <v>0</v>
      </c>
      <c r="J945" s="6">
        <v>0</v>
      </c>
      <c r="K945" s="6">
        <v>0.23</v>
      </c>
      <c r="L945" s="6">
        <v>0</v>
      </c>
      <c r="M945" s="6">
        <v>0</v>
      </c>
      <c r="N945" s="6">
        <v>0</v>
      </c>
      <c r="O945" s="6">
        <v>0</v>
      </c>
      <c r="P945" s="82">
        <f t="shared" si="16"/>
        <v>0</v>
      </c>
    </row>
    <row r="946" spans="1:16" s="3" customFormat="1" x14ac:dyDescent="0.25">
      <c r="A946" s="9">
        <v>2019</v>
      </c>
      <c r="B946" s="9">
        <v>4</v>
      </c>
      <c r="C946" s="9" t="s">
        <v>79</v>
      </c>
      <c r="D946" s="9" t="s">
        <v>79</v>
      </c>
      <c r="E946" s="9" t="s">
        <v>138</v>
      </c>
      <c r="F946" s="9" t="s">
        <v>142</v>
      </c>
      <c r="G946" s="5" t="s">
        <v>140</v>
      </c>
      <c r="H946" s="6">
        <v>0.25</v>
      </c>
      <c r="I946" s="6">
        <v>0</v>
      </c>
      <c r="J946" s="6">
        <v>0</v>
      </c>
      <c r="K946" s="6">
        <v>0.25</v>
      </c>
      <c r="L946" s="6">
        <v>0</v>
      </c>
      <c r="M946" s="6">
        <v>0</v>
      </c>
      <c r="N946" s="6">
        <v>0</v>
      </c>
      <c r="O946" s="6">
        <v>0</v>
      </c>
      <c r="P946" s="82">
        <f t="shared" si="16"/>
        <v>0</v>
      </c>
    </row>
    <row r="947" spans="1:16" s="3" customFormat="1" x14ac:dyDescent="0.25">
      <c r="A947" s="9">
        <v>2019</v>
      </c>
      <c r="B947" s="9">
        <v>4</v>
      </c>
      <c r="C947" s="9" t="s">
        <v>79</v>
      </c>
      <c r="D947" s="9" t="s">
        <v>137</v>
      </c>
      <c r="E947" s="9" t="s">
        <v>138</v>
      </c>
      <c r="F947" s="9" t="s">
        <v>143</v>
      </c>
      <c r="G947" s="5" t="s">
        <v>140</v>
      </c>
      <c r="H947" s="6">
        <v>0.2</v>
      </c>
      <c r="I947" s="6">
        <v>0</v>
      </c>
      <c r="J947" s="6">
        <v>0</v>
      </c>
      <c r="K947" s="6">
        <v>0.2</v>
      </c>
      <c r="L947" s="6">
        <v>0</v>
      </c>
      <c r="M947" s="6">
        <v>0</v>
      </c>
      <c r="N947" s="6">
        <v>0</v>
      </c>
      <c r="O947" s="6">
        <v>0</v>
      </c>
      <c r="P947" s="82">
        <f t="shared" si="16"/>
        <v>0</v>
      </c>
    </row>
    <row r="948" spans="1:16" s="3" customFormat="1" x14ac:dyDescent="0.25">
      <c r="A948" s="9">
        <v>2019</v>
      </c>
      <c r="B948" s="9">
        <v>4</v>
      </c>
      <c r="C948" s="9" t="s">
        <v>79</v>
      </c>
      <c r="D948" s="9" t="s">
        <v>79</v>
      </c>
      <c r="E948" s="9" t="s">
        <v>138</v>
      </c>
      <c r="F948" s="9" t="s">
        <v>144</v>
      </c>
      <c r="G948" s="5" t="s">
        <v>140</v>
      </c>
      <c r="H948" s="6">
        <v>0.44</v>
      </c>
      <c r="I948" s="6">
        <v>0</v>
      </c>
      <c r="J948" s="6">
        <v>0</v>
      </c>
      <c r="K948" s="6">
        <v>0.44</v>
      </c>
      <c r="L948" s="6">
        <v>0</v>
      </c>
      <c r="M948" s="6">
        <v>0</v>
      </c>
      <c r="N948" s="6">
        <v>0</v>
      </c>
      <c r="O948" s="6">
        <v>0</v>
      </c>
      <c r="P948" s="82">
        <f t="shared" si="16"/>
        <v>0</v>
      </c>
    </row>
    <row r="949" spans="1:16" s="3" customFormat="1" x14ac:dyDescent="0.25">
      <c r="A949" s="9">
        <v>2019</v>
      </c>
      <c r="B949" s="9">
        <v>4</v>
      </c>
      <c r="C949" s="9" t="s">
        <v>79</v>
      </c>
      <c r="D949" s="9" t="s">
        <v>79</v>
      </c>
      <c r="E949" s="9" t="s">
        <v>138</v>
      </c>
      <c r="F949" s="9" t="s">
        <v>145</v>
      </c>
      <c r="G949" s="5" t="s">
        <v>140</v>
      </c>
      <c r="H949" s="6">
        <v>0.04</v>
      </c>
      <c r="I949" s="6">
        <v>0</v>
      </c>
      <c r="J949" s="6">
        <v>0</v>
      </c>
      <c r="K949" s="6">
        <v>0.04</v>
      </c>
      <c r="L949" s="6">
        <v>0</v>
      </c>
      <c r="M949" s="6">
        <v>0</v>
      </c>
      <c r="N949" s="6">
        <v>0</v>
      </c>
      <c r="O949" s="6">
        <v>0</v>
      </c>
      <c r="P949" s="82">
        <f t="shared" si="16"/>
        <v>0</v>
      </c>
    </row>
    <row r="950" spans="1:16" s="3" customFormat="1" x14ac:dyDescent="0.25">
      <c r="A950" s="9">
        <v>2019</v>
      </c>
      <c r="B950" s="9">
        <v>4</v>
      </c>
      <c r="C950" s="9" t="s">
        <v>146</v>
      </c>
      <c r="D950" s="9" t="s">
        <v>147</v>
      </c>
      <c r="E950" s="9" t="s">
        <v>43</v>
      </c>
      <c r="F950" s="9" t="s">
        <v>148</v>
      </c>
      <c r="G950" s="5" t="s">
        <v>149</v>
      </c>
      <c r="H950" s="6">
        <v>2.99</v>
      </c>
      <c r="I950" s="6">
        <v>0</v>
      </c>
      <c r="J950" s="6">
        <v>0</v>
      </c>
      <c r="K950" s="6">
        <v>1.5699999999999998</v>
      </c>
      <c r="L950" s="6">
        <v>1.42</v>
      </c>
      <c r="M950" s="6">
        <v>0</v>
      </c>
      <c r="N950" s="6">
        <v>0</v>
      </c>
      <c r="O950" s="6">
        <v>0</v>
      </c>
      <c r="P950" s="82">
        <f t="shared" si="16"/>
        <v>0</v>
      </c>
    </row>
    <row r="951" spans="1:16" s="3" customFormat="1" x14ac:dyDescent="0.25">
      <c r="A951" s="9">
        <v>2019</v>
      </c>
      <c r="B951" s="9">
        <v>4</v>
      </c>
      <c r="C951" s="9" t="s">
        <v>146</v>
      </c>
      <c r="D951" s="9" t="s">
        <v>150</v>
      </c>
      <c r="E951" s="9" t="s">
        <v>43</v>
      </c>
      <c r="F951" s="9" t="s">
        <v>150</v>
      </c>
      <c r="G951" s="5" t="s">
        <v>149</v>
      </c>
      <c r="H951" s="6">
        <v>38.03</v>
      </c>
      <c r="I951" s="6">
        <v>0</v>
      </c>
      <c r="J951" s="6">
        <v>0</v>
      </c>
      <c r="K951" s="6">
        <v>19.89</v>
      </c>
      <c r="L951" s="6">
        <v>18.14</v>
      </c>
      <c r="M951" s="6">
        <v>0</v>
      </c>
      <c r="N951" s="6">
        <v>0</v>
      </c>
      <c r="O951" s="6">
        <v>0</v>
      </c>
      <c r="P951" s="82">
        <f t="shared" si="16"/>
        <v>0</v>
      </c>
    </row>
    <row r="952" spans="1:16" s="3" customFormat="1" x14ac:dyDescent="0.25">
      <c r="A952" s="9">
        <v>2019</v>
      </c>
      <c r="B952" s="9">
        <v>4</v>
      </c>
      <c r="C952" s="9" t="s">
        <v>146</v>
      </c>
      <c r="D952" s="9" t="s">
        <v>147</v>
      </c>
      <c r="E952" s="9" t="s">
        <v>43</v>
      </c>
      <c r="F952" s="9" t="s">
        <v>150</v>
      </c>
      <c r="G952" s="5" t="s">
        <v>149</v>
      </c>
      <c r="H952" s="6">
        <v>12.77</v>
      </c>
      <c r="I952" s="6">
        <v>0</v>
      </c>
      <c r="J952" s="6">
        <v>0</v>
      </c>
      <c r="K952" s="6">
        <v>6.68</v>
      </c>
      <c r="L952" s="6">
        <v>6.09</v>
      </c>
      <c r="M952" s="6">
        <v>0</v>
      </c>
      <c r="N952" s="6">
        <v>0</v>
      </c>
      <c r="O952" s="6">
        <v>0</v>
      </c>
      <c r="P952" s="82">
        <f t="shared" si="16"/>
        <v>0</v>
      </c>
    </row>
    <row r="953" spans="1:16" s="3" customFormat="1" x14ac:dyDescent="0.25">
      <c r="A953" s="9">
        <v>2019</v>
      </c>
      <c r="B953" s="9">
        <v>4</v>
      </c>
      <c r="C953" s="9" t="s">
        <v>55</v>
      </c>
      <c r="D953" s="9" t="s">
        <v>151</v>
      </c>
      <c r="E953" s="9" t="s">
        <v>152</v>
      </c>
      <c r="F953" s="9" t="s">
        <v>153</v>
      </c>
      <c r="G953" s="5" t="s">
        <v>154</v>
      </c>
      <c r="H953" s="6">
        <v>0.45</v>
      </c>
      <c r="I953" s="6">
        <v>0</v>
      </c>
      <c r="J953" s="6">
        <v>0</v>
      </c>
      <c r="K953" s="6">
        <v>0.45</v>
      </c>
      <c r="L953" s="6">
        <v>0</v>
      </c>
      <c r="M953" s="6">
        <v>0</v>
      </c>
      <c r="N953" s="6">
        <v>0</v>
      </c>
      <c r="O953" s="6">
        <v>0</v>
      </c>
      <c r="P953" s="82">
        <f t="shared" si="16"/>
        <v>0</v>
      </c>
    </row>
    <row r="954" spans="1:16" s="3" customFormat="1" x14ac:dyDescent="0.25">
      <c r="A954" s="9">
        <v>2019</v>
      </c>
      <c r="B954" s="9">
        <v>4</v>
      </c>
      <c r="C954" s="9" t="s">
        <v>19</v>
      </c>
      <c r="D954" s="9" t="s">
        <v>155</v>
      </c>
      <c r="E954" s="9" t="s">
        <v>17</v>
      </c>
      <c r="F954" s="9" t="s">
        <v>156</v>
      </c>
      <c r="G954" s="5" t="s">
        <v>157</v>
      </c>
      <c r="H954" s="6">
        <v>2.84</v>
      </c>
      <c r="I954" s="6">
        <v>0</v>
      </c>
      <c r="J954" s="6">
        <v>0</v>
      </c>
      <c r="K954" s="6">
        <v>1.9</v>
      </c>
      <c r="L954" s="6">
        <v>0.94</v>
      </c>
      <c r="M954" s="6">
        <v>0</v>
      </c>
      <c r="N954" s="6">
        <v>0</v>
      </c>
      <c r="O954" s="6">
        <v>0</v>
      </c>
      <c r="P954" s="82">
        <f t="shared" si="16"/>
        <v>0</v>
      </c>
    </row>
    <row r="955" spans="1:16" s="3" customFormat="1" x14ac:dyDescent="0.25">
      <c r="A955" s="9">
        <v>2019</v>
      </c>
      <c r="B955" s="9">
        <v>4</v>
      </c>
      <c r="C955" s="9" t="s">
        <v>27</v>
      </c>
      <c r="D955" s="9" t="s">
        <v>158</v>
      </c>
      <c r="E955" s="9" t="s">
        <v>17</v>
      </c>
      <c r="F955" s="9" t="s">
        <v>159</v>
      </c>
      <c r="G955" s="5" t="s">
        <v>157</v>
      </c>
      <c r="H955" s="6">
        <v>0.83</v>
      </c>
      <c r="I955" s="6">
        <v>0</v>
      </c>
      <c r="J955" s="6">
        <v>0</v>
      </c>
      <c r="K955" s="6">
        <v>7.0000000000000007E-2</v>
      </c>
      <c r="L955" s="6">
        <v>0</v>
      </c>
      <c r="M955" s="6">
        <v>0.76</v>
      </c>
      <c r="N955" s="6">
        <v>0.51</v>
      </c>
      <c r="O955" s="6">
        <v>0</v>
      </c>
      <c r="P955" s="82">
        <f t="shared" si="16"/>
        <v>0.25</v>
      </c>
    </row>
    <row r="956" spans="1:16" s="3" customFormat="1" x14ac:dyDescent="0.25">
      <c r="A956" s="9">
        <v>2019</v>
      </c>
      <c r="B956" s="9">
        <v>4</v>
      </c>
      <c r="C956" s="9" t="s">
        <v>27</v>
      </c>
      <c r="D956" s="9" t="s">
        <v>160</v>
      </c>
      <c r="E956" s="9" t="s">
        <v>17</v>
      </c>
      <c r="F956" s="9" t="s">
        <v>161</v>
      </c>
      <c r="G956" s="5" t="s">
        <v>157</v>
      </c>
      <c r="H956" s="6">
        <v>2.27</v>
      </c>
      <c r="I956" s="6">
        <v>0</v>
      </c>
      <c r="J956" s="6">
        <v>0</v>
      </c>
      <c r="K956" s="6">
        <v>0.19</v>
      </c>
      <c r="L956" s="6">
        <v>0</v>
      </c>
      <c r="M956" s="6">
        <v>2.08</v>
      </c>
      <c r="N956" s="6">
        <v>1.3900000000000001</v>
      </c>
      <c r="O956" s="6">
        <v>0</v>
      </c>
      <c r="P956" s="82">
        <f t="shared" si="16"/>
        <v>0.69</v>
      </c>
    </row>
    <row r="957" spans="1:16" s="3" customFormat="1" x14ac:dyDescent="0.25">
      <c r="A957" s="9">
        <v>2019</v>
      </c>
      <c r="B957" s="9">
        <v>4</v>
      </c>
      <c r="C957" s="9" t="s">
        <v>27</v>
      </c>
      <c r="D957" s="9" t="s">
        <v>160</v>
      </c>
      <c r="E957" s="9" t="s">
        <v>17</v>
      </c>
      <c r="F957" s="9" t="s">
        <v>162</v>
      </c>
      <c r="G957" s="5" t="s">
        <v>157</v>
      </c>
      <c r="H957" s="6">
        <v>4.34</v>
      </c>
      <c r="I957" s="6">
        <v>0</v>
      </c>
      <c r="J957" s="6">
        <v>0</v>
      </c>
      <c r="K957" s="6">
        <v>0.37</v>
      </c>
      <c r="L957" s="6">
        <v>0</v>
      </c>
      <c r="M957" s="6">
        <v>3.97</v>
      </c>
      <c r="N957" s="6">
        <v>2.66</v>
      </c>
      <c r="O957" s="6">
        <v>0</v>
      </c>
      <c r="P957" s="82">
        <f t="shared" si="16"/>
        <v>1.31</v>
      </c>
    </row>
    <row r="958" spans="1:16" s="3" customFormat="1" x14ac:dyDescent="0.25">
      <c r="A958" s="9">
        <v>2019</v>
      </c>
      <c r="B958" s="9">
        <v>4</v>
      </c>
      <c r="C958" s="9" t="s">
        <v>27</v>
      </c>
      <c r="D958" s="9" t="s">
        <v>158</v>
      </c>
      <c r="E958" s="9" t="s">
        <v>17</v>
      </c>
      <c r="F958" s="9" t="s">
        <v>163</v>
      </c>
      <c r="G958" s="5" t="s">
        <v>157</v>
      </c>
      <c r="H958" s="6">
        <v>2.91</v>
      </c>
      <c r="I958" s="6">
        <v>0</v>
      </c>
      <c r="J958" s="6">
        <v>0</v>
      </c>
      <c r="K958" s="6">
        <v>0.24</v>
      </c>
      <c r="L958" s="6">
        <v>0</v>
      </c>
      <c r="M958" s="6">
        <v>2.66</v>
      </c>
      <c r="N958" s="6">
        <v>1.79</v>
      </c>
      <c r="O958" s="6">
        <v>0</v>
      </c>
      <c r="P958" s="82">
        <f t="shared" si="16"/>
        <v>0.87000000000000011</v>
      </c>
    </row>
    <row r="959" spans="1:16" s="3" customFormat="1" x14ac:dyDescent="0.25">
      <c r="A959" s="9">
        <v>2019</v>
      </c>
      <c r="B959" s="9">
        <v>4</v>
      </c>
      <c r="C959" s="9" t="s">
        <v>27</v>
      </c>
      <c r="D959" s="9" t="s">
        <v>158</v>
      </c>
      <c r="E959" s="9" t="s">
        <v>17</v>
      </c>
      <c r="F959" s="9" t="s">
        <v>164</v>
      </c>
      <c r="G959" s="5" t="s">
        <v>157</v>
      </c>
      <c r="H959" s="6">
        <v>0.84</v>
      </c>
      <c r="I959" s="6">
        <v>0</v>
      </c>
      <c r="J959" s="6">
        <v>0</v>
      </c>
      <c r="K959" s="6">
        <v>7.0000000000000007E-2</v>
      </c>
      <c r="L959" s="6">
        <v>0</v>
      </c>
      <c r="M959" s="6">
        <v>0.77</v>
      </c>
      <c r="N959" s="6">
        <v>0.52</v>
      </c>
      <c r="O959" s="6">
        <v>0</v>
      </c>
      <c r="P959" s="82">
        <f t="shared" si="16"/>
        <v>0.25</v>
      </c>
    </row>
    <row r="960" spans="1:16" s="3" customFormat="1" x14ac:dyDescent="0.25">
      <c r="A960" s="9">
        <v>2019</v>
      </c>
      <c r="B960" s="9">
        <v>4</v>
      </c>
      <c r="C960" s="9" t="s">
        <v>19</v>
      </c>
      <c r="D960" s="9" t="s">
        <v>155</v>
      </c>
      <c r="E960" s="9" t="s">
        <v>17</v>
      </c>
      <c r="F960" s="9" t="s">
        <v>165</v>
      </c>
      <c r="G960" s="5" t="s">
        <v>157</v>
      </c>
      <c r="H960" s="6">
        <v>0.53</v>
      </c>
      <c r="I960" s="6">
        <v>0</v>
      </c>
      <c r="J960" s="6">
        <v>0</v>
      </c>
      <c r="K960" s="6">
        <v>0.04</v>
      </c>
      <c r="L960" s="6">
        <v>0</v>
      </c>
      <c r="M960" s="6">
        <v>0.49</v>
      </c>
      <c r="N960" s="6">
        <v>0.33</v>
      </c>
      <c r="O960" s="6">
        <v>0</v>
      </c>
      <c r="P960" s="82">
        <f t="shared" si="16"/>
        <v>0.15999999999999998</v>
      </c>
    </row>
    <row r="961" spans="1:16" s="3" customFormat="1" x14ac:dyDescent="0.25">
      <c r="A961" s="9">
        <v>2019</v>
      </c>
      <c r="B961" s="9">
        <v>4</v>
      </c>
      <c r="C961" s="9" t="s">
        <v>19</v>
      </c>
      <c r="D961" s="9" t="s">
        <v>166</v>
      </c>
      <c r="E961" s="9" t="s">
        <v>104</v>
      </c>
      <c r="F961" s="9" t="s">
        <v>167</v>
      </c>
      <c r="G961" s="5" t="s">
        <v>168</v>
      </c>
      <c r="H961" s="6">
        <v>4.4400000000000004</v>
      </c>
      <c r="I961" s="6">
        <v>0</v>
      </c>
      <c r="J961" s="6">
        <v>0</v>
      </c>
      <c r="K961" s="6">
        <v>0</v>
      </c>
      <c r="L961" s="6">
        <v>4.4400000000000004</v>
      </c>
      <c r="M961" s="6">
        <v>0</v>
      </c>
      <c r="N961" s="6">
        <v>0</v>
      </c>
      <c r="O961" s="6">
        <v>0</v>
      </c>
      <c r="P961" s="82">
        <f t="shared" si="16"/>
        <v>0</v>
      </c>
    </row>
    <row r="962" spans="1:16" s="3" customFormat="1" x14ac:dyDescent="0.25">
      <c r="A962" s="9">
        <v>2019</v>
      </c>
      <c r="B962" s="9">
        <v>4</v>
      </c>
      <c r="C962" s="9" t="s">
        <v>19</v>
      </c>
      <c r="D962" s="9" t="s">
        <v>166</v>
      </c>
      <c r="E962" s="9" t="s">
        <v>104</v>
      </c>
      <c r="F962" s="9" t="s">
        <v>168</v>
      </c>
      <c r="G962" s="5" t="s">
        <v>168</v>
      </c>
      <c r="H962" s="6">
        <v>3.05</v>
      </c>
      <c r="I962" s="6">
        <v>0</v>
      </c>
      <c r="J962" s="6">
        <v>0</v>
      </c>
      <c r="K962" s="6">
        <v>0</v>
      </c>
      <c r="L962" s="6">
        <v>3.05</v>
      </c>
      <c r="M962" s="6">
        <v>0</v>
      </c>
      <c r="N962" s="6">
        <v>0</v>
      </c>
      <c r="O962" s="6">
        <v>0</v>
      </c>
      <c r="P962" s="82">
        <f t="shared" si="16"/>
        <v>0</v>
      </c>
    </row>
    <row r="963" spans="1:16" s="3" customFormat="1" x14ac:dyDescent="0.25">
      <c r="A963" s="9">
        <v>2019</v>
      </c>
      <c r="B963" s="9">
        <v>4</v>
      </c>
      <c r="C963" s="9" t="s">
        <v>19</v>
      </c>
      <c r="D963" s="9" t="s">
        <v>103</v>
      </c>
      <c r="E963" s="9" t="s">
        <v>104</v>
      </c>
      <c r="F963" s="9" t="s">
        <v>519</v>
      </c>
      <c r="G963" s="5" t="s">
        <v>168</v>
      </c>
      <c r="H963" s="6">
        <v>0.98</v>
      </c>
      <c r="I963" s="6">
        <v>0</v>
      </c>
      <c r="J963" s="6">
        <v>0</v>
      </c>
      <c r="K963" s="6">
        <v>0</v>
      </c>
      <c r="L963" s="6">
        <v>0.98</v>
      </c>
      <c r="M963" s="6">
        <v>0</v>
      </c>
      <c r="N963" s="6">
        <v>0</v>
      </c>
      <c r="O963" s="6">
        <v>0</v>
      </c>
      <c r="P963" s="82">
        <f t="shared" si="16"/>
        <v>0</v>
      </c>
    </row>
    <row r="964" spans="1:16" s="3" customFormat="1" x14ac:dyDescent="0.25">
      <c r="A964" s="9">
        <v>2019</v>
      </c>
      <c r="B964" s="9">
        <v>4</v>
      </c>
      <c r="C964" s="9" t="s">
        <v>19</v>
      </c>
      <c r="D964" s="9" t="s">
        <v>103</v>
      </c>
      <c r="E964" s="9" t="s">
        <v>104</v>
      </c>
      <c r="F964" s="9" t="s">
        <v>169</v>
      </c>
      <c r="G964" s="5" t="s">
        <v>168</v>
      </c>
      <c r="H964" s="6">
        <v>1.99</v>
      </c>
      <c r="I964" s="6">
        <v>0</v>
      </c>
      <c r="J964" s="6">
        <v>0</v>
      </c>
      <c r="K964" s="6">
        <v>0</v>
      </c>
      <c r="L964" s="6">
        <v>1.99</v>
      </c>
      <c r="M964" s="6">
        <v>0</v>
      </c>
      <c r="N964" s="6">
        <v>0</v>
      </c>
      <c r="O964" s="6">
        <v>0</v>
      </c>
      <c r="P964" s="82">
        <f t="shared" ref="P964:P1027" si="17">+O964+M964-N964</f>
        <v>0</v>
      </c>
    </row>
    <row r="965" spans="1:16" s="3" customFormat="1" x14ac:dyDescent="0.25">
      <c r="A965" s="9">
        <v>2019</v>
      </c>
      <c r="B965" s="9">
        <v>4</v>
      </c>
      <c r="C965" s="9" t="s">
        <v>79</v>
      </c>
      <c r="D965" s="9" t="s">
        <v>137</v>
      </c>
      <c r="E965" s="9" t="s">
        <v>138</v>
      </c>
      <c r="F965" s="9" t="s">
        <v>170</v>
      </c>
      <c r="G965" s="5" t="s">
        <v>171</v>
      </c>
      <c r="H965" s="6">
        <v>4.2699999999999996</v>
      </c>
      <c r="I965" s="6">
        <v>0</v>
      </c>
      <c r="J965" s="6">
        <v>0</v>
      </c>
      <c r="K965" s="6">
        <v>0</v>
      </c>
      <c r="L965" s="6">
        <v>4.2699999999999996</v>
      </c>
      <c r="M965" s="6">
        <v>0</v>
      </c>
      <c r="N965" s="6">
        <v>0</v>
      </c>
      <c r="O965" s="6">
        <v>0</v>
      </c>
      <c r="P965" s="82">
        <f t="shared" si="17"/>
        <v>0</v>
      </c>
    </row>
    <row r="966" spans="1:16" s="3" customFormat="1" x14ac:dyDescent="0.25">
      <c r="A966" s="9">
        <v>2019</v>
      </c>
      <c r="B966" s="9">
        <v>4</v>
      </c>
      <c r="C966" s="9" t="s">
        <v>79</v>
      </c>
      <c r="D966" s="9" t="s">
        <v>137</v>
      </c>
      <c r="E966" s="9" t="s">
        <v>138</v>
      </c>
      <c r="F966" s="9" t="s">
        <v>172</v>
      </c>
      <c r="G966" s="5" t="s">
        <v>171</v>
      </c>
      <c r="H966" s="6">
        <v>12.45</v>
      </c>
      <c r="I966" s="6">
        <v>0</v>
      </c>
      <c r="J966" s="6">
        <v>0</v>
      </c>
      <c r="K966" s="6">
        <v>12.45</v>
      </c>
      <c r="L966" s="6">
        <v>0</v>
      </c>
      <c r="M966" s="6">
        <v>0</v>
      </c>
      <c r="N966" s="6">
        <v>0</v>
      </c>
      <c r="O966" s="6">
        <v>0</v>
      </c>
      <c r="P966" s="82">
        <f t="shared" si="17"/>
        <v>0</v>
      </c>
    </row>
    <row r="967" spans="1:16" s="3" customFormat="1" x14ac:dyDescent="0.25">
      <c r="A967" s="9">
        <v>2019</v>
      </c>
      <c r="B967" s="9">
        <v>4</v>
      </c>
      <c r="C967" s="9" t="s">
        <v>79</v>
      </c>
      <c r="D967" s="9" t="s">
        <v>137</v>
      </c>
      <c r="E967" s="9" t="s">
        <v>138</v>
      </c>
      <c r="F967" s="9" t="s">
        <v>173</v>
      </c>
      <c r="G967" s="5" t="s">
        <v>171</v>
      </c>
      <c r="H967" s="6">
        <v>0.47</v>
      </c>
      <c r="I967" s="6">
        <v>0</v>
      </c>
      <c r="J967" s="6">
        <v>0</v>
      </c>
      <c r="K967" s="6">
        <v>0</v>
      </c>
      <c r="L967" s="6">
        <v>0.47</v>
      </c>
      <c r="M967" s="6">
        <v>0</v>
      </c>
      <c r="N967" s="6">
        <v>0</v>
      </c>
      <c r="O967" s="6">
        <v>0</v>
      </c>
      <c r="P967" s="82">
        <f t="shared" si="17"/>
        <v>0</v>
      </c>
    </row>
    <row r="968" spans="1:16" s="3" customFormat="1" x14ac:dyDescent="0.25">
      <c r="A968" s="9">
        <v>2019</v>
      </c>
      <c r="B968" s="9">
        <v>4</v>
      </c>
      <c r="C968" s="9" t="s">
        <v>79</v>
      </c>
      <c r="D968" s="9" t="s">
        <v>137</v>
      </c>
      <c r="E968" s="9" t="s">
        <v>138</v>
      </c>
      <c r="F968" s="9" t="s">
        <v>174</v>
      </c>
      <c r="G968" s="5" t="s">
        <v>171</v>
      </c>
      <c r="H968" s="6">
        <v>0.3</v>
      </c>
      <c r="I968" s="6">
        <v>0</v>
      </c>
      <c r="J968" s="6">
        <v>0</v>
      </c>
      <c r="K968" s="6">
        <v>0</v>
      </c>
      <c r="L968" s="6">
        <v>0.3</v>
      </c>
      <c r="M968" s="6">
        <v>0</v>
      </c>
      <c r="N968" s="6">
        <v>0</v>
      </c>
      <c r="O968" s="6">
        <v>0</v>
      </c>
      <c r="P968" s="82">
        <f t="shared" si="17"/>
        <v>0</v>
      </c>
    </row>
    <row r="969" spans="1:16" s="3" customFormat="1" x14ac:dyDescent="0.25">
      <c r="A969" s="9">
        <v>2019</v>
      </c>
      <c r="B969" s="9">
        <v>4</v>
      </c>
      <c r="C969" s="9" t="s">
        <v>79</v>
      </c>
      <c r="D969" s="9" t="s">
        <v>137</v>
      </c>
      <c r="E969" s="9" t="s">
        <v>138</v>
      </c>
      <c r="F969" s="9" t="s">
        <v>175</v>
      </c>
      <c r="G969" s="5" t="s">
        <v>171</v>
      </c>
      <c r="H969" s="6">
        <v>4.54</v>
      </c>
      <c r="I969" s="6">
        <v>0</v>
      </c>
      <c r="J969" s="6">
        <v>0</v>
      </c>
      <c r="K969" s="6">
        <v>0</v>
      </c>
      <c r="L969" s="6">
        <v>4.54</v>
      </c>
      <c r="M969" s="6">
        <v>0</v>
      </c>
      <c r="N969" s="6">
        <v>0</v>
      </c>
      <c r="O969" s="6">
        <v>0</v>
      </c>
      <c r="P969" s="82">
        <f t="shared" si="17"/>
        <v>0</v>
      </c>
    </row>
    <row r="970" spans="1:16" s="3" customFormat="1" x14ac:dyDescent="0.25">
      <c r="A970" s="9">
        <v>2019</v>
      </c>
      <c r="B970" s="9">
        <v>4</v>
      </c>
      <c r="C970" s="9" t="s">
        <v>27</v>
      </c>
      <c r="D970" s="9" t="s">
        <v>158</v>
      </c>
      <c r="E970" s="9" t="s">
        <v>176</v>
      </c>
      <c r="F970" s="9" t="s">
        <v>177</v>
      </c>
      <c r="G970" s="5" t="s">
        <v>178</v>
      </c>
      <c r="H970" s="6">
        <v>1.1100000000000001</v>
      </c>
      <c r="I970" s="6">
        <v>0</v>
      </c>
      <c r="J970" s="6">
        <v>0</v>
      </c>
      <c r="K970" s="6">
        <v>1.1100000000000001</v>
      </c>
      <c r="L970" s="6">
        <v>0</v>
      </c>
      <c r="M970" s="6">
        <v>0</v>
      </c>
      <c r="N970" s="6">
        <v>0</v>
      </c>
      <c r="O970" s="6">
        <v>0</v>
      </c>
      <c r="P970" s="82">
        <f t="shared" si="17"/>
        <v>0</v>
      </c>
    </row>
    <row r="971" spans="1:16" s="3" customFormat="1" x14ac:dyDescent="0.25">
      <c r="A971" s="9">
        <v>2019</v>
      </c>
      <c r="B971" s="9">
        <v>4</v>
      </c>
      <c r="C971" s="9" t="s">
        <v>27</v>
      </c>
      <c r="D971" s="9" t="s">
        <v>158</v>
      </c>
      <c r="E971" s="9" t="s">
        <v>176</v>
      </c>
      <c r="F971" s="9" t="s">
        <v>179</v>
      </c>
      <c r="G971" s="5" t="s">
        <v>178</v>
      </c>
      <c r="H971" s="6">
        <v>3.04</v>
      </c>
      <c r="I971" s="6">
        <v>0</v>
      </c>
      <c r="J971" s="6">
        <v>0</v>
      </c>
      <c r="K971" s="6">
        <v>0</v>
      </c>
      <c r="L971" s="6">
        <v>0</v>
      </c>
      <c r="M971" s="6">
        <v>3.04</v>
      </c>
      <c r="N971" s="6">
        <v>1.74</v>
      </c>
      <c r="O971" s="6">
        <v>0</v>
      </c>
      <c r="P971" s="82">
        <f t="shared" si="17"/>
        <v>1.3</v>
      </c>
    </row>
    <row r="972" spans="1:16" s="3" customFormat="1" x14ac:dyDescent="0.25">
      <c r="A972" s="9">
        <v>2019</v>
      </c>
      <c r="B972" s="9">
        <v>4</v>
      </c>
      <c r="C972" s="9" t="s">
        <v>27</v>
      </c>
      <c r="D972" s="9" t="s">
        <v>180</v>
      </c>
      <c r="E972" s="9" t="s">
        <v>29</v>
      </c>
      <c r="F972" s="9" t="s">
        <v>181</v>
      </c>
      <c r="G972" s="5" t="s">
        <v>182</v>
      </c>
      <c r="H972" s="6">
        <v>16.71</v>
      </c>
      <c r="I972" s="6">
        <v>0</v>
      </c>
      <c r="J972" s="6">
        <v>0</v>
      </c>
      <c r="K972" s="6">
        <v>16.71</v>
      </c>
      <c r="L972" s="6">
        <v>0</v>
      </c>
      <c r="M972" s="6">
        <v>0</v>
      </c>
      <c r="N972" s="6">
        <v>0</v>
      </c>
      <c r="O972" s="6">
        <v>0</v>
      </c>
      <c r="P972" s="82">
        <f t="shared" si="17"/>
        <v>0</v>
      </c>
    </row>
    <row r="973" spans="1:16" s="3" customFormat="1" x14ac:dyDescent="0.25">
      <c r="A973" s="9">
        <v>2019</v>
      </c>
      <c r="B973" s="9">
        <v>4</v>
      </c>
      <c r="C973" s="9" t="s">
        <v>79</v>
      </c>
      <c r="D973" s="9" t="s">
        <v>79</v>
      </c>
      <c r="E973" s="9" t="s">
        <v>138</v>
      </c>
      <c r="F973" s="9" t="s">
        <v>183</v>
      </c>
      <c r="G973" s="5" t="s">
        <v>184</v>
      </c>
      <c r="H973" s="6">
        <v>65.760000000000005</v>
      </c>
      <c r="I973" s="6">
        <v>0</v>
      </c>
      <c r="J973" s="6">
        <v>0</v>
      </c>
      <c r="K973" s="6">
        <v>65.760000000000005</v>
      </c>
      <c r="L973" s="6">
        <v>0</v>
      </c>
      <c r="M973" s="6">
        <v>0</v>
      </c>
      <c r="N973" s="6">
        <v>0</v>
      </c>
      <c r="O973" s="6">
        <v>0</v>
      </c>
      <c r="P973" s="82">
        <f t="shared" si="17"/>
        <v>0</v>
      </c>
    </row>
    <row r="974" spans="1:16" s="3" customFormat="1" x14ac:dyDescent="0.25">
      <c r="A974" s="9">
        <v>2019</v>
      </c>
      <c r="B974" s="9">
        <v>4</v>
      </c>
      <c r="C974" s="9" t="s">
        <v>79</v>
      </c>
      <c r="D974" s="9" t="s">
        <v>137</v>
      </c>
      <c r="E974" s="9" t="s">
        <v>138</v>
      </c>
      <c r="F974" s="9" t="s">
        <v>183</v>
      </c>
      <c r="G974" s="5" t="s">
        <v>184</v>
      </c>
      <c r="H974" s="6">
        <v>1.9300000000000002</v>
      </c>
      <c r="I974" s="6">
        <v>0</v>
      </c>
      <c r="J974" s="6">
        <v>0</v>
      </c>
      <c r="K974" s="6">
        <v>1.9300000000000002</v>
      </c>
      <c r="L974" s="6">
        <v>0</v>
      </c>
      <c r="M974" s="6">
        <v>0</v>
      </c>
      <c r="N974" s="6">
        <v>0</v>
      </c>
      <c r="O974" s="6">
        <v>0</v>
      </c>
      <c r="P974" s="82">
        <f t="shared" si="17"/>
        <v>0</v>
      </c>
    </row>
    <row r="975" spans="1:16" s="3" customFormat="1" x14ac:dyDescent="0.25">
      <c r="A975" s="9">
        <v>2019</v>
      </c>
      <c r="B975" s="9">
        <v>4</v>
      </c>
      <c r="C975" s="9" t="s">
        <v>79</v>
      </c>
      <c r="D975" s="9" t="s">
        <v>79</v>
      </c>
      <c r="E975" s="9" t="s">
        <v>138</v>
      </c>
      <c r="F975" s="9" t="s">
        <v>185</v>
      </c>
      <c r="G975" s="5" t="s">
        <v>184</v>
      </c>
      <c r="H975" s="6">
        <v>8.8899999999999988</v>
      </c>
      <c r="I975" s="6">
        <v>0</v>
      </c>
      <c r="J975" s="6">
        <v>0</v>
      </c>
      <c r="K975" s="6">
        <v>8.8899999999999988</v>
      </c>
      <c r="L975" s="6">
        <v>0</v>
      </c>
      <c r="M975" s="6">
        <v>0</v>
      </c>
      <c r="N975" s="6">
        <v>0</v>
      </c>
      <c r="O975" s="6">
        <v>0</v>
      </c>
      <c r="P975" s="82">
        <f t="shared" si="17"/>
        <v>0</v>
      </c>
    </row>
    <row r="976" spans="1:16" s="3" customFormat="1" x14ac:dyDescent="0.25">
      <c r="A976" s="9">
        <v>2019</v>
      </c>
      <c r="B976" s="9">
        <v>4</v>
      </c>
      <c r="C976" s="9" t="s">
        <v>79</v>
      </c>
      <c r="D976" s="9" t="s">
        <v>137</v>
      </c>
      <c r="E976" s="9" t="s">
        <v>138</v>
      </c>
      <c r="F976" s="9" t="s">
        <v>186</v>
      </c>
      <c r="G976" s="5" t="s">
        <v>184</v>
      </c>
      <c r="H976" s="6">
        <v>1.93</v>
      </c>
      <c r="I976" s="6">
        <v>0</v>
      </c>
      <c r="J976" s="6">
        <v>0</v>
      </c>
      <c r="K976" s="6">
        <v>1.93</v>
      </c>
      <c r="L976" s="6">
        <v>0</v>
      </c>
      <c r="M976" s="6">
        <v>0</v>
      </c>
      <c r="N976" s="6">
        <v>0</v>
      </c>
      <c r="O976" s="6">
        <v>0</v>
      </c>
      <c r="P976" s="82">
        <f t="shared" si="17"/>
        <v>0</v>
      </c>
    </row>
    <row r="977" spans="1:16" s="3" customFormat="1" x14ac:dyDescent="0.25">
      <c r="A977" s="9">
        <v>2019</v>
      </c>
      <c r="B977" s="9">
        <v>4</v>
      </c>
      <c r="C977" s="9" t="s">
        <v>79</v>
      </c>
      <c r="D977" s="9" t="s">
        <v>137</v>
      </c>
      <c r="E977" s="9" t="s">
        <v>138</v>
      </c>
      <c r="F977" s="9" t="s">
        <v>187</v>
      </c>
      <c r="G977" s="5" t="s">
        <v>184</v>
      </c>
      <c r="H977" s="6">
        <v>0.13</v>
      </c>
      <c r="I977" s="6">
        <v>0</v>
      </c>
      <c r="J977" s="6">
        <v>0</v>
      </c>
      <c r="K977" s="6">
        <v>0.13</v>
      </c>
      <c r="L977" s="6">
        <v>0</v>
      </c>
      <c r="M977" s="6">
        <v>0</v>
      </c>
      <c r="N977" s="6">
        <v>0</v>
      </c>
      <c r="O977" s="6">
        <v>0</v>
      </c>
      <c r="P977" s="82">
        <f t="shared" si="17"/>
        <v>0</v>
      </c>
    </row>
    <row r="978" spans="1:16" s="3" customFormat="1" x14ac:dyDescent="0.25">
      <c r="A978" s="9">
        <v>2019</v>
      </c>
      <c r="B978" s="9">
        <v>4</v>
      </c>
      <c r="C978" s="9" t="s">
        <v>79</v>
      </c>
      <c r="D978" s="9" t="s">
        <v>79</v>
      </c>
      <c r="E978" s="9" t="s">
        <v>138</v>
      </c>
      <c r="F978" s="9" t="s">
        <v>188</v>
      </c>
      <c r="G978" s="5" t="s">
        <v>184</v>
      </c>
      <c r="H978" s="6">
        <v>0.06</v>
      </c>
      <c r="I978" s="6">
        <v>0</v>
      </c>
      <c r="J978" s="6">
        <v>0</v>
      </c>
      <c r="K978" s="6">
        <v>0.06</v>
      </c>
      <c r="L978" s="6">
        <v>0</v>
      </c>
      <c r="M978" s="6">
        <v>0</v>
      </c>
      <c r="N978" s="6">
        <v>0</v>
      </c>
      <c r="O978" s="6">
        <v>0</v>
      </c>
      <c r="P978" s="82">
        <f t="shared" si="17"/>
        <v>0</v>
      </c>
    </row>
    <row r="979" spans="1:16" s="3" customFormat="1" x14ac:dyDescent="0.25">
      <c r="A979" s="9">
        <v>2019</v>
      </c>
      <c r="B979" s="9">
        <v>4</v>
      </c>
      <c r="C979" s="9" t="s">
        <v>27</v>
      </c>
      <c r="D979" s="9" t="s">
        <v>180</v>
      </c>
      <c r="E979" s="9" t="s">
        <v>29</v>
      </c>
      <c r="F979" s="9" t="s">
        <v>189</v>
      </c>
      <c r="G979" s="5" t="s">
        <v>190</v>
      </c>
      <c r="H979" s="6">
        <v>78.3</v>
      </c>
      <c r="I979" s="6">
        <v>0</v>
      </c>
      <c r="J979" s="6">
        <v>0</v>
      </c>
      <c r="K979" s="6">
        <v>53.35</v>
      </c>
      <c r="L979" s="6">
        <v>24.950000000000003</v>
      </c>
      <c r="M979" s="6">
        <v>0</v>
      </c>
      <c r="N979" s="6">
        <v>0</v>
      </c>
      <c r="O979" s="6">
        <v>0</v>
      </c>
      <c r="P979" s="82">
        <f t="shared" si="17"/>
        <v>0</v>
      </c>
    </row>
    <row r="980" spans="1:16" s="3" customFormat="1" x14ac:dyDescent="0.25">
      <c r="A980" s="9">
        <v>2019</v>
      </c>
      <c r="B980" s="9">
        <v>4</v>
      </c>
      <c r="C980" s="9" t="s">
        <v>27</v>
      </c>
      <c r="D980" s="9" t="s">
        <v>191</v>
      </c>
      <c r="E980" s="9" t="s">
        <v>29</v>
      </c>
      <c r="F980" s="9" t="s">
        <v>189</v>
      </c>
      <c r="G980" s="5" t="s">
        <v>190</v>
      </c>
      <c r="H980" s="6">
        <v>2.9</v>
      </c>
      <c r="I980" s="6">
        <v>0</v>
      </c>
      <c r="J980" s="6">
        <v>0</v>
      </c>
      <c r="K980" s="6">
        <v>2.0099999999999998</v>
      </c>
      <c r="L980" s="6">
        <v>0.89</v>
      </c>
      <c r="M980" s="6">
        <v>0</v>
      </c>
      <c r="N980" s="6">
        <v>0</v>
      </c>
      <c r="O980" s="6">
        <v>0</v>
      </c>
      <c r="P980" s="82">
        <f t="shared" si="17"/>
        <v>0</v>
      </c>
    </row>
    <row r="981" spans="1:16" s="3" customFormat="1" x14ac:dyDescent="0.25">
      <c r="A981" s="9">
        <v>2019</v>
      </c>
      <c r="B981" s="9">
        <v>4</v>
      </c>
      <c r="C981" s="9" t="s">
        <v>27</v>
      </c>
      <c r="D981" s="9" t="s">
        <v>191</v>
      </c>
      <c r="E981" s="9" t="s">
        <v>29</v>
      </c>
      <c r="F981" s="9" t="s">
        <v>192</v>
      </c>
      <c r="G981" s="5" t="s">
        <v>190</v>
      </c>
      <c r="H981" s="6">
        <v>11.98</v>
      </c>
      <c r="I981" s="6">
        <v>0</v>
      </c>
      <c r="J981" s="6">
        <v>0</v>
      </c>
      <c r="K981" s="6">
        <v>8.19</v>
      </c>
      <c r="L981" s="6">
        <v>3.79</v>
      </c>
      <c r="M981" s="6">
        <v>0</v>
      </c>
      <c r="N981" s="6">
        <v>0</v>
      </c>
      <c r="O981" s="6">
        <v>0</v>
      </c>
      <c r="P981" s="82">
        <f t="shared" si="17"/>
        <v>0</v>
      </c>
    </row>
    <row r="982" spans="1:16" s="3" customFormat="1" x14ac:dyDescent="0.25">
      <c r="A982" s="9">
        <v>2019</v>
      </c>
      <c r="B982" s="9">
        <v>4</v>
      </c>
      <c r="C982" s="9" t="s">
        <v>19</v>
      </c>
      <c r="D982" s="9" t="s">
        <v>106</v>
      </c>
      <c r="E982" s="9" t="s">
        <v>29</v>
      </c>
      <c r="F982" s="9" t="s">
        <v>193</v>
      </c>
      <c r="G982" s="5" t="s">
        <v>193</v>
      </c>
      <c r="H982" s="6">
        <v>3719.19</v>
      </c>
      <c r="I982" s="6">
        <v>0</v>
      </c>
      <c r="J982" s="6">
        <v>1374.51</v>
      </c>
      <c r="K982" s="6">
        <v>48.830000000000005</v>
      </c>
      <c r="L982" s="6">
        <v>363.77</v>
      </c>
      <c r="M982" s="6">
        <v>309.17</v>
      </c>
      <c r="N982" s="6">
        <v>308.86</v>
      </c>
      <c r="O982" s="6">
        <v>1622.9</v>
      </c>
      <c r="P982" s="82">
        <f t="shared" si="17"/>
        <v>1623.21</v>
      </c>
    </row>
    <row r="983" spans="1:16" s="3" customFormat="1" x14ac:dyDescent="0.25">
      <c r="A983" s="9">
        <v>2019</v>
      </c>
      <c r="B983" s="9">
        <v>4</v>
      </c>
      <c r="C983" s="9" t="s">
        <v>89</v>
      </c>
      <c r="D983" s="9" t="s">
        <v>194</v>
      </c>
      <c r="E983" s="9" t="s">
        <v>29</v>
      </c>
      <c r="F983" s="9" t="s">
        <v>195</v>
      </c>
      <c r="G983" s="5" t="s">
        <v>196</v>
      </c>
      <c r="H983" s="6">
        <v>11.2</v>
      </c>
      <c r="I983" s="6">
        <v>0</v>
      </c>
      <c r="J983" s="6">
        <v>0</v>
      </c>
      <c r="K983" s="6">
        <v>9.25</v>
      </c>
      <c r="L983" s="6">
        <v>1.95</v>
      </c>
      <c r="M983" s="6">
        <v>0</v>
      </c>
      <c r="N983" s="6">
        <v>0</v>
      </c>
      <c r="O983" s="6">
        <v>0</v>
      </c>
      <c r="P983" s="82">
        <f t="shared" si="17"/>
        <v>0</v>
      </c>
    </row>
    <row r="984" spans="1:16" s="3" customFormat="1" x14ac:dyDescent="0.25">
      <c r="A984" s="9">
        <v>2019</v>
      </c>
      <c r="B984" s="9">
        <v>4</v>
      </c>
      <c r="C984" s="9" t="s">
        <v>89</v>
      </c>
      <c r="D984" s="9" t="s">
        <v>197</v>
      </c>
      <c r="E984" s="9" t="s">
        <v>29</v>
      </c>
      <c r="F984" s="9" t="s">
        <v>198</v>
      </c>
      <c r="G984" s="5" t="s">
        <v>196</v>
      </c>
      <c r="H984" s="6">
        <v>5.1100000000000003</v>
      </c>
      <c r="I984" s="6">
        <v>0</v>
      </c>
      <c r="J984" s="6">
        <v>0</v>
      </c>
      <c r="K984" s="6">
        <v>5.1100000000000003</v>
      </c>
      <c r="L984" s="6">
        <v>0</v>
      </c>
      <c r="M984" s="6">
        <v>0</v>
      </c>
      <c r="N984" s="6">
        <v>0</v>
      </c>
      <c r="O984" s="6">
        <v>0</v>
      </c>
      <c r="P984" s="82">
        <f t="shared" si="17"/>
        <v>0</v>
      </c>
    </row>
    <row r="985" spans="1:16" s="3" customFormat="1" x14ac:dyDescent="0.25">
      <c r="A985" s="9">
        <v>2019</v>
      </c>
      <c r="B985" s="9">
        <v>4</v>
      </c>
      <c r="C985" s="9" t="s">
        <v>89</v>
      </c>
      <c r="D985" s="9" t="s">
        <v>197</v>
      </c>
      <c r="E985" s="9" t="s">
        <v>29</v>
      </c>
      <c r="F985" s="9" t="s">
        <v>199</v>
      </c>
      <c r="G985" s="5" t="s">
        <v>200</v>
      </c>
      <c r="H985" s="6">
        <v>68.52</v>
      </c>
      <c r="I985" s="6">
        <v>0</v>
      </c>
      <c r="J985" s="6">
        <v>0</v>
      </c>
      <c r="K985" s="6">
        <v>2.04</v>
      </c>
      <c r="L985" s="6">
        <v>3.4</v>
      </c>
      <c r="M985" s="6">
        <v>62.21</v>
      </c>
      <c r="N985" s="6">
        <v>5.82</v>
      </c>
      <c r="O985" s="6">
        <v>0.86</v>
      </c>
      <c r="P985" s="82">
        <f t="shared" si="17"/>
        <v>57.25</v>
      </c>
    </row>
    <row r="986" spans="1:16" s="3" customFormat="1" x14ac:dyDescent="0.25">
      <c r="A986" s="9">
        <v>2019</v>
      </c>
      <c r="B986" s="9">
        <v>4</v>
      </c>
      <c r="C986" s="9" t="s">
        <v>89</v>
      </c>
      <c r="D986" s="9" t="s">
        <v>197</v>
      </c>
      <c r="E986" s="9" t="s">
        <v>29</v>
      </c>
      <c r="F986" s="9" t="s">
        <v>201</v>
      </c>
      <c r="G986" s="5" t="s">
        <v>200</v>
      </c>
      <c r="H986" s="6">
        <v>86.47</v>
      </c>
      <c r="I986" s="6">
        <v>0</v>
      </c>
      <c r="J986" s="6">
        <v>0</v>
      </c>
      <c r="K986" s="6">
        <v>2.58</v>
      </c>
      <c r="L986" s="6">
        <v>4.29</v>
      </c>
      <c r="M986" s="6">
        <v>78.52</v>
      </c>
      <c r="N986" s="6">
        <v>7.34</v>
      </c>
      <c r="O986" s="6">
        <v>1.0900000000000001</v>
      </c>
      <c r="P986" s="82">
        <f t="shared" si="17"/>
        <v>72.27</v>
      </c>
    </row>
    <row r="987" spans="1:16" s="3" customFormat="1" x14ac:dyDescent="0.25">
      <c r="A987" s="9">
        <v>2019</v>
      </c>
      <c r="B987" s="9">
        <v>4</v>
      </c>
      <c r="C987" s="9" t="s">
        <v>89</v>
      </c>
      <c r="D987" s="9" t="s">
        <v>197</v>
      </c>
      <c r="E987" s="9" t="s">
        <v>29</v>
      </c>
      <c r="F987" s="9" t="s">
        <v>202</v>
      </c>
      <c r="G987" s="5" t="s">
        <v>200</v>
      </c>
      <c r="H987" s="6">
        <v>24.27</v>
      </c>
      <c r="I987" s="6">
        <v>0</v>
      </c>
      <c r="J987" s="6">
        <v>0</v>
      </c>
      <c r="K987" s="6">
        <v>0.72</v>
      </c>
      <c r="L987" s="6">
        <v>1.2</v>
      </c>
      <c r="M987" s="6">
        <v>22.04</v>
      </c>
      <c r="N987" s="6">
        <v>2.06</v>
      </c>
      <c r="O987" s="6">
        <v>0.31</v>
      </c>
      <c r="P987" s="82">
        <f t="shared" si="17"/>
        <v>20.29</v>
      </c>
    </row>
    <row r="988" spans="1:16" s="3" customFormat="1" x14ac:dyDescent="0.25">
      <c r="A988" s="9">
        <v>2019</v>
      </c>
      <c r="B988" s="9">
        <v>4</v>
      </c>
      <c r="C988" s="9" t="s">
        <v>203</v>
      </c>
      <c r="D988" s="9" t="s">
        <v>204</v>
      </c>
      <c r="E988" s="9" t="s">
        <v>17</v>
      </c>
      <c r="F988" s="9" t="s">
        <v>204</v>
      </c>
      <c r="G988" s="5" t="s">
        <v>205</v>
      </c>
      <c r="H988" s="6">
        <v>29.09</v>
      </c>
      <c r="I988" s="6">
        <v>0</v>
      </c>
      <c r="J988" s="6">
        <v>0</v>
      </c>
      <c r="K988" s="6">
        <v>0.13</v>
      </c>
      <c r="L988" s="6">
        <v>9.24</v>
      </c>
      <c r="M988" s="6">
        <v>0</v>
      </c>
      <c r="N988" s="6">
        <v>0</v>
      </c>
      <c r="O988" s="6">
        <v>19.73</v>
      </c>
      <c r="P988" s="82">
        <f t="shared" si="17"/>
        <v>19.73</v>
      </c>
    </row>
    <row r="989" spans="1:16" s="3" customFormat="1" x14ac:dyDescent="0.25">
      <c r="A989" s="9">
        <v>2019</v>
      </c>
      <c r="B989" s="9">
        <v>4</v>
      </c>
      <c r="C989" s="9" t="s">
        <v>19</v>
      </c>
      <c r="D989" s="9" t="s">
        <v>46</v>
      </c>
      <c r="E989" s="9" t="s">
        <v>206</v>
      </c>
      <c r="F989" s="9" t="s">
        <v>207</v>
      </c>
      <c r="G989" s="5" t="s">
        <v>208</v>
      </c>
      <c r="H989" s="6">
        <v>8.3000000000000007</v>
      </c>
      <c r="I989" s="6">
        <v>0</v>
      </c>
      <c r="J989" s="6">
        <v>0</v>
      </c>
      <c r="K989" s="6">
        <v>3.15</v>
      </c>
      <c r="L989" s="6">
        <v>5.15</v>
      </c>
      <c r="M989" s="6">
        <v>0</v>
      </c>
      <c r="N989" s="6">
        <v>0</v>
      </c>
      <c r="O989" s="6">
        <v>0</v>
      </c>
      <c r="P989" s="82">
        <f t="shared" si="17"/>
        <v>0</v>
      </c>
    </row>
    <row r="990" spans="1:16" s="3" customFormat="1" x14ac:dyDescent="0.25">
      <c r="A990" s="9">
        <v>2019</v>
      </c>
      <c r="B990" s="9">
        <v>4</v>
      </c>
      <c r="C990" s="9" t="s">
        <v>209</v>
      </c>
      <c r="D990" s="9" t="s">
        <v>210</v>
      </c>
      <c r="E990" s="9" t="s">
        <v>17</v>
      </c>
      <c r="F990" s="9" t="s">
        <v>211</v>
      </c>
      <c r="G990" s="7" t="s">
        <v>212</v>
      </c>
      <c r="H990" s="6">
        <v>0.14000000000000001</v>
      </c>
      <c r="I990" s="6">
        <v>0</v>
      </c>
      <c r="J990" s="6">
        <v>0</v>
      </c>
      <c r="K990" s="6">
        <v>0</v>
      </c>
      <c r="L990" s="6">
        <v>0.03</v>
      </c>
      <c r="M990" s="6">
        <v>0</v>
      </c>
      <c r="N990" s="6">
        <v>0</v>
      </c>
      <c r="O990" s="6">
        <v>0.11</v>
      </c>
      <c r="P990" s="82">
        <f t="shared" si="17"/>
        <v>0.11</v>
      </c>
    </row>
    <row r="991" spans="1:16" s="3" customFormat="1" x14ac:dyDescent="0.25">
      <c r="A991" s="9">
        <v>2019</v>
      </c>
      <c r="B991" s="9">
        <v>4</v>
      </c>
      <c r="C991" s="9" t="s">
        <v>209</v>
      </c>
      <c r="D991" s="9" t="s">
        <v>210</v>
      </c>
      <c r="E991" s="9" t="s">
        <v>17</v>
      </c>
      <c r="F991" s="9" t="s">
        <v>215</v>
      </c>
      <c r="G991" s="7" t="s">
        <v>212</v>
      </c>
      <c r="H991" s="6">
        <v>5.65</v>
      </c>
      <c r="I991" s="6">
        <v>0</v>
      </c>
      <c r="J991" s="6">
        <v>0</v>
      </c>
      <c r="K991" s="6">
        <v>0.17</v>
      </c>
      <c r="L991" s="6">
        <v>1.1200000000000001</v>
      </c>
      <c r="M991" s="6">
        <v>0</v>
      </c>
      <c r="N991" s="6">
        <v>0</v>
      </c>
      <c r="O991" s="6">
        <v>4.3600000000000003</v>
      </c>
      <c r="P991" s="82">
        <f t="shared" si="17"/>
        <v>4.3600000000000003</v>
      </c>
    </row>
    <row r="992" spans="1:16" s="3" customFormat="1" x14ac:dyDescent="0.25">
      <c r="A992" s="9">
        <v>2019</v>
      </c>
      <c r="B992" s="9">
        <v>4</v>
      </c>
      <c r="C992" s="9" t="s">
        <v>19</v>
      </c>
      <c r="D992" s="9" t="s">
        <v>106</v>
      </c>
      <c r="E992" s="9" t="s">
        <v>29</v>
      </c>
      <c r="F992" s="9" t="s">
        <v>216</v>
      </c>
      <c r="G992" s="5" t="s">
        <v>217</v>
      </c>
      <c r="H992" s="6">
        <v>10421.710000000001</v>
      </c>
      <c r="I992" s="6">
        <v>0</v>
      </c>
      <c r="J992" s="6">
        <v>3718.27</v>
      </c>
      <c r="K992" s="6">
        <v>19.370000000000005</v>
      </c>
      <c r="L992" s="6">
        <v>995.31999999999994</v>
      </c>
      <c r="M992" s="6">
        <v>0</v>
      </c>
      <c r="N992" s="6">
        <v>0</v>
      </c>
      <c r="O992" s="6">
        <v>5688.7700000000013</v>
      </c>
      <c r="P992" s="82">
        <f t="shared" si="17"/>
        <v>5688.7700000000013</v>
      </c>
    </row>
    <row r="993" spans="1:16" s="3" customFormat="1" x14ac:dyDescent="0.25">
      <c r="A993" s="9">
        <v>2019</v>
      </c>
      <c r="B993" s="9">
        <v>4</v>
      </c>
      <c r="C993" s="9" t="s">
        <v>19</v>
      </c>
      <c r="D993" s="9" t="s">
        <v>106</v>
      </c>
      <c r="E993" s="9" t="s">
        <v>29</v>
      </c>
      <c r="F993" s="9" t="s">
        <v>218</v>
      </c>
      <c r="G993" s="5" t="s">
        <v>217</v>
      </c>
      <c r="H993" s="6">
        <v>4223.2700000000004</v>
      </c>
      <c r="I993" s="6">
        <v>0</v>
      </c>
      <c r="J993" s="6">
        <v>3875.3199999999997</v>
      </c>
      <c r="K993" s="6">
        <v>6.3500000000000005</v>
      </c>
      <c r="L993" s="6">
        <v>68.38000000000001</v>
      </c>
      <c r="M993" s="6">
        <v>0</v>
      </c>
      <c r="N993" s="6">
        <v>0</v>
      </c>
      <c r="O993" s="6">
        <v>273.24</v>
      </c>
      <c r="P993" s="82">
        <f t="shared" si="17"/>
        <v>273.24</v>
      </c>
    </row>
    <row r="994" spans="1:16" s="3" customFormat="1" x14ac:dyDescent="0.25">
      <c r="A994" s="9">
        <v>2019</v>
      </c>
      <c r="B994" s="9">
        <v>4</v>
      </c>
      <c r="C994" s="9" t="s">
        <v>209</v>
      </c>
      <c r="D994" s="9" t="s">
        <v>219</v>
      </c>
      <c r="E994" s="9" t="s">
        <v>220</v>
      </c>
      <c r="F994" s="9" t="s">
        <v>221</v>
      </c>
      <c r="G994" s="5" t="s">
        <v>221</v>
      </c>
      <c r="H994" s="6">
        <v>453.26</v>
      </c>
      <c r="I994" s="6">
        <v>0</v>
      </c>
      <c r="J994" s="6">
        <v>0</v>
      </c>
      <c r="K994" s="6">
        <v>0.05</v>
      </c>
      <c r="L994" s="6">
        <v>0</v>
      </c>
      <c r="M994" s="6">
        <v>453.21999999999997</v>
      </c>
      <c r="N994" s="6">
        <v>13.23</v>
      </c>
      <c r="O994" s="6">
        <v>0</v>
      </c>
      <c r="P994" s="82">
        <f t="shared" si="17"/>
        <v>439.98999999999995</v>
      </c>
    </row>
    <row r="995" spans="1:16" s="3" customFormat="1" x14ac:dyDescent="0.25">
      <c r="A995" s="9">
        <v>2019</v>
      </c>
      <c r="B995" s="9">
        <v>4</v>
      </c>
      <c r="C995" s="9" t="s">
        <v>222</v>
      </c>
      <c r="D995" s="9" t="s">
        <v>223</v>
      </c>
      <c r="E995" s="9" t="s">
        <v>224</v>
      </c>
      <c r="F995" s="9" t="s">
        <v>225</v>
      </c>
      <c r="G995" s="5" t="s">
        <v>226</v>
      </c>
      <c r="H995" s="6">
        <v>6.91</v>
      </c>
      <c r="I995" s="6">
        <v>0</v>
      </c>
      <c r="J995" s="6">
        <v>0</v>
      </c>
      <c r="K995" s="6">
        <v>0</v>
      </c>
      <c r="L995" s="6">
        <v>0.03</v>
      </c>
      <c r="M995" s="6">
        <v>0</v>
      </c>
      <c r="N995" s="6">
        <v>0</v>
      </c>
      <c r="O995" s="6">
        <v>6.87</v>
      </c>
      <c r="P995" s="82">
        <f t="shared" si="17"/>
        <v>6.87</v>
      </c>
    </row>
    <row r="996" spans="1:16" s="3" customFormat="1" x14ac:dyDescent="0.25">
      <c r="A996" s="9">
        <v>2019</v>
      </c>
      <c r="B996" s="9">
        <v>4</v>
      </c>
      <c r="C996" s="9" t="s">
        <v>222</v>
      </c>
      <c r="D996" s="9" t="s">
        <v>223</v>
      </c>
      <c r="E996" s="9" t="s">
        <v>224</v>
      </c>
      <c r="F996" s="9" t="s">
        <v>520</v>
      </c>
      <c r="G996" s="5" t="s">
        <v>226</v>
      </c>
      <c r="H996" s="6">
        <v>193.79</v>
      </c>
      <c r="I996" s="6">
        <v>0</v>
      </c>
      <c r="J996" s="6">
        <v>0</v>
      </c>
      <c r="K996" s="6">
        <v>0.12</v>
      </c>
      <c r="L996" s="6">
        <v>0.86</v>
      </c>
      <c r="M996" s="6">
        <v>0</v>
      </c>
      <c r="N996" s="6">
        <v>0</v>
      </c>
      <c r="O996" s="6">
        <v>192.81</v>
      </c>
      <c r="P996" s="82">
        <f t="shared" si="17"/>
        <v>192.81</v>
      </c>
    </row>
    <row r="997" spans="1:16" s="3" customFormat="1" x14ac:dyDescent="0.25">
      <c r="A997" s="9">
        <v>2019</v>
      </c>
      <c r="B997" s="9">
        <v>4</v>
      </c>
      <c r="C997" s="9" t="s">
        <v>222</v>
      </c>
      <c r="D997" s="9" t="s">
        <v>223</v>
      </c>
      <c r="E997" s="9" t="s">
        <v>224</v>
      </c>
      <c r="F997" s="9" t="s">
        <v>228</v>
      </c>
      <c r="G997" s="5" t="s">
        <v>226</v>
      </c>
      <c r="H997" s="6">
        <v>0.32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0.32</v>
      </c>
      <c r="P997" s="82">
        <f t="shared" si="17"/>
        <v>0.32</v>
      </c>
    </row>
    <row r="998" spans="1:16" s="3" customFormat="1" x14ac:dyDescent="0.25">
      <c r="A998" s="9">
        <v>2019</v>
      </c>
      <c r="B998" s="9">
        <v>4</v>
      </c>
      <c r="C998" s="9" t="s">
        <v>222</v>
      </c>
      <c r="D998" s="9" t="s">
        <v>229</v>
      </c>
      <c r="E998" s="9" t="s">
        <v>224</v>
      </c>
      <c r="F998" s="9" t="s">
        <v>230</v>
      </c>
      <c r="G998" s="5" t="s">
        <v>226</v>
      </c>
      <c r="H998" s="6">
        <v>1657.8899999999999</v>
      </c>
      <c r="I998" s="6">
        <v>0</v>
      </c>
      <c r="J998" s="6">
        <v>0</v>
      </c>
      <c r="K998" s="6">
        <v>1.03</v>
      </c>
      <c r="L998" s="6">
        <v>7.57</v>
      </c>
      <c r="M998" s="6">
        <v>1649.29</v>
      </c>
      <c r="N998" s="6">
        <v>1.1600000000000001</v>
      </c>
      <c r="O998" s="6">
        <v>0</v>
      </c>
      <c r="P998" s="82">
        <f t="shared" si="17"/>
        <v>1648.1299999999999</v>
      </c>
    </row>
    <row r="999" spans="1:16" s="3" customFormat="1" x14ac:dyDescent="0.25">
      <c r="A999" s="9">
        <v>2019</v>
      </c>
      <c r="B999" s="9">
        <v>4</v>
      </c>
      <c r="C999" s="9" t="s">
        <v>231</v>
      </c>
      <c r="D999" s="9" t="s">
        <v>232</v>
      </c>
      <c r="E999" s="9" t="s">
        <v>224</v>
      </c>
      <c r="F999" s="9" t="s">
        <v>233</v>
      </c>
      <c r="G999" s="5" t="s">
        <v>226</v>
      </c>
      <c r="H999" s="6">
        <v>210.44</v>
      </c>
      <c r="I999" s="6">
        <v>0</v>
      </c>
      <c r="J999" s="6">
        <v>0</v>
      </c>
      <c r="K999" s="6">
        <v>0.13</v>
      </c>
      <c r="L999" s="6">
        <v>0.95</v>
      </c>
      <c r="M999" s="6">
        <v>0</v>
      </c>
      <c r="N999" s="6">
        <v>0</v>
      </c>
      <c r="O999" s="6">
        <v>209.36</v>
      </c>
      <c r="P999" s="82">
        <f t="shared" si="17"/>
        <v>209.36</v>
      </c>
    </row>
    <row r="1000" spans="1:16" s="3" customFormat="1" x14ac:dyDescent="0.25">
      <c r="A1000" s="9">
        <v>2019</v>
      </c>
      <c r="B1000" s="9">
        <v>4</v>
      </c>
      <c r="C1000" s="9" t="s">
        <v>222</v>
      </c>
      <c r="D1000" s="9" t="s">
        <v>229</v>
      </c>
      <c r="E1000" s="9" t="s">
        <v>224</v>
      </c>
      <c r="F1000" s="9" t="s">
        <v>234</v>
      </c>
      <c r="G1000" s="5" t="s">
        <v>226</v>
      </c>
      <c r="H1000" s="6">
        <v>152.15</v>
      </c>
      <c r="I1000" s="6">
        <v>0</v>
      </c>
      <c r="J1000" s="6">
        <v>0</v>
      </c>
      <c r="K1000" s="6">
        <v>0.09</v>
      </c>
      <c r="L1000" s="6">
        <v>0.68</v>
      </c>
      <c r="M1000" s="6">
        <v>0</v>
      </c>
      <c r="N1000" s="6">
        <v>0</v>
      </c>
      <c r="O1000" s="6">
        <v>151.38</v>
      </c>
      <c r="P1000" s="82">
        <f t="shared" si="17"/>
        <v>151.38</v>
      </c>
    </row>
    <row r="1001" spans="1:16" s="3" customFormat="1" x14ac:dyDescent="0.25">
      <c r="A1001" s="9">
        <v>2019</v>
      </c>
      <c r="B1001" s="9">
        <v>4</v>
      </c>
      <c r="C1001" s="9" t="s">
        <v>15</v>
      </c>
      <c r="D1001" s="9" t="s">
        <v>131</v>
      </c>
      <c r="E1001" s="9" t="s">
        <v>43</v>
      </c>
      <c r="F1001" s="9" t="s">
        <v>235</v>
      </c>
      <c r="G1001" s="5" t="s">
        <v>16</v>
      </c>
      <c r="H1001" s="6">
        <v>49.92</v>
      </c>
      <c r="I1001" s="6">
        <v>0</v>
      </c>
      <c r="J1001" s="6">
        <v>0</v>
      </c>
      <c r="K1001" s="6">
        <v>4.25</v>
      </c>
      <c r="L1001" s="6">
        <v>49.7</v>
      </c>
      <c r="M1001" s="6">
        <v>-4.03</v>
      </c>
      <c r="N1001" s="6">
        <v>0</v>
      </c>
      <c r="O1001" s="6">
        <v>0</v>
      </c>
      <c r="P1001" s="82">
        <f t="shared" si="17"/>
        <v>-4.03</v>
      </c>
    </row>
    <row r="1002" spans="1:16" s="3" customFormat="1" x14ac:dyDescent="0.25">
      <c r="A1002" s="9">
        <v>2019</v>
      </c>
      <c r="B1002" s="9">
        <v>4</v>
      </c>
      <c r="C1002" s="9" t="s">
        <v>15</v>
      </c>
      <c r="D1002" s="9" t="s">
        <v>236</v>
      </c>
      <c r="E1002" s="9" t="s">
        <v>43</v>
      </c>
      <c r="F1002" s="9" t="s">
        <v>237</v>
      </c>
      <c r="G1002" s="5" t="s">
        <v>16</v>
      </c>
      <c r="H1002" s="6">
        <v>11.9</v>
      </c>
      <c r="I1002" s="6">
        <v>0</v>
      </c>
      <c r="J1002" s="6">
        <v>0</v>
      </c>
      <c r="K1002" s="6">
        <v>0.14000000000000001</v>
      </c>
      <c r="L1002" s="6">
        <v>21.63</v>
      </c>
      <c r="M1002" s="6">
        <v>-9.8800000000000008</v>
      </c>
      <c r="N1002" s="6">
        <v>0</v>
      </c>
      <c r="O1002" s="6">
        <v>0</v>
      </c>
      <c r="P1002" s="82">
        <f t="shared" si="17"/>
        <v>-9.8800000000000008</v>
      </c>
    </row>
    <row r="1003" spans="1:16" s="3" customFormat="1" x14ac:dyDescent="0.25">
      <c r="A1003" s="9">
        <v>2019</v>
      </c>
      <c r="B1003" s="9">
        <v>4</v>
      </c>
      <c r="C1003" s="9" t="s">
        <v>15</v>
      </c>
      <c r="D1003" s="9" t="s">
        <v>131</v>
      </c>
      <c r="E1003" s="9" t="s">
        <v>43</v>
      </c>
      <c r="F1003" s="9" t="s">
        <v>237</v>
      </c>
      <c r="G1003" s="5" t="s">
        <v>16</v>
      </c>
      <c r="H1003" s="6">
        <v>1.99</v>
      </c>
      <c r="I1003" s="6">
        <v>0</v>
      </c>
      <c r="J1003" s="6">
        <v>0</v>
      </c>
      <c r="K1003" s="6">
        <v>0.02</v>
      </c>
      <c r="L1003" s="6">
        <v>3.61</v>
      </c>
      <c r="M1003" s="6">
        <v>-1.65</v>
      </c>
      <c r="N1003" s="6">
        <v>0</v>
      </c>
      <c r="O1003" s="6">
        <v>0</v>
      </c>
      <c r="P1003" s="82">
        <f t="shared" si="17"/>
        <v>-1.65</v>
      </c>
    </row>
    <row r="1004" spans="1:16" s="3" customFormat="1" x14ac:dyDescent="0.25">
      <c r="A1004" s="9">
        <v>2019</v>
      </c>
      <c r="B1004" s="9">
        <v>4</v>
      </c>
      <c r="C1004" s="9" t="s">
        <v>15</v>
      </c>
      <c r="D1004" s="9" t="s">
        <v>131</v>
      </c>
      <c r="E1004" s="9" t="s">
        <v>43</v>
      </c>
      <c r="F1004" s="9" t="s">
        <v>131</v>
      </c>
      <c r="G1004" s="5" t="s">
        <v>16</v>
      </c>
      <c r="H1004" s="6">
        <v>0.94</v>
      </c>
      <c r="I1004" s="6">
        <v>0</v>
      </c>
      <c r="J1004" s="6">
        <v>0</v>
      </c>
      <c r="K1004" s="6">
        <v>0.85</v>
      </c>
      <c r="L1004" s="6">
        <v>0.09</v>
      </c>
      <c r="M1004" s="6">
        <v>0</v>
      </c>
      <c r="N1004" s="6">
        <v>0</v>
      </c>
      <c r="O1004" s="6">
        <v>0</v>
      </c>
      <c r="P1004" s="82">
        <f t="shared" si="17"/>
        <v>0</v>
      </c>
    </row>
    <row r="1005" spans="1:16" s="3" customFormat="1" x14ac:dyDescent="0.25">
      <c r="A1005" s="9">
        <v>2019</v>
      </c>
      <c r="B1005" s="9">
        <v>4</v>
      </c>
      <c r="C1005" s="9" t="s">
        <v>133</v>
      </c>
      <c r="D1005" s="9" t="s">
        <v>238</v>
      </c>
      <c r="E1005" s="9" t="s">
        <v>67</v>
      </c>
      <c r="F1005" s="9" t="s">
        <v>239</v>
      </c>
      <c r="G1005" s="5" t="s">
        <v>240</v>
      </c>
      <c r="H1005" s="6">
        <v>0.02</v>
      </c>
      <c r="I1005" s="6">
        <v>0</v>
      </c>
      <c r="J1005" s="6">
        <v>0</v>
      </c>
      <c r="K1005" s="6">
        <v>0</v>
      </c>
      <c r="L1005" s="6">
        <v>0.02</v>
      </c>
      <c r="M1005" s="6">
        <v>0</v>
      </c>
      <c r="N1005" s="6">
        <v>0</v>
      </c>
      <c r="O1005" s="6">
        <v>0</v>
      </c>
      <c r="P1005" s="82">
        <f t="shared" si="17"/>
        <v>0</v>
      </c>
    </row>
    <row r="1006" spans="1:16" s="3" customFormat="1" x14ac:dyDescent="0.25">
      <c r="A1006" s="9">
        <v>2019</v>
      </c>
      <c r="B1006" s="9">
        <v>4</v>
      </c>
      <c r="C1006" s="9" t="s">
        <v>133</v>
      </c>
      <c r="D1006" s="9" t="s">
        <v>238</v>
      </c>
      <c r="E1006" s="9" t="s">
        <v>67</v>
      </c>
      <c r="F1006" s="9" t="s">
        <v>241</v>
      </c>
      <c r="G1006" s="5" t="s">
        <v>240</v>
      </c>
      <c r="H1006" s="6">
        <v>0.18</v>
      </c>
      <c r="I1006" s="6">
        <v>0</v>
      </c>
      <c r="J1006" s="6">
        <v>0</v>
      </c>
      <c r="K1006" s="6">
        <v>0.12</v>
      </c>
      <c r="L1006" s="6">
        <v>0.06</v>
      </c>
      <c r="M1006" s="6">
        <v>0</v>
      </c>
      <c r="N1006" s="6">
        <v>0</v>
      </c>
      <c r="O1006" s="6">
        <v>0</v>
      </c>
      <c r="P1006" s="82">
        <f t="shared" si="17"/>
        <v>0</v>
      </c>
    </row>
    <row r="1007" spans="1:16" s="3" customFormat="1" x14ac:dyDescent="0.25">
      <c r="A1007" s="9">
        <v>2019</v>
      </c>
      <c r="B1007" s="9">
        <v>4</v>
      </c>
      <c r="C1007" s="9" t="s">
        <v>19</v>
      </c>
      <c r="D1007" s="9" t="s">
        <v>166</v>
      </c>
      <c r="E1007" s="9" t="s">
        <v>242</v>
      </c>
      <c r="F1007" s="9" t="s">
        <v>243</v>
      </c>
      <c r="G1007" s="5" t="s">
        <v>244</v>
      </c>
      <c r="H1007" s="6">
        <v>0.55000000000000004</v>
      </c>
      <c r="I1007" s="6">
        <v>0</v>
      </c>
      <c r="J1007" s="6">
        <v>0</v>
      </c>
      <c r="K1007" s="6">
        <v>0.55000000000000004</v>
      </c>
      <c r="L1007" s="6">
        <v>0</v>
      </c>
      <c r="M1007" s="6">
        <v>0</v>
      </c>
      <c r="N1007" s="6">
        <v>0</v>
      </c>
      <c r="O1007" s="6">
        <v>0</v>
      </c>
      <c r="P1007" s="82">
        <f t="shared" si="17"/>
        <v>0</v>
      </c>
    </row>
    <row r="1008" spans="1:16" s="3" customFormat="1" x14ac:dyDescent="0.25">
      <c r="A1008" s="9">
        <v>2019</v>
      </c>
      <c r="B1008" s="9">
        <v>4</v>
      </c>
      <c r="C1008" s="9" t="s">
        <v>19</v>
      </c>
      <c r="D1008" s="9" t="s">
        <v>166</v>
      </c>
      <c r="E1008" s="9" t="s">
        <v>242</v>
      </c>
      <c r="F1008" s="9" t="s">
        <v>245</v>
      </c>
      <c r="G1008" s="5" t="s">
        <v>244</v>
      </c>
      <c r="H1008" s="6">
        <v>0.54</v>
      </c>
      <c r="I1008" s="6">
        <v>0</v>
      </c>
      <c r="J1008" s="6">
        <v>0</v>
      </c>
      <c r="K1008" s="6">
        <v>0.54</v>
      </c>
      <c r="L1008" s="6">
        <v>0</v>
      </c>
      <c r="M1008" s="6">
        <v>0</v>
      </c>
      <c r="N1008" s="6">
        <v>0</v>
      </c>
      <c r="O1008" s="6">
        <v>0</v>
      </c>
      <c r="P1008" s="82">
        <f t="shared" si="17"/>
        <v>0</v>
      </c>
    </row>
    <row r="1009" spans="1:16" s="3" customFormat="1" x14ac:dyDescent="0.25">
      <c r="A1009" s="9">
        <v>2019</v>
      </c>
      <c r="B1009" s="9">
        <v>4</v>
      </c>
      <c r="C1009" s="9" t="s">
        <v>19</v>
      </c>
      <c r="D1009" s="9" t="s">
        <v>166</v>
      </c>
      <c r="E1009" s="9" t="s">
        <v>242</v>
      </c>
      <c r="F1009" s="9" t="s">
        <v>517</v>
      </c>
      <c r="G1009" s="5" t="s">
        <v>247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82">
        <f t="shared" si="17"/>
        <v>0</v>
      </c>
    </row>
    <row r="1010" spans="1:16" s="3" customFormat="1" x14ac:dyDescent="0.25">
      <c r="A1010" s="9">
        <v>2019</v>
      </c>
      <c r="B1010" s="9">
        <v>4</v>
      </c>
      <c r="C1010" s="9" t="s">
        <v>19</v>
      </c>
      <c r="D1010" s="9" t="s">
        <v>166</v>
      </c>
      <c r="E1010" s="9" t="s">
        <v>242</v>
      </c>
      <c r="F1010" s="9" t="s">
        <v>246</v>
      </c>
      <c r="G1010" s="5" t="s">
        <v>247</v>
      </c>
      <c r="H1010" s="6">
        <v>0.04</v>
      </c>
      <c r="I1010" s="6">
        <v>0</v>
      </c>
      <c r="J1010" s="6">
        <v>0</v>
      </c>
      <c r="K1010" s="6">
        <v>0.04</v>
      </c>
      <c r="L1010" s="6">
        <v>0</v>
      </c>
      <c r="M1010" s="6">
        <v>0</v>
      </c>
      <c r="N1010" s="6">
        <v>0</v>
      </c>
      <c r="O1010" s="6">
        <v>0</v>
      </c>
      <c r="P1010" s="82">
        <f t="shared" si="17"/>
        <v>0</v>
      </c>
    </row>
    <row r="1011" spans="1:16" s="3" customFormat="1" x14ac:dyDescent="0.25">
      <c r="A1011" s="9">
        <v>2019</v>
      </c>
      <c r="B1011" s="9">
        <v>4</v>
      </c>
      <c r="C1011" s="9" t="s">
        <v>19</v>
      </c>
      <c r="D1011" s="9" t="s">
        <v>166</v>
      </c>
      <c r="E1011" s="9" t="s">
        <v>242</v>
      </c>
      <c r="F1011" s="9" t="s">
        <v>248</v>
      </c>
      <c r="G1011" s="5" t="s">
        <v>247</v>
      </c>
      <c r="H1011" s="6">
        <v>0.55000000000000004</v>
      </c>
      <c r="I1011" s="6">
        <v>0</v>
      </c>
      <c r="J1011" s="6">
        <v>0</v>
      </c>
      <c r="K1011" s="6">
        <v>0.55000000000000004</v>
      </c>
      <c r="L1011" s="6">
        <v>0</v>
      </c>
      <c r="M1011" s="6">
        <v>0</v>
      </c>
      <c r="N1011" s="6">
        <v>0</v>
      </c>
      <c r="O1011" s="6">
        <v>0</v>
      </c>
      <c r="P1011" s="82">
        <f t="shared" si="17"/>
        <v>0</v>
      </c>
    </row>
    <row r="1012" spans="1:16" s="3" customFormat="1" x14ac:dyDescent="0.25">
      <c r="A1012" s="9">
        <v>2019</v>
      </c>
      <c r="B1012" s="9">
        <v>4</v>
      </c>
      <c r="C1012" s="9" t="s">
        <v>55</v>
      </c>
      <c r="D1012" s="9" t="s">
        <v>249</v>
      </c>
      <c r="E1012" s="9" t="s">
        <v>250</v>
      </c>
      <c r="F1012" s="9" t="s">
        <v>251</v>
      </c>
      <c r="G1012" s="5" t="s">
        <v>252</v>
      </c>
      <c r="H1012" s="6">
        <v>13.98</v>
      </c>
      <c r="I1012" s="6">
        <v>0</v>
      </c>
      <c r="J1012" s="6">
        <v>0</v>
      </c>
      <c r="K1012" s="6">
        <v>1.78</v>
      </c>
      <c r="L1012" s="6">
        <v>12.2</v>
      </c>
      <c r="M1012" s="6">
        <v>0</v>
      </c>
      <c r="N1012" s="6">
        <v>0</v>
      </c>
      <c r="O1012" s="6">
        <v>0</v>
      </c>
      <c r="P1012" s="82">
        <f t="shared" si="17"/>
        <v>0</v>
      </c>
    </row>
    <row r="1013" spans="1:16" s="3" customFormat="1" x14ac:dyDescent="0.25">
      <c r="A1013" s="9">
        <v>2019</v>
      </c>
      <c r="B1013" s="9">
        <v>4</v>
      </c>
      <c r="C1013" s="9" t="s">
        <v>253</v>
      </c>
      <c r="D1013" s="9" t="s">
        <v>254</v>
      </c>
      <c r="E1013" s="9" t="s">
        <v>255</v>
      </c>
      <c r="F1013" s="9" t="s">
        <v>256</v>
      </c>
      <c r="G1013" s="5" t="s">
        <v>253</v>
      </c>
      <c r="H1013" s="6">
        <v>659.13</v>
      </c>
      <c r="I1013" s="6">
        <v>0</v>
      </c>
      <c r="J1013" s="6">
        <v>0</v>
      </c>
      <c r="K1013" s="6">
        <v>0.44</v>
      </c>
      <c r="L1013" s="6">
        <v>1.39</v>
      </c>
      <c r="M1013" s="6">
        <v>0</v>
      </c>
      <c r="N1013" s="6">
        <v>0</v>
      </c>
      <c r="O1013" s="6">
        <v>657.31</v>
      </c>
      <c r="P1013" s="82">
        <f t="shared" si="17"/>
        <v>657.31</v>
      </c>
    </row>
    <row r="1014" spans="1:16" s="3" customFormat="1" x14ac:dyDescent="0.25">
      <c r="A1014" s="9">
        <v>2019</v>
      </c>
      <c r="B1014" s="9">
        <v>4</v>
      </c>
      <c r="C1014" s="9" t="s">
        <v>253</v>
      </c>
      <c r="D1014" s="9" t="s">
        <v>254</v>
      </c>
      <c r="E1014" s="9" t="s">
        <v>255</v>
      </c>
      <c r="F1014" s="9" t="s">
        <v>257</v>
      </c>
      <c r="G1014" s="5" t="s">
        <v>253</v>
      </c>
      <c r="H1014" s="6">
        <v>5080.5200000000004</v>
      </c>
      <c r="I1014" s="6">
        <v>0</v>
      </c>
      <c r="J1014" s="6">
        <v>0</v>
      </c>
      <c r="K1014" s="6">
        <v>4.51</v>
      </c>
      <c r="L1014" s="6">
        <v>191.9</v>
      </c>
      <c r="M1014" s="6">
        <v>0</v>
      </c>
      <c r="N1014" s="6">
        <v>0</v>
      </c>
      <c r="O1014" s="6">
        <v>4884.1099999999997</v>
      </c>
      <c r="P1014" s="82">
        <f t="shared" si="17"/>
        <v>4884.1099999999997</v>
      </c>
    </row>
    <row r="1015" spans="1:16" s="3" customFormat="1" x14ac:dyDescent="0.25">
      <c r="A1015" s="9">
        <v>2019</v>
      </c>
      <c r="B1015" s="9">
        <v>4</v>
      </c>
      <c r="C1015" s="9" t="s">
        <v>27</v>
      </c>
      <c r="D1015" s="9" t="s">
        <v>84</v>
      </c>
      <c r="E1015" s="9" t="s">
        <v>43</v>
      </c>
      <c r="F1015" s="9" t="s">
        <v>258</v>
      </c>
      <c r="G1015" s="5" t="s">
        <v>258</v>
      </c>
      <c r="H1015" s="6">
        <v>0.11</v>
      </c>
      <c r="I1015" s="6">
        <v>0</v>
      </c>
      <c r="J1015" s="6">
        <v>0</v>
      </c>
      <c r="K1015" s="6">
        <v>0.11</v>
      </c>
      <c r="L1015" s="6">
        <v>0</v>
      </c>
      <c r="M1015" s="6">
        <v>0</v>
      </c>
      <c r="N1015" s="6">
        <v>0</v>
      </c>
      <c r="O1015" s="6">
        <v>0</v>
      </c>
      <c r="P1015" s="82">
        <f t="shared" si="17"/>
        <v>0</v>
      </c>
    </row>
    <row r="1016" spans="1:16" s="3" customFormat="1" x14ac:dyDescent="0.25">
      <c r="A1016" s="9">
        <v>2019</v>
      </c>
      <c r="B1016" s="9">
        <v>4</v>
      </c>
      <c r="C1016" s="9" t="s">
        <v>27</v>
      </c>
      <c r="D1016" s="9" t="s">
        <v>84</v>
      </c>
      <c r="E1016" s="9" t="s">
        <v>43</v>
      </c>
      <c r="F1016" s="9" t="s">
        <v>259</v>
      </c>
      <c r="G1016" s="5" t="s">
        <v>258</v>
      </c>
      <c r="H1016" s="6">
        <v>9.44</v>
      </c>
      <c r="I1016" s="6">
        <v>0</v>
      </c>
      <c r="J1016" s="6">
        <v>0</v>
      </c>
      <c r="K1016" s="6">
        <v>9.44</v>
      </c>
      <c r="L1016" s="6">
        <v>0</v>
      </c>
      <c r="M1016" s="6">
        <v>0</v>
      </c>
      <c r="N1016" s="6">
        <v>0</v>
      </c>
      <c r="O1016" s="6">
        <v>0</v>
      </c>
      <c r="P1016" s="82">
        <f t="shared" si="17"/>
        <v>0</v>
      </c>
    </row>
    <row r="1017" spans="1:16" s="3" customFormat="1" x14ac:dyDescent="0.25">
      <c r="A1017" s="9">
        <v>2019</v>
      </c>
      <c r="B1017" s="9">
        <v>4</v>
      </c>
      <c r="C1017" s="9" t="s">
        <v>27</v>
      </c>
      <c r="D1017" s="9" t="s">
        <v>84</v>
      </c>
      <c r="E1017" s="9" t="s">
        <v>43</v>
      </c>
      <c r="F1017" s="9" t="s">
        <v>260</v>
      </c>
      <c r="G1017" s="5" t="s">
        <v>258</v>
      </c>
      <c r="H1017" s="6">
        <v>6.89</v>
      </c>
      <c r="I1017" s="6">
        <v>0</v>
      </c>
      <c r="J1017" s="6">
        <v>0</v>
      </c>
      <c r="K1017" s="6">
        <v>6.89</v>
      </c>
      <c r="L1017" s="6">
        <v>0</v>
      </c>
      <c r="M1017" s="6">
        <v>0</v>
      </c>
      <c r="N1017" s="6">
        <v>0</v>
      </c>
      <c r="O1017" s="6">
        <v>0</v>
      </c>
      <c r="P1017" s="82">
        <f t="shared" si="17"/>
        <v>0</v>
      </c>
    </row>
    <row r="1018" spans="1:16" s="3" customFormat="1" x14ac:dyDescent="0.25">
      <c r="A1018" s="9">
        <v>2019</v>
      </c>
      <c r="B1018" s="9">
        <v>4</v>
      </c>
      <c r="C1018" s="9" t="s">
        <v>27</v>
      </c>
      <c r="D1018" s="9" t="s">
        <v>158</v>
      </c>
      <c r="E1018" s="9" t="s">
        <v>17</v>
      </c>
      <c r="F1018" s="9" t="s">
        <v>261</v>
      </c>
      <c r="G1018" s="5" t="s">
        <v>34</v>
      </c>
      <c r="H1018" s="6">
        <v>9.7100000000000009</v>
      </c>
      <c r="I1018" s="6">
        <v>0</v>
      </c>
      <c r="J1018" s="6">
        <v>0</v>
      </c>
      <c r="K1018" s="6">
        <v>9.7100000000000009</v>
      </c>
      <c r="L1018" s="6">
        <v>0</v>
      </c>
      <c r="M1018" s="6">
        <v>0</v>
      </c>
      <c r="N1018" s="6">
        <v>0</v>
      </c>
      <c r="O1018" s="6">
        <v>0</v>
      </c>
      <c r="P1018" s="82">
        <f t="shared" si="17"/>
        <v>0</v>
      </c>
    </row>
    <row r="1019" spans="1:16" s="3" customFormat="1" x14ac:dyDescent="0.25">
      <c r="A1019" s="9">
        <v>2019</v>
      </c>
      <c r="B1019" s="9">
        <v>4</v>
      </c>
      <c r="C1019" s="9" t="s">
        <v>27</v>
      </c>
      <c r="D1019" s="9" t="s">
        <v>158</v>
      </c>
      <c r="E1019" s="9" t="s">
        <v>17</v>
      </c>
      <c r="F1019" s="9" t="s">
        <v>262</v>
      </c>
      <c r="G1019" s="5" t="s">
        <v>34</v>
      </c>
      <c r="H1019" s="6">
        <v>5.83</v>
      </c>
      <c r="I1019" s="6">
        <v>0</v>
      </c>
      <c r="J1019" s="6">
        <v>0</v>
      </c>
      <c r="K1019" s="6">
        <v>0.49</v>
      </c>
      <c r="L1019" s="6">
        <v>0</v>
      </c>
      <c r="M1019" s="6">
        <v>5.34</v>
      </c>
      <c r="N1019" s="6">
        <v>11.15</v>
      </c>
      <c r="O1019" s="6">
        <v>0</v>
      </c>
      <c r="P1019" s="82">
        <f t="shared" si="17"/>
        <v>-5.8100000000000005</v>
      </c>
    </row>
    <row r="1020" spans="1:16" s="3" customFormat="1" x14ac:dyDescent="0.25">
      <c r="A1020" s="9">
        <v>2019</v>
      </c>
      <c r="B1020" s="9">
        <v>4</v>
      </c>
      <c r="C1020" s="9" t="s">
        <v>27</v>
      </c>
      <c r="D1020" s="9" t="s">
        <v>158</v>
      </c>
      <c r="E1020" s="9" t="s">
        <v>17</v>
      </c>
      <c r="F1020" s="9" t="s">
        <v>263</v>
      </c>
      <c r="G1020" s="5" t="s">
        <v>34</v>
      </c>
      <c r="H1020" s="6">
        <v>18.22</v>
      </c>
      <c r="I1020" s="6">
        <v>0</v>
      </c>
      <c r="J1020" s="6">
        <v>0</v>
      </c>
      <c r="K1020" s="6">
        <v>1.54</v>
      </c>
      <c r="L1020" s="6">
        <v>0</v>
      </c>
      <c r="M1020" s="6">
        <v>16.68</v>
      </c>
      <c r="N1020" s="6">
        <v>34.840000000000003</v>
      </c>
      <c r="O1020" s="6">
        <v>0</v>
      </c>
      <c r="P1020" s="82">
        <f t="shared" si="17"/>
        <v>-18.160000000000004</v>
      </c>
    </row>
    <row r="1021" spans="1:16" s="3" customFormat="1" x14ac:dyDescent="0.25">
      <c r="A1021" s="9">
        <v>2019</v>
      </c>
      <c r="B1021" s="9">
        <v>4</v>
      </c>
      <c r="C1021" s="9" t="s">
        <v>27</v>
      </c>
      <c r="D1021" s="9" t="s">
        <v>158</v>
      </c>
      <c r="E1021" s="9" t="s">
        <v>17</v>
      </c>
      <c r="F1021" s="9" t="s">
        <v>264</v>
      </c>
      <c r="G1021" s="5" t="s">
        <v>34</v>
      </c>
      <c r="H1021" s="6">
        <v>6.77</v>
      </c>
      <c r="I1021" s="6">
        <v>0</v>
      </c>
      <c r="J1021" s="6">
        <v>0</v>
      </c>
      <c r="K1021" s="6">
        <v>0.58000000000000007</v>
      </c>
      <c r="L1021" s="6">
        <v>0</v>
      </c>
      <c r="M1021" s="6">
        <v>6.19</v>
      </c>
      <c r="N1021" s="6">
        <v>12.94</v>
      </c>
      <c r="O1021" s="6">
        <v>0</v>
      </c>
      <c r="P1021" s="82">
        <f t="shared" si="17"/>
        <v>-6.7499999999999991</v>
      </c>
    </row>
    <row r="1022" spans="1:16" s="3" customFormat="1" x14ac:dyDescent="0.25">
      <c r="A1022" s="9">
        <v>2019</v>
      </c>
      <c r="B1022" s="9">
        <v>4</v>
      </c>
      <c r="C1022" s="9" t="s">
        <v>27</v>
      </c>
      <c r="D1022" s="9" t="s">
        <v>158</v>
      </c>
      <c r="E1022" s="9" t="s">
        <v>17</v>
      </c>
      <c r="F1022" s="9" t="s">
        <v>265</v>
      </c>
      <c r="G1022" s="5" t="s">
        <v>34</v>
      </c>
      <c r="H1022" s="6">
        <v>2.09</v>
      </c>
      <c r="I1022" s="6">
        <v>0</v>
      </c>
      <c r="J1022" s="6">
        <v>0</v>
      </c>
      <c r="K1022" s="6">
        <v>0.17</v>
      </c>
      <c r="L1022" s="6">
        <v>0</v>
      </c>
      <c r="M1022" s="6">
        <v>1.9100000000000001</v>
      </c>
      <c r="N1022" s="6">
        <v>4</v>
      </c>
      <c r="O1022" s="6">
        <v>0</v>
      </c>
      <c r="P1022" s="82">
        <f t="shared" si="17"/>
        <v>-2.09</v>
      </c>
    </row>
    <row r="1023" spans="1:16" s="3" customFormat="1" x14ac:dyDescent="0.25">
      <c r="A1023" s="9">
        <v>2019</v>
      </c>
      <c r="B1023" s="9">
        <v>4</v>
      </c>
      <c r="C1023" s="9" t="s">
        <v>27</v>
      </c>
      <c r="D1023" s="9" t="s">
        <v>158</v>
      </c>
      <c r="E1023" s="9" t="s">
        <v>17</v>
      </c>
      <c r="F1023" s="9" t="s">
        <v>266</v>
      </c>
      <c r="G1023" s="5" t="s">
        <v>34</v>
      </c>
      <c r="H1023" s="6">
        <v>3.5</v>
      </c>
      <c r="I1023" s="6">
        <v>0</v>
      </c>
      <c r="J1023" s="6">
        <v>0</v>
      </c>
      <c r="K1023" s="6">
        <v>0.29000000000000004</v>
      </c>
      <c r="L1023" s="6">
        <v>0</v>
      </c>
      <c r="M1023" s="6">
        <v>3.2</v>
      </c>
      <c r="N1023" s="6">
        <v>6.68</v>
      </c>
      <c r="O1023" s="6">
        <v>0</v>
      </c>
      <c r="P1023" s="82">
        <f t="shared" si="17"/>
        <v>-3.4799999999999995</v>
      </c>
    </row>
    <row r="1024" spans="1:16" s="3" customFormat="1" x14ac:dyDescent="0.25">
      <c r="A1024" s="9">
        <v>2019</v>
      </c>
      <c r="B1024" s="9">
        <v>4</v>
      </c>
      <c r="C1024" s="9" t="s">
        <v>124</v>
      </c>
      <c r="D1024" s="9" t="s">
        <v>125</v>
      </c>
      <c r="E1024" s="9" t="s">
        <v>126</v>
      </c>
      <c r="F1024" s="9" t="s">
        <v>270</v>
      </c>
      <c r="G1024" s="5" t="s">
        <v>269</v>
      </c>
      <c r="H1024" s="6">
        <v>1.5</v>
      </c>
      <c r="I1024" s="6">
        <v>0</v>
      </c>
      <c r="J1024" s="6">
        <v>0</v>
      </c>
      <c r="K1024" s="6">
        <v>1.5</v>
      </c>
      <c r="L1024" s="6">
        <v>0</v>
      </c>
      <c r="M1024" s="6">
        <v>0</v>
      </c>
      <c r="N1024" s="6">
        <v>0</v>
      </c>
      <c r="O1024" s="6">
        <v>0</v>
      </c>
      <c r="P1024" s="82">
        <f t="shared" si="17"/>
        <v>0</v>
      </c>
    </row>
    <row r="1025" spans="1:16" s="3" customFormat="1" x14ac:dyDescent="0.25">
      <c r="A1025" s="9">
        <v>2019</v>
      </c>
      <c r="B1025" s="9">
        <v>4</v>
      </c>
      <c r="C1025" s="9" t="s">
        <v>61</v>
      </c>
      <c r="D1025" s="9" t="s">
        <v>271</v>
      </c>
      <c r="E1025" s="9" t="s">
        <v>29</v>
      </c>
      <c r="F1025" s="9" t="s">
        <v>271</v>
      </c>
      <c r="G1025" s="5" t="s">
        <v>272</v>
      </c>
      <c r="H1025" s="6">
        <v>15.63</v>
      </c>
      <c r="I1025" s="6">
        <v>0</v>
      </c>
      <c r="J1025" s="6">
        <v>0</v>
      </c>
      <c r="K1025" s="6">
        <v>2.99</v>
      </c>
      <c r="L1025" s="6">
        <v>12.64</v>
      </c>
      <c r="M1025" s="6">
        <v>0</v>
      </c>
      <c r="N1025" s="6">
        <v>0</v>
      </c>
      <c r="O1025" s="6">
        <v>0</v>
      </c>
      <c r="P1025" s="82">
        <f t="shared" si="17"/>
        <v>0</v>
      </c>
    </row>
    <row r="1026" spans="1:16" s="3" customFormat="1" x14ac:dyDescent="0.25">
      <c r="A1026" s="9">
        <v>2019</v>
      </c>
      <c r="B1026" s="9">
        <v>4</v>
      </c>
      <c r="C1026" s="9" t="s">
        <v>89</v>
      </c>
      <c r="D1026" s="9" t="s">
        <v>273</v>
      </c>
      <c r="E1026" s="9" t="s">
        <v>29</v>
      </c>
      <c r="F1026" s="9" t="s">
        <v>274</v>
      </c>
      <c r="G1026" s="5" t="s">
        <v>275</v>
      </c>
      <c r="H1026" s="6">
        <v>50.31</v>
      </c>
      <c r="I1026" s="6">
        <v>0</v>
      </c>
      <c r="J1026" s="6">
        <v>0</v>
      </c>
      <c r="K1026" s="6">
        <v>9.7800000000000011</v>
      </c>
      <c r="L1026" s="6">
        <v>10.25</v>
      </c>
      <c r="M1026" s="6">
        <v>30.29</v>
      </c>
      <c r="N1026" s="6">
        <v>0</v>
      </c>
      <c r="O1026" s="6">
        <v>0</v>
      </c>
      <c r="P1026" s="82">
        <f t="shared" si="17"/>
        <v>30.29</v>
      </c>
    </row>
    <row r="1027" spans="1:16" s="3" customFormat="1" x14ac:dyDescent="0.25">
      <c r="A1027" s="9">
        <v>2019</v>
      </c>
      <c r="B1027" s="9">
        <v>4</v>
      </c>
      <c r="C1027" s="9" t="s">
        <v>89</v>
      </c>
      <c r="D1027" s="9" t="s">
        <v>273</v>
      </c>
      <c r="E1027" s="9" t="s">
        <v>29</v>
      </c>
      <c r="F1027" s="9" t="s">
        <v>276</v>
      </c>
      <c r="G1027" s="5" t="s">
        <v>275</v>
      </c>
      <c r="H1027" s="6">
        <v>144.54999999999998</v>
      </c>
      <c r="I1027" s="6">
        <v>0</v>
      </c>
      <c r="J1027" s="6">
        <v>0</v>
      </c>
      <c r="K1027" s="6">
        <v>19.79</v>
      </c>
      <c r="L1027" s="6">
        <v>29.43</v>
      </c>
      <c r="M1027" s="6">
        <v>95.34</v>
      </c>
      <c r="N1027" s="6">
        <v>0</v>
      </c>
      <c r="O1027" s="6">
        <v>0</v>
      </c>
      <c r="P1027" s="82">
        <f t="shared" si="17"/>
        <v>95.34</v>
      </c>
    </row>
    <row r="1028" spans="1:16" s="3" customFormat="1" x14ac:dyDescent="0.25">
      <c r="A1028" s="9">
        <v>2019</v>
      </c>
      <c r="B1028" s="9">
        <v>4</v>
      </c>
      <c r="C1028" s="9" t="s">
        <v>231</v>
      </c>
      <c r="D1028" s="9" t="s">
        <v>521</v>
      </c>
      <c r="E1028" s="9" t="s">
        <v>17</v>
      </c>
      <c r="F1028" s="9" t="s">
        <v>278</v>
      </c>
      <c r="G1028" s="5" t="s">
        <v>278</v>
      </c>
      <c r="H1028" s="6">
        <v>0.03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0.02</v>
      </c>
      <c r="P1028" s="82">
        <f t="shared" ref="P1028:P1091" si="18">+O1028+M1028-N1028</f>
        <v>0.02</v>
      </c>
    </row>
    <row r="1029" spans="1:16" s="3" customFormat="1" x14ac:dyDescent="0.25">
      <c r="A1029" s="9">
        <v>2019</v>
      </c>
      <c r="B1029" s="9">
        <v>4</v>
      </c>
      <c r="C1029" s="9" t="s">
        <v>231</v>
      </c>
      <c r="D1029" s="9" t="s">
        <v>277</v>
      </c>
      <c r="E1029" s="9" t="s">
        <v>17</v>
      </c>
      <c r="F1029" s="9" t="s">
        <v>278</v>
      </c>
      <c r="G1029" s="5" t="s">
        <v>278</v>
      </c>
      <c r="H1029" s="6">
        <v>432.54</v>
      </c>
      <c r="I1029" s="6">
        <v>0</v>
      </c>
      <c r="J1029" s="6">
        <v>0</v>
      </c>
      <c r="K1029" s="6">
        <v>1.37</v>
      </c>
      <c r="L1029" s="6">
        <v>13.9</v>
      </c>
      <c r="M1029" s="6">
        <v>0</v>
      </c>
      <c r="N1029" s="6">
        <v>0</v>
      </c>
      <c r="O1029" s="6">
        <v>417.27</v>
      </c>
      <c r="P1029" s="82">
        <f t="shared" si="18"/>
        <v>417.27</v>
      </c>
    </row>
    <row r="1030" spans="1:16" s="3" customFormat="1" x14ac:dyDescent="0.25">
      <c r="A1030" s="9">
        <v>2019</v>
      </c>
      <c r="B1030" s="9">
        <v>4</v>
      </c>
      <c r="C1030" s="9" t="s">
        <v>19</v>
      </c>
      <c r="D1030" s="9" t="s">
        <v>46</v>
      </c>
      <c r="E1030" s="9" t="s">
        <v>280</v>
      </c>
      <c r="F1030" s="9" t="s">
        <v>518</v>
      </c>
      <c r="G1030" s="5" t="s">
        <v>282</v>
      </c>
      <c r="H1030" s="6">
        <v>0.01</v>
      </c>
      <c r="I1030" s="6">
        <v>0</v>
      </c>
      <c r="J1030" s="6">
        <v>0</v>
      </c>
      <c r="K1030" s="6">
        <v>0.01</v>
      </c>
      <c r="L1030" s="6">
        <v>0</v>
      </c>
      <c r="M1030" s="6">
        <v>0</v>
      </c>
      <c r="N1030" s="6">
        <v>0</v>
      </c>
      <c r="O1030" s="6">
        <v>0</v>
      </c>
      <c r="P1030" s="82">
        <f t="shared" si="18"/>
        <v>0</v>
      </c>
    </row>
    <row r="1031" spans="1:16" s="3" customFormat="1" x14ac:dyDescent="0.25">
      <c r="A1031" s="9">
        <v>2019</v>
      </c>
      <c r="B1031" s="9">
        <v>4</v>
      </c>
      <c r="C1031" s="9" t="s">
        <v>19</v>
      </c>
      <c r="D1031" s="9" t="s">
        <v>46</v>
      </c>
      <c r="E1031" s="9" t="s">
        <v>280</v>
      </c>
      <c r="F1031" s="9" t="s">
        <v>281</v>
      </c>
      <c r="G1031" s="5" t="s">
        <v>282</v>
      </c>
      <c r="H1031" s="6">
        <v>0.74</v>
      </c>
      <c r="I1031" s="6">
        <v>0</v>
      </c>
      <c r="J1031" s="6">
        <v>0</v>
      </c>
      <c r="K1031" s="6">
        <v>0.74</v>
      </c>
      <c r="L1031" s="6">
        <v>0</v>
      </c>
      <c r="M1031" s="6">
        <v>0</v>
      </c>
      <c r="N1031" s="6">
        <v>0</v>
      </c>
      <c r="O1031" s="6">
        <v>0</v>
      </c>
      <c r="P1031" s="82">
        <f t="shared" si="18"/>
        <v>0</v>
      </c>
    </row>
    <row r="1032" spans="1:16" s="3" customFormat="1" x14ac:dyDescent="0.25">
      <c r="A1032" s="9">
        <v>2019</v>
      </c>
      <c r="B1032" s="9">
        <v>4</v>
      </c>
      <c r="C1032" s="9" t="s">
        <v>19</v>
      </c>
      <c r="D1032" s="9" t="s">
        <v>46</v>
      </c>
      <c r="E1032" s="9" t="s">
        <v>280</v>
      </c>
      <c r="F1032" s="9" t="s">
        <v>283</v>
      </c>
      <c r="G1032" s="5" t="s">
        <v>282</v>
      </c>
      <c r="H1032" s="6">
        <v>0.09</v>
      </c>
      <c r="I1032" s="6">
        <v>0</v>
      </c>
      <c r="J1032" s="6">
        <v>0</v>
      </c>
      <c r="K1032" s="6">
        <v>0.09</v>
      </c>
      <c r="L1032" s="6">
        <v>0</v>
      </c>
      <c r="M1032" s="6">
        <v>0</v>
      </c>
      <c r="N1032" s="6">
        <v>0</v>
      </c>
      <c r="O1032" s="6">
        <v>0</v>
      </c>
      <c r="P1032" s="82">
        <f t="shared" si="18"/>
        <v>0</v>
      </c>
    </row>
    <row r="1033" spans="1:16" s="3" customFormat="1" x14ac:dyDescent="0.25">
      <c r="A1033" s="9">
        <v>2019</v>
      </c>
      <c r="B1033" s="9">
        <v>4</v>
      </c>
      <c r="C1033" s="9" t="s">
        <v>133</v>
      </c>
      <c r="D1033" s="9" t="s">
        <v>284</v>
      </c>
      <c r="E1033" s="9" t="s">
        <v>285</v>
      </c>
      <c r="F1033" s="9" t="s">
        <v>286</v>
      </c>
      <c r="G1033" s="5" t="s">
        <v>287</v>
      </c>
      <c r="H1033" s="6">
        <v>11.7</v>
      </c>
      <c r="I1033" s="6">
        <v>0</v>
      </c>
      <c r="J1033" s="6">
        <v>0</v>
      </c>
      <c r="K1033" s="6">
        <v>0.09</v>
      </c>
      <c r="L1033" s="6">
        <v>4.93</v>
      </c>
      <c r="M1033" s="6">
        <v>0</v>
      </c>
      <c r="N1033" s="6">
        <v>0</v>
      </c>
      <c r="O1033" s="6">
        <v>6.6899999999999995</v>
      </c>
      <c r="P1033" s="82">
        <f t="shared" si="18"/>
        <v>6.6899999999999995</v>
      </c>
    </row>
    <row r="1034" spans="1:16" s="3" customFormat="1" x14ac:dyDescent="0.25">
      <c r="A1034" s="9">
        <v>2019</v>
      </c>
      <c r="B1034" s="9">
        <v>4</v>
      </c>
      <c r="C1034" s="9" t="s">
        <v>89</v>
      </c>
      <c r="D1034" s="9" t="s">
        <v>288</v>
      </c>
      <c r="E1034" s="9" t="s">
        <v>126</v>
      </c>
      <c r="F1034" s="9" t="s">
        <v>289</v>
      </c>
      <c r="G1034" s="5" t="s">
        <v>290</v>
      </c>
      <c r="H1034" s="6">
        <v>0.16</v>
      </c>
      <c r="I1034" s="6">
        <v>0</v>
      </c>
      <c r="J1034" s="6">
        <v>0</v>
      </c>
      <c r="K1034" s="6">
        <v>0.16</v>
      </c>
      <c r="L1034" s="6">
        <v>0</v>
      </c>
      <c r="M1034" s="6">
        <v>0</v>
      </c>
      <c r="N1034" s="6">
        <v>0</v>
      </c>
      <c r="O1034" s="6">
        <v>0</v>
      </c>
      <c r="P1034" s="82">
        <f t="shared" si="18"/>
        <v>0</v>
      </c>
    </row>
    <row r="1035" spans="1:16" s="3" customFormat="1" x14ac:dyDescent="0.25">
      <c r="A1035" s="9">
        <v>2019</v>
      </c>
      <c r="B1035" s="9">
        <v>4</v>
      </c>
      <c r="C1035" s="9" t="s">
        <v>89</v>
      </c>
      <c r="D1035" s="9" t="s">
        <v>288</v>
      </c>
      <c r="E1035" s="9" t="s">
        <v>126</v>
      </c>
      <c r="F1035" s="9" t="s">
        <v>291</v>
      </c>
      <c r="G1035" s="5" t="s">
        <v>290</v>
      </c>
      <c r="H1035" s="6">
        <v>1.42</v>
      </c>
      <c r="I1035" s="6">
        <v>0</v>
      </c>
      <c r="J1035" s="6">
        <v>0</v>
      </c>
      <c r="K1035" s="6">
        <v>1.42</v>
      </c>
      <c r="L1035" s="6">
        <v>0</v>
      </c>
      <c r="M1035" s="6">
        <v>0</v>
      </c>
      <c r="N1035" s="6">
        <v>0</v>
      </c>
      <c r="O1035" s="6">
        <v>0</v>
      </c>
      <c r="P1035" s="82">
        <f t="shared" si="18"/>
        <v>0</v>
      </c>
    </row>
    <row r="1036" spans="1:16" s="3" customFormat="1" x14ac:dyDescent="0.25">
      <c r="A1036" s="9">
        <v>2019</v>
      </c>
      <c r="B1036" s="9">
        <v>4</v>
      </c>
      <c r="C1036" s="9" t="s">
        <v>19</v>
      </c>
      <c r="D1036" s="9" t="s">
        <v>66</v>
      </c>
      <c r="E1036" s="9" t="s">
        <v>43</v>
      </c>
      <c r="F1036" s="9" t="s">
        <v>117</v>
      </c>
      <c r="G1036" s="5" t="s">
        <v>117</v>
      </c>
      <c r="H1036" s="6">
        <v>1.29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1.29</v>
      </c>
      <c r="P1036" s="82">
        <f t="shared" si="18"/>
        <v>1.29</v>
      </c>
    </row>
    <row r="1037" spans="1:16" s="3" customFormat="1" x14ac:dyDescent="0.25">
      <c r="A1037" s="9">
        <v>2019</v>
      </c>
      <c r="B1037" s="9">
        <v>4</v>
      </c>
      <c r="C1037" s="9" t="s">
        <v>133</v>
      </c>
      <c r="D1037" s="9" t="s">
        <v>292</v>
      </c>
      <c r="E1037" s="9" t="s">
        <v>29</v>
      </c>
      <c r="F1037" s="9" t="s">
        <v>293</v>
      </c>
      <c r="G1037" s="5" t="s">
        <v>294</v>
      </c>
      <c r="H1037" s="6">
        <v>0.04</v>
      </c>
      <c r="I1037" s="6">
        <v>0</v>
      </c>
      <c r="J1037" s="6">
        <v>0</v>
      </c>
      <c r="K1037" s="6">
        <v>0</v>
      </c>
      <c r="L1037" s="6">
        <v>0.04</v>
      </c>
      <c r="M1037" s="6">
        <v>0</v>
      </c>
      <c r="N1037" s="6">
        <v>0</v>
      </c>
      <c r="O1037" s="6">
        <v>0</v>
      </c>
      <c r="P1037" s="82">
        <f t="shared" si="18"/>
        <v>0</v>
      </c>
    </row>
    <row r="1038" spans="1:16" s="3" customFormat="1" x14ac:dyDescent="0.25">
      <c r="A1038" s="9">
        <v>2019</v>
      </c>
      <c r="B1038" s="9">
        <v>4</v>
      </c>
      <c r="C1038" s="9" t="s">
        <v>19</v>
      </c>
      <c r="D1038" s="9" t="s">
        <v>46</v>
      </c>
      <c r="E1038" s="9" t="s">
        <v>206</v>
      </c>
      <c r="F1038" s="9" t="s">
        <v>295</v>
      </c>
      <c r="G1038" s="5" t="s">
        <v>296</v>
      </c>
      <c r="H1038" s="6">
        <v>0.56999999999999995</v>
      </c>
      <c r="I1038" s="6">
        <v>0</v>
      </c>
      <c r="J1038" s="6">
        <v>0</v>
      </c>
      <c r="K1038" s="6">
        <v>0.27</v>
      </c>
      <c r="L1038" s="6">
        <v>0.3</v>
      </c>
      <c r="M1038" s="6">
        <v>0</v>
      </c>
      <c r="N1038" s="6">
        <v>0</v>
      </c>
      <c r="O1038" s="6">
        <v>0</v>
      </c>
      <c r="P1038" s="82">
        <f t="shared" si="18"/>
        <v>0</v>
      </c>
    </row>
    <row r="1039" spans="1:16" s="3" customFormat="1" x14ac:dyDescent="0.25">
      <c r="A1039" s="9">
        <v>2019</v>
      </c>
      <c r="B1039" s="9">
        <v>4</v>
      </c>
      <c r="C1039" s="9" t="s">
        <v>19</v>
      </c>
      <c r="D1039" s="9" t="s">
        <v>46</v>
      </c>
      <c r="E1039" s="9" t="s">
        <v>206</v>
      </c>
      <c r="F1039" s="9" t="s">
        <v>297</v>
      </c>
      <c r="G1039" s="5" t="s">
        <v>296</v>
      </c>
      <c r="H1039" s="6">
        <v>0.35</v>
      </c>
      <c r="I1039" s="6">
        <v>0</v>
      </c>
      <c r="J1039" s="6">
        <v>0</v>
      </c>
      <c r="K1039" s="6">
        <v>0.16</v>
      </c>
      <c r="L1039" s="6">
        <v>0.19</v>
      </c>
      <c r="M1039" s="6">
        <v>0</v>
      </c>
      <c r="N1039" s="6">
        <v>0</v>
      </c>
      <c r="O1039" s="6">
        <v>0</v>
      </c>
      <c r="P1039" s="82">
        <f t="shared" si="18"/>
        <v>0</v>
      </c>
    </row>
    <row r="1040" spans="1:16" s="3" customFormat="1" x14ac:dyDescent="0.25">
      <c r="A1040" s="9">
        <v>2019</v>
      </c>
      <c r="B1040" s="9">
        <v>4</v>
      </c>
      <c r="C1040" s="9" t="s">
        <v>19</v>
      </c>
      <c r="D1040" s="9" t="s">
        <v>46</v>
      </c>
      <c r="E1040" s="9" t="s">
        <v>206</v>
      </c>
      <c r="F1040" s="9" t="s">
        <v>298</v>
      </c>
      <c r="G1040" s="5" t="s">
        <v>296</v>
      </c>
      <c r="H1040" s="6">
        <v>0.16</v>
      </c>
      <c r="I1040" s="6">
        <v>0</v>
      </c>
      <c r="J1040" s="6">
        <v>0</v>
      </c>
      <c r="K1040" s="6">
        <v>0.08</v>
      </c>
      <c r="L1040" s="6">
        <v>0.09</v>
      </c>
      <c r="M1040" s="6">
        <v>0</v>
      </c>
      <c r="N1040" s="6">
        <v>0</v>
      </c>
      <c r="O1040" s="6">
        <v>0</v>
      </c>
      <c r="P1040" s="82">
        <f t="shared" si="18"/>
        <v>0</v>
      </c>
    </row>
    <row r="1041" spans="1:16" s="3" customFormat="1" x14ac:dyDescent="0.25">
      <c r="A1041" s="9">
        <v>2019</v>
      </c>
      <c r="B1041" s="9">
        <v>4</v>
      </c>
      <c r="C1041" s="9" t="s">
        <v>19</v>
      </c>
      <c r="D1041" s="9" t="s">
        <v>299</v>
      </c>
      <c r="E1041" s="9" t="s">
        <v>81</v>
      </c>
      <c r="F1041" s="9" t="s">
        <v>300</v>
      </c>
      <c r="G1041" s="5" t="s">
        <v>301</v>
      </c>
      <c r="H1041" s="6">
        <v>0.83</v>
      </c>
      <c r="I1041" s="6">
        <v>0</v>
      </c>
      <c r="J1041" s="6">
        <v>0</v>
      </c>
      <c r="K1041" s="6">
        <v>0.83</v>
      </c>
      <c r="L1041" s="6">
        <v>0</v>
      </c>
      <c r="M1041" s="6">
        <v>0</v>
      </c>
      <c r="N1041" s="6">
        <v>0</v>
      </c>
      <c r="O1041" s="6">
        <v>0</v>
      </c>
      <c r="P1041" s="82">
        <f t="shared" si="18"/>
        <v>0</v>
      </c>
    </row>
    <row r="1042" spans="1:16" s="3" customFormat="1" x14ac:dyDescent="0.25">
      <c r="A1042" s="9">
        <v>2019</v>
      </c>
      <c r="B1042" s="9">
        <v>4</v>
      </c>
      <c r="C1042" s="9" t="s">
        <v>19</v>
      </c>
      <c r="D1042" s="9" t="s">
        <v>106</v>
      </c>
      <c r="E1042" s="9" t="s">
        <v>85</v>
      </c>
      <c r="F1042" s="9" t="s">
        <v>302</v>
      </c>
      <c r="G1042" s="5" t="s">
        <v>303</v>
      </c>
      <c r="H1042" s="6">
        <v>91.33</v>
      </c>
      <c r="I1042" s="6">
        <v>0</v>
      </c>
      <c r="J1042" s="6">
        <v>0</v>
      </c>
      <c r="K1042" s="6">
        <v>3.44</v>
      </c>
      <c r="L1042" s="6">
        <v>0</v>
      </c>
      <c r="M1042" s="6">
        <v>87.89</v>
      </c>
      <c r="N1042" s="6">
        <v>10.42</v>
      </c>
      <c r="O1042" s="6">
        <v>0</v>
      </c>
      <c r="P1042" s="82">
        <f t="shared" si="18"/>
        <v>77.47</v>
      </c>
    </row>
    <row r="1043" spans="1:16" s="3" customFormat="1" x14ac:dyDescent="0.25">
      <c r="A1043" s="9">
        <v>2019</v>
      </c>
      <c r="B1043" s="9">
        <v>4</v>
      </c>
      <c r="C1043" s="9" t="s">
        <v>19</v>
      </c>
      <c r="D1043" s="9" t="s">
        <v>20</v>
      </c>
      <c r="E1043" s="9" t="s">
        <v>304</v>
      </c>
      <c r="F1043" s="9" t="s">
        <v>305</v>
      </c>
      <c r="G1043" s="5" t="s">
        <v>306</v>
      </c>
      <c r="H1043" s="6">
        <v>0.17</v>
      </c>
      <c r="I1043" s="6">
        <v>0</v>
      </c>
      <c r="J1043" s="6">
        <v>0</v>
      </c>
      <c r="K1043" s="6">
        <v>0.17</v>
      </c>
      <c r="L1043" s="6">
        <v>0</v>
      </c>
      <c r="M1043" s="6">
        <v>0</v>
      </c>
      <c r="N1043" s="6">
        <v>0</v>
      </c>
      <c r="O1043" s="6">
        <v>0</v>
      </c>
      <c r="P1043" s="82">
        <f t="shared" si="18"/>
        <v>0</v>
      </c>
    </row>
    <row r="1044" spans="1:16" s="3" customFormat="1" x14ac:dyDescent="0.25">
      <c r="A1044" s="9">
        <v>2019</v>
      </c>
      <c r="B1044" s="9">
        <v>4</v>
      </c>
      <c r="C1044" s="9" t="s">
        <v>19</v>
      </c>
      <c r="D1044" s="9" t="s">
        <v>20</v>
      </c>
      <c r="E1044" s="9" t="s">
        <v>304</v>
      </c>
      <c r="F1044" s="9" t="s">
        <v>307</v>
      </c>
      <c r="G1044" s="5" t="s">
        <v>306</v>
      </c>
      <c r="H1044" s="6">
        <v>1.6400000000000001</v>
      </c>
      <c r="I1044" s="6">
        <v>0</v>
      </c>
      <c r="J1044" s="6">
        <v>0</v>
      </c>
      <c r="K1044" s="6">
        <v>0</v>
      </c>
      <c r="L1044" s="6">
        <v>1.6400000000000001</v>
      </c>
      <c r="M1044" s="6">
        <v>0</v>
      </c>
      <c r="N1044" s="6">
        <v>0</v>
      </c>
      <c r="O1044" s="6">
        <v>0</v>
      </c>
      <c r="P1044" s="82">
        <f t="shared" si="18"/>
        <v>0</v>
      </c>
    </row>
    <row r="1045" spans="1:16" s="3" customFormat="1" x14ac:dyDescent="0.25">
      <c r="A1045" s="9">
        <v>2019</v>
      </c>
      <c r="B1045" s="9">
        <v>4</v>
      </c>
      <c r="C1045" s="9" t="s">
        <v>19</v>
      </c>
      <c r="D1045" s="9" t="s">
        <v>103</v>
      </c>
      <c r="E1045" s="9" t="s">
        <v>304</v>
      </c>
      <c r="F1045" s="9" t="s">
        <v>308</v>
      </c>
      <c r="G1045" s="5" t="s">
        <v>306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82">
        <f t="shared" si="18"/>
        <v>0</v>
      </c>
    </row>
    <row r="1046" spans="1:16" s="3" customFormat="1" x14ac:dyDescent="0.25">
      <c r="A1046" s="9">
        <v>2019</v>
      </c>
      <c r="B1046" s="9">
        <v>4</v>
      </c>
      <c r="C1046" s="9" t="s">
        <v>19</v>
      </c>
      <c r="D1046" s="9" t="s">
        <v>78</v>
      </c>
      <c r="E1046" s="9" t="s">
        <v>17</v>
      </c>
      <c r="F1046" s="9" t="s">
        <v>525</v>
      </c>
      <c r="G1046" s="5" t="s">
        <v>526</v>
      </c>
      <c r="H1046" s="6">
        <v>1.42</v>
      </c>
      <c r="I1046" s="6">
        <v>0</v>
      </c>
      <c r="J1046" s="6">
        <v>0</v>
      </c>
      <c r="K1046" s="6">
        <v>1.42</v>
      </c>
      <c r="L1046" s="6">
        <v>0</v>
      </c>
      <c r="M1046" s="6">
        <v>0</v>
      </c>
      <c r="N1046" s="6">
        <v>0</v>
      </c>
      <c r="O1046" s="6">
        <v>0</v>
      </c>
      <c r="P1046" s="82">
        <f t="shared" si="18"/>
        <v>0</v>
      </c>
    </row>
    <row r="1047" spans="1:16" s="3" customFormat="1" x14ac:dyDescent="0.25">
      <c r="A1047" s="9">
        <v>2019</v>
      </c>
      <c r="B1047" s="9">
        <v>4</v>
      </c>
      <c r="C1047" s="9" t="s">
        <v>19</v>
      </c>
      <c r="D1047" s="9" t="s">
        <v>106</v>
      </c>
      <c r="E1047" s="9" t="s">
        <v>81</v>
      </c>
      <c r="F1047" s="9" t="s">
        <v>309</v>
      </c>
      <c r="G1047" s="5" t="s">
        <v>310</v>
      </c>
      <c r="H1047" s="6">
        <v>8.69</v>
      </c>
      <c r="I1047" s="6">
        <v>0</v>
      </c>
      <c r="J1047" s="6">
        <v>0</v>
      </c>
      <c r="K1047" s="6">
        <v>0.19</v>
      </c>
      <c r="L1047" s="6">
        <v>8.5</v>
      </c>
      <c r="M1047" s="6">
        <v>0</v>
      </c>
      <c r="N1047" s="6">
        <v>0</v>
      </c>
      <c r="O1047" s="6">
        <v>0</v>
      </c>
      <c r="P1047" s="82">
        <f t="shared" si="18"/>
        <v>0</v>
      </c>
    </row>
    <row r="1048" spans="1:16" s="3" customFormat="1" x14ac:dyDescent="0.25">
      <c r="A1048" s="9">
        <v>2019</v>
      </c>
      <c r="B1048" s="9">
        <v>4</v>
      </c>
      <c r="C1048" s="9" t="s">
        <v>19</v>
      </c>
      <c r="D1048" s="9" t="s">
        <v>103</v>
      </c>
      <c r="E1048" s="9" t="s">
        <v>81</v>
      </c>
      <c r="F1048" s="9" t="s">
        <v>311</v>
      </c>
      <c r="G1048" s="5" t="s">
        <v>312</v>
      </c>
      <c r="H1048" s="6">
        <v>0.15</v>
      </c>
      <c r="I1048" s="6">
        <v>0</v>
      </c>
      <c r="J1048" s="6">
        <v>0</v>
      </c>
      <c r="K1048" s="6">
        <v>0.15</v>
      </c>
      <c r="L1048" s="6">
        <v>0</v>
      </c>
      <c r="M1048" s="6">
        <v>0</v>
      </c>
      <c r="N1048" s="6">
        <v>0</v>
      </c>
      <c r="O1048" s="6">
        <v>0</v>
      </c>
      <c r="P1048" s="82">
        <f t="shared" si="18"/>
        <v>0</v>
      </c>
    </row>
    <row r="1049" spans="1:16" s="3" customFormat="1" x14ac:dyDescent="0.25">
      <c r="A1049" s="9">
        <v>2019</v>
      </c>
      <c r="B1049" s="9">
        <v>4</v>
      </c>
      <c r="C1049" s="9" t="s">
        <v>19</v>
      </c>
      <c r="D1049" s="9" t="s">
        <v>78</v>
      </c>
      <c r="E1049" s="9" t="s">
        <v>313</v>
      </c>
      <c r="F1049" s="9" t="s">
        <v>314</v>
      </c>
      <c r="G1049" s="5" t="s">
        <v>315</v>
      </c>
      <c r="H1049" s="6">
        <v>230.97</v>
      </c>
      <c r="I1049" s="6">
        <v>0</v>
      </c>
      <c r="J1049" s="6">
        <v>0</v>
      </c>
      <c r="K1049" s="6">
        <v>9.26</v>
      </c>
      <c r="L1049" s="6">
        <v>23.14</v>
      </c>
      <c r="M1049" s="6">
        <v>0</v>
      </c>
      <c r="N1049" s="6">
        <v>0</v>
      </c>
      <c r="O1049" s="6">
        <v>198.56</v>
      </c>
      <c r="P1049" s="82">
        <f t="shared" si="18"/>
        <v>198.56</v>
      </c>
    </row>
    <row r="1050" spans="1:16" s="3" customFormat="1" x14ac:dyDescent="0.25">
      <c r="A1050" s="9">
        <v>2019</v>
      </c>
      <c r="B1050" s="9">
        <v>4</v>
      </c>
      <c r="C1050" s="9" t="s">
        <v>19</v>
      </c>
      <c r="D1050" s="9" t="s">
        <v>78</v>
      </c>
      <c r="E1050" s="9" t="s">
        <v>313</v>
      </c>
      <c r="F1050" s="9" t="s">
        <v>316</v>
      </c>
      <c r="G1050" s="5" t="s">
        <v>315</v>
      </c>
      <c r="H1050" s="6">
        <v>1.1400000000000001</v>
      </c>
      <c r="I1050" s="6">
        <v>0</v>
      </c>
      <c r="J1050" s="6">
        <v>0</v>
      </c>
      <c r="K1050" s="6">
        <v>0.54</v>
      </c>
      <c r="L1050" s="6">
        <v>0.6</v>
      </c>
      <c r="M1050" s="6">
        <v>0</v>
      </c>
      <c r="N1050" s="6">
        <v>0</v>
      </c>
      <c r="O1050" s="6">
        <v>0</v>
      </c>
      <c r="P1050" s="82">
        <f t="shared" si="18"/>
        <v>0</v>
      </c>
    </row>
    <row r="1051" spans="1:16" s="3" customFormat="1" x14ac:dyDescent="0.25">
      <c r="A1051" s="9">
        <v>2019</v>
      </c>
      <c r="B1051" s="9">
        <v>4</v>
      </c>
      <c r="C1051" s="9" t="s">
        <v>19</v>
      </c>
      <c r="D1051" s="9" t="s">
        <v>78</v>
      </c>
      <c r="E1051" s="9" t="s">
        <v>280</v>
      </c>
      <c r="F1051" s="9" t="s">
        <v>318</v>
      </c>
      <c r="G1051" s="5" t="s">
        <v>319</v>
      </c>
      <c r="H1051" s="6">
        <v>0.68</v>
      </c>
      <c r="I1051" s="6">
        <v>0</v>
      </c>
      <c r="J1051" s="6">
        <v>0</v>
      </c>
      <c r="K1051" s="6">
        <v>0.68</v>
      </c>
      <c r="L1051" s="6">
        <v>0</v>
      </c>
      <c r="M1051" s="6">
        <v>0</v>
      </c>
      <c r="N1051" s="6">
        <v>0</v>
      </c>
      <c r="O1051" s="6">
        <v>0</v>
      </c>
      <c r="P1051" s="82">
        <f t="shared" si="18"/>
        <v>0</v>
      </c>
    </row>
    <row r="1052" spans="1:16" s="3" customFormat="1" x14ac:dyDescent="0.25">
      <c r="A1052" s="9">
        <v>2019</v>
      </c>
      <c r="B1052" s="9">
        <v>4</v>
      </c>
      <c r="C1052" s="9" t="s">
        <v>19</v>
      </c>
      <c r="D1052" s="9" t="s">
        <v>78</v>
      </c>
      <c r="E1052" s="9" t="s">
        <v>280</v>
      </c>
      <c r="F1052" s="9" t="s">
        <v>320</v>
      </c>
      <c r="G1052" s="5" t="s">
        <v>319</v>
      </c>
      <c r="H1052" s="6">
        <v>1.88</v>
      </c>
      <c r="I1052" s="6">
        <v>0</v>
      </c>
      <c r="J1052" s="6">
        <v>0</v>
      </c>
      <c r="K1052" s="6">
        <v>1.88</v>
      </c>
      <c r="L1052" s="6">
        <v>0</v>
      </c>
      <c r="M1052" s="6">
        <v>0</v>
      </c>
      <c r="N1052" s="6">
        <v>0</v>
      </c>
      <c r="O1052" s="6">
        <v>0</v>
      </c>
      <c r="P1052" s="82">
        <f t="shared" si="18"/>
        <v>0</v>
      </c>
    </row>
    <row r="1053" spans="1:16" s="3" customFormat="1" x14ac:dyDescent="0.25">
      <c r="A1053" s="9">
        <v>2019</v>
      </c>
      <c r="B1053" s="9">
        <v>4</v>
      </c>
      <c r="C1053" s="9" t="s">
        <v>19</v>
      </c>
      <c r="D1053" s="9" t="s">
        <v>78</v>
      </c>
      <c r="E1053" s="9" t="s">
        <v>280</v>
      </c>
      <c r="F1053" s="9" t="s">
        <v>321</v>
      </c>
      <c r="G1053" s="5" t="s">
        <v>319</v>
      </c>
      <c r="H1053" s="6">
        <v>1.29</v>
      </c>
      <c r="I1053" s="6">
        <v>0</v>
      </c>
      <c r="J1053" s="6">
        <v>0</v>
      </c>
      <c r="K1053" s="6">
        <v>1.29</v>
      </c>
      <c r="L1053" s="6">
        <v>0</v>
      </c>
      <c r="M1053" s="6">
        <v>0</v>
      </c>
      <c r="N1053" s="6">
        <v>0</v>
      </c>
      <c r="O1053" s="6">
        <v>0</v>
      </c>
      <c r="P1053" s="82">
        <f t="shared" si="18"/>
        <v>0</v>
      </c>
    </row>
    <row r="1054" spans="1:16" s="3" customFormat="1" x14ac:dyDescent="0.25">
      <c r="A1054" s="9">
        <v>2019</v>
      </c>
      <c r="B1054" s="9">
        <v>4</v>
      </c>
      <c r="C1054" s="9" t="s">
        <v>19</v>
      </c>
      <c r="D1054" s="9" t="s">
        <v>78</v>
      </c>
      <c r="E1054" s="9" t="s">
        <v>280</v>
      </c>
      <c r="F1054" s="9" t="s">
        <v>322</v>
      </c>
      <c r="G1054" s="5" t="s">
        <v>319</v>
      </c>
      <c r="H1054" s="6">
        <v>10.210000000000001</v>
      </c>
      <c r="I1054" s="6">
        <v>0</v>
      </c>
      <c r="J1054" s="6">
        <v>0</v>
      </c>
      <c r="K1054" s="6">
        <v>6.5</v>
      </c>
      <c r="L1054" s="6">
        <v>3.71</v>
      </c>
      <c r="M1054" s="6">
        <v>0</v>
      </c>
      <c r="N1054" s="6">
        <v>0</v>
      </c>
      <c r="O1054" s="6">
        <v>0</v>
      </c>
      <c r="P1054" s="82">
        <f t="shared" si="18"/>
        <v>0</v>
      </c>
    </row>
    <row r="1055" spans="1:16" s="3" customFormat="1" x14ac:dyDescent="0.25">
      <c r="A1055" s="9">
        <v>2019</v>
      </c>
      <c r="B1055" s="9">
        <v>4</v>
      </c>
      <c r="C1055" s="9" t="s">
        <v>19</v>
      </c>
      <c r="D1055" s="9" t="s">
        <v>46</v>
      </c>
      <c r="E1055" s="9" t="s">
        <v>81</v>
      </c>
      <c r="F1055" s="9" t="s">
        <v>323</v>
      </c>
      <c r="G1055" s="5" t="s">
        <v>324</v>
      </c>
      <c r="H1055" s="6">
        <v>1.3</v>
      </c>
      <c r="I1055" s="6">
        <v>0</v>
      </c>
      <c r="J1055" s="6">
        <v>0</v>
      </c>
      <c r="K1055" s="6">
        <v>1.3</v>
      </c>
      <c r="L1055" s="6">
        <v>0</v>
      </c>
      <c r="M1055" s="6">
        <v>0</v>
      </c>
      <c r="N1055" s="6">
        <v>0</v>
      </c>
      <c r="O1055" s="6">
        <v>0</v>
      </c>
      <c r="P1055" s="82">
        <f t="shared" si="18"/>
        <v>0</v>
      </c>
    </row>
    <row r="1056" spans="1:16" s="3" customFormat="1" x14ac:dyDescent="0.25">
      <c r="A1056" s="9">
        <v>2019</v>
      </c>
      <c r="B1056" s="9">
        <v>4</v>
      </c>
      <c r="C1056" s="9" t="s">
        <v>19</v>
      </c>
      <c r="D1056" s="9" t="s">
        <v>103</v>
      </c>
      <c r="E1056" s="9" t="s">
        <v>81</v>
      </c>
      <c r="F1056" s="9" t="s">
        <v>325</v>
      </c>
      <c r="G1056" s="5" t="s">
        <v>326</v>
      </c>
      <c r="H1056" s="6">
        <v>7.82</v>
      </c>
      <c r="I1056" s="6">
        <v>0</v>
      </c>
      <c r="J1056" s="6">
        <v>0</v>
      </c>
      <c r="K1056" s="6">
        <v>0.06</v>
      </c>
      <c r="L1056" s="6">
        <v>7.76</v>
      </c>
      <c r="M1056" s="6">
        <v>0</v>
      </c>
      <c r="N1056" s="6">
        <v>0</v>
      </c>
      <c r="O1056" s="6">
        <v>0</v>
      </c>
      <c r="P1056" s="82">
        <f t="shared" si="18"/>
        <v>0</v>
      </c>
    </row>
    <row r="1057" spans="1:16" s="3" customFormat="1" x14ac:dyDescent="0.25">
      <c r="A1057" s="9">
        <v>2019</v>
      </c>
      <c r="B1057" s="9">
        <v>4</v>
      </c>
      <c r="C1057" s="9" t="s">
        <v>327</v>
      </c>
      <c r="D1057" s="9" t="s">
        <v>328</v>
      </c>
      <c r="E1057" s="9" t="s">
        <v>29</v>
      </c>
      <c r="F1057" s="9" t="s">
        <v>329</v>
      </c>
      <c r="G1057" s="5" t="s">
        <v>330</v>
      </c>
      <c r="H1057" s="6">
        <v>16.78</v>
      </c>
      <c r="I1057" s="6">
        <v>0</v>
      </c>
      <c r="J1057" s="6">
        <v>0</v>
      </c>
      <c r="K1057" s="6">
        <v>0.82</v>
      </c>
      <c r="L1057" s="6">
        <v>15.96</v>
      </c>
      <c r="M1057" s="6">
        <v>0</v>
      </c>
      <c r="N1057" s="6">
        <v>0</v>
      </c>
      <c r="O1057" s="6">
        <v>0</v>
      </c>
      <c r="P1057" s="82">
        <f t="shared" si="18"/>
        <v>0</v>
      </c>
    </row>
    <row r="1058" spans="1:16" s="3" customFormat="1" x14ac:dyDescent="0.25">
      <c r="A1058" s="9">
        <v>2019</v>
      </c>
      <c r="B1058" s="9">
        <v>4</v>
      </c>
      <c r="C1058" s="9" t="s">
        <v>327</v>
      </c>
      <c r="D1058" s="9" t="s">
        <v>328</v>
      </c>
      <c r="E1058" s="9" t="s">
        <v>29</v>
      </c>
      <c r="F1058" s="9" t="s">
        <v>331</v>
      </c>
      <c r="G1058" s="5" t="s">
        <v>330</v>
      </c>
      <c r="H1058" s="6">
        <v>25.69</v>
      </c>
      <c r="I1058" s="6">
        <v>0</v>
      </c>
      <c r="J1058" s="6">
        <v>0</v>
      </c>
      <c r="K1058" s="6">
        <v>13.98</v>
      </c>
      <c r="L1058" s="6">
        <v>11.71</v>
      </c>
      <c r="M1058" s="6">
        <v>0</v>
      </c>
      <c r="N1058" s="6">
        <v>0</v>
      </c>
      <c r="O1058" s="6">
        <v>0</v>
      </c>
      <c r="P1058" s="82">
        <f t="shared" si="18"/>
        <v>0</v>
      </c>
    </row>
    <row r="1059" spans="1:16" s="3" customFormat="1" x14ac:dyDescent="0.25">
      <c r="A1059" s="9">
        <v>2019</v>
      </c>
      <c r="B1059" s="9">
        <v>4</v>
      </c>
      <c r="C1059" s="9" t="s">
        <v>89</v>
      </c>
      <c r="D1059" s="9" t="s">
        <v>332</v>
      </c>
      <c r="E1059" s="9" t="s">
        <v>29</v>
      </c>
      <c r="F1059" s="9" t="s">
        <v>333</v>
      </c>
      <c r="G1059" s="5" t="s">
        <v>330</v>
      </c>
      <c r="H1059" s="6">
        <v>10.92</v>
      </c>
      <c r="I1059" s="6">
        <v>0</v>
      </c>
      <c r="J1059" s="6">
        <v>0</v>
      </c>
      <c r="K1059" s="6">
        <v>10.92</v>
      </c>
      <c r="L1059" s="6">
        <v>0</v>
      </c>
      <c r="M1059" s="6">
        <v>0</v>
      </c>
      <c r="N1059" s="6">
        <v>0</v>
      </c>
      <c r="O1059" s="6">
        <v>0</v>
      </c>
      <c r="P1059" s="82">
        <f t="shared" si="18"/>
        <v>0</v>
      </c>
    </row>
    <row r="1060" spans="1:16" s="3" customFormat="1" x14ac:dyDescent="0.25">
      <c r="A1060" s="9">
        <v>2019</v>
      </c>
      <c r="B1060" s="9">
        <v>4</v>
      </c>
      <c r="C1060" s="9" t="s">
        <v>89</v>
      </c>
      <c r="D1060" s="9" t="s">
        <v>273</v>
      </c>
      <c r="E1060" s="9" t="s">
        <v>29</v>
      </c>
      <c r="F1060" s="9" t="s">
        <v>334</v>
      </c>
      <c r="G1060" s="5" t="s">
        <v>330</v>
      </c>
      <c r="H1060" s="6">
        <v>30.77</v>
      </c>
      <c r="I1060" s="6">
        <v>0</v>
      </c>
      <c r="J1060" s="6">
        <v>0</v>
      </c>
      <c r="K1060" s="6">
        <v>1.53</v>
      </c>
      <c r="L1060" s="6">
        <v>5</v>
      </c>
      <c r="M1060" s="6">
        <v>0</v>
      </c>
      <c r="N1060" s="6">
        <v>0</v>
      </c>
      <c r="O1060" s="6">
        <v>24.24</v>
      </c>
      <c r="P1060" s="82">
        <f t="shared" si="18"/>
        <v>24.24</v>
      </c>
    </row>
    <row r="1061" spans="1:16" s="3" customFormat="1" x14ac:dyDescent="0.25">
      <c r="A1061" s="9">
        <v>2019</v>
      </c>
      <c r="B1061" s="9">
        <v>4</v>
      </c>
      <c r="C1061" s="9" t="s">
        <v>327</v>
      </c>
      <c r="D1061" s="9" t="s">
        <v>328</v>
      </c>
      <c r="E1061" s="9" t="s">
        <v>29</v>
      </c>
      <c r="F1061" s="9" t="s">
        <v>335</v>
      </c>
      <c r="G1061" s="5" t="s">
        <v>330</v>
      </c>
      <c r="H1061" s="6">
        <v>5.8</v>
      </c>
      <c r="I1061" s="6">
        <v>0</v>
      </c>
      <c r="J1061" s="6">
        <v>0</v>
      </c>
      <c r="K1061" s="6">
        <v>3.94</v>
      </c>
      <c r="L1061" s="6">
        <v>1.8599999999999999</v>
      </c>
      <c r="M1061" s="6">
        <v>0</v>
      </c>
      <c r="N1061" s="6">
        <v>0</v>
      </c>
      <c r="O1061" s="6">
        <v>0</v>
      </c>
      <c r="P1061" s="82">
        <f t="shared" si="18"/>
        <v>0</v>
      </c>
    </row>
    <row r="1062" spans="1:16" s="3" customFormat="1" x14ac:dyDescent="0.25">
      <c r="A1062" s="9">
        <v>2019</v>
      </c>
      <c r="B1062" s="9">
        <v>4</v>
      </c>
      <c r="C1062" s="9" t="s">
        <v>146</v>
      </c>
      <c r="D1062" s="9" t="s">
        <v>336</v>
      </c>
      <c r="E1062" s="9" t="s">
        <v>29</v>
      </c>
      <c r="F1062" s="9" t="s">
        <v>337</v>
      </c>
      <c r="G1062" s="5" t="s">
        <v>330</v>
      </c>
      <c r="H1062" s="6">
        <v>104.68</v>
      </c>
      <c r="I1062" s="6">
        <v>0</v>
      </c>
      <c r="J1062" s="6">
        <v>0</v>
      </c>
      <c r="K1062" s="6">
        <v>37.39</v>
      </c>
      <c r="L1062" s="6">
        <v>36.36</v>
      </c>
      <c r="M1062" s="6">
        <v>0</v>
      </c>
      <c r="N1062" s="6">
        <v>0</v>
      </c>
      <c r="O1062" s="6">
        <v>30.94</v>
      </c>
      <c r="P1062" s="82">
        <f t="shared" si="18"/>
        <v>30.94</v>
      </c>
    </row>
    <row r="1063" spans="1:16" s="3" customFormat="1" x14ac:dyDescent="0.25">
      <c r="A1063" s="9">
        <v>2019</v>
      </c>
      <c r="B1063" s="9">
        <v>4</v>
      </c>
      <c r="C1063" s="9" t="s">
        <v>89</v>
      </c>
      <c r="D1063" s="9" t="s">
        <v>332</v>
      </c>
      <c r="E1063" s="9" t="s">
        <v>29</v>
      </c>
      <c r="F1063" s="9" t="s">
        <v>337</v>
      </c>
      <c r="G1063" s="5" t="s">
        <v>330</v>
      </c>
      <c r="H1063" s="6">
        <v>29.549999999999997</v>
      </c>
      <c r="I1063" s="6">
        <v>0</v>
      </c>
      <c r="J1063" s="6">
        <v>0</v>
      </c>
      <c r="K1063" s="6">
        <v>10.55</v>
      </c>
      <c r="L1063" s="6">
        <v>10.260000000000002</v>
      </c>
      <c r="M1063" s="6">
        <v>0</v>
      </c>
      <c r="N1063" s="6">
        <v>0</v>
      </c>
      <c r="O1063" s="6">
        <v>8.73</v>
      </c>
      <c r="P1063" s="82">
        <f t="shared" si="18"/>
        <v>8.73</v>
      </c>
    </row>
    <row r="1064" spans="1:16" s="3" customFormat="1" x14ac:dyDescent="0.25">
      <c r="A1064" s="9">
        <v>2019</v>
      </c>
      <c r="B1064" s="9">
        <v>4</v>
      </c>
      <c r="C1064" s="9" t="s">
        <v>15</v>
      </c>
      <c r="D1064" s="9" t="s">
        <v>24</v>
      </c>
      <c r="E1064" s="9" t="s">
        <v>25</v>
      </c>
      <c r="F1064" s="9" t="s">
        <v>338</v>
      </c>
      <c r="G1064" s="5" t="s">
        <v>338</v>
      </c>
      <c r="H1064" s="6">
        <v>123.04</v>
      </c>
      <c r="I1064" s="6">
        <v>0</v>
      </c>
      <c r="J1064" s="6">
        <v>0</v>
      </c>
      <c r="K1064" s="6">
        <v>35.01</v>
      </c>
      <c r="L1064" s="6">
        <v>4.4000000000000004</v>
      </c>
      <c r="M1064" s="6">
        <v>0</v>
      </c>
      <c r="N1064" s="6">
        <v>0</v>
      </c>
      <c r="O1064" s="6">
        <v>83.62</v>
      </c>
      <c r="P1064" s="82">
        <f t="shared" si="18"/>
        <v>83.62</v>
      </c>
    </row>
    <row r="1065" spans="1:16" s="3" customFormat="1" x14ac:dyDescent="0.25">
      <c r="A1065" s="9">
        <v>2019</v>
      </c>
      <c r="B1065" s="9">
        <v>4</v>
      </c>
      <c r="C1065" s="9" t="s">
        <v>133</v>
      </c>
      <c r="D1065" s="9" t="s">
        <v>339</v>
      </c>
      <c r="E1065" s="9" t="s">
        <v>340</v>
      </c>
      <c r="F1065" s="9" t="s">
        <v>341</v>
      </c>
      <c r="G1065" s="5" t="s">
        <v>342</v>
      </c>
      <c r="H1065" s="6">
        <v>15.62</v>
      </c>
      <c r="I1065" s="6">
        <v>0</v>
      </c>
      <c r="J1065" s="6">
        <v>0</v>
      </c>
      <c r="K1065" s="6">
        <v>0.21</v>
      </c>
      <c r="L1065" s="6">
        <v>0</v>
      </c>
      <c r="M1065" s="6">
        <v>0</v>
      </c>
      <c r="N1065" s="6">
        <v>0</v>
      </c>
      <c r="O1065" s="6">
        <v>15.42</v>
      </c>
      <c r="P1065" s="82">
        <f t="shared" si="18"/>
        <v>15.42</v>
      </c>
    </row>
    <row r="1066" spans="1:16" s="3" customFormat="1" x14ac:dyDescent="0.25">
      <c r="A1066" s="9">
        <v>2019</v>
      </c>
      <c r="B1066" s="9">
        <v>4</v>
      </c>
      <c r="C1066" s="9" t="s">
        <v>124</v>
      </c>
      <c r="D1066" s="9" t="s">
        <v>125</v>
      </c>
      <c r="E1066" s="9" t="s">
        <v>67</v>
      </c>
      <c r="F1066" s="9" t="s">
        <v>343</v>
      </c>
      <c r="G1066" s="5" t="s">
        <v>344</v>
      </c>
      <c r="H1066" s="6">
        <v>0.34</v>
      </c>
      <c r="I1066" s="6">
        <v>0</v>
      </c>
      <c r="J1066" s="6">
        <v>0</v>
      </c>
      <c r="K1066" s="6">
        <v>0.34</v>
      </c>
      <c r="L1066" s="6">
        <v>0</v>
      </c>
      <c r="M1066" s="6">
        <v>0</v>
      </c>
      <c r="N1066" s="6">
        <v>0</v>
      </c>
      <c r="O1066" s="6">
        <v>0</v>
      </c>
      <c r="P1066" s="82">
        <f t="shared" si="18"/>
        <v>0</v>
      </c>
    </row>
    <row r="1067" spans="1:16" s="3" customFormat="1" x14ac:dyDescent="0.25">
      <c r="A1067" s="9">
        <v>2019</v>
      </c>
      <c r="B1067" s="9">
        <v>4</v>
      </c>
      <c r="C1067" s="9" t="s">
        <v>124</v>
      </c>
      <c r="D1067" s="9" t="s">
        <v>125</v>
      </c>
      <c r="E1067" s="9" t="s">
        <v>67</v>
      </c>
      <c r="F1067" s="9" t="s">
        <v>345</v>
      </c>
      <c r="G1067" s="5" t="s">
        <v>344</v>
      </c>
      <c r="H1067" s="6">
        <v>0.53</v>
      </c>
      <c r="I1067" s="6">
        <v>0</v>
      </c>
      <c r="J1067" s="6">
        <v>0</v>
      </c>
      <c r="K1067" s="6">
        <v>0.18</v>
      </c>
      <c r="L1067" s="6">
        <v>0.35</v>
      </c>
      <c r="M1067" s="6">
        <v>0</v>
      </c>
      <c r="N1067" s="6">
        <v>0</v>
      </c>
      <c r="O1067" s="6">
        <v>0</v>
      </c>
      <c r="P1067" s="82">
        <f t="shared" si="18"/>
        <v>0</v>
      </c>
    </row>
    <row r="1068" spans="1:16" s="3" customFormat="1" x14ac:dyDescent="0.25">
      <c r="A1068" s="9">
        <v>2019</v>
      </c>
      <c r="B1068" s="9">
        <v>4</v>
      </c>
      <c r="C1068" s="9" t="s">
        <v>19</v>
      </c>
      <c r="D1068" s="9" t="s">
        <v>166</v>
      </c>
      <c r="E1068" s="9" t="s">
        <v>85</v>
      </c>
      <c r="F1068" s="9" t="s">
        <v>527</v>
      </c>
      <c r="G1068" s="5" t="s">
        <v>528</v>
      </c>
      <c r="H1068" s="6">
        <v>0.03</v>
      </c>
      <c r="I1068" s="6">
        <v>0</v>
      </c>
      <c r="J1068" s="6">
        <v>0</v>
      </c>
      <c r="K1068" s="6">
        <v>0.03</v>
      </c>
      <c r="L1068" s="6">
        <v>0</v>
      </c>
      <c r="M1068" s="6">
        <v>0</v>
      </c>
      <c r="N1068" s="6">
        <v>0</v>
      </c>
      <c r="O1068" s="6">
        <v>0</v>
      </c>
      <c r="P1068" s="82">
        <f t="shared" si="18"/>
        <v>0</v>
      </c>
    </row>
    <row r="1069" spans="1:16" s="3" customFormat="1" x14ac:dyDescent="0.25">
      <c r="A1069" s="9">
        <v>2019</v>
      </c>
      <c r="B1069" s="9">
        <v>4</v>
      </c>
      <c r="C1069" s="9" t="s">
        <v>133</v>
      </c>
      <c r="D1069" s="9" t="s">
        <v>349</v>
      </c>
      <c r="E1069" s="9" t="s">
        <v>126</v>
      </c>
      <c r="F1069" s="9" t="s">
        <v>350</v>
      </c>
      <c r="G1069" s="5" t="s">
        <v>351</v>
      </c>
      <c r="H1069" s="6">
        <v>531.52</v>
      </c>
      <c r="I1069" s="6">
        <v>0</v>
      </c>
      <c r="J1069" s="6">
        <v>0</v>
      </c>
      <c r="K1069" s="6">
        <v>516.26</v>
      </c>
      <c r="L1069" s="6">
        <v>15.26</v>
      </c>
      <c r="M1069" s="6">
        <v>0</v>
      </c>
      <c r="N1069" s="6">
        <v>0</v>
      </c>
      <c r="O1069" s="6">
        <v>0</v>
      </c>
      <c r="P1069" s="82">
        <f t="shared" si="18"/>
        <v>0</v>
      </c>
    </row>
    <row r="1070" spans="1:16" s="3" customFormat="1" x14ac:dyDescent="0.25">
      <c r="A1070" s="9">
        <v>2019</v>
      </c>
      <c r="B1070" s="9">
        <v>4</v>
      </c>
      <c r="C1070" s="9" t="s">
        <v>133</v>
      </c>
      <c r="D1070" s="9" t="s">
        <v>238</v>
      </c>
      <c r="E1070" s="9" t="s">
        <v>126</v>
      </c>
      <c r="F1070" s="9" t="s">
        <v>352</v>
      </c>
      <c r="G1070" s="5" t="s">
        <v>351</v>
      </c>
      <c r="H1070" s="6">
        <v>0.3</v>
      </c>
      <c r="I1070" s="6">
        <v>0</v>
      </c>
      <c r="J1070" s="6">
        <v>0</v>
      </c>
      <c r="K1070" s="6">
        <v>0.3</v>
      </c>
      <c r="L1070" s="6">
        <v>0</v>
      </c>
      <c r="M1070" s="6">
        <v>0</v>
      </c>
      <c r="N1070" s="6">
        <v>0</v>
      </c>
      <c r="O1070" s="6">
        <v>0</v>
      </c>
      <c r="P1070" s="82">
        <f t="shared" si="18"/>
        <v>0</v>
      </c>
    </row>
    <row r="1071" spans="1:16" s="3" customFormat="1" x14ac:dyDescent="0.25">
      <c r="A1071" s="9">
        <v>2019</v>
      </c>
      <c r="B1071" s="9">
        <v>4</v>
      </c>
      <c r="C1071" s="9" t="s">
        <v>124</v>
      </c>
      <c r="D1071" s="9" t="s">
        <v>353</v>
      </c>
      <c r="E1071" s="9" t="s">
        <v>126</v>
      </c>
      <c r="F1071" s="9" t="s">
        <v>354</v>
      </c>
      <c r="G1071" s="5" t="s">
        <v>355</v>
      </c>
      <c r="H1071" s="6">
        <v>0.68</v>
      </c>
      <c r="I1071" s="6">
        <v>0</v>
      </c>
      <c r="J1071" s="6">
        <v>0</v>
      </c>
      <c r="K1071" s="6">
        <v>0.68</v>
      </c>
      <c r="L1071" s="6">
        <v>0</v>
      </c>
      <c r="M1071" s="6">
        <v>0</v>
      </c>
      <c r="N1071" s="6">
        <v>0</v>
      </c>
      <c r="O1071" s="6">
        <v>0</v>
      </c>
      <c r="P1071" s="82">
        <f t="shared" si="18"/>
        <v>0</v>
      </c>
    </row>
    <row r="1072" spans="1:16" s="3" customFormat="1" x14ac:dyDescent="0.25">
      <c r="A1072" s="9">
        <v>2019</v>
      </c>
      <c r="B1072" s="9">
        <v>4</v>
      </c>
      <c r="C1072" s="9" t="s">
        <v>55</v>
      </c>
      <c r="D1072" s="9" t="s">
        <v>249</v>
      </c>
      <c r="E1072" s="9" t="s">
        <v>250</v>
      </c>
      <c r="F1072" s="9" t="s">
        <v>356</v>
      </c>
      <c r="G1072" s="5" t="s">
        <v>357</v>
      </c>
      <c r="H1072" s="6">
        <v>3.65</v>
      </c>
      <c r="I1072" s="6">
        <v>0</v>
      </c>
      <c r="J1072" s="6">
        <v>0</v>
      </c>
      <c r="K1072" s="6">
        <v>3.65</v>
      </c>
      <c r="L1072" s="6">
        <v>0</v>
      </c>
      <c r="M1072" s="6">
        <v>0</v>
      </c>
      <c r="N1072" s="6">
        <v>0</v>
      </c>
      <c r="O1072" s="6">
        <v>0</v>
      </c>
      <c r="P1072" s="82">
        <f t="shared" si="18"/>
        <v>0</v>
      </c>
    </row>
    <row r="1073" spans="1:16" s="3" customFormat="1" x14ac:dyDescent="0.25">
      <c r="A1073" s="9">
        <v>2019</v>
      </c>
      <c r="B1073" s="9">
        <v>4</v>
      </c>
      <c r="C1073" s="9" t="s">
        <v>55</v>
      </c>
      <c r="D1073" s="9" t="s">
        <v>249</v>
      </c>
      <c r="E1073" s="9" t="s">
        <v>250</v>
      </c>
      <c r="F1073" s="9" t="s">
        <v>358</v>
      </c>
      <c r="G1073" s="5" t="s">
        <v>357</v>
      </c>
      <c r="H1073" s="6">
        <v>32.700000000000003</v>
      </c>
      <c r="I1073" s="6">
        <v>0</v>
      </c>
      <c r="J1073" s="6">
        <v>0</v>
      </c>
      <c r="K1073" s="6">
        <v>0.13</v>
      </c>
      <c r="L1073" s="6">
        <v>32.57</v>
      </c>
      <c r="M1073" s="6">
        <v>0</v>
      </c>
      <c r="N1073" s="6">
        <v>0</v>
      </c>
      <c r="O1073" s="6">
        <v>0</v>
      </c>
      <c r="P1073" s="82">
        <f t="shared" si="18"/>
        <v>0</v>
      </c>
    </row>
    <row r="1074" spans="1:16" s="3" customFormat="1" x14ac:dyDescent="0.25">
      <c r="A1074" s="9">
        <v>2019</v>
      </c>
      <c r="B1074" s="9">
        <v>4</v>
      </c>
      <c r="C1074" s="9" t="s">
        <v>55</v>
      </c>
      <c r="D1074" s="9" t="s">
        <v>249</v>
      </c>
      <c r="E1074" s="9" t="s">
        <v>250</v>
      </c>
      <c r="F1074" s="9" t="s">
        <v>359</v>
      </c>
      <c r="G1074" s="5" t="s">
        <v>357</v>
      </c>
      <c r="H1074" s="6">
        <v>52.66</v>
      </c>
      <c r="I1074" s="6">
        <v>0</v>
      </c>
      <c r="J1074" s="6">
        <v>0</v>
      </c>
      <c r="K1074" s="6">
        <v>9.42</v>
      </c>
      <c r="L1074" s="6">
        <v>43.24</v>
      </c>
      <c r="M1074" s="6">
        <v>0</v>
      </c>
      <c r="N1074" s="6">
        <v>0</v>
      </c>
      <c r="O1074" s="6">
        <v>0</v>
      </c>
      <c r="P1074" s="82">
        <f t="shared" si="18"/>
        <v>0</v>
      </c>
    </row>
    <row r="1075" spans="1:16" s="3" customFormat="1" x14ac:dyDescent="0.25">
      <c r="A1075" s="9">
        <v>2019</v>
      </c>
      <c r="B1075" s="9">
        <v>4</v>
      </c>
      <c r="C1075" s="9" t="s">
        <v>55</v>
      </c>
      <c r="D1075" s="9" t="s">
        <v>249</v>
      </c>
      <c r="E1075" s="9" t="s">
        <v>250</v>
      </c>
      <c r="F1075" s="9" t="s">
        <v>360</v>
      </c>
      <c r="G1075" s="5" t="s">
        <v>357</v>
      </c>
      <c r="H1075" s="6">
        <v>29.4</v>
      </c>
      <c r="I1075" s="6">
        <v>0</v>
      </c>
      <c r="J1075" s="6">
        <v>0</v>
      </c>
      <c r="K1075" s="6">
        <v>13.7</v>
      </c>
      <c r="L1075" s="6">
        <v>15.71</v>
      </c>
      <c r="M1075" s="6">
        <v>0</v>
      </c>
      <c r="N1075" s="6">
        <v>0</v>
      </c>
      <c r="O1075" s="6">
        <v>0</v>
      </c>
      <c r="P1075" s="82">
        <f t="shared" si="18"/>
        <v>0</v>
      </c>
    </row>
    <row r="1076" spans="1:16" s="3" customFormat="1" x14ac:dyDescent="0.25">
      <c r="A1076" s="9">
        <v>2019</v>
      </c>
      <c r="B1076" s="9">
        <v>4</v>
      </c>
      <c r="C1076" s="9" t="s">
        <v>327</v>
      </c>
      <c r="D1076" s="9" t="s">
        <v>361</v>
      </c>
      <c r="E1076" s="9" t="s">
        <v>250</v>
      </c>
      <c r="F1076" s="9" t="s">
        <v>362</v>
      </c>
      <c r="G1076" s="5" t="s">
        <v>357</v>
      </c>
      <c r="H1076" s="6">
        <v>1.3</v>
      </c>
      <c r="I1076" s="6">
        <v>0</v>
      </c>
      <c r="J1076" s="6">
        <v>0</v>
      </c>
      <c r="K1076" s="6">
        <v>0.02</v>
      </c>
      <c r="L1076" s="6">
        <v>1.28</v>
      </c>
      <c r="M1076" s="6">
        <v>0</v>
      </c>
      <c r="N1076" s="6">
        <v>0</v>
      </c>
      <c r="O1076" s="6">
        <v>0</v>
      </c>
      <c r="P1076" s="82">
        <f t="shared" si="18"/>
        <v>0</v>
      </c>
    </row>
    <row r="1077" spans="1:16" s="3" customFormat="1" x14ac:dyDescent="0.25">
      <c r="A1077" s="9">
        <v>2019</v>
      </c>
      <c r="B1077" s="9">
        <v>4</v>
      </c>
      <c r="C1077" s="9" t="s">
        <v>327</v>
      </c>
      <c r="D1077" s="9" t="s">
        <v>361</v>
      </c>
      <c r="E1077" s="9" t="s">
        <v>250</v>
      </c>
      <c r="F1077" s="9" t="s">
        <v>363</v>
      </c>
      <c r="G1077" s="5" t="s">
        <v>357</v>
      </c>
      <c r="H1077" s="6">
        <v>5.93</v>
      </c>
      <c r="I1077" s="6">
        <v>0</v>
      </c>
      <c r="J1077" s="6">
        <v>0</v>
      </c>
      <c r="K1077" s="6">
        <v>0.06</v>
      </c>
      <c r="L1077" s="6">
        <v>5.87</v>
      </c>
      <c r="M1077" s="6">
        <v>0</v>
      </c>
      <c r="N1077" s="6">
        <v>0</v>
      </c>
      <c r="O1077" s="6">
        <v>0</v>
      </c>
      <c r="P1077" s="82">
        <f t="shared" si="18"/>
        <v>0</v>
      </c>
    </row>
    <row r="1078" spans="1:16" s="3" customFormat="1" x14ac:dyDescent="0.25">
      <c r="A1078" s="9">
        <v>2019</v>
      </c>
      <c r="B1078" s="9">
        <v>4</v>
      </c>
      <c r="C1078" s="9" t="s">
        <v>55</v>
      </c>
      <c r="D1078" s="9" t="s">
        <v>249</v>
      </c>
      <c r="E1078" s="9" t="s">
        <v>250</v>
      </c>
      <c r="F1078" s="9" t="s">
        <v>363</v>
      </c>
      <c r="G1078" s="5" t="s">
        <v>357</v>
      </c>
      <c r="H1078" s="6">
        <v>8.89</v>
      </c>
      <c r="I1078" s="6">
        <v>0</v>
      </c>
      <c r="J1078" s="6">
        <v>0</v>
      </c>
      <c r="K1078" s="6">
        <v>0.09</v>
      </c>
      <c r="L1078" s="6">
        <v>8.8000000000000007</v>
      </c>
      <c r="M1078" s="6">
        <v>0</v>
      </c>
      <c r="N1078" s="6">
        <v>0</v>
      </c>
      <c r="O1078" s="6">
        <v>0</v>
      </c>
      <c r="P1078" s="82">
        <f t="shared" si="18"/>
        <v>0</v>
      </c>
    </row>
    <row r="1079" spans="1:16" s="3" customFormat="1" x14ac:dyDescent="0.25">
      <c r="A1079" s="9">
        <v>2019</v>
      </c>
      <c r="B1079" s="9">
        <v>4</v>
      </c>
      <c r="C1079" s="9" t="s">
        <v>19</v>
      </c>
      <c r="D1079" s="9" t="s">
        <v>110</v>
      </c>
      <c r="E1079" s="9" t="s">
        <v>364</v>
      </c>
      <c r="F1079" s="9" t="s">
        <v>365</v>
      </c>
      <c r="G1079" s="5" t="s">
        <v>366</v>
      </c>
      <c r="H1079" s="6">
        <v>417.18</v>
      </c>
      <c r="I1079" s="6">
        <v>0</v>
      </c>
      <c r="J1079" s="6">
        <v>0</v>
      </c>
      <c r="K1079" s="6">
        <v>0</v>
      </c>
      <c r="L1079" s="6">
        <v>0</v>
      </c>
      <c r="M1079" s="6">
        <v>417.18</v>
      </c>
      <c r="N1079" s="6">
        <v>0</v>
      </c>
      <c r="O1079" s="6">
        <v>0</v>
      </c>
      <c r="P1079" s="82">
        <f t="shared" si="18"/>
        <v>417.18</v>
      </c>
    </row>
    <row r="1080" spans="1:16" s="3" customFormat="1" x14ac:dyDescent="0.25">
      <c r="A1080" s="9">
        <v>2019</v>
      </c>
      <c r="B1080" s="9">
        <v>4</v>
      </c>
      <c r="C1080" s="9" t="s">
        <v>327</v>
      </c>
      <c r="D1080" s="9" t="s">
        <v>361</v>
      </c>
      <c r="E1080" s="9" t="s">
        <v>29</v>
      </c>
      <c r="F1080" s="9" t="s">
        <v>367</v>
      </c>
      <c r="G1080" s="5" t="s">
        <v>368</v>
      </c>
      <c r="H1080" s="6">
        <v>5.7799999999999994</v>
      </c>
      <c r="I1080" s="6">
        <v>0</v>
      </c>
      <c r="J1080" s="6">
        <v>0</v>
      </c>
      <c r="K1080" s="6">
        <v>2.84</v>
      </c>
      <c r="L1080" s="6">
        <v>2.94</v>
      </c>
      <c r="M1080" s="6">
        <v>0</v>
      </c>
      <c r="N1080" s="6">
        <v>0</v>
      </c>
      <c r="O1080" s="6">
        <v>0</v>
      </c>
      <c r="P1080" s="82">
        <f t="shared" si="18"/>
        <v>0</v>
      </c>
    </row>
    <row r="1081" spans="1:16" s="3" customFormat="1" x14ac:dyDescent="0.25">
      <c r="A1081" s="9">
        <v>2019</v>
      </c>
      <c r="B1081" s="9">
        <v>4</v>
      </c>
      <c r="C1081" s="9" t="s">
        <v>327</v>
      </c>
      <c r="D1081" s="9" t="s">
        <v>369</v>
      </c>
      <c r="E1081" s="9" t="s">
        <v>29</v>
      </c>
      <c r="F1081" s="9" t="s">
        <v>367</v>
      </c>
      <c r="G1081" s="5" t="s">
        <v>368</v>
      </c>
      <c r="H1081" s="6">
        <v>1.96</v>
      </c>
      <c r="I1081" s="6">
        <v>0</v>
      </c>
      <c r="J1081" s="6">
        <v>0</v>
      </c>
      <c r="K1081" s="6">
        <v>1.96</v>
      </c>
      <c r="L1081" s="6">
        <v>0</v>
      </c>
      <c r="M1081" s="6">
        <v>0</v>
      </c>
      <c r="N1081" s="6">
        <v>0</v>
      </c>
      <c r="O1081" s="6">
        <v>0</v>
      </c>
      <c r="P1081" s="82">
        <f t="shared" si="18"/>
        <v>0</v>
      </c>
    </row>
    <row r="1082" spans="1:16" s="3" customFormat="1" x14ac:dyDescent="0.25">
      <c r="A1082" s="9">
        <v>2019</v>
      </c>
      <c r="B1082" s="9">
        <v>4</v>
      </c>
      <c r="C1082" s="9" t="s">
        <v>89</v>
      </c>
      <c r="D1082" s="9" t="s">
        <v>370</v>
      </c>
      <c r="E1082" s="9" t="s">
        <v>371</v>
      </c>
      <c r="F1082" s="9" t="s">
        <v>372</v>
      </c>
      <c r="G1082" s="5" t="s">
        <v>372</v>
      </c>
      <c r="H1082" s="6">
        <v>22.95</v>
      </c>
      <c r="I1082" s="6">
        <v>0</v>
      </c>
      <c r="J1082" s="6">
        <v>0</v>
      </c>
      <c r="K1082" s="6">
        <v>0.25</v>
      </c>
      <c r="L1082" s="6">
        <v>1.52</v>
      </c>
      <c r="M1082" s="6">
        <v>0</v>
      </c>
      <c r="N1082" s="6">
        <v>0</v>
      </c>
      <c r="O1082" s="6">
        <v>21.18</v>
      </c>
      <c r="P1082" s="82">
        <f t="shared" si="18"/>
        <v>21.18</v>
      </c>
    </row>
    <row r="1083" spans="1:16" s="3" customFormat="1" x14ac:dyDescent="0.25">
      <c r="A1083" s="9">
        <v>2019</v>
      </c>
      <c r="B1083" s="9">
        <v>4</v>
      </c>
      <c r="C1083" s="9" t="s">
        <v>124</v>
      </c>
      <c r="D1083" s="9" t="s">
        <v>373</v>
      </c>
      <c r="E1083" s="9" t="s">
        <v>29</v>
      </c>
      <c r="F1083" s="9" t="s">
        <v>374</v>
      </c>
      <c r="G1083" s="5" t="s">
        <v>375</v>
      </c>
      <c r="H1083" s="6">
        <v>18.600000000000001</v>
      </c>
      <c r="I1083" s="6">
        <v>0</v>
      </c>
      <c r="J1083" s="6">
        <v>0</v>
      </c>
      <c r="K1083" s="6">
        <v>18.600000000000001</v>
      </c>
      <c r="L1083" s="6">
        <v>0</v>
      </c>
      <c r="M1083" s="6">
        <v>0</v>
      </c>
      <c r="N1083" s="6">
        <v>0</v>
      </c>
      <c r="O1083" s="6">
        <v>0</v>
      </c>
      <c r="P1083" s="82">
        <f t="shared" si="18"/>
        <v>0</v>
      </c>
    </row>
    <row r="1084" spans="1:16" s="3" customFormat="1" x14ac:dyDescent="0.25">
      <c r="A1084" s="9">
        <v>2019</v>
      </c>
      <c r="B1084" s="9">
        <v>4</v>
      </c>
      <c r="C1084" s="9" t="s">
        <v>124</v>
      </c>
      <c r="D1084" s="9" t="s">
        <v>353</v>
      </c>
      <c r="E1084" s="9" t="s">
        <v>29</v>
      </c>
      <c r="F1084" s="9" t="s">
        <v>376</v>
      </c>
      <c r="G1084" s="5" t="s">
        <v>377</v>
      </c>
      <c r="H1084" s="6">
        <v>11.14</v>
      </c>
      <c r="I1084" s="6">
        <v>0</v>
      </c>
      <c r="J1084" s="6">
        <v>0</v>
      </c>
      <c r="K1084" s="6">
        <v>11.14</v>
      </c>
      <c r="L1084" s="6">
        <v>0</v>
      </c>
      <c r="M1084" s="6">
        <v>0</v>
      </c>
      <c r="N1084" s="6">
        <v>0</v>
      </c>
      <c r="O1084" s="6">
        <v>0</v>
      </c>
      <c r="P1084" s="82">
        <f t="shared" si="18"/>
        <v>0</v>
      </c>
    </row>
    <row r="1085" spans="1:16" s="3" customFormat="1" x14ac:dyDescent="0.25">
      <c r="A1085" s="9">
        <v>2019</v>
      </c>
      <c r="B1085" s="9">
        <v>4</v>
      </c>
      <c r="C1085" s="9" t="s">
        <v>124</v>
      </c>
      <c r="D1085" s="9" t="s">
        <v>353</v>
      </c>
      <c r="E1085" s="9" t="s">
        <v>29</v>
      </c>
      <c r="F1085" s="9" t="s">
        <v>378</v>
      </c>
      <c r="G1085" s="5" t="s">
        <v>377</v>
      </c>
      <c r="H1085" s="6">
        <v>1.62</v>
      </c>
      <c r="I1085" s="6">
        <v>0</v>
      </c>
      <c r="J1085" s="6">
        <v>0</v>
      </c>
      <c r="K1085" s="6">
        <v>1.62</v>
      </c>
      <c r="L1085" s="6">
        <v>0</v>
      </c>
      <c r="M1085" s="6">
        <v>0</v>
      </c>
      <c r="N1085" s="6">
        <v>0</v>
      </c>
      <c r="O1085" s="6">
        <v>0</v>
      </c>
      <c r="P1085" s="82">
        <f t="shared" si="18"/>
        <v>0</v>
      </c>
    </row>
    <row r="1086" spans="1:16" s="3" customFormat="1" x14ac:dyDescent="0.25">
      <c r="A1086" s="9">
        <v>2019</v>
      </c>
      <c r="B1086" s="9">
        <v>4</v>
      </c>
      <c r="C1086" s="9" t="s">
        <v>124</v>
      </c>
      <c r="D1086" s="9" t="s">
        <v>379</v>
      </c>
      <c r="E1086" s="9" t="s">
        <v>29</v>
      </c>
      <c r="F1086" s="9" t="s">
        <v>380</v>
      </c>
      <c r="G1086" s="5" t="s">
        <v>375</v>
      </c>
      <c r="H1086" s="6">
        <v>0.23</v>
      </c>
      <c r="I1086" s="6">
        <v>0</v>
      </c>
      <c r="J1086" s="6">
        <v>0</v>
      </c>
      <c r="K1086" s="6">
        <v>0.23</v>
      </c>
      <c r="L1086" s="6">
        <v>0</v>
      </c>
      <c r="M1086" s="6">
        <v>0</v>
      </c>
      <c r="N1086" s="6">
        <v>0</v>
      </c>
      <c r="O1086" s="6">
        <v>0</v>
      </c>
      <c r="P1086" s="82">
        <f t="shared" si="18"/>
        <v>0</v>
      </c>
    </row>
    <row r="1087" spans="1:16" s="3" customFormat="1" x14ac:dyDescent="0.25">
      <c r="A1087" s="9">
        <v>2019</v>
      </c>
      <c r="B1087" s="9">
        <v>4</v>
      </c>
      <c r="C1087" s="9" t="s">
        <v>124</v>
      </c>
      <c r="D1087" s="9" t="s">
        <v>373</v>
      </c>
      <c r="E1087" s="9" t="s">
        <v>29</v>
      </c>
      <c r="F1087" s="9" t="s">
        <v>381</v>
      </c>
      <c r="G1087" s="5" t="s">
        <v>375</v>
      </c>
      <c r="H1087" s="6">
        <v>0.05</v>
      </c>
      <c r="I1087" s="6">
        <v>0</v>
      </c>
      <c r="J1087" s="6">
        <v>0</v>
      </c>
      <c r="K1087" s="6">
        <v>0.05</v>
      </c>
      <c r="L1087" s="6">
        <v>0</v>
      </c>
      <c r="M1087" s="6">
        <v>0</v>
      </c>
      <c r="N1087" s="6">
        <v>0</v>
      </c>
      <c r="O1087" s="6">
        <v>0</v>
      </c>
      <c r="P1087" s="82">
        <f t="shared" si="18"/>
        <v>0</v>
      </c>
    </row>
    <row r="1088" spans="1:16" s="3" customFormat="1" x14ac:dyDescent="0.25">
      <c r="A1088" s="9">
        <v>2019</v>
      </c>
      <c r="B1088" s="9">
        <v>4</v>
      </c>
      <c r="C1088" s="9" t="s">
        <v>124</v>
      </c>
      <c r="D1088" s="9" t="s">
        <v>379</v>
      </c>
      <c r="E1088" s="9" t="s">
        <v>29</v>
      </c>
      <c r="F1088" s="9" t="s">
        <v>381</v>
      </c>
      <c r="G1088" s="5" t="s">
        <v>375</v>
      </c>
      <c r="H1088" s="6">
        <v>2.84</v>
      </c>
      <c r="I1088" s="6">
        <v>0</v>
      </c>
      <c r="J1088" s="6">
        <v>0</v>
      </c>
      <c r="K1088" s="6">
        <v>2.84</v>
      </c>
      <c r="L1088" s="6">
        <v>0</v>
      </c>
      <c r="M1088" s="6">
        <v>0</v>
      </c>
      <c r="N1088" s="6">
        <v>0</v>
      </c>
      <c r="O1088" s="6">
        <v>0</v>
      </c>
      <c r="P1088" s="82">
        <f t="shared" si="18"/>
        <v>0</v>
      </c>
    </row>
    <row r="1089" spans="1:16" s="3" customFormat="1" x14ac:dyDescent="0.25">
      <c r="A1089" s="9">
        <v>2019</v>
      </c>
      <c r="B1089" s="9">
        <v>4</v>
      </c>
      <c r="C1089" s="9" t="s">
        <v>124</v>
      </c>
      <c r="D1089" s="9" t="s">
        <v>382</v>
      </c>
      <c r="E1089" s="9" t="s">
        <v>29</v>
      </c>
      <c r="F1089" s="9" t="s">
        <v>383</v>
      </c>
      <c r="G1089" s="5" t="s">
        <v>384</v>
      </c>
      <c r="H1089" s="6">
        <v>1.8</v>
      </c>
      <c r="I1089" s="6">
        <v>0</v>
      </c>
      <c r="J1089" s="6">
        <v>0</v>
      </c>
      <c r="K1089" s="6">
        <v>1.8</v>
      </c>
      <c r="L1089" s="6">
        <v>0</v>
      </c>
      <c r="M1089" s="6">
        <v>0</v>
      </c>
      <c r="N1089" s="6">
        <v>0</v>
      </c>
      <c r="O1089" s="6">
        <v>0</v>
      </c>
      <c r="P1089" s="82">
        <f t="shared" si="18"/>
        <v>0</v>
      </c>
    </row>
    <row r="1090" spans="1:16" s="3" customFormat="1" x14ac:dyDescent="0.25">
      <c r="A1090" s="9">
        <v>2019</v>
      </c>
      <c r="B1090" s="9">
        <v>4</v>
      </c>
      <c r="C1090" s="9" t="s">
        <v>124</v>
      </c>
      <c r="D1090" s="9" t="s">
        <v>353</v>
      </c>
      <c r="E1090" s="9" t="s">
        <v>29</v>
      </c>
      <c r="F1090" s="9" t="s">
        <v>353</v>
      </c>
      <c r="G1090" s="5" t="s">
        <v>353</v>
      </c>
      <c r="H1090" s="6">
        <v>112.65</v>
      </c>
      <c r="I1090" s="6">
        <v>0</v>
      </c>
      <c r="J1090" s="6">
        <v>0</v>
      </c>
      <c r="K1090" s="6">
        <v>112.65</v>
      </c>
      <c r="L1090" s="6">
        <v>0</v>
      </c>
      <c r="M1090" s="6">
        <v>0</v>
      </c>
      <c r="N1090" s="6">
        <v>0</v>
      </c>
      <c r="O1090" s="6">
        <v>0</v>
      </c>
      <c r="P1090" s="82">
        <f t="shared" si="18"/>
        <v>0</v>
      </c>
    </row>
    <row r="1091" spans="1:16" s="3" customFormat="1" x14ac:dyDescent="0.25">
      <c r="A1091" s="9">
        <v>2019</v>
      </c>
      <c r="B1091" s="9">
        <v>4</v>
      </c>
      <c r="C1091" s="9" t="s">
        <v>124</v>
      </c>
      <c r="D1091" s="9" t="s">
        <v>353</v>
      </c>
      <c r="E1091" s="9" t="s">
        <v>29</v>
      </c>
      <c r="F1091" s="9" t="s">
        <v>385</v>
      </c>
      <c r="G1091" s="5" t="s">
        <v>377</v>
      </c>
      <c r="H1091" s="6">
        <v>4.0599999999999996</v>
      </c>
      <c r="I1091" s="6">
        <v>0</v>
      </c>
      <c r="J1091" s="6">
        <v>0</v>
      </c>
      <c r="K1091" s="6">
        <v>4.0599999999999996</v>
      </c>
      <c r="L1091" s="6">
        <v>0</v>
      </c>
      <c r="M1091" s="6">
        <v>0</v>
      </c>
      <c r="N1091" s="6">
        <v>0</v>
      </c>
      <c r="O1091" s="6">
        <v>0</v>
      </c>
      <c r="P1091" s="82">
        <f t="shared" si="18"/>
        <v>0</v>
      </c>
    </row>
    <row r="1092" spans="1:16" s="3" customFormat="1" x14ac:dyDescent="0.25">
      <c r="A1092" s="9">
        <v>2019</v>
      </c>
      <c r="B1092" s="9">
        <v>4</v>
      </c>
      <c r="C1092" s="9" t="s">
        <v>124</v>
      </c>
      <c r="D1092" s="9" t="s">
        <v>353</v>
      </c>
      <c r="E1092" s="9" t="s">
        <v>29</v>
      </c>
      <c r="F1092" s="9" t="s">
        <v>386</v>
      </c>
      <c r="G1092" s="5" t="s">
        <v>377</v>
      </c>
      <c r="H1092" s="6">
        <v>1.96</v>
      </c>
      <c r="I1092" s="6">
        <v>0</v>
      </c>
      <c r="J1092" s="6">
        <v>0</v>
      </c>
      <c r="K1092" s="6">
        <v>1.96</v>
      </c>
      <c r="L1092" s="6">
        <v>0</v>
      </c>
      <c r="M1092" s="6">
        <v>0</v>
      </c>
      <c r="N1092" s="6">
        <v>0</v>
      </c>
      <c r="O1092" s="6">
        <v>0</v>
      </c>
      <c r="P1092" s="82">
        <f t="shared" ref="P1092:P1155" si="19">+O1092+M1092-N1092</f>
        <v>0</v>
      </c>
    </row>
    <row r="1093" spans="1:16" s="3" customFormat="1" x14ac:dyDescent="0.25">
      <c r="A1093" s="9">
        <v>2019</v>
      </c>
      <c r="B1093" s="9">
        <v>4</v>
      </c>
      <c r="C1093" s="9" t="s">
        <v>387</v>
      </c>
      <c r="D1093" s="9" t="s">
        <v>388</v>
      </c>
      <c r="E1093" s="9" t="s">
        <v>29</v>
      </c>
      <c r="F1093" s="9" t="s">
        <v>389</v>
      </c>
      <c r="G1093" s="5" t="s">
        <v>377</v>
      </c>
      <c r="H1093" s="6">
        <v>58.34</v>
      </c>
      <c r="I1093" s="6">
        <v>0</v>
      </c>
      <c r="J1093" s="6">
        <v>0</v>
      </c>
      <c r="K1093" s="6">
        <v>58.34</v>
      </c>
      <c r="L1093" s="6">
        <v>0</v>
      </c>
      <c r="M1093" s="6">
        <v>0</v>
      </c>
      <c r="N1093" s="6">
        <v>0</v>
      </c>
      <c r="O1093" s="6">
        <v>0</v>
      </c>
      <c r="P1093" s="82">
        <f t="shared" si="19"/>
        <v>0</v>
      </c>
    </row>
    <row r="1094" spans="1:16" s="3" customFormat="1" x14ac:dyDescent="0.25">
      <c r="A1094" s="9">
        <v>2019</v>
      </c>
      <c r="B1094" s="9">
        <v>4</v>
      </c>
      <c r="C1094" s="9" t="s">
        <v>124</v>
      </c>
      <c r="D1094" s="9" t="s">
        <v>382</v>
      </c>
      <c r="E1094" s="9" t="s">
        <v>29</v>
      </c>
      <c r="F1094" s="9" t="s">
        <v>390</v>
      </c>
      <c r="G1094" s="5" t="s">
        <v>384</v>
      </c>
      <c r="H1094" s="6">
        <v>1.18</v>
      </c>
      <c r="I1094" s="6">
        <v>0</v>
      </c>
      <c r="J1094" s="6">
        <v>0</v>
      </c>
      <c r="K1094" s="6">
        <v>1.18</v>
      </c>
      <c r="L1094" s="6">
        <v>0</v>
      </c>
      <c r="M1094" s="6">
        <v>0</v>
      </c>
      <c r="N1094" s="6">
        <v>0</v>
      </c>
      <c r="O1094" s="6">
        <v>0</v>
      </c>
      <c r="P1094" s="82">
        <f t="shared" si="19"/>
        <v>0</v>
      </c>
    </row>
    <row r="1095" spans="1:16" s="3" customFormat="1" x14ac:dyDescent="0.25">
      <c r="A1095" s="9">
        <v>2019</v>
      </c>
      <c r="B1095" s="9">
        <v>4</v>
      </c>
      <c r="C1095" s="9" t="s">
        <v>19</v>
      </c>
      <c r="D1095" s="9" t="s">
        <v>20</v>
      </c>
      <c r="E1095" s="9" t="s">
        <v>104</v>
      </c>
      <c r="F1095" s="9" t="s">
        <v>391</v>
      </c>
      <c r="G1095" s="5" t="s">
        <v>392</v>
      </c>
      <c r="H1095" s="6">
        <v>1.02</v>
      </c>
      <c r="I1095" s="6">
        <v>0</v>
      </c>
      <c r="J1095" s="6">
        <v>0</v>
      </c>
      <c r="K1095" s="6">
        <v>0</v>
      </c>
      <c r="L1095" s="6">
        <v>1.02</v>
      </c>
      <c r="M1095" s="6">
        <v>0</v>
      </c>
      <c r="N1095" s="6">
        <v>0</v>
      </c>
      <c r="O1095" s="6">
        <v>0</v>
      </c>
      <c r="P1095" s="82">
        <f t="shared" si="19"/>
        <v>0</v>
      </c>
    </row>
    <row r="1096" spans="1:16" s="3" customFormat="1" x14ac:dyDescent="0.25">
      <c r="A1096" s="9">
        <v>2019</v>
      </c>
      <c r="B1096" s="9">
        <v>4</v>
      </c>
      <c r="C1096" s="9" t="s">
        <v>15</v>
      </c>
      <c r="D1096" s="9" t="s">
        <v>393</v>
      </c>
      <c r="E1096" s="9" t="s">
        <v>43</v>
      </c>
      <c r="F1096" s="9" t="s">
        <v>393</v>
      </c>
      <c r="G1096" s="5" t="s">
        <v>393</v>
      </c>
      <c r="H1096" s="6">
        <v>1.34</v>
      </c>
      <c r="I1096" s="6">
        <v>0</v>
      </c>
      <c r="J1096" s="6">
        <v>0</v>
      </c>
      <c r="K1096" s="6">
        <v>0.44</v>
      </c>
      <c r="L1096" s="6">
        <v>0.89</v>
      </c>
      <c r="M1096" s="6">
        <v>0</v>
      </c>
      <c r="N1096" s="6">
        <v>0</v>
      </c>
      <c r="O1096" s="6">
        <v>0</v>
      </c>
      <c r="P1096" s="82">
        <f t="shared" si="19"/>
        <v>0</v>
      </c>
    </row>
    <row r="1097" spans="1:16" s="3" customFormat="1" x14ac:dyDescent="0.25">
      <c r="A1097" s="9">
        <v>2019</v>
      </c>
      <c r="B1097" s="9">
        <v>4</v>
      </c>
      <c r="C1097" s="9" t="s">
        <v>15</v>
      </c>
      <c r="D1097" s="9" t="s">
        <v>393</v>
      </c>
      <c r="E1097" s="9" t="s">
        <v>43</v>
      </c>
      <c r="F1097" s="9" t="s">
        <v>394</v>
      </c>
      <c r="G1097" s="5" t="s">
        <v>393</v>
      </c>
      <c r="H1097" s="6">
        <v>3.18</v>
      </c>
      <c r="I1097" s="6">
        <v>0</v>
      </c>
      <c r="J1097" s="6">
        <v>0</v>
      </c>
      <c r="K1097" s="6">
        <v>2.73</v>
      </c>
      <c r="L1097" s="6">
        <v>0.45</v>
      </c>
      <c r="M1097" s="6">
        <v>0</v>
      </c>
      <c r="N1097" s="6">
        <v>0</v>
      </c>
      <c r="O1097" s="6">
        <v>0</v>
      </c>
      <c r="P1097" s="82">
        <f t="shared" si="19"/>
        <v>0</v>
      </c>
    </row>
    <row r="1098" spans="1:16" s="3" customFormat="1" x14ac:dyDescent="0.25">
      <c r="A1098" s="9">
        <v>2019</v>
      </c>
      <c r="B1098" s="9">
        <v>4</v>
      </c>
      <c r="C1098" s="9" t="s">
        <v>15</v>
      </c>
      <c r="D1098" s="9" t="s">
        <v>393</v>
      </c>
      <c r="E1098" s="9" t="s">
        <v>43</v>
      </c>
      <c r="F1098" s="9" t="s">
        <v>395</v>
      </c>
      <c r="G1098" s="5" t="s">
        <v>393</v>
      </c>
      <c r="H1098" s="6">
        <v>10.8</v>
      </c>
      <c r="I1098" s="6">
        <v>0</v>
      </c>
      <c r="J1098" s="6">
        <v>0</v>
      </c>
      <c r="K1098" s="6">
        <v>10.41</v>
      </c>
      <c r="L1098" s="6">
        <v>0.39</v>
      </c>
      <c r="M1098" s="6">
        <v>0</v>
      </c>
      <c r="N1098" s="6">
        <v>0</v>
      </c>
      <c r="O1098" s="6">
        <v>0</v>
      </c>
      <c r="P1098" s="82">
        <f t="shared" si="19"/>
        <v>0</v>
      </c>
    </row>
    <row r="1099" spans="1:16" s="3" customFormat="1" x14ac:dyDescent="0.25">
      <c r="A1099" s="9">
        <v>2019</v>
      </c>
      <c r="B1099" s="9">
        <v>4</v>
      </c>
      <c r="C1099" s="9" t="s">
        <v>15</v>
      </c>
      <c r="D1099" s="9" t="s">
        <v>393</v>
      </c>
      <c r="E1099" s="9" t="s">
        <v>43</v>
      </c>
      <c r="F1099" s="9" t="s">
        <v>396</v>
      </c>
      <c r="G1099" s="5" t="s">
        <v>396</v>
      </c>
      <c r="H1099" s="6">
        <v>1.6800000000000002</v>
      </c>
      <c r="I1099" s="6">
        <v>0</v>
      </c>
      <c r="J1099" s="6">
        <v>0</v>
      </c>
      <c r="K1099" s="6">
        <v>1.58</v>
      </c>
      <c r="L1099" s="6">
        <v>0.1</v>
      </c>
      <c r="M1099" s="6">
        <v>0</v>
      </c>
      <c r="N1099" s="6">
        <v>0</v>
      </c>
      <c r="O1099" s="6">
        <v>0</v>
      </c>
      <c r="P1099" s="82">
        <f t="shared" si="19"/>
        <v>0</v>
      </c>
    </row>
    <row r="1100" spans="1:16" s="3" customFormat="1" x14ac:dyDescent="0.25">
      <c r="A1100" s="9">
        <v>2019</v>
      </c>
      <c r="B1100" s="9">
        <v>4</v>
      </c>
      <c r="C1100" s="9" t="s">
        <v>55</v>
      </c>
      <c r="D1100" s="9" t="s">
        <v>249</v>
      </c>
      <c r="E1100" s="9" t="s">
        <v>29</v>
      </c>
      <c r="F1100" s="9" t="s">
        <v>397</v>
      </c>
      <c r="G1100" s="5" t="s">
        <v>398</v>
      </c>
      <c r="H1100" s="6">
        <v>14.46</v>
      </c>
      <c r="I1100" s="6">
        <v>0</v>
      </c>
      <c r="J1100" s="6">
        <v>0</v>
      </c>
      <c r="K1100" s="6">
        <v>14.46</v>
      </c>
      <c r="L1100" s="6">
        <v>0</v>
      </c>
      <c r="M1100" s="6">
        <v>0</v>
      </c>
      <c r="N1100" s="6">
        <v>0</v>
      </c>
      <c r="O1100" s="6">
        <v>0</v>
      </c>
      <c r="P1100" s="82">
        <f t="shared" si="19"/>
        <v>0</v>
      </c>
    </row>
    <row r="1101" spans="1:16" s="3" customFormat="1" x14ac:dyDescent="0.25">
      <c r="A1101" s="9">
        <v>2019</v>
      </c>
      <c r="B1101" s="9">
        <v>4</v>
      </c>
      <c r="C1101" s="9" t="s">
        <v>55</v>
      </c>
      <c r="D1101" s="9" t="s">
        <v>249</v>
      </c>
      <c r="E1101" s="9" t="s">
        <v>29</v>
      </c>
      <c r="F1101" s="9" t="s">
        <v>398</v>
      </c>
      <c r="G1101" s="5" t="s">
        <v>398</v>
      </c>
      <c r="H1101" s="6">
        <v>98.03</v>
      </c>
      <c r="I1101" s="6">
        <v>0</v>
      </c>
      <c r="J1101" s="6">
        <v>0</v>
      </c>
      <c r="K1101" s="6">
        <v>67.13</v>
      </c>
      <c r="L1101" s="6">
        <v>30.9</v>
      </c>
      <c r="M1101" s="6">
        <v>0</v>
      </c>
      <c r="N1101" s="6">
        <v>0</v>
      </c>
      <c r="O1101" s="6">
        <v>0</v>
      </c>
      <c r="P1101" s="82">
        <f t="shared" si="19"/>
        <v>0</v>
      </c>
    </row>
    <row r="1102" spans="1:16" s="3" customFormat="1" x14ac:dyDescent="0.25">
      <c r="A1102" s="9">
        <v>2019</v>
      </c>
      <c r="B1102" s="9">
        <v>4</v>
      </c>
      <c r="C1102" s="9" t="s">
        <v>61</v>
      </c>
      <c r="D1102" s="9" t="s">
        <v>399</v>
      </c>
      <c r="E1102" s="9" t="s">
        <v>29</v>
      </c>
      <c r="F1102" s="9" t="s">
        <v>400</v>
      </c>
      <c r="G1102" s="5" t="s">
        <v>401</v>
      </c>
      <c r="H1102" s="6">
        <v>10.69</v>
      </c>
      <c r="I1102" s="6">
        <v>0</v>
      </c>
      <c r="J1102" s="6">
        <v>0</v>
      </c>
      <c r="K1102" s="6">
        <v>0.61</v>
      </c>
      <c r="L1102" s="6">
        <v>3.59</v>
      </c>
      <c r="M1102" s="6">
        <v>6.48</v>
      </c>
      <c r="N1102" s="6">
        <v>2.91</v>
      </c>
      <c r="O1102" s="6">
        <v>0</v>
      </c>
      <c r="P1102" s="82">
        <f t="shared" si="19"/>
        <v>3.5700000000000003</v>
      </c>
    </row>
    <row r="1103" spans="1:16" s="3" customFormat="1" x14ac:dyDescent="0.25">
      <c r="A1103" s="9">
        <v>2019</v>
      </c>
      <c r="B1103" s="9">
        <v>4</v>
      </c>
      <c r="C1103" s="9" t="s">
        <v>61</v>
      </c>
      <c r="D1103" s="9" t="s">
        <v>401</v>
      </c>
      <c r="E1103" s="9" t="s">
        <v>29</v>
      </c>
      <c r="F1103" s="9" t="s">
        <v>401</v>
      </c>
      <c r="G1103" s="5" t="s">
        <v>401</v>
      </c>
      <c r="H1103" s="6">
        <v>3.65</v>
      </c>
      <c r="I1103" s="6">
        <v>0</v>
      </c>
      <c r="J1103" s="6">
        <v>0</v>
      </c>
      <c r="K1103" s="6">
        <v>0.04</v>
      </c>
      <c r="L1103" s="6">
        <v>0.41</v>
      </c>
      <c r="M1103" s="6">
        <v>0</v>
      </c>
      <c r="N1103" s="6">
        <v>0</v>
      </c>
      <c r="O1103" s="6">
        <v>3.21</v>
      </c>
      <c r="P1103" s="82">
        <f t="shared" si="19"/>
        <v>3.21</v>
      </c>
    </row>
    <row r="1104" spans="1:16" s="3" customFormat="1" x14ac:dyDescent="0.25">
      <c r="A1104" s="9">
        <v>2019</v>
      </c>
      <c r="B1104" s="9">
        <v>4</v>
      </c>
      <c r="C1104" s="9" t="s">
        <v>61</v>
      </c>
      <c r="D1104" s="9" t="s">
        <v>62</v>
      </c>
      <c r="E1104" s="9" t="s">
        <v>29</v>
      </c>
      <c r="F1104" s="9" t="s">
        <v>402</v>
      </c>
      <c r="G1104" s="5" t="s">
        <v>401</v>
      </c>
      <c r="H1104" s="6">
        <v>69.239999999999995</v>
      </c>
      <c r="I1104" s="6">
        <v>0</v>
      </c>
      <c r="J1104" s="6">
        <v>0</v>
      </c>
      <c r="K1104" s="6">
        <v>1.73</v>
      </c>
      <c r="L1104" s="6">
        <v>67.510000000000005</v>
      </c>
      <c r="M1104" s="6">
        <v>0</v>
      </c>
      <c r="N1104" s="6">
        <v>0</v>
      </c>
      <c r="O1104" s="6">
        <v>0</v>
      </c>
      <c r="P1104" s="82">
        <f t="shared" si="19"/>
        <v>0</v>
      </c>
    </row>
    <row r="1105" spans="1:16" s="3" customFormat="1" x14ac:dyDescent="0.25">
      <c r="A1105" s="9">
        <v>2019</v>
      </c>
      <c r="B1105" s="9">
        <v>4</v>
      </c>
      <c r="C1105" s="9" t="s">
        <v>61</v>
      </c>
      <c r="D1105" s="9" t="s">
        <v>401</v>
      </c>
      <c r="E1105" s="9" t="s">
        <v>29</v>
      </c>
      <c r="F1105" s="9" t="s">
        <v>402</v>
      </c>
      <c r="G1105" s="5" t="s">
        <v>401</v>
      </c>
      <c r="H1105" s="6">
        <v>34.5</v>
      </c>
      <c r="I1105" s="6">
        <v>0</v>
      </c>
      <c r="J1105" s="6">
        <v>0</v>
      </c>
      <c r="K1105" s="6">
        <v>0.86</v>
      </c>
      <c r="L1105" s="6">
        <v>33.64</v>
      </c>
      <c r="M1105" s="6">
        <v>0</v>
      </c>
      <c r="N1105" s="6">
        <v>0</v>
      </c>
      <c r="O1105" s="6">
        <v>0</v>
      </c>
      <c r="P1105" s="82">
        <f t="shared" si="19"/>
        <v>0</v>
      </c>
    </row>
    <row r="1106" spans="1:16" s="3" customFormat="1" x14ac:dyDescent="0.25">
      <c r="A1106" s="9">
        <v>2019</v>
      </c>
      <c r="B1106" s="9">
        <v>4</v>
      </c>
      <c r="C1106" s="9" t="s">
        <v>98</v>
      </c>
      <c r="D1106" s="9" t="s">
        <v>403</v>
      </c>
      <c r="E1106" s="9" t="s">
        <v>29</v>
      </c>
      <c r="F1106" s="9" t="s">
        <v>404</v>
      </c>
      <c r="G1106" s="5" t="s">
        <v>405</v>
      </c>
      <c r="H1106" s="6">
        <v>0.06</v>
      </c>
      <c r="I1106" s="6">
        <v>0</v>
      </c>
      <c r="J1106" s="6">
        <v>0</v>
      </c>
      <c r="K1106" s="6">
        <v>0.06</v>
      </c>
      <c r="L1106" s="6">
        <v>0</v>
      </c>
      <c r="M1106" s="6">
        <v>0</v>
      </c>
      <c r="N1106" s="6">
        <v>0</v>
      </c>
      <c r="O1106" s="6">
        <v>0</v>
      </c>
      <c r="P1106" s="82">
        <f t="shared" si="19"/>
        <v>0</v>
      </c>
    </row>
    <row r="1107" spans="1:16" s="3" customFormat="1" x14ac:dyDescent="0.25">
      <c r="A1107" s="9">
        <v>2019</v>
      </c>
      <c r="B1107" s="9">
        <v>4</v>
      </c>
      <c r="C1107" s="9" t="s">
        <v>19</v>
      </c>
      <c r="D1107" s="9" t="s">
        <v>70</v>
      </c>
      <c r="E1107" s="9" t="s">
        <v>364</v>
      </c>
      <c r="F1107" s="9" t="s">
        <v>406</v>
      </c>
      <c r="G1107" s="5" t="s">
        <v>407</v>
      </c>
      <c r="H1107" s="6">
        <v>3484.33</v>
      </c>
      <c r="I1107" s="6">
        <v>0</v>
      </c>
      <c r="J1107" s="6">
        <v>3386.6499999999996</v>
      </c>
      <c r="K1107" s="6">
        <v>9.17</v>
      </c>
      <c r="L1107" s="6">
        <v>88.509999999999991</v>
      </c>
      <c r="M1107" s="6">
        <v>0</v>
      </c>
      <c r="N1107" s="6">
        <v>0</v>
      </c>
      <c r="O1107" s="6">
        <v>0</v>
      </c>
      <c r="P1107" s="82">
        <f t="shared" si="19"/>
        <v>0</v>
      </c>
    </row>
    <row r="1108" spans="1:16" s="3" customFormat="1" x14ac:dyDescent="0.25">
      <c r="A1108" s="9">
        <v>2019</v>
      </c>
      <c r="B1108" s="9">
        <v>4</v>
      </c>
      <c r="C1108" s="9" t="s">
        <v>19</v>
      </c>
      <c r="D1108" s="9" t="s">
        <v>70</v>
      </c>
      <c r="E1108" s="9" t="s">
        <v>364</v>
      </c>
      <c r="F1108" s="9" t="s">
        <v>408</v>
      </c>
      <c r="G1108" s="5" t="s">
        <v>407</v>
      </c>
      <c r="H1108" s="6">
        <v>1362.93</v>
      </c>
      <c r="I1108" s="6">
        <v>0</v>
      </c>
      <c r="J1108" s="6">
        <v>1324.72</v>
      </c>
      <c r="K1108" s="6">
        <v>3.59</v>
      </c>
      <c r="L1108" s="6">
        <v>34.619999999999997</v>
      </c>
      <c r="M1108" s="6">
        <v>0</v>
      </c>
      <c r="N1108" s="6">
        <v>0</v>
      </c>
      <c r="O1108" s="6">
        <v>0</v>
      </c>
      <c r="P1108" s="82">
        <f t="shared" si="19"/>
        <v>0</v>
      </c>
    </row>
    <row r="1109" spans="1:16" s="3" customFormat="1" x14ac:dyDescent="0.25">
      <c r="A1109" s="9">
        <v>2019</v>
      </c>
      <c r="B1109" s="9">
        <v>4</v>
      </c>
      <c r="C1109" s="9" t="s">
        <v>19</v>
      </c>
      <c r="D1109" s="9" t="s">
        <v>70</v>
      </c>
      <c r="E1109" s="9" t="s">
        <v>364</v>
      </c>
      <c r="F1109" s="9" t="s">
        <v>409</v>
      </c>
      <c r="G1109" s="5" t="s">
        <v>407</v>
      </c>
      <c r="H1109" s="6">
        <v>12626.789999999999</v>
      </c>
      <c r="I1109" s="6">
        <v>0</v>
      </c>
      <c r="J1109" s="6">
        <v>6300.9000000000005</v>
      </c>
      <c r="K1109" s="6">
        <v>35.51</v>
      </c>
      <c r="L1109" s="6">
        <v>261.83</v>
      </c>
      <c r="M1109" s="6">
        <v>4259.4400000000005</v>
      </c>
      <c r="N1109" s="6">
        <v>0</v>
      </c>
      <c r="O1109" s="6">
        <v>1769.1100000000001</v>
      </c>
      <c r="P1109" s="82">
        <f t="shared" si="19"/>
        <v>6028.5500000000011</v>
      </c>
    </row>
    <row r="1110" spans="1:16" s="3" customFormat="1" x14ac:dyDescent="0.25">
      <c r="A1110" s="9">
        <v>2019</v>
      </c>
      <c r="B1110" s="9">
        <v>4</v>
      </c>
      <c r="C1110" s="9" t="s">
        <v>61</v>
      </c>
      <c r="D1110" s="9" t="s">
        <v>399</v>
      </c>
      <c r="E1110" s="9" t="s">
        <v>29</v>
      </c>
      <c r="F1110" s="9" t="s">
        <v>410</v>
      </c>
      <c r="G1110" s="5" t="s">
        <v>411</v>
      </c>
      <c r="H1110" s="6">
        <v>7.39</v>
      </c>
      <c r="I1110" s="6">
        <v>0</v>
      </c>
      <c r="J1110" s="6">
        <v>0</v>
      </c>
      <c r="K1110" s="6">
        <v>7.39</v>
      </c>
      <c r="L1110" s="6">
        <v>0</v>
      </c>
      <c r="M1110" s="6">
        <v>0</v>
      </c>
      <c r="N1110" s="6">
        <v>0</v>
      </c>
      <c r="O1110" s="6">
        <v>0</v>
      </c>
      <c r="P1110" s="82">
        <f t="shared" si="19"/>
        <v>0</v>
      </c>
    </row>
    <row r="1111" spans="1:16" s="3" customFormat="1" x14ac:dyDescent="0.25">
      <c r="A1111" s="9">
        <v>2019</v>
      </c>
      <c r="B1111" s="9">
        <v>4</v>
      </c>
      <c r="C1111" s="9" t="s">
        <v>61</v>
      </c>
      <c r="D1111" s="9" t="s">
        <v>399</v>
      </c>
      <c r="E1111" s="9" t="s">
        <v>29</v>
      </c>
      <c r="F1111" s="9" t="s">
        <v>412</v>
      </c>
      <c r="G1111" s="5" t="s">
        <v>411</v>
      </c>
      <c r="H1111" s="6">
        <v>1.41</v>
      </c>
      <c r="I1111" s="6">
        <v>0</v>
      </c>
      <c r="J1111" s="6">
        <v>0</v>
      </c>
      <c r="K1111" s="6">
        <v>1.41</v>
      </c>
      <c r="L1111" s="6">
        <v>0</v>
      </c>
      <c r="M1111" s="6">
        <v>0</v>
      </c>
      <c r="N1111" s="6">
        <v>0</v>
      </c>
      <c r="O1111" s="6">
        <v>0</v>
      </c>
      <c r="P1111" s="82">
        <f t="shared" si="19"/>
        <v>0</v>
      </c>
    </row>
    <row r="1112" spans="1:16" s="3" customFormat="1" x14ac:dyDescent="0.25">
      <c r="A1112" s="9">
        <v>2019</v>
      </c>
      <c r="B1112" s="9">
        <v>4</v>
      </c>
      <c r="C1112" s="9" t="s">
        <v>61</v>
      </c>
      <c r="D1112" s="9" t="s">
        <v>62</v>
      </c>
      <c r="E1112" s="9" t="s">
        <v>29</v>
      </c>
      <c r="F1112" s="9" t="s">
        <v>413</v>
      </c>
      <c r="G1112" s="5" t="s">
        <v>411</v>
      </c>
      <c r="H1112" s="6">
        <v>2.4</v>
      </c>
      <c r="I1112" s="6">
        <v>0</v>
      </c>
      <c r="J1112" s="6">
        <v>0</v>
      </c>
      <c r="K1112" s="6">
        <v>2.4</v>
      </c>
      <c r="L1112" s="6">
        <v>0</v>
      </c>
      <c r="M1112" s="6">
        <v>0</v>
      </c>
      <c r="N1112" s="6">
        <v>0</v>
      </c>
      <c r="O1112" s="6">
        <v>0</v>
      </c>
      <c r="P1112" s="82">
        <f t="shared" si="19"/>
        <v>0</v>
      </c>
    </row>
    <row r="1113" spans="1:16" s="3" customFormat="1" x14ac:dyDescent="0.25">
      <c r="A1113" s="9">
        <v>2019</v>
      </c>
      <c r="B1113" s="9">
        <v>4</v>
      </c>
      <c r="C1113" s="9" t="s">
        <v>61</v>
      </c>
      <c r="D1113" s="9" t="s">
        <v>399</v>
      </c>
      <c r="E1113" s="9" t="s">
        <v>29</v>
      </c>
      <c r="F1113" s="9" t="s">
        <v>414</v>
      </c>
      <c r="G1113" s="5" t="s">
        <v>411</v>
      </c>
      <c r="H1113" s="6">
        <v>6.03</v>
      </c>
      <c r="I1113" s="6">
        <v>0</v>
      </c>
      <c r="J1113" s="6">
        <v>0</v>
      </c>
      <c r="K1113" s="6">
        <v>0.15</v>
      </c>
      <c r="L1113" s="6">
        <v>0</v>
      </c>
      <c r="M1113" s="6">
        <v>5.88</v>
      </c>
      <c r="N1113" s="6">
        <v>1.99</v>
      </c>
      <c r="O1113" s="6">
        <v>0</v>
      </c>
      <c r="P1113" s="82">
        <f t="shared" si="19"/>
        <v>3.8899999999999997</v>
      </c>
    </row>
    <row r="1114" spans="1:16" s="3" customFormat="1" x14ac:dyDescent="0.25">
      <c r="A1114" s="9">
        <v>2019</v>
      </c>
      <c r="B1114" s="9">
        <v>4</v>
      </c>
      <c r="C1114" s="9" t="s">
        <v>61</v>
      </c>
      <c r="D1114" s="9" t="s">
        <v>399</v>
      </c>
      <c r="E1114" s="9" t="s">
        <v>29</v>
      </c>
      <c r="F1114" s="9" t="s">
        <v>415</v>
      </c>
      <c r="G1114" s="5" t="s">
        <v>411</v>
      </c>
      <c r="H1114" s="6">
        <v>10.56</v>
      </c>
      <c r="I1114" s="6">
        <v>0</v>
      </c>
      <c r="J1114" s="6">
        <v>0</v>
      </c>
      <c r="K1114" s="6">
        <v>5.4</v>
      </c>
      <c r="L1114" s="6">
        <v>0</v>
      </c>
      <c r="M1114" s="6">
        <v>5.15</v>
      </c>
      <c r="N1114" s="6">
        <v>1.74</v>
      </c>
      <c r="O1114" s="6">
        <v>0</v>
      </c>
      <c r="P1114" s="82">
        <f t="shared" si="19"/>
        <v>3.41</v>
      </c>
    </row>
    <row r="1115" spans="1:16" s="3" customFormat="1" x14ac:dyDescent="0.25">
      <c r="A1115" s="9">
        <v>2019</v>
      </c>
      <c r="B1115" s="9">
        <v>4</v>
      </c>
      <c r="C1115" s="9" t="s">
        <v>61</v>
      </c>
      <c r="D1115" s="9" t="s">
        <v>399</v>
      </c>
      <c r="E1115" s="9" t="s">
        <v>29</v>
      </c>
      <c r="F1115" s="9" t="s">
        <v>416</v>
      </c>
      <c r="G1115" s="5" t="s">
        <v>411</v>
      </c>
      <c r="H1115" s="6">
        <v>35.39</v>
      </c>
      <c r="I1115" s="6">
        <v>0</v>
      </c>
      <c r="J1115" s="6">
        <v>0</v>
      </c>
      <c r="K1115" s="6">
        <v>1.5899999999999999</v>
      </c>
      <c r="L1115" s="6">
        <v>2.96</v>
      </c>
      <c r="M1115" s="6">
        <v>30.84</v>
      </c>
      <c r="N1115" s="6">
        <v>10.45</v>
      </c>
      <c r="O1115" s="6">
        <v>0</v>
      </c>
      <c r="P1115" s="82">
        <f t="shared" si="19"/>
        <v>20.39</v>
      </c>
    </row>
    <row r="1116" spans="1:16" s="3" customFormat="1" x14ac:dyDescent="0.25">
      <c r="A1116" s="9">
        <v>2019</v>
      </c>
      <c r="B1116" s="9">
        <v>4</v>
      </c>
      <c r="C1116" s="9" t="s">
        <v>61</v>
      </c>
      <c r="D1116" s="9" t="s">
        <v>417</v>
      </c>
      <c r="E1116" s="9" t="s">
        <v>29</v>
      </c>
      <c r="F1116" s="9" t="s">
        <v>418</v>
      </c>
      <c r="G1116" s="5" t="s">
        <v>411</v>
      </c>
      <c r="H1116" s="6">
        <v>3.71</v>
      </c>
      <c r="I1116" s="6">
        <v>0</v>
      </c>
      <c r="J1116" s="6">
        <v>0</v>
      </c>
      <c r="K1116" s="6">
        <v>2.35</v>
      </c>
      <c r="L1116" s="6">
        <v>1.3599999999999999</v>
      </c>
      <c r="M1116" s="6">
        <v>0</v>
      </c>
      <c r="N1116" s="6">
        <v>0</v>
      </c>
      <c r="O1116" s="6">
        <v>0</v>
      </c>
      <c r="P1116" s="82">
        <f t="shared" si="19"/>
        <v>0</v>
      </c>
    </row>
    <row r="1117" spans="1:16" s="3" customFormat="1" x14ac:dyDescent="0.25">
      <c r="A1117" s="9">
        <v>2019</v>
      </c>
      <c r="B1117" s="9">
        <v>4</v>
      </c>
      <c r="C1117" s="9" t="s">
        <v>61</v>
      </c>
      <c r="D1117" s="9" t="s">
        <v>62</v>
      </c>
      <c r="E1117" s="9" t="s">
        <v>29</v>
      </c>
      <c r="F1117" s="9" t="s">
        <v>419</v>
      </c>
      <c r="G1117" s="5" t="s">
        <v>411</v>
      </c>
      <c r="H1117" s="6">
        <v>3.84</v>
      </c>
      <c r="I1117" s="6">
        <v>0</v>
      </c>
      <c r="J1117" s="6">
        <v>0</v>
      </c>
      <c r="K1117" s="6">
        <v>3.84</v>
      </c>
      <c r="L1117" s="6">
        <v>0</v>
      </c>
      <c r="M1117" s="6">
        <v>0</v>
      </c>
      <c r="N1117" s="6">
        <v>0</v>
      </c>
      <c r="O1117" s="6">
        <v>0</v>
      </c>
      <c r="P1117" s="82">
        <f t="shared" si="19"/>
        <v>0</v>
      </c>
    </row>
    <row r="1118" spans="1:16" s="3" customFormat="1" x14ac:dyDescent="0.25">
      <c r="A1118" s="9">
        <v>2019</v>
      </c>
      <c r="B1118" s="9">
        <v>4</v>
      </c>
      <c r="C1118" s="9" t="s">
        <v>61</v>
      </c>
      <c r="D1118" s="9" t="s">
        <v>62</v>
      </c>
      <c r="E1118" s="9" t="s">
        <v>29</v>
      </c>
      <c r="F1118" s="9" t="s">
        <v>420</v>
      </c>
      <c r="G1118" s="5" t="s">
        <v>411</v>
      </c>
      <c r="H1118" s="6">
        <v>0.37</v>
      </c>
      <c r="I1118" s="6">
        <v>0</v>
      </c>
      <c r="J1118" s="6">
        <v>0</v>
      </c>
      <c r="K1118" s="6">
        <v>0.37</v>
      </c>
      <c r="L1118" s="6">
        <v>0</v>
      </c>
      <c r="M1118" s="6">
        <v>0</v>
      </c>
      <c r="N1118" s="6">
        <v>0</v>
      </c>
      <c r="O1118" s="6">
        <v>0</v>
      </c>
      <c r="P1118" s="82">
        <f t="shared" si="19"/>
        <v>0</v>
      </c>
    </row>
    <row r="1119" spans="1:16" s="3" customFormat="1" x14ac:dyDescent="0.25">
      <c r="A1119" s="9">
        <v>2019</v>
      </c>
      <c r="B1119" s="9">
        <v>4</v>
      </c>
      <c r="C1119" s="9" t="s">
        <v>61</v>
      </c>
      <c r="D1119" s="9" t="s">
        <v>62</v>
      </c>
      <c r="E1119" s="9" t="s">
        <v>29</v>
      </c>
      <c r="F1119" s="9" t="s">
        <v>421</v>
      </c>
      <c r="G1119" s="5" t="s">
        <v>411</v>
      </c>
      <c r="H1119" s="6">
        <v>0.48</v>
      </c>
      <c r="I1119" s="6">
        <v>0</v>
      </c>
      <c r="J1119" s="6">
        <v>0</v>
      </c>
      <c r="K1119" s="6">
        <v>0.48</v>
      </c>
      <c r="L1119" s="6">
        <v>0</v>
      </c>
      <c r="M1119" s="6">
        <v>0</v>
      </c>
      <c r="N1119" s="6">
        <v>0</v>
      </c>
      <c r="O1119" s="6">
        <v>0</v>
      </c>
      <c r="P1119" s="82">
        <f t="shared" si="19"/>
        <v>0</v>
      </c>
    </row>
    <row r="1120" spans="1:16" s="3" customFormat="1" x14ac:dyDescent="0.25">
      <c r="A1120" s="9">
        <v>2019</v>
      </c>
      <c r="B1120" s="9">
        <v>4</v>
      </c>
      <c r="C1120" s="9" t="s">
        <v>61</v>
      </c>
      <c r="D1120" s="9" t="s">
        <v>399</v>
      </c>
      <c r="E1120" s="9" t="s">
        <v>29</v>
      </c>
      <c r="F1120" s="9" t="s">
        <v>422</v>
      </c>
      <c r="G1120" s="5" t="s">
        <v>411</v>
      </c>
      <c r="H1120" s="6">
        <v>7.15</v>
      </c>
      <c r="I1120" s="6">
        <v>0</v>
      </c>
      <c r="J1120" s="6">
        <v>0</v>
      </c>
      <c r="K1120" s="6">
        <v>0.51</v>
      </c>
      <c r="L1120" s="6">
        <v>0</v>
      </c>
      <c r="M1120" s="6">
        <v>6.64</v>
      </c>
      <c r="N1120" s="6">
        <v>2.25</v>
      </c>
      <c r="O1120" s="6">
        <v>0</v>
      </c>
      <c r="P1120" s="82">
        <f t="shared" si="19"/>
        <v>4.3899999999999997</v>
      </c>
    </row>
    <row r="1121" spans="1:16" s="3" customFormat="1" x14ac:dyDescent="0.25">
      <c r="A1121" s="9">
        <v>2019</v>
      </c>
      <c r="B1121" s="9">
        <v>4</v>
      </c>
      <c r="C1121" s="9" t="s">
        <v>61</v>
      </c>
      <c r="D1121" s="9" t="s">
        <v>399</v>
      </c>
      <c r="E1121" s="9" t="s">
        <v>29</v>
      </c>
      <c r="F1121" s="9" t="s">
        <v>423</v>
      </c>
      <c r="G1121" s="5" t="s">
        <v>411</v>
      </c>
      <c r="H1121" s="6">
        <v>3.88</v>
      </c>
      <c r="I1121" s="6">
        <v>0</v>
      </c>
      <c r="J1121" s="6">
        <v>0</v>
      </c>
      <c r="K1121" s="6">
        <v>0.09</v>
      </c>
      <c r="L1121" s="6">
        <v>0</v>
      </c>
      <c r="M1121" s="6">
        <v>3.7800000000000002</v>
      </c>
      <c r="N1121" s="6">
        <v>1.28</v>
      </c>
      <c r="O1121" s="6">
        <v>0</v>
      </c>
      <c r="P1121" s="82">
        <f t="shared" si="19"/>
        <v>2.5</v>
      </c>
    </row>
    <row r="1122" spans="1:16" s="3" customFormat="1" x14ac:dyDescent="0.25">
      <c r="A1122" s="9">
        <v>2019</v>
      </c>
      <c r="B1122" s="9">
        <v>4</v>
      </c>
      <c r="C1122" s="9" t="s">
        <v>61</v>
      </c>
      <c r="D1122" s="9" t="s">
        <v>399</v>
      </c>
      <c r="E1122" s="9" t="s">
        <v>29</v>
      </c>
      <c r="F1122" s="9" t="s">
        <v>424</v>
      </c>
      <c r="G1122" s="5" t="s">
        <v>411</v>
      </c>
      <c r="H1122" s="6">
        <v>19.3</v>
      </c>
      <c r="I1122" s="6">
        <v>0</v>
      </c>
      <c r="J1122" s="6">
        <v>0</v>
      </c>
      <c r="K1122" s="6">
        <v>0.46</v>
      </c>
      <c r="L1122" s="6">
        <v>0</v>
      </c>
      <c r="M1122" s="6">
        <v>18.829999999999998</v>
      </c>
      <c r="N1122" s="6">
        <v>6.38</v>
      </c>
      <c r="O1122" s="6">
        <v>0</v>
      </c>
      <c r="P1122" s="82">
        <f t="shared" si="19"/>
        <v>12.45</v>
      </c>
    </row>
    <row r="1123" spans="1:16" s="3" customFormat="1" x14ac:dyDescent="0.25">
      <c r="A1123" s="9">
        <v>2019</v>
      </c>
      <c r="B1123" s="9">
        <v>4</v>
      </c>
      <c r="C1123" s="9" t="s">
        <v>124</v>
      </c>
      <c r="D1123" s="9" t="s">
        <v>425</v>
      </c>
      <c r="E1123" s="9" t="s">
        <v>426</v>
      </c>
      <c r="F1123" s="9" t="s">
        <v>427</v>
      </c>
      <c r="G1123" s="5" t="s">
        <v>427</v>
      </c>
      <c r="H1123" s="6">
        <v>20.48</v>
      </c>
      <c r="I1123" s="6">
        <v>0</v>
      </c>
      <c r="J1123" s="6">
        <v>0</v>
      </c>
      <c r="K1123" s="6">
        <v>6.75</v>
      </c>
      <c r="L1123" s="6">
        <v>13.74</v>
      </c>
      <c r="M1123" s="6">
        <v>0</v>
      </c>
      <c r="N1123" s="6">
        <v>0</v>
      </c>
      <c r="O1123" s="6">
        <v>0</v>
      </c>
      <c r="P1123" s="82">
        <f t="shared" si="19"/>
        <v>0</v>
      </c>
    </row>
    <row r="1124" spans="1:16" s="3" customFormat="1" x14ac:dyDescent="0.25">
      <c r="A1124" s="9">
        <v>2019</v>
      </c>
      <c r="B1124" s="9">
        <v>4</v>
      </c>
      <c r="C1124" s="9" t="s">
        <v>89</v>
      </c>
      <c r="D1124" s="9" t="s">
        <v>90</v>
      </c>
      <c r="E1124" s="9" t="s">
        <v>29</v>
      </c>
      <c r="F1124" s="9" t="s">
        <v>428</v>
      </c>
      <c r="G1124" s="5" t="s">
        <v>429</v>
      </c>
      <c r="H1124" s="6">
        <v>3.29</v>
      </c>
      <c r="I1124" s="6">
        <v>0</v>
      </c>
      <c r="J1124" s="6">
        <v>0</v>
      </c>
      <c r="K1124" s="6">
        <v>3.29</v>
      </c>
      <c r="L1124" s="6">
        <v>0</v>
      </c>
      <c r="M1124" s="6">
        <v>0</v>
      </c>
      <c r="N1124" s="6">
        <v>0</v>
      </c>
      <c r="O1124" s="6">
        <v>0</v>
      </c>
      <c r="P1124" s="82">
        <f t="shared" si="19"/>
        <v>0</v>
      </c>
    </row>
    <row r="1125" spans="1:16" s="3" customFormat="1" x14ac:dyDescent="0.25">
      <c r="A1125" s="9">
        <v>2019</v>
      </c>
      <c r="B1125" s="9">
        <v>4</v>
      </c>
      <c r="C1125" s="9" t="s">
        <v>89</v>
      </c>
      <c r="D1125" s="9" t="s">
        <v>288</v>
      </c>
      <c r="E1125" s="9" t="s">
        <v>29</v>
      </c>
      <c r="F1125" s="9" t="s">
        <v>430</v>
      </c>
      <c r="G1125" s="5" t="s">
        <v>431</v>
      </c>
      <c r="H1125" s="6">
        <v>95.51</v>
      </c>
      <c r="I1125" s="6">
        <v>0</v>
      </c>
      <c r="J1125" s="6">
        <v>0</v>
      </c>
      <c r="K1125" s="6">
        <v>11.23</v>
      </c>
      <c r="L1125" s="6">
        <v>0</v>
      </c>
      <c r="M1125" s="6">
        <v>84.28</v>
      </c>
      <c r="N1125" s="6">
        <v>14.6</v>
      </c>
      <c r="O1125" s="6">
        <v>0</v>
      </c>
      <c r="P1125" s="82">
        <f t="shared" si="19"/>
        <v>69.680000000000007</v>
      </c>
    </row>
    <row r="1126" spans="1:16" s="3" customFormat="1" x14ac:dyDescent="0.25">
      <c r="A1126" s="9">
        <v>2019</v>
      </c>
      <c r="B1126" s="9">
        <v>4</v>
      </c>
      <c r="C1126" s="9" t="s">
        <v>89</v>
      </c>
      <c r="D1126" s="9" t="s">
        <v>90</v>
      </c>
      <c r="E1126" s="9" t="s">
        <v>29</v>
      </c>
      <c r="F1126" s="9" t="s">
        <v>432</v>
      </c>
      <c r="G1126" s="5" t="s">
        <v>433</v>
      </c>
      <c r="H1126" s="6">
        <v>294.8</v>
      </c>
      <c r="I1126" s="6">
        <v>0</v>
      </c>
      <c r="J1126" s="6">
        <v>0</v>
      </c>
      <c r="K1126" s="6">
        <v>3.05</v>
      </c>
      <c r="L1126" s="6">
        <v>0</v>
      </c>
      <c r="M1126" s="6">
        <v>291.75</v>
      </c>
      <c r="N1126" s="6">
        <v>100.44</v>
      </c>
      <c r="O1126" s="6">
        <v>0</v>
      </c>
      <c r="P1126" s="82">
        <f t="shared" si="19"/>
        <v>191.31</v>
      </c>
    </row>
    <row r="1127" spans="1:16" s="3" customFormat="1" x14ac:dyDescent="0.25">
      <c r="A1127" s="9">
        <v>2019</v>
      </c>
      <c r="B1127" s="9">
        <v>4</v>
      </c>
      <c r="C1127" s="9" t="s">
        <v>203</v>
      </c>
      <c r="D1127" s="9" t="s">
        <v>434</v>
      </c>
      <c r="E1127" s="9" t="s">
        <v>43</v>
      </c>
      <c r="F1127" s="9" t="s">
        <v>434</v>
      </c>
      <c r="G1127" s="5" t="s">
        <v>434</v>
      </c>
      <c r="H1127" s="6">
        <v>9.6199999999999992</v>
      </c>
      <c r="I1127" s="6">
        <v>0</v>
      </c>
      <c r="J1127" s="6">
        <v>0</v>
      </c>
      <c r="K1127" s="6">
        <v>0.09</v>
      </c>
      <c r="L1127" s="6">
        <v>0.59</v>
      </c>
      <c r="M1127" s="6">
        <v>0</v>
      </c>
      <c r="N1127" s="6">
        <v>0</v>
      </c>
      <c r="O1127" s="6">
        <v>8.9499999999999993</v>
      </c>
      <c r="P1127" s="82">
        <f t="shared" si="19"/>
        <v>8.9499999999999993</v>
      </c>
    </row>
    <row r="1128" spans="1:16" s="3" customFormat="1" x14ac:dyDescent="0.25">
      <c r="A1128" s="9">
        <v>2019</v>
      </c>
      <c r="B1128" s="9">
        <v>4</v>
      </c>
      <c r="C1128" s="9" t="s">
        <v>15</v>
      </c>
      <c r="D1128" s="9" t="s">
        <v>24</v>
      </c>
      <c r="E1128" s="9" t="s">
        <v>43</v>
      </c>
      <c r="F1128" s="9" t="s">
        <v>435</v>
      </c>
      <c r="G1128" s="5" t="s">
        <v>434</v>
      </c>
      <c r="H1128" s="6">
        <v>31.47</v>
      </c>
      <c r="I1128" s="6">
        <v>0</v>
      </c>
      <c r="J1128" s="6">
        <v>0</v>
      </c>
      <c r="K1128" s="6">
        <v>0.31</v>
      </c>
      <c r="L1128" s="6">
        <v>3.12</v>
      </c>
      <c r="M1128" s="6">
        <v>0</v>
      </c>
      <c r="N1128" s="6">
        <v>0</v>
      </c>
      <c r="O1128" s="6">
        <v>28.049999999999997</v>
      </c>
      <c r="P1128" s="82">
        <f t="shared" si="19"/>
        <v>28.049999999999997</v>
      </c>
    </row>
    <row r="1129" spans="1:16" s="3" customFormat="1" x14ac:dyDescent="0.25">
      <c r="A1129" s="9">
        <v>2019</v>
      </c>
      <c r="B1129" s="9">
        <v>4</v>
      </c>
      <c r="C1129" s="9" t="s">
        <v>124</v>
      </c>
      <c r="D1129" s="9" t="s">
        <v>125</v>
      </c>
      <c r="E1129" s="9" t="s">
        <v>126</v>
      </c>
      <c r="F1129" s="9" t="s">
        <v>436</v>
      </c>
      <c r="G1129" s="5" t="s">
        <v>437</v>
      </c>
      <c r="H1129" s="6">
        <v>9.64</v>
      </c>
      <c r="I1129" s="6">
        <v>0</v>
      </c>
      <c r="J1129" s="6">
        <v>0</v>
      </c>
      <c r="K1129" s="6">
        <v>9.64</v>
      </c>
      <c r="L1129" s="6">
        <v>0</v>
      </c>
      <c r="M1129" s="6">
        <v>0</v>
      </c>
      <c r="N1129" s="6">
        <v>0</v>
      </c>
      <c r="O1129" s="6">
        <v>0</v>
      </c>
      <c r="P1129" s="82">
        <f t="shared" si="19"/>
        <v>0</v>
      </c>
    </row>
    <row r="1130" spans="1:16" s="3" customFormat="1" x14ac:dyDescent="0.25">
      <c r="A1130" s="9">
        <v>2019</v>
      </c>
      <c r="B1130" s="9">
        <v>4</v>
      </c>
      <c r="C1130" s="9" t="s">
        <v>124</v>
      </c>
      <c r="D1130" s="9" t="s">
        <v>425</v>
      </c>
      <c r="E1130" s="9" t="s">
        <v>126</v>
      </c>
      <c r="F1130" s="9" t="s">
        <v>438</v>
      </c>
      <c r="G1130" s="5" t="s">
        <v>439</v>
      </c>
      <c r="H1130" s="6">
        <v>0.47</v>
      </c>
      <c r="I1130" s="6">
        <v>0</v>
      </c>
      <c r="J1130" s="6">
        <v>0</v>
      </c>
      <c r="K1130" s="6">
        <v>0.47</v>
      </c>
      <c r="L1130" s="6">
        <v>0</v>
      </c>
      <c r="M1130" s="6">
        <v>0</v>
      </c>
      <c r="N1130" s="6">
        <v>0</v>
      </c>
      <c r="O1130" s="6">
        <v>0</v>
      </c>
      <c r="P1130" s="82">
        <f t="shared" si="19"/>
        <v>0</v>
      </c>
    </row>
    <row r="1131" spans="1:16" s="3" customFormat="1" x14ac:dyDescent="0.25">
      <c r="A1131" s="9">
        <v>2019</v>
      </c>
      <c r="B1131" s="9">
        <v>4</v>
      </c>
      <c r="C1131" s="9" t="s">
        <v>124</v>
      </c>
      <c r="D1131" s="9" t="s">
        <v>379</v>
      </c>
      <c r="E1131" s="9" t="s">
        <v>126</v>
      </c>
      <c r="F1131" s="9" t="s">
        <v>440</v>
      </c>
      <c r="G1131" s="5" t="s">
        <v>439</v>
      </c>
      <c r="H1131" s="6">
        <v>0.41</v>
      </c>
      <c r="I1131" s="6">
        <v>0</v>
      </c>
      <c r="J1131" s="6">
        <v>0</v>
      </c>
      <c r="K1131" s="6">
        <v>0.41</v>
      </c>
      <c r="L1131" s="6">
        <v>0</v>
      </c>
      <c r="M1131" s="6">
        <v>0</v>
      </c>
      <c r="N1131" s="6">
        <v>0</v>
      </c>
      <c r="O1131" s="6">
        <v>0</v>
      </c>
      <c r="P1131" s="82">
        <f t="shared" si="19"/>
        <v>0</v>
      </c>
    </row>
    <row r="1132" spans="1:16" s="3" customFormat="1" x14ac:dyDescent="0.25">
      <c r="A1132" s="9">
        <v>2019</v>
      </c>
      <c r="B1132" s="9">
        <v>4</v>
      </c>
      <c r="C1132" s="9" t="s">
        <v>19</v>
      </c>
      <c r="D1132" s="9" t="s">
        <v>20</v>
      </c>
      <c r="E1132" s="9" t="s">
        <v>441</v>
      </c>
      <c r="F1132" s="9" t="s">
        <v>442</v>
      </c>
      <c r="G1132" s="5" t="s">
        <v>442</v>
      </c>
      <c r="H1132" s="6">
        <v>4.1500000000000004</v>
      </c>
      <c r="I1132" s="6">
        <v>0</v>
      </c>
      <c r="J1132" s="6">
        <v>0</v>
      </c>
      <c r="K1132" s="6">
        <v>2.5599999999999996</v>
      </c>
      <c r="L1132" s="6">
        <v>1.6099999999999999</v>
      </c>
      <c r="M1132" s="6">
        <v>0</v>
      </c>
      <c r="N1132" s="6">
        <v>0</v>
      </c>
      <c r="O1132" s="6">
        <v>0</v>
      </c>
      <c r="P1132" s="82">
        <f t="shared" si="19"/>
        <v>0</v>
      </c>
    </row>
    <row r="1133" spans="1:16" s="3" customFormat="1" x14ac:dyDescent="0.25">
      <c r="A1133" s="9">
        <v>2019</v>
      </c>
      <c r="B1133" s="9">
        <v>4</v>
      </c>
      <c r="C1133" s="9" t="s">
        <v>19</v>
      </c>
      <c r="D1133" s="9" t="s">
        <v>70</v>
      </c>
      <c r="E1133" s="9" t="s">
        <v>441</v>
      </c>
      <c r="F1133" s="9" t="s">
        <v>442</v>
      </c>
      <c r="G1133" s="5" t="s">
        <v>442</v>
      </c>
      <c r="H1133" s="6">
        <v>0.03</v>
      </c>
      <c r="I1133" s="6">
        <v>0</v>
      </c>
      <c r="J1133" s="6">
        <v>0</v>
      </c>
      <c r="K1133" s="6">
        <v>0.02</v>
      </c>
      <c r="L1133" s="6">
        <v>0.01</v>
      </c>
      <c r="M1133" s="6">
        <v>0</v>
      </c>
      <c r="N1133" s="6">
        <v>0</v>
      </c>
      <c r="O1133" s="6">
        <v>0</v>
      </c>
      <c r="P1133" s="82">
        <f t="shared" si="19"/>
        <v>0</v>
      </c>
    </row>
    <row r="1134" spans="1:16" s="3" customFormat="1" x14ac:dyDescent="0.25">
      <c r="A1134" s="9">
        <v>2019</v>
      </c>
      <c r="B1134" s="9">
        <v>4</v>
      </c>
      <c r="C1134" s="9" t="s">
        <v>19</v>
      </c>
      <c r="D1134" s="9" t="s">
        <v>106</v>
      </c>
      <c r="E1134" s="9" t="s">
        <v>29</v>
      </c>
      <c r="F1134" s="9" t="s">
        <v>443</v>
      </c>
      <c r="G1134" s="5" t="s">
        <v>444</v>
      </c>
      <c r="H1134" s="6">
        <v>5039.87</v>
      </c>
      <c r="I1134" s="6">
        <v>0</v>
      </c>
      <c r="J1134" s="6">
        <v>4984.18</v>
      </c>
      <c r="K1134" s="6">
        <v>17.920000000000002</v>
      </c>
      <c r="L1134" s="6">
        <v>37.78</v>
      </c>
      <c r="M1134" s="6">
        <v>0</v>
      </c>
      <c r="N1134" s="6">
        <v>0</v>
      </c>
      <c r="O1134" s="6">
        <v>0</v>
      </c>
      <c r="P1134" s="82">
        <f t="shared" si="19"/>
        <v>0</v>
      </c>
    </row>
    <row r="1135" spans="1:16" s="3" customFormat="1" x14ac:dyDescent="0.25">
      <c r="A1135" s="9">
        <v>2019</v>
      </c>
      <c r="B1135" s="9">
        <v>4</v>
      </c>
      <c r="C1135" s="9" t="s">
        <v>19</v>
      </c>
      <c r="D1135" s="9" t="s">
        <v>70</v>
      </c>
      <c r="E1135" s="9" t="s">
        <v>29</v>
      </c>
      <c r="F1135" s="9" t="s">
        <v>445</v>
      </c>
      <c r="G1135" s="5" t="s">
        <v>444</v>
      </c>
      <c r="H1135" s="6">
        <v>340.36</v>
      </c>
      <c r="I1135" s="6">
        <v>0</v>
      </c>
      <c r="J1135" s="6">
        <v>337.18</v>
      </c>
      <c r="K1135" s="6">
        <v>0.62</v>
      </c>
      <c r="L1135" s="6">
        <v>2.56</v>
      </c>
      <c r="M1135" s="6">
        <v>0</v>
      </c>
      <c r="N1135" s="6">
        <v>0</v>
      </c>
      <c r="O1135" s="6">
        <v>0</v>
      </c>
      <c r="P1135" s="82">
        <f t="shared" si="19"/>
        <v>0</v>
      </c>
    </row>
    <row r="1136" spans="1:16" s="3" customFormat="1" x14ac:dyDescent="0.25">
      <c r="A1136" s="9">
        <v>2019</v>
      </c>
      <c r="B1136" s="9">
        <v>4</v>
      </c>
      <c r="C1136" s="9" t="s">
        <v>19</v>
      </c>
      <c r="D1136" s="9" t="s">
        <v>70</v>
      </c>
      <c r="E1136" s="9" t="s">
        <v>29</v>
      </c>
      <c r="F1136" s="9" t="s">
        <v>446</v>
      </c>
      <c r="G1136" s="5" t="s">
        <v>444</v>
      </c>
      <c r="H1136" s="6">
        <v>44.89</v>
      </c>
      <c r="I1136" s="6">
        <v>0</v>
      </c>
      <c r="J1136" s="6">
        <v>37.450000000000003</v>
      </c>
      <c r="K1136" s="6">
        <v>7.16</v>
      </c>
      <c r="L1136" s="6">
        <v>0.27</v>
      </c>
      <c r="M1136" s="6">
        <v>0</v>
      </c>
      <c r="N1136" s="6">
        <v>0</v>
      </c>
      <c r="O1136" s="6">
        <v>0</v>
      </c>
      <c r="P1136" s="82">
        <f t="shared" si="19"/>
        <v>0</v>
      </c>
    </row>
    <row r="1137" spans="1:16" s="3" customFormat="1" x14ac:dyDescent="0.25">
      <c r="A1137" s="9">
        <v>2019</v>
      </c>
      <c r="B1137" s="9">
        <v>4</v>
      </c>
      <c r="C1137" s="9" t="s">
        <v>19</v>
      </c>
      <c r="D1137" s="9" t="s">
        <v>78</v>
      </c>
      <c r="E1137" s="9" t="s">
        <v>29</v>
      </c>
      <c r="F1137" s="9" t="s">
        <v>447</v>
      </c>
      <c r="G1137" s="5" t="s">
        <v>448</v>
      </c>
      <c r="H1137" s="6">
        <v>1171.5899999999999</v>
      </c>
      <c r="I1137" s="6">
        <v>0</v>
      </c>
      <c r="J1137" s="6">
        <v>477.89</v>
      </c>
      <c r="K1137" s="6">
        <v>6.2</v>
      </c>
      <c r="L1137" s="6">
        <v>115.33</v>
      </c>
      <c r="M1137" s="6">
        <v>91.04</v>
      </c>
      <c r="N1137" s="6">
        <v>90.95</v>
      </c>
      <c r="O1137" s="6">
        <v>481.13</v>
      </c>
      <c r="P1137" s="82">
        <f t="shared" si="19"/>
        <v>481.21999999999997</v>
      </c>
    </row>
    <row r="1138" spans="1:16" s="3" customFormat="1" x14ac:dyDescent="0.25">
      <c r="A1138" s="9">
        <v>2019</v>
      </c>
      <c r="B1138" s="9">
        <v>4</v>
      </c>
      <c r="C1138" s="9" t="s">
        <v>15</v>
      </c>
      <c r="D1138" s="9" t="s">
        <v>24</v>
      </c>
      <c r="E1138" s="9" t="s">
        <v>25</v>
      </c>
      <c r="F1138" s="9" t="s">
        <v>449</v>
      </c>
      <c r="G1138" s="5" t="s">
        <v>449</v>
      </c>
      <c r="H1138" s="6">
        <v>1.72</v>
      </c>
      <c r="I1138" s="6">
        <v>0</v>
      </c>
      <c r="J1138" s="6">
        <v>0</v>
      </c>
      <c r="K1138" s="6">
        <v>0.49</v>
      </c>
      <c r="L1138" s="6">
        <v>6.0000000000000005E-2</v>
      </c>
      <c r="M1138" s="6">
        <v>0</v>
      </c>
      <c r="N1138" s="6">
        <v>0</v>
      </c>
      <c r="O1138" s="6">
        <v>1.17</v>
      </c>
      <c r="P1138" s="82">
        <f t="shared" si="19"/>
        <v>1.17</v>
      </c>
    </row>
    <row r="1139" spans="1:16" s="3" customFormat="1" x14ac:dyDescent="0.25">
      <c r="A1139" s="9">
        <v>2019</v>
      </c>
      <c r="B1139" s="9">
        <v>4</v>
      </c>
      <c r="C1139" s="9" t="s">
        <v>61</v>
      </c>
      <c r="D1139" s="9" t="s">
        <v>450</v>
      </c>
      <c r="E1139" s="9" t="s">
        <v>43</v>
      </c>
      <c r="F1139" s="9" t="s">
        <v>451</v>
      </c>
      <c r="G1139" s="5" t="s">
        <v>452</v>
      </c>
      <c r="H1139" s="6">
        <v>45.15</v>
      </c>
      <c r="I1139" s="6">
        <v>0</v>
      </c>
      <c r="J1139" s="6">
        <v>6.0500000000000007</v>
      </c>
      <c r="K1139" s="6">
        <v>16.119999999999997</v>
      </c>
      <c r="L1139" s="6">
        <v>4.54</v>
      </c>
      <c r="M1139" s="6">
        <v>0</v>
      </c>
      <c r="N1139" s="6">
        <v>0</v>
      </c>
      <c r="O1139" s="6">
        <v>18.45</v>
      </c>
      <c r="P1139" s="82">
        <f t="shared" si="19"/>
        <v>18.45</v>
      </c>
    </row>
    <row r="1140" spans="1:16" s="3" customFormat="1" x14ac:dyDescent="0.25">
      <c r="A1140" s="9">
        <v>2019</v>
      </c>
      <c r="B1140" s="9">
        <v>4</v>
      </c>
      <c r="C1140" s="9" t="s">
        <v>61</v>
      </c>
      <c r="D1140" s="9" t="s">
        <v>453</v>
      </c>
      <c r="E1140" s="9" t="s">
        <v>43</v>
      </c>
      <c r="F1140" s="9" t="s">
        <v>454</v>
      </c>
      <c r="G1140" s="5" t="s">
        <v>452</v>
      </c>
      <c r="H1140" s="6">
        <v>15.96</v>
      </c>
      <c r="I1140" s="6">
        <v>0</v>
      </c>
      <c r="J1140" s="6">
        <v>0</v>
      </c>
      <c r="K1140" s="6">
        <v>1.6400000000000001</v>
      </c>
      <c r="L1140" s="6">
        <v>14.32</v>
      </c>
      <c r="M1140" s="6">
        <v>0</v>
      </c>
      <c r="N1140" s="6">
        <v>0</v>
      </c>
      <c r="O1140" s="6">
        <v>0</v>
      </c>
      <c r="P1140" s="82">
        <f t="shared" si="19"/>
        <v>0</v>
      </c>
    </row>
    <row r="1141" spans="1:16" s="3" customFormat="1" x14ac:dyDescent="0.25">
      <c r="A1141" s="9">
        <v>2019</v>
      </c>
      <c r="B1141" s="9">
        <v>4</v>
      </c>
      <c r="C1141" s="9" t="s">
        <v>19</v>
      </c>
      <c r="D1141" s="9" t="s">
        <v>70</v>
      </c>
      <c r="E1141" s="9" t="s">
        <v>21</v>
      </c>
      <c r="F1141" s="9" t="s">
        <v>455</v>
      </c>
      <c r="G1141" s="5" t="s">
        <v>456</v>
      </c>
      <c r="H1141" s="6">
        <v>4.0599999999999996</v>
      </c>
      <c r="I1141" s="6">
        <v>0</v>
      </c>
      <c r="J1141" s="6">
        <v>0</v>
      </c>
      <c r="K1141" s="6">
        <v>2</v>
      </c>
      <c r="L1141" s="6">
        <v>2.06</v>
      </c>
      <c r="M1141" s="6">
        <v>0</v>
      </c>
      <c r="N1141" s="6">
        <v>0</v>
      </c>
      <c r="O1141" s="6">
        <v>0</v>
      </c>
      <c r="P1141" s="82">
        <f t="shared" si="19"/>
        <v>0</v>
      </c>
    </row>
    <row r="1142" spans="1:16" s="3" customFormat="1" x14ac:dyDescent="0.25">
      <c r="A1142" s="9">
        <v>2019</v>
      </c>
      <c r="B1142" s="9">
        <v>4</v>
      </c>
      <c r="C1142" s="9" t="s">
        <v>19</v>
      </c>
      <c r="D1142" s="9" t="s">
        <v>70</v>
      </c>
      <c r="E1142" s="9" t="s">
        <v>21</v>
      </c>
      <c r="F1142" s="9" t="s">
        <v>457</v>
      </c>
      <c r="G1142" s="5" t="s">
        <v>456</v>
      </c>
      <c r="H1142" s="6">
        <v>1.9100000000000001</v>
      </c>
      <c r="I1142" s="6">
        <v>0</v>
      </c>
      <c r="J1142" s="6">
        <v>0</v>
      </c>
      <c r="K1142" s="6">
        <v>1.9100000000000001</v>
      </c>
      <c r="L1142" s="6">
        <v>0</v>
      </c>
      <c r="M1142" s="6">
        <v>0</v>
      </c>
      <c r="N1142" s="6">
        <v>0</v>
      </c>
      <c r="O1142" s="6">
        <v>0</v>
      </c>
      <c r="P1142" s="82">
        <f t="shared" si="19"/>
        <v>0</v>
      </c>
    </row>
    <row r="1143" spans="1:16" s="3" customFormat="1" x14ac:dyDescent="0.25">
      <c r="A1143" s="9">
        <v>2019</v>
      </c>
      <c r="B1143" s="9">
        <v>4</v>
      </c>
      <c r="C1143" s="9" t="s">
        <v>19</v>
      </c>
      <c r="D1143" s="9" t="s">
        <v>70</v>
      </c>
      <c r="E1143" s="9" t="s">
        <v>21</v>
      </c>
      <c r="F1143" s="9" t="s">
        <v>458</v>
      </c>
      <c r="G1143" s="5" t="s">
        <v>456</v>
      </c>
      <c r="H1143" s="6">
        <v>15.53</v>
      </c>
      <c r="I1143" s="6">
        <v>0</v>
      </c>
      <c r="J1143" s="6">
        <v>0</v>
      </c>
      <c r="K1143" s="6">
        <v>6.6199999999999992</v>
      </c>
      <c r="L1143" s="6">
        <v>8.9</v>
      </c>
      <c r="M1143" s="6">
        <v>0</v>
      </c>
      <c r="N1143" s="6">
        <v>0</v>
      </c>
      <c r="O1143" s="6">
        <v>0</v>
      </c>
      <c r="P1143" s="82">
        <f t="shared" si="19"/>
        <v>0</v>
      </c>
    </row>
    <row r="1144" spans="1:16" s="3" customFormat="1" x14ac:dyDescent="0.25">
      <c r="A1144" s="9">
        <v>2019</v>
      </c>
      <c r="B1144" s="9">
        <v>4</v>
      </c>
      <c r="C1144" s="9" t="s">
        <v>98</v>
      </c>
      <c r="D1144" s="9" t="s">
        <v>120</v>
      </c>
      <c r="E1144" s="9" t="s">
        <v>459</v>
      </c>
      <c r="F1144" s="9" t="s">
        <v>460</v>
      </c>
      <c r="G1144" s="5" t="s">
        <v>460</v>
      </c>
      <c r="H1144" s="6">
        <v>6.74</v>
      </c>
      <c r="I1144" s="6">
        <v>0</v>
      </c>
      <c r="J1144" s="6">
        <v>0</v>
      </c>
      <c r="K1144" s="6">
        <v>0</v>
      </c>
      <c r="L1144" s="6">
        <v>6.74</v>
      </c>
      <c r="M1144" s="6">
        <v>0</v>
      </c>
      <c r="N1144" s="6">
        <v>0</v>
      </c>
      <c r="O1144" s="6">
        <v>0</v>
      </c>
      <c r="P1144" s="82">
        <f t="shared" si="19"/>
        <v>0</v>
      </c>
    </row>
    <row r="1145" spans="1:16" s="3" customFormat="1" x14ac:dyDescent="0.25">
      <c r="A1145" s="9">
        <v>2019</v>
      </c>
      <c r="B1145" s="9">
        <v>4</v>
      </c>
      <c r="C1145" s="9" t="s">
        <v>79</v>
      </c>
      <c r="D1145" s="9" t="s">
        <v>137</v>
      </c>
      <c r="E1145" s="9" t="s">
        <v>138</v>
      </c>
      <c r="F1145" s="9" t="s">
        <v>461</v>
      </c>
      <c r="G1145" s="5" t="s">
        <v>462</v>
      </c>
      <c r="H1145" s="6">
        <v>23.729999999999997</v>
      </c>
      <c r="I1145" s="6">
        <v>0</v>
      </c>
      <c r="J1145" s="6">
        <v>0</v>
      </c>
      <c r="K1145" s="6">
        <v>7.8599999999999994</v>
      </c>
      <c r="L1145" s="6">
        <v>15.87</v>
      </c>
      <c r="M1145" s="6">
        <v>0</v>
      </c>
      <c r="N1145" s="6">
        <v>0</v>
      </c>
      <c r="O1145" s="6">
        <v>0</v>
      </c>
      <c r="P1145" s="82">
        <f t="shared" si="19"/>
        <v>0</v>
      </c>
    </row>
    <row r="1146" spans="1:16" s="3" customFormat="1" x14ac:dyDescent="0.25">
      <c r="A1146" s="9">
        <v>2019</v>
      </c>
      <c r="B1146" s="9">
        <v>4</v>
      </c>
      <c r="C1146" s="9" t="s">
        <v>79</v>
      </c>
      <c r="D1146" s="9" t="s">
        <v>137</v>
      </c>
      <c r="E1146" s="9" t="s">
        <v>138</v>
      </c>
      <c r="F1146" s="9" t="s">
        <v>463</v>
      </c>
      <c r="G1146" s="5" t="s">
        <v>462</v>
      </c>
      <c r="H1146" s="6">
        <v>43.47</v>
      </c>
      <c r="I1146" s="6">
        <v>0</v>
      </c>
      <c r="J1146" s="6">
        <v>0</v>
      </c>
      <c r="K1146" s="6">
        <v>14.399999999999999</v>
      </c>
      <c r="L1146" s="6">
        <v>29.040000000000003</v>
      </c>
      <c r="M1146" s="6">
        <v>0</v>
      </c>
      <c r="N1146" s="6">
        <v>0</v>
      </c>
      <c r="O1146" s="6">
        <v>0</v>
      </c>
      <c r="P1146" s="82">
        <f t="shared" si="19"/>
        <v>0</v>
      </c>
    </row>
    <row r="1147" spans="1:16" s="3" customFormat="1" x14ac:dyDescent="0.25">
      <c r="A1147" s="9">
        <v>2019</v>
      </c>
      <c r="B1147" s="9">
        <v>4</v>
      </c>
      <c r="C1147" s="9" t="s">
        <v>231</v>
      </c>
      <c r="D1147" s="9" t="s">
        <v>464</v>
      </c>
      <c r="E1147" s="9" t="s">
        <v>43</v>
      </c>
      <c r="F1147" s="9" t="s">
        <v>465</v>
      </c>
      <c r="G1147" s="5" t="s">
        <v>466</v>
      </c>
      <c r="H1147" s="6">
        <v>187.23</v>
      </c>
      <c r="I1147" s="6">
        <v>0</v>
      </c>
      <c r="J1147" s="6">
        <v>0</v>
      </c>
      <c r="K1147" s="6">
        <v>0.26</v>
      </c>
      <c r="L1147" s="6">
        <v>3.9699999999999998</v>
      </c>
      <c r="M1147" s="6">
        <v>0</v>
      </c>
      <c r="N1147" s="6">
        <v>0</v>
      </c>
      <c r="O1147" s="6">
        <v>183</v>
      </c>
      <c r="P1147" s="82">
        <f t="shared" si="19"/>
        <v>183</v>
      </c>
    </row>
    <row r="1148" spans="1:16" s="3" customFormat="1" x14ac:dyDescent="0.25">
      <c r="A1148" s="9">
        <v>2019</v>
      </c>
      <c r="B1148" s="9">
        <v>4</v>
      </c>
      <c r="C1148" s="9" t="s">
        <v>231</v>
      </c>
      <c r="D1148" s="9" t="s">
        <v>464</v>
      </c>
      <c r="E1148" s="9" t="s">
        <v>43</v>
      </c>
      <c r="F1148" s="9" t="s">
        <v>467</v>
      </c>
      <c r="G1148" s="5" t="s">
        <v>466</v>
      </c>
      <c r="H1148" s="6">
        <v>854.4</v>
      </c>
      <c r="I1148" s="6">
        <v>0</v>
      </c>
      <c r="J1148" s="6">
        <v>0</v>
      </c>
      <c r="K1148" s="6">
        <v>1.19</v>
      </c>
      <c r="L1148" s="6">
        <v>18.11</v>
      </c>
      <c r="M1148" s="6">
        <v>0</v>
      </c>
      <c r="N1148" s="6">
        <v>0</v>
      </c>
      <c r="O1148" s="6">
        <v>835.1</v>
      </c>
      <c r="P1148" s="82">
        <f t="shared" si="19"/>
        <v>835.1</v>
      </c>
    </row>
    <row r="1149" spans="1:16" s="3" customFormat="1" x14ac:dyDescent="0.25">
      <c r="A1149" s="9">
        <v>2019</v>
      </c>
      <c r="B1149" s="9">
        <v>4</v>
      </c>
      <c r="C1149" s="9" t="s">
        <v>61</v>
      </c>
      <c r="D1149" s="9" t="s">
        <v>401</v>
      </c>
      <c r="E1149" s="9" t="s">
        <v>29</v>
      </c>
      <c r="F1149" s="9" t="s">
        <v>468</v>
      </c>
      <c r="G1149" s="5" t="s">
        <v>468</v>
      </c>
      <c r="H1149" s="6">
        <v>12.29</v>
      </c>
      <c r="I1149" s="6">
        <v>0</v>
      </c>
      <c r="J1149" s="6">
        <v>0</v>
      </c>
      <c r="K1149" s="6">
        <v>0.12</v>
      </c>
      <c r="L1149" s="6">
        <v>1.38</v>
      </c>
      <c r="M1149" s="6">
        <v>0</v>
      </c>
      <c r="N1149" s="6">
        <v>0</v>
      </c>
      <c r="O1149" s="6">
        <v>10.79</v>
      </c>
      <c r="P1149" s="82">
        <f t="shared" si="19"/>
        <v>10.79</v>
      </c>
    </row>
    <row r="1150" spans="1:16" s="3" customFormat="1" x14ac:dyDescent="0.25">
      <c r="A1150" s="9">
        <v>2019</v>
      </c>
      <c r="B1150" s="9">
        <v>4</v>
      </c>
      <c r="C1150" s="9" t="s">
        <v>133</v>
      </c>
      <c r="D1150" s="9" t="s">
        <v>292</v>
      </c>
      <c r="E1150" s="9" t="s">
        <v>441</v>
      </c>
      <c r="F1150" s="9" t="s">
        <v>469</v>
      </c>
      <c r="G1150" s="5" t="s">
        <v>470</v>
      </c>
      <c r="H1150" s="6">
        <v>3.85</v>
      </c>
      <c r="I1150" s="6">
        <v>0</v>
      </c>
      <c r="J1150" s="6">
        <v>0</v>
      </c>
      <c r="K1150" s="6">
        <v>2.8</v>
      </c>
      <c r="L1150" s="6">
        <v>1.05</v>
      </c>
      <c r="M1150" s="6">
        <v>0</v>
      </c>
      <c r="N1150" s="6">
        <v>0</v>
      </c>
      <c r="O1150" s="6">
        <v>0</v>
      </c>
      <c r="P1150" s="82">
        <f t="shared" si="19"/>
        <v>0</v>
      </c>
    </row>
    <row r="1151" spans="1:16" s="3" customFormat="1" x14ac:dyDescent="0.25">
      <c r="A1151" s="9">
        <v>2019</v>
      </c>
      <c r="B1151" s="9">
        <v>4</v>
      </c>
      <c r="C1151" s="9" t="s">
        <v>98</v>
      </c>
      <c r="D1151" s="9" t="s">
        <v>471</v>
      </c>
      <c r="E1151" s="9" t="s">
        <v>29</v>
      </c>
      <c r="F1151" s="9" t="s">
        <v>472</v>
      </c>
      <c r="G1151" s="5" t="s">
        <v>473</v>
      </c>
      <c r="H1151" s="6">
        <v>1270.8800000000001</v>
      </c>
      <c r="I1151" s="6">
        <v>0</v>
      </c>
      <c r="J1151" s="6">
        <v>0</v>
      </c>
      <c r="K1151" s="6">
        <v>0</v>
      </c>
      <c r="L1151" s="6">
        <v>0</v>
      </c>
      <c r="M1151" s="6">
        <v>1270.8800000000001</v>
      </c>
      <c r="N1151" s="6">
        <v>130.03</v>
      </c>
      <c r="O1151" s="6">
        <v>0</v>
      </c>
      <c r="P1151" s="82">
        <f t="shared" si="19"/>
        <v>1140.8500000000001</v>
      </c>
    </row>
    <row r="1152" spans="1:16" s="3" customFormat="1" x14ac:dyDescent="0.25">
      <c r="A1152" s="9">
        <v>2019</v>
      </c>
      <c r="B1152" s="9">
        <v>4</v>
      </c>
      <c r="C1152" s="9" t="s">
        <v>474</v>
      </c>
      <c r="D1152" s="9" t="s">
        <v>475</v>
      </c>
      <c r="E1152" s="9" t="s">
        <v>242</v>
      </c>
      <c r="F1152" s="9" t="s">
        <v>476</v>
      </c>
      <c r="G1152" s="5" t="s">
        <v>477</v>
      </c>
      <c r="H1152" s="6">
        <v>429.89</v>
      </c>
      <c r="I1152" s="6">
        <v>0</v>
      </c>
      <c r="J1152" s="6">
        <v>0</v>
      </c>
      <c r="K1152" s="6">
        <v>4.12</v>
      </c>
      <c r="L1152" s="6">
        <v>1.55</v>
      </c>
      <c r="M1152" s="6">
        <v>0.18</v>
      </c>
      <c r="N1152" s="6">
        <v>0</v>
      </c>
      <c r="O1152" s="6">
        <v>424.04</v>
      </c>
      <c r="P1152" s="82">
        <f t="shared" si="19"/>
        <v>424.22</v>
      </c>
    </row>
    <row r="1153" spans="1:16" s="3" customFormat="1" x14ac:dyDescent="0.25">
      <c r="A1153" s="9">
        <v>2019</v>
      </c>
      <c r="B1153" s="9">
        <v>4</v>
      </c>
      <c r="C1153" s="9" t="s">
        <v>124</v>
      </c>
      <c r="D1153" s="9" t="s">
        <v>425</v>
      </c>
      <c r="E1153" s="8" t="s">
        <v>115</v>
      </c>
      <c r="F1153" s="9" t="s">
        <v>478</v>
      </c>
      <c r="G1153" s="5" t="s">
        <v>479</v>
      </c>
      <c r="H1153" s="6">
        <v>13.8</v>
      </c>
      <c r="I1153" s="6">
        <v>0</v>
      </c>
      <c r="J1153" s="6">
        <v>0</v>
      </c>
      <c r="K1153" s="6">
        <v>12.59</v>
      </c>
      <c r="L1153" s="6">
        <v>1.21</v>
      </c>
      <c r="M1153" s="6">
        <v>0</v>
      </c>
      <c r="N1153" s="6">
        <v>0</v>
      </c>
      <c r="O1153" s="6">
        <v>0</v>
      </c>
      <c r="P1153" s="82">
        <f t="shared" si="19"/>
        <v>0</v>
      </c>
    </row>
    <row r="1154" spans="1:16" s="3" customFormat="1" x14ac:dyDescent="0.25">
      <c r="A1154" s="9">
        <v>2019</v>
      </c>
      <c r="B1154" s="9">
        <v>4</v>
      </c>
      <c r="C1154" s="9" t="s">
        <v>124</v>
      </c>
      <c r="D1154" s="9" t="s">
        <v>425</v>
      </c>
      <c r="E1154" s="8" t="s">
        <v>115</v>
      </c>
      <c r="F1154" s="9" t="s">
        <v>480</v>
      </c>
      <c r="G1154" s="5" t="s">
        <v>479</v>
      </c>
      <c r="H1154" s="6">
        <v>20.74</v>
      </c>
      <c r="I1154" s="6">
        <v>0</v>
      </c>
      <c r="J1154" s="6">
        <v>0</v>
      </c>
      <c r="K1154" s="6">
        <v>20.74</v>
      </c>
      <c r="L1154" s="6">
        <v>0</v>
      </c>
      <c r="M1154" s="6">
        <v>0</v>
      </c>
      <c r="N1154" s="6">
        <v>0</v>
      </c>
      <c r="O1154" s="6">
        <v>0</v>
      </c>
      <c r="P1154" s="82">
        <f t="shared" si="19"/>
        <v>0</v>
      </c>
    </row>
    <row r="1155" spans="1:16" s="3" customFormat="1" x14ac:dyDescent="0.25">
      <c r="A1155" s="9">
        <v>2019</v>
      </c>
      <c r="B1155" s="9">
        <v>4</v>
      </c>
      <c r="C1155" s="9" t="s">
        <v>124</v>
      </c>
      <c r="D1155" s="9" t="s">
        <v>425</v>
      </c>
      <c r="E1155" s="8" t="s">
        <v>115</v>
      </c>
      <c r="F1155" s="9" t="s">
        <v>481</v>
      </c>
      <c r="G1155" s="5" t="s">
        <v>479</v>
      </c>
      <c r="H1155" s="6">
        <v>1.67</v>
      </c>
      <c r="I1155" s="6">
        <v>0</v>
      </c>
      <c r="J1155" s="6">
        <v>0</v>
      </c>
      <c r="K1155" s="6">
        <v>1.67</v>
      </c>
      <c r="L1155" s="6">
        <v>0</v>
      </c>
      <c r="M1155" s="6">
        <v>0</v>
      </c>
      <c r="N1155" s="6">
        <v>0</v>
      </c>
      <c r="O1155" s="6">
        <v>0</v>
      </c>
      <c r="P1155" s="82">
        <f t="shared" si="19"/>
        <v>0</v>
      </c>
    </row>
    <row r="1156" spans="1:16" s="3" customFormat="1" x14ac:dyDescent="0.25">
      <c r="A1156" s="9">
        <v>2019</v>
      </c>
      <c r="B1156" s="9">
        <v>4</v>
      </c>
      <c r="C1156" s="9" t="s">
        <v>19</v>
      </c>
      <c r="D1156" s="9" t="s">
        <v>78</v>
      </c>
      <c r="E1156" s="9" t="s">
        <v>29</v>
      </c>
      <c r="F1156" s="9" t="s">
        <v>447</v>
      </c>
      <c r="G1156" s="5" t="s">
        <v>482</v>
      </c>
      <c r="H1156" s="6">
        <v>4060.21</v>
      </c>
      <c r="I1156" s="6">
        <v>0</v>
      </c>
      <c r="J1156" s="6">
        <v>1655.59</v>
      </c>
      <c r="K1156" s="6">
        <v>21.39</v>
      </c>
      <c r="L1156" s="6">
        <v>399.93</v>
      </c>
      <c r="M1156" s="6">
        <v>315.89</v>
      </c>
      <c r="N1156" s="6">
        <v>315.57</v>
      </c>
      <c r="O1156" s="6">
        <v>1667.3999999999999</v>
      </c>
      <c r="P1156" s="82">
        <f t="shared" ref="P1156:P1219" si="20">+O1156+M1156-N1156</f>
        <v>1667.72</v>
      </c>
    </row>
    <row r="1157" spans="1:16" s="3" customFormat="1" x14ac:dyDescent="0.25">
      <c r="A1157" s="9">
        <v>2019</v>
      </c>
      <c r="B1157" s="9">
        <v>4</v>
      </c>
      <c r="C1157" s="9" t="s">
        <v>98</v>
      </c>
      <c r="D1157" s="9" t="s">
        <v>483</v>
      </c>
      <c r="E1157" s="9" t="s">
        <v>29</v>
      </c>
      <c r="F1157" s="9" t="s">
        <v>99</v>
      </c>
      <c r="G1157" s="5" t="s">
        <v>483</v>
      </c>
      <c r="H1157" s="6">
        <v>4.58</v>
      </c>
      <c r="I1157" s="6">
        <v>0</v>
      </c>
      <c r="J1157" s="6">
        <v>0</v>
      </c>
      <c r="K1157" s="6">
        <v>0</v>
      </c>
      <c r="L1157" s="6">
        <v>1.35</v>
      </c>
      <c r="M1157" s="6">
        <v>3.23</v>
      </c>
      <c r="N1157" s="6">
        <v>0</v>
      </c>
      <c r="O1157" s="6">
        <v>0</v>
      </c>
      <c r="P1157" s="82">
        <f t="shared" si="20"/>
        <v>3.23</v>
      </c>
    </row>
    <row r="1158" spans="1:16" s="3" customFormat="1" x14ac:dyDescent="0.25">
      <c r="A1158" s="9">
        <v>2019</v>
      </c>
      <c r="B1158" s="9">
        <v>4</v>
      </c>
      <c r="C1158" s="9" t="s">
        <v>98</v>
      </c>
      <c r="D1158" s="9" t="s">
        <v>483</v>
      </c>
      <c r="E1158" s="9" t="s">
        <v>29</v>
      </c>
      <c r="F1158" s="9" t="s">
        <v>484</v>
      </c>
      <c r="G1158" s="5" t="s">
        <v>483</v>
      </c>
      <c r="H1158" s="6">
        <v>25.01</v>
      </c>
      <c r="I1158" s="6">
        <v>0</v>
      </c>
      <c r="J1158" s="6">
        <v>0</v>
      </c>
      <c r="K1158" s="6">
        <v>0</v>
      </c>
      <c r="L1158" s="6">
        <v>9.58</v>
      </c>
      <c r="M1158" s="6">
        <v>15.43</v>
      </c>
      <c r="N1158" s="6">
        <v>0</v>
      </c>
      <c r="O1158" s="6">
        <v>0</v>
      </c>
      <c r="P1158" s="82">
        <f t="shared" si="20"/>
        <v>15.43</v>
      </c>
    </row>
    <row r="1159" spans="1:16" s="3" customFormat="1" x14ac:dyDescent="0.25">
      <c r="A1159" s="9">
        <v>2019</v>
      </c>
      <c r="B1159" s="9">
        <v>4</v>
      </c>
      <c r="C1159" s="9" t="s">
        <v>133</v>
      </c>
      <c r="D1159" s="9" t="s">
        <v>238</v>
      </c>
      <c r="E1159" s="9" t="s">
        <v>126</v>
      </c>
      <c r="F1159" s="9" t="s">
        <v>485</v>
      </c>
      <c r="G1159" s="5" t="s">
        <v>486</v>
      </c>
      <c r="H1159" s="6">
        <v>2.57</v>
      </c>
      <c r="I1159" s="6">
        <v>0</v>
      </c>
      <c r="J1159" s="6">
        <v>0</v>
      </c>
      <c r="K1159" s="6">
        <v>0</v>
      </c>
      <c r="L1159" s="6">
        <v>2.57</v>
      </c>
      <c r="M1159" s="6">
        <v>0</v>
      </c>
      <c r="N1159" s="6">
        <v>0</v>
      </c>
      <c r="O1159" s="6">
        <v>0</v>
      </c>
      <c r="P1159" s="82">
        <f t="shared" si="20"/>
        <v>0</v>
      </c>
    </row>
    <row r="1160" spans="1:16" s="3" customFormat="1" x14ac:dyDescent="0.25">
      <c r="A1160" s="9">
        <v>2019</v>
      </c>
      <c r="B1160" s="9">
        <v>4</v>
      </c>
      <c r="C1160" s="9" t="s">
        <v>133</v>
      </c>
      <c r="D1160" s="9" t="s">
        <v>487</v>
      </c>
      <c r="E1160" s="9" t="s">
        <v>126</v>
      </c>
      <c r="F1160" s="9" t="s">
        <v>488</v>
      </c>
      <c r="G1160" s="5" t="s">
        <v>489</v>
      </c>
      <c r="H1160" s="6">
        <v>0.28000000000000003</v>
      </c>
      <c r="I1160" s="6">
        <v>0</v>
      </c>
      <c r="J1160" s="6">
        <v>0</v>
      </c>
      <c r="K1160" s="6">
        <v>0</v>
      </c>
      <c r="L1160" s="6">
        <v>0.28000000000000003</v>
      </c>
      <c r="M1160" s="6">
        <v>0</v>
      </c>
      <c r="N1160" s="6">
        <v>0</v>
      </c>
      <c r="O1160" s="6">
        <v>0</v>
      </c>
      <c r="P1160" s="82">
        <f t="shared" si="20"/>
        <v>0</v>
      </c>
    </row>
    <row r="1161" spans="1:16" s="3" customFormat="1" x14ac:dyDescent="0.25">
      <c r="A1161" s="9">
        <v>2019</v>
      </c>
      <c r="B1161" s="9">
        <v>4</v>
      </c>
      <c r="C1161" s="9" t="s">
        <v>133</v>
      </c>
      <c r="D1161" s="9" t="s">
        <v>349</v>
      </c>
      <c r="E1161" s="9" t="s">
        <v>29</v>
      </c>
      <c r="F1161" s="9" t="s">
        <v>490</v>
      </c>
      <c r="G1161" s="5" t="s">
        <v>491</v>
      </c>
      <c r="H1161" s="6">
        <v>19.02</v>
      </c>
      <c r="I1161" s="6">
        <v>0</v>
      </c>
      <c r="J1161" s="6">
        <v>0</v>
      </c>
      <c r="K1161" s="6">
        <v>18.72</v>
      </c>
      <c r="L1161" s="6">
        <v>0.3</v>
      </c>
      <c r="M1161" s="6">
        <v>0</v>
      </c>
      <c r="N1161" s="6">
        <v>0</v>
      </c>
      <c r="O1161" s="6">
        <v>0</v>
      </c>
      <c r="P1161" s="82">
        <f t="shared" si="20"/>
        <v>0</v>
      </c>
    </row>
    <row r="1162" spans="1:16" s="3" customFormat="1" x14ac:dyDescent="0.25">
      <c r="A1162" s="9">
        <v>2019</v>
      </c>
      <c r="B1162" s="9">
        <v>4</v>
      </c>
      <c r="C1162" s="9" t="s">
        <v>133</v>
      </c>
      <c r="D1162" s="9" t="s">
        <v>349</v>
      </c>
      <c r="E1162" s="9" t="s">
        <v>29</v>
      </c>
      <c r="F1162" s="9" t="s">
        <v>491</v>
      </c>
      <c r="G1162" s="5" t="s">
        <v>491</v>
      </c>
      <c r="H1162" s="6">
        <v>22.86</v>
      </c>
      <c r="I1162" s="6">
        <v>0</v>
      </c>
      <c r="J1162" s="6">
        <v>0</v>
      </c>
      <c r="K1162" s="6">
        <v>17.78</v>
      </c>
      <c r="L1162" s="6">
        <v>5.08</v>
      </c>
      <c r="M1162" s="6">
        <v>0</v>
      </c>
      <c r="N1162" s="6">
        <v>0</v>
      </c>
      <c r="O1162" s="6">
        <v>0</v>
      </c>
      <c r="P1162" s="82">
        <f t="shared" si="20"/>
        <v>0</v>
      </c>
    </row>
    <row r="1163" spans="1:16" s="3" customFormat="1" x14ac:dyDescent="0.25">
      <c r="A1163" s="9">
        <v>2019</v>
      </c>
      <c r="B1163" s="9">
        <v>4</v>
      </c>
      <c r="C1163" s="9" t="s">
        <v>15</v>
      </c>
      <c r="D1163" s="9" t="s">
        <v>492</v>
      </c>
      <c r="E1163" s="9" t="s">
        <v>43</v>
      </c>
      <c r="F1163" s="9" t="s">
        <v>493</v>
      </c>
      <c r="G1163" s="5" t="s">
        <v>15</v>
      </c>
      <c r="H1163" s="6">
        <v>6.63</v>
      </c>
      <c r="I1163" s="6">
        <v>0</v>
      </c>
      <c r="J1163" s="6">
        <v>0</v>
      </c>
      <c r="K1163" s="6">
        <v>2.56</v>
      </c>
      <c r="L1163" s="6">
        <v>4.07</v>
      </c>
      <c r="M1163" s="6">
        <v>0</v>
      </c>
      <c r="N1163" s="6">
        <v>0</v>
      </c>
      <c r="O1163" s="6">
        <v>0</v>
      </c>
      <c r="P1163" s="82">
        <f t="shared" si="20"/>
        <v>0</v>
      </c>
    </row>
    <row r="1164" spans="1:16" s="3" customFormat="1" x14ac:dyDescent="0.25">
      <c r="A1164" s="9">
        <v>2019</v>
      </c>
      <c r="B1164" s="9">
        <v>4</v>
      </c>
      <c r="C1164" s="9" t="s">
        <v>19</v>
      </c>
      <c r="D1164" s="9" t="s">
        <v>66</v>
      </c>
      <c r="E1164" s="9" t="s">
        <v>43</v>
      </c>
      <c r="F1164" s="9" t="s">
        <v>494</v>
      </c>
      <c r="G1164" s="5" t="s">
        <v>495</v>
      </c>
      <c r="H1164" s="6">
        <v>0.18</v>
      </c>
      <c r="I1164" s="6">
        <v>0</v>
      </c>
      <c r="J1164" s="6">
        <v>0</v>
      </c>
      <c r="K1164" s="6">
        <v>0.18</v>
      </c>
      <c r="L1164" s="6">
        <v>0</v>
      </c>
      <c r="M1164" s="6">
        <v>0</v>
      </c>
      <c r="N1164" s="6">
        <v>0</v>
      </c>
      <c r="O1164" s="6">
        <v>0</v>
      </c>
      <c r="P1164" s="82">
        <f t="shared" si="20"/>
        <v>0</v>
      </c>
    </row>
    <row r="1165" spans="1:16" s="3" customFormat="1" x14ac:dyDescent="0.25">
      <c r="A1165" s="9">
        <v>2019</v>
      </c>
      <c r="B1165" s="9">
        <v>4</v>
      </c>
      <c r="C1165" s="9" t="s">
        <v>98</v>
      </c>
      <c r="D1165" s="9" t="s">
        <v>120</v>
      </c>
      <c r="E1165" s="9" t="s">
        <v>29</v>
      </c>
      <c r="F1165" s="9" t="s">
        <v>496</v>
      </c>
      <c r="G1165" s="5" t="s">
        <v>497</v>
      </c>
      <c r="H1165" s="6">
        <v>84.91</v>
      </c>
      <c r="I1165" s="6">
        <v>0</v>
      </c>
      <c r="J1165" s="6">
        <v>0</v>
      </c>
      <c r="K1165" s="6">
        <v>0</v>
      </c>
      <c r="L1165" s="6">
        <v>0</v>
      </c>
      <c r="M1165" s="6">
        <v>84.91</v>
      </c>
      <c r="N1165" s="6">
        <v>0</v>
      </c>
      <c r="O1165" s="6">
        <v>0</v>
      </c>
      <c r="P1165" s="82">
        <f t="shared" si="20"/>
        <v>84.91</v>
      </c>
    </row>
    <row r="1166" spans="1:16" s="3" customFormat="1" x14ac:dyDescent="0.25">
      <c r="A1166" s="9">
        <v>2019</v>
      </c>
      <c r="B1166" s="9">
        <v>4</v>
      </c>
      <c r="C1166" s="9" t="s">
        <v>222</v>
      </c>
      <c r="D1166" s="9" t="s">
        <v>229</v>
      </c>
      <c r="E1166" s="9" t="s">
        <v>224</v>
      </c>
      <c r="F1166" s="9" t="s">
        <v>498</v>
      </c>
      <c r="G1166" s="5" t="s">
        <v>499</v>
      </c>
      <c r="H1166" s="6">
        <v>88.07</v>
      </c>
      <c r="I1166" s="6">
        <v>0</v>
      </c>
      <c r="J1166" s="6">
        <v>0</v>
      </c>
      <c r="K1166" s="6">
        <v>0.06</v>
      </c>
      <c r="L1166" s="6">
        <v>0.41</v>
      </c>
      <c r="M1166" s="6">
        <v>0</v>
      </c>
      <c r="N1166" s="6">
        <v>0</v>
      </c>
      <c r="O1166" s="6">
        <v>87.6</v>
      </c>
      <c r="P1166" s="82">
        <f t="shared" si="20"/>
        <v>87.6</v>
      </c>
    </row>
    <row r="1167" spans="1:16" s="3" customFormat="1" x14ac:dyDescent="0.25">
      <c r="A1167" s="9">
        <v>2019</v>
      </c>
      <c r="B1167" s="9">
        <v>4</v>
      </c>
      <c r="C1167" s="9" t="s">
        <v>222</v>
      </c>
      <c r="D1167" s="9" t="s">
        <v>223</v>
      </c>
      <c r="E1167" s="9" t="s">
        <v>500</v>
      </c>
      <c r="F1167" s="9" t="s">
        <v>501</v>
      </c>
      <c r="G1167" s="5" t="s">
        <v>502</v>
      </c>
      <c r="H1167" s="6">
        <v>298.26</v>
      </c>
      <c r="I1167" s="6">
        <v>0</v>
      </c>
      <c r="J1167" s="6">
        <v>0</v>
      </c>
      <c r="K1167" s="6">
        <v>0.18</v>
      </c>
      <c r="L1167" s="6">
        <v>1.3</v>
      </c>
      <c r="M1167" s="6">
        <v>0</v>
      </c>
      <c r="N1167" s="6">
        <v>0</v>
      </c>
      <c r="O1167" s="6">
        <v>296.77999999999997</v>
      </c>
      <c r="P1167" s="82">
        <f t="shared" si="20"/>
        <v>296.77999999999997</v>
      </c>
    </row>
    <row r="1168" spans="1:16" s="3" customFormat="1" x14ac:dyDescent="0.25">
      <c r="A1168" s="9">
        <v>2019</v>
      </c>
      <c r="B1168" s="9">
        <v>4</v>
      </c>
      <c r="C1168" s="9" t="s">
        <v>231</v>
      </c>
      <c r="D1168" s="9" t="s">
        <v>503</v>
      </c>
      <c r="E1168" s="9" t="s">
        <v>500</v>
      </c>
      <c r="F1168" s="9" t="s">
        <v>501</v>
      </c>
      <c r="G1168" s="5" t="s">
        <v>502</v>
      </c>
      <c r="H1168" s="6">
        <v>324.77</v>
      </c>
      <c r="I1168" s="6">
        <v>0</v>
      </c>
      <c r="J1168" s="6">
        <v>0</v>
      </c>
      <c r="K1168" s="6">
        <v>0.19</v>
      </c>
      <c r="L1168" s="6">
        <v>1.4</v>
      </c>
      <c r="M1168" s="6">
        <v>0</v>
      </c>
      <c r="N1168" s="6">
        <v>0</v>
      </c>
      <c r="O1168" s="6">
        <v>323.18</v>
      </c>
      <c r="P1168" s="82">
        <f t="shared" si="20"/>
        <v>323.18</v>
      </c>
    </row>
    <row r="1169" spans="1:16" s="3" customFormat="1" x14ac:dyDescent="0.25">
      <c r="A1169" s="9">
        <v>2019</v>
      </c>
      <c r="B1169" s="9">
        <v>4</v>
      </c>
      <c r="C1169" s="9" t="s">
        <v>222</v>
      </c>
      <c r="D1169" s="9" t="s">
        <v>223</v>
      </c>
      <c r="E1169" s="9" t="s">
        <v>500</v>
      </c>
      <c r="F1169" s="9" t="s">
        <v>529</v>
      </c>
      <c r="G1169" s="5" t="s">
        <v>502</v>
      </c>
      <c r="H1169" s="6">
        <v>8.77</v>
      </c>
      <c r="I1169" s="6">
        <v>0</v>
      </c>
      <c r="J1169" s="6">
        <v>0</v>
      </c>
      <c r="K1169" s="6">
        <v>0.01</v>
      </c>
      <c r="L1169" s="6">
        <v>0.04</v>
      </c>
      <c r="M1169" s="6">
        <v>0</v>
      </c>
      <c r="N1169" s="6">
        <v>0</v>
      </c>
      <c r="O1169" s="6">
        <v>8.7200000000000006</v>
      </c>
      <c r="P1169" s="82">
        <f t="shared" si="20"/>
        <v>8.7200000000000006</v>
      </c>
    </row>
    <row r="1170" spans="1:16" s="3" customFormat="1" x14ac:dyDescent="0.25">
      <c r="A1170" s="9">
        <v>2019</v>
      </c>
      <c r="B1170" s="9">
        <v>4</v>
      </c>
      <c r="C1170" s="9" t="s">
        <v>231</v>
      </c>
      <c r="D1170" s="9" t="s">
        <v>522</v>
      </c>
      <c r="E1170" s="9" t="s">
        <v>500</v>
      </c>
      <c r="F1170" s="9" t="s">
        <v>523</v>
      </c>
      <c r="G1170" s="5" t="s">
        <v>502</v>
      </c>
      <c r="H1170" s="6">
        <v>606.19000000000005</v>
      </c>
      <c r="I1170" s="6">
        <v>0</v>
      </c>
      <c r="J1170" s="6">
        <v>0</v>
      </c>
      <c r="K1170" s="6">
        <v>0.38</v>
      </c>
      <c r="L1170" s="6">
        <v>2.8</v>
      </c>
      <c r="M1170" s="6">
        <v>0</v>
      </c>
      <c r="N1170" s="6">
        <v>0</v>
      </c>
      <c r="O1170" s="6">
        <v>603</v>
      </c>
      <c r="P1170" s="82">
        <f t="shared" si="20"/>
        <v>603</v>
      </c>
    </row>
    <row r="1171" spans="1:16" s="3" customFormat="1" x14ac:dyDescent="0.25">
      <c r="A1171" s="9">
        <v>2019</v>
      </c>
      <c r="B1171" s="9">
        <v>4</v>
      </c>
      <c r="C1171" s="9" t="s">
        <v>133</v>
      </c>
      <c r="D1171" s="9" t="s">
        <v>292</v>
      </c>
      <c r="E1171" s="9" t="s">
        <v>242</v>
      </c>
      <c r="F1171" s="9" t="s">
        <v>504</v>
      </c>
      <c r="G1171" s="5" t="s">
        <v>505</v>
      </c>
      <c r="H1171" s="6">
        <v>69.97</v>
      </c>
      <c r="I1171" s="6">
        <v>0</v>
      </c>
      <c r="J1171" s="6">
        <v>0</v>
      </c>
      <c r="K1171" s="6">
        <v>0</v>
      </c>
      <c r="L1171" s="6">
        <v>1.69</v>
      </c>
      <c r="M1171" s="6">
        <v>0</v>
      </c>
      <c r="N1171" s="6">
        <v>0</v>
      </c>
      <c r="O1171" s="6">
        <v>68.28</v>
      </c>
      <c r="P1171" s="82">
        <f t="shared" si="20"/>
        <v>68.28</v>
      </c>
    </row>
    <row r="1172" spans="1:16" s="3" customFormat="1" x14ac:dyDescent="0.25">
      <c r="A1172" s="9">
        <v>2019</v>
      </c>
      <c r="B1172" s="9">
        <v>4</v>
      </c>
      <c r="C1172" s="9" t="s">
        <v>133</v>
      </c>
      <c r="D1172" s="9" t="s">
        <v>506</v>
      </c>
      <c r="E1172" s="9" t="s">
        <v>242</v>
      </c>
      <c r="F1172" s="9" t="s">
        <v>507</v>
      </c>
      <c r="G1172" s="5" t="s">
        <v>505</v>
      </c>
      <c r="H1172" s="6">
        <v>38.31</v>
      </c>
      <c r="I1172" s="6">
        <v>0</v>
      </c>
      <c r="J1172" s="6">
        <v>0</v>
      </c>
      <c r="K1172" s="6">
        <v>0</v>
      </c>
      <c r="L1172" s="6">
        <v>0.72</v>
      </c>
      <c r="M1172" s="6">
        <v>0</v>
      </c>
      <c r="N1172" s="6">
        <v>0</v>
      </c>
      <c r="O1172" s="6">
        <v>37.58</v>
      </c>
      <c r="P1172" s="82">
        <f t="shared" si="20"/>
        <v>37.58</v>
      </c>
    </row>
    <row r="1173" spans="1:16" s="3" customFormat="1" x14ac:dyDescent="0.25">
      <c r="A1173" s="9">
        <v>2019</v>
      </c>
      <c r="B1173" s="9">
        <v>4</v>
      </c>
      <c r="C1173" s="9" t="s">
        <v>133</v>
      </c>
      <c r="D1173" s="9" t="s">
        <v>292</v>
      </c>
      <c r="E1173" s="9" t="s">
        <v>242</v>
      </c>
      <c r="F1173" s="9" t="s">
        <v>508</v>
      </c>
      <c r="G1173" s="5" t="s">
        <v>505</v>
      </c>
      <c r="H1173" s="6">
        <v>95.01</v>
      </c>
      <c r="I1173" s="6">
        <v>0</v>
      </c>
      <c r="J1173" s="6">
        <v>0</v>
      </c>
      <c r="K1173" s="6">
        <v>0</v>
      </c>
      <c r="L1173" s="6">
        <v>2.2999999999999998</v>
      </c>
      <c r="M1173" s="6">
        <v>0</v>
      </c>
      <c r="N1173" s="6">
        <v>0</v>
      </c>
      <c r="O1173" s="6">
        <v>92.71</v>
      </c>
      <c r="P1173" s="82">
        <f t="shared" si="20"/>
        <v>92.71</v>
      </c>
    </row>
    <row r="1174" spans="1:16" s="3" customFormat="1" x14ac:dyDescent="0.25">
      <c r="A1174" s="9">
        <v>2019</v>
      </c>
      <c r="B1174" s="9">
        <v>4</v>
      </c>
      <c r="C1174" s="9" t="s">
        <v>133</v>
      </c>
      <c r="D1174" s="9" t="s">
        <v>292</v>
      </c>
      <c r="E1174" s="9" t="s">
        <v>441</v>
      </c>
      <c r="F1174" s="9" t="s">
        <v>509</v>
      </c>
      <c r="G1174" s="5" t="s">
        <v>510</v>
      </c>
      <c r="H1174" s="6">
        <v>3.6199999999999997</v>
      </c>
      <c r="I1174" s="6">
        <v>0</v>
      </c>
      <c r="J1174" s="6">
        <v>0</v>
      </c>
      <c r="K1174" s="6">
        <v>3.6199999999999997</v>
      </c>
      <c r="L1174" s="6">
        <v>0</v>
      </c>
      <c r="M1174" s="6">
        <v>0</v>
      </c>
      <c r="N1174" s="6">
        <v>0</v>
      </c>
      <c r="O1174" s="6">
        <v>0</v>
      </c>
      <c r="P1174" s="82">
        <f t="shared" si="20"/>
        <v>0</v>
      </c>
    </row>
    <row r="1175" spans="1:16" s="3" customFormat="1" x14ac:dyDescent="0.25">
      <c r="A1175" s="9">
        <v>2019</v>
      </c>
      <c r="B1175" s="9">
        <v>4</v>
      </c>
      <c r="C1175" s="9" t="s">
        <v>19</v>
      </c>
      <c r="D1175" s="9" t="s">
        <v>299</v>
      </c>
      <c r="E1175" s="9" t="s">
        <v>280</v>
      </c>
      <c r="F1175" s="9" t="s">
        <v>511</v>
      </c>
      <c r="G1175" s="5" t="s">
        <v>512</v>
      </c>
      <c r="H1175" s="6">
        <v>0.14000000000000001</v>
      </c>
      <c r="I1175" s="6">
        <v>0</v>
      </c>
      <c r="J1175" s="6">
        <v>0</v>
      </c>
      <c r="K1175" s="6">
        <v>0.14000000000000001</v>
      </c>
      <c r="L1175" s="6">
        <v>0</v>
      </c>
      <c r="M1175" s="6">
        <v>0</v>
      </c>
      <c r="N1175" s="6">
        <v>0</v>
      </c>
      <c r="O1175" s="6">
        <v>0</v>
      </c>
      <c r="P1175" s="82">
        <f t="shared" si="20"/>
        <v>0</v>
      </c>
    </row>
    <row r="1176" spans="1:16" s="3" customFormat="1" x14ac:dyDescent="0.25">
      <c r="A1176" s="9">
        <v>2019</v>
      </c>
      <c r="B1176" s="9">
        <v>4</v>
      </c>
      <c r="C1176" s="9" t="s">
        <v>19</v>
      </c>
      <c r="D1176" s="9" t="s">
        <v>299</v>
      </c>
      <c r="E1176" s="9" t="s">
        <v>280</v>
      </c>
      <c r="F1176" s="9" t="s">
        <v>513</v>
      </c>
      <c r="G1176" s="5" t="s">
        <v>512</v>
      </c>
      <c r="H1176" s="6">
        <v>0.05</v>
      </c>
      <c r="I1176" s="6">
        <v>0</v>
      </c>
      <c r="J1176" s="6">
        <v>0</v>
      </c>
      <c r="K1176" s="6">
        <v>0.05</v>
      </c>
      <c r="L1176" s="6">
        <v>0</v>
      </c>
      <c r="M1176" s="6">
        <v>0</v>
      </c>
      <c r="N1176" s="6">
        <v>0</v>
      </c>
      <c r="O1176" s="6">
        <v>0</v>
      </c>
      <c r="P1176" s="82">
        <f t="shared" si="20"/>
        <v>0</v>
      </c>
    </row>
    <row r="1177" spans="1:16" s="3" customFormat="1" x14ac:dyDescent="0.25">
      <c r="A1177" s="9">
        <v>2019</v>
      </c>
      <c r="B1177" s="9">
        <v>4</v>
      </c>
      <c r="C1177" s="9" t="s">
        <v>19</v>
      </c>
      <c r="D1177" s="9" t="s">
        <v>46</v>
      </c>
      <c r="E1177" s="9" t="s">
        <v>280</v>
      </c>
      <c r="F1177" s="9" t="s">
        <v>514</v>
      </c>
      <c r="G1177" s="5" t="s">
        <v>512</v>
      </c>
      <c r="H1177" s="6">
        <v>0.11</v>
      </c>
      <c r="I1177" s="6">
        <v>0</v>
      </c>
      <c r="J1177" s="6">
        <v>0</v>
      </c>
      <c r="K1177" s="6">
        <v>0.11</v>
      </c>
      <c r="L1177" s="6">
        <v>0</v>
      </c>
      <c r="M1177" s="6">
        <v>0</v>
      </c>
      <c r="N1177" s="6">
        <v>0</v>
      </c>
      <c r="O1177" s="6">
        <v>0</v>
      </c>
      <c r="P1177" s="82">
        <f t="shared" si="20"/>
        <v>0</v>
      </c>
    </row>
    <row r="1178" spans="1:16" s="3" customFormat="1" x14ac:dyDescent="0.25">
      <c r="A1178" s="9">
        <v>2019</v>
      </c>
      <c r="B1178" s="9">
        <v>5</v>
      </c>
      <c r="C1178" s="9" t="s">
        <v>15</v>
      </c>
      <c r="D1178" s="9" t="s">
        <v>16</v>
      </c>
      <c r="E1178" s="9" t="s">
        <v>17</v>
      </c>
      <c r="F1178" s="9" t="s">
        <v>18</v>
      </c>
      <c r="G1178" s="5" t="s">
        <v>18</v>
      </c>
      <c r="H1178" s="6">
        <v>1.5</v>
      </c>
      <c r="I1178" s="6">
        <v>0</v>
      </c>
      <c r="J1178" s="6">
        <v>0</v>
      </c>
      <c r="K1178" s="6">
        <v>0</v>
      </c>
      <c r="L1178" s="6">
        <v>1.5</v>
      </c>
      <c r="M1178" s="6">
        <v>0</v>
      </c>
      <c r="N1178" s="6">
        <v>0</v>
      </c>
      <c r="O1178" s="6">
        <v>0</v>
      </c>
      <c r="P1178" s="82">
        <f t="shared" si="20"/>
        <v>0</v>
      </c>
    </row>
    <row r="1179" spans="1:16" s="3" customFormat="1" x14ac:dyDescent="0.25">
      <c r="A1179" s="9">
        <v>2019</v>
      </c>
      <c r="B1179" s="9">
        <v>5</v>
      </c>
      <c r="C1179" s="9" t="s">
        <v>19</v>
      </c>
      <c r="D1179" s="9" t="s">
        <v>20</v>
      </c>
      <c r="E1179" s="9" t="s">
        <v>21</v>
      </c>
      <c r="F1179" s="9" t="s">
        <v>22</v>
      </c>
      <c r="G1179" s="5" t="s">
        <v>23</v>
      </c>
      <c r="H1179" s="6">
        <v>0.02</v>
      </c>
      <c r="I1179" s="6">
        <v>0</v>
      </c>
      <c r="J1179" s="6">
        <v>0</v>
      </c>
      <c r="K1179" s="6">
        <v>0.02</v>
      </c>
      <c r="L1179" s="6">
        <v>0</v>
      </c>
      <c r="M1179" s="6">
        <v>0</v>
      </c>
      <c r="N1179" s="6">
        <v>0</v>
      </c>
      <c r="O1179" s="6">
        <v>0</v>
      </c>
      <c r="P1179" s="82">
        <f t="shared" si="20"/>
        <v>0</v>
      </c>
    </row>
    <row r="1180" spans="1:16" s="3" customFormat="1" x14ac:dyDescent="0.25">
      <c r="A1180" s="9">
        <v>2019</v>
      </c>
      <c r="B1180" s="9">
        <v>5</v>
      </c>
      <c r="C1180" s="9" t="s">
        <v>15</v>
      </c>
      <c r="D1180" s="9" t="s">
        <v>24</v>
      </c>
      <c r="E1180" s="9" t="s">
        <v>25</v>
      </c>
      <c r="F1180" s="9" t="s">
        <v>26</v>
      </c>
      <c r="G1180" s="5" t="s">
        <v>26</v>
      </c>
      <c r="H1180" s="6">
        <v>0.47</v>
      </c>
      <c r="I1180" s="6">
        <v>0</v>
      </c>
      <c r="J1180" s="6">
        <v>0</v>
      </c>
      <c r="K1180" s="6">
        <v>0.06</v>
      </c>
      <c r="L1180" s="6">
        <v>0.41</v>
      </c>
      <c r="M1180" s="6">
        <v>0</v>
      </c>
      <c r="N1180" s="6">
        <v>0</v>
      </c>
      <c r="O1180" s="6">
        <v>0</v>
      </c>
      <c r="P1180" s="82">
        <f t="shared" si="20"/>
        <v>0</v>
      </c>
    </row>
    <row r="1181" spans="1:16" s="3" customFormat="1" x14ac:dyDescent="0.25">
      <c r="A1181" s="9">
        <v>2019</v>
      </c>
      <c r="B1181" s="9">
        <v>5</v>
      </c>
      <c r="C1181" s="9" t="s">
        <v>27</v>
      </c>
      <c r="D1181" s="9" t="s">
        <v>28</v>
      </c>
      <c r="E1181" s="9" t="s">
        <v>29</v>
      </c>
      <c r="F1181" s="9" t="s">
        <v>30</v>
      </c>
      <c r="G1181" s="5" t="s">
        <v>30</v>
      </c>
      <c r="H1181" s="6">
        <v>32.17</v>
      </c>
      <c r="I1181" s="6">
        <v>0</v>
      </c>
      <c r="J1181" s="6">
        <v>0</v>
      </c>
      <c r="K1181" s="6">
        <v>0.13</v>
      </c>
      <c r="L1181" s="6">
        <v>0</v>
      </c>
      <c r="M1181" s="6">
        <v>32.04</v>
      </c>
      <c r="N1181" s="6">
        <v>14.1</v>
      </c>
      <c r="O1181" s="6">
        <v>0</v>
      </c>
      <c r="P1181" s="82">
        <f t="shared" si="20"/>
        <v>17.939999999999998</v>
      </c>
    </row>
    <row r="1182" spans="1:16" s="3" customFormat="1" x14ac:dyDescent="0.25">
      <c r="A1182" s="9">
        <v>2019</v>
      </c>
      <c r="B1182" s="9">
        <v>5</v>
      </c>
      <c r="C1182" s="9" t="s">
        <v>27</v>
      </c>
      <c r="D1182" s="9" t="s">
        <v>28</v>
      </c>
      <c r="E1182" s="9" t="s">
        <v>29</v>
      </c>
      <c r="F1182" s="9" t="s">
        <v>31</v>
      </c>
      <c r="G1182" s="5" t="s">
        <v>30</v>
      </c>
      <c r="H1182" s="6">
        <v>9.7600000000000016</v>
      </c>
      <c r="I1182" s="6">
        <v>0</v>
      </c>
      <c r="J1182" s="6">
        <v>0</v>
      </c>
      <c r="K1182" s="6">
        <v>0.04</v>
      </c>
      <c r="L1182" s="6">
        <v>0</v>
      </c>
      <c r="M1182" s="6">
        <v>9.7099999999999991</v>
      </c>
      <c r="N1182" s="6">
        <v>4.28</v>
      </c>
      <c r="O1182" s="6">
        <v>0</v>
      </c>
      <c r="P1182" s="82">
        <f t="shared" si="20"/>
        <v>5.4299999999999988</v>
      </c>
    </row>
    <row r="1183" spans="1:16" s="3" customFormat="1" x14ac:dyDescent="0.25">
      <c r="A1183" s="9">
        <v>2019</v>
      </c>
      <c r="B1183" s="9">
        <v>5</v>
      </c>
      <c r="C1183" s="9" t="s">
        <v>27</v>
      </c>
      <c r="D1183" s="9" t="s">
        <v>28</v>
      </c>
      <c r="E1183" s="9" t="s">
        <v>29</v>
      </c>
      <c r="F1183" s="9" t="s">
        <v>32</v>
      </c>
      <c r="G1183" s="5" t="s">
        <v>30</v>
      </c>
      <c r="H1183" s="6">
        <v>5.0500000000000007</v>
      </c>
      <c r="I1183" s="6">
        <v>0</v>
      </c>
      <c r="J1183" s="6">
        <v>0</v>
      </c>
      <c r="K1183" s="6">
        <v>0.13</v>
      </c>
      <c r="L1183" s="6">
        <v>0</v>
      </c>
      <c r="M1183" s="6">
        <v>4.91</v>
      </c>
      <c r="N1183" s="6">
        <v>2.1599999999999997</v>
      </c>
      <c r="O1183" s="6">
        <v>0</v>
      </c>
      <c r="P1183" s="82">
        <f t="shared" si="20"/>
        <v>2.7500000000000004</v>
      </c>
    </row>
    <row r="1184" spans="1:16" s="3" customFormat="1" x14ac:dyDescent="0.25">
      <c r="A1184" s="9">
        <v>2019</v>
      </c>
      <c r="B1184" s="9">
        <v>5</v>
      </c>
      <c r="C1184" s="9" t="s">
        <v>27</v>
      </c>
      <c r="D1184" s="9" t="s">
        <v>28</v>
      </c>
      <c r="E1184" s="9" t="s">
        <v>29</v>
      </c>
      <c r="F1184" s="9" t="s">
        <v>33</v>
      </c>
      <c r="G1184" s="5" t="s">
        <v>30</v>
      </c>
      <c r="H1184" s="6">
        <v>8.16</v>
      </c>
      <c r="I1184" s="6">
        <v>0</v>
      </c>
      <c r="J1184" s="6">
        <v>0</v>
      </c>
      <c r="K1184" s="6">
        <v>0.03</v>
      </c>
      <c r="L1184" s="6">
        <v>0</v>
      </c>
      <c r="M1184" s="6">
        <v>8.1300000000000008</v>
      </c>
      <c r="N1184" s="6">
        <v>3.59</v>
      </c>
      <c r="O1184" s="6">
        <v>0</v>
      </c>
      <c r="P1184" s="82">
        <f t="shared" si="20"/>
        <v>4.5400000000000009</v>
      </c>
    </row>
    <row r="1185" spans="1:16" s="3" customFormat="1" x14ac:dyDescent="0.25">
      <c r="A1185" s="9">
        <v>2019</v>
      </c>
      <c r="B1185" s="9">
        <v>5</v>
      </c>
      <c r="C1185" s="9" t="s">
        <v>27</v>
      </c>
      <c r="D1185" s="9" t="s">
        <v>28</v>
      </c>
      <c r="E1185" s="9" t="s">
        <v>29</v>
      </c>
      <c r="F1185" s="9" t="s">
        <v>34</v>
      </c>
      <c r="G1185" s="5" t="s">
        <v>30</v>
      </c>
      <c r="H1185" s="6">
        <v>33.28</v>
      </c>
      <c r="I1185" s="6">
        <v>0</v>
      </c>
      <c r="J1185" s="6">
        <v>0</v>
      </c>
      <c r="K1185" s="6">
        <v>0.14000000000000001</v>
      </c>
      <c r="L1185" s="6">
        <v>0</v>
      </c>
      <c r="M1185" s="6">
        <v>33.15</v>
      </c>
      <c r="N1185" s="6">
        <v>14.600000000000001</v>
      </c>
      <c r="O1185" s="6">
        <v>0</v>
      </c>
      <c r="P1185" s="82">
        <f t="shared" si="20"/>
        <v>18.549999999999997</v>
      </c>
    </row>
    <row r="1186" spans="1:16" s="3" customFormat="1" x14ac:dyDescent="0.25">
      <c r="A1186" s="9">
        <v>2019</v>
      </c>
      <c r="B1186" s="9">
        <v>5</v>
      </c>
      <c r="C1186" s="9" t="s">
        <v>27</v>
      </c>
      <c r="D1186" s="9" t="s">
        <v>28</v>
      </c>
      <c r="E1186" s="9" t="s">
        <v>29</v>
      </c>
      <c r="F1186" s="9" t="s">
        <v>35</v>
      </c>
      <c r="G1186" s="5" t="s">
        <v>30</v>
      </c>
      <c r="H1186" s="6">
        <v>4.74</v>
      </c>
      <c r="I1186" s="6">
        <v>0</v>
      </c>
      <c r="J1186" s="6">
        <v>0</v>
      </c>
      <c r="K1186" s="6">
        <v>0.12</v>
      </c>
      <c r="L1186" s="6">
        <v>0</v>
      </c>
      <c r="M1186" s="6">
        <v>4.62</v>
      </c>
      <c r="N1186" s="6">
        <v>2.04</v>
      </c>
      <c r="O1186" s="6">
        <v>0</v>
      </c>
      <c r="P1186" s="82">
        <f t="shared" si="20"/>
        <v>2.58</v>
      </c>
    </row>
    <row r="1187" spans="1:16" s="3" customFormat="1" x14ac:dyDescent="0.25">
      <c r="A1187" s="9">
        <v>2019</v>
      </c>
      <c r="B1187" s="9">
        <v>5</v>
      </c>
      <c r="C1187" s="9" t="s">
        <v>27</v>
      </c>
      <c r="D1187" s="9" t="s">
        <v>28</v>
      </c>
      <c r="E1187" s="9" t="s">
        <v>29</v>
      </c>
      <c r="F1187" s="9" t="s">
        <v>524</v>
      </c>
      <c r="G1187" s="5" t="s">
        <v>30</v>
      </c>
      <c r="H1187" s="6">
        <v>0.12</v>
      </c>
      <c r="I1187" s="6">
        <v>0</v>
      </c>
      <c r="J1187" s="6">
        <v>0</v>
      </c>
      <c r="K1187" s="6">
        <v>0</v>
      </c>
      <c r="L1187" s="6">
        <v>0</v>
      </c>
      <c r="M1187" s="6">
        <v>0.11</v>
      </c>
      <c r="N1187" s="6">
        <v>0.05</v>
      </c>
      <c r="O1187" s="6">
        <v>0</v>
      </c>
      <c r="P1187" s="82">
        <f t="shared" si="20"/>
        <v>0.06</v>
      </c>
    </row>
    <row r="1188" spans="1:16" s="3" customFormat="1" x14ac:dyDescent="0.25">
      <c r="A1188" s="9">
        <v>2019</v>
      </c>
      <c r="B1188" s="9">
        <v>5</v>
      </c>
      <c r="C1188" s="9" t="s">
        <v>27</v>
      </c>
      <c r="D1188" s="9" t="s">
        <v>28</v>
      </c>
      <c r="E1188" s="9" t="s">
        <v>29</v>
      </c>
      <c r="F1188" s="9" t="s">
        <v>36</v>
      </c>
      <c r="G1188" s="5" t="s">
        <v>30</v>
      </c>
      <c r="H1188" s="6">
        <v>11.87</v>
      </c>
      <c r="I1188" s="6">
        <v>0</v>
      </c>
      <c r="J1188" s="6">
        <v>0</v>
      </c>
      <c r="K1188" s="6">
        <v>0.31</v>
      </c>
      <c r="L1188" s="6">
        <v>0</v>
      </c>
      <c r="M1188" s="6">
        <v>11.56</v>
      </c>
      <c r="N1188" s="6">
        <v>5.09</v>
      </c>
      <c r="O1188" s="6">
        <v>0</v>
      </c>
      <c r="P1188" s="82">
        <f t="shared" si="20"/>
        <v>6.4700000000000006</v>
      </c>
    </row>
    <row r="1189" spans="1:16" s="3" customFormat="1" x14ac:dyDescent="0.25">
      <c r="A1189" s="9">
        <v>2019</v>
      </c>
      <c r="B1189" s="9">
        <v>5</v>
      </c>
      <c r="C1189" s="9" t="s">
        <v>27</v>
      </c>
      <c r="D1189" s="9" t="s">
        <v>28</v>
      </c>
      <c r="E1189" s="9" t="s">
        <v>29</v>
      </c>
      <c r="F1189" s="9" t="s">
        <v>37</v>
      </c>
      <c r="G1189" s="5" t="s">
        <v>30</v>
      </c>
      <c r="H1189" s="6">
        <v>2.13</v>
      </c>
      <c r="I1189" s="6">
        <v>0</v>
      </c>
      <c r="J1189" s="6">
        <v>0</v>
      </c>
      <c r="K1189" s="6">
        <v>0.06</v>
      </c>
      <c r="L1189" s="6">
        <v>0</v>
      </c>
      <c r="M1189" s="6">
        <v>2.08</v>
      </c>
      <c r="N1189" s="6">
        <v>0.91</v>
      </c>
      <c r="O1189" s="6">
        <v>0</v>
      </c>
      <c r="P1189" s="82">
        <f t="shared" si="20"/>
        <v>1.17</v>
      </c>
    </row>
    <row r="1190" spans="1:16" s="3" customFormat="1" x14ac:dyDescent="0.25">
      <c r="A1190" s="9">
        <v>2019</v>
      </c>
      <c r="B1190" s="9">
        <v>5</v>
      </c>
      <c r="C1190" s="9" t="s">
        <v>27</v>
      </c>
      <c r="D1190" s="9" t="s">
        <v>28</v>
      </c>
      <c r="E1190" s="9" t="s">
        <v>29</v>
      </c>
      <c r="F1190" s="9" t="s">
        <v>38</v>
      </c>
      <c r="G1190" s="5" t="s">
        <v>30</v>
      </c>
      <c r="H1190" s="6">
        <v>108.59</v>
      </c>
      <c r="I1190" s="6">
        <v>0</v>
      </c>
      <c r="J1190" s="6">
        <v>0</v>
      </c>
      <c r="K1190" s="6">
        <v>2.81</v>
      </c>
      <c r="L1190" s="6">
        <v>0</v>
      </c>
      <c r="M1190" s="6">
        <v>105.78</v>
      </c>
      <c r="N1190" s="6">
        <v>46.59</v>
      </c>
      <c r="O1190" s="6">
        <v>0</v>
      </c>
      <c r="P1190" s="82">
        <f t="shared" si="20"/>
        <v>59.19</v>
      </c>
    </row>
    <row r="1191" spans="1:16" s="3" customFormat="1" x14ac:dyDescent="0.25">
      <c r="A1191" s="9">
        <v>2019</v>
      </c>
      <c r="B1191" s="9">
        <v>5</v>
      </c>
      <c r="C1191" s="9" t="s">
        <v>27</v>
      </c>
      <c r="D1191" s="9" t="s">
        <v>28</v>
      </c>
      <c r="E1191" s="9" t="s">
        <v>29</v>
      </c>
      <c r="F1191" s="9" t="s">
        <v>39</v>
      </c>
      <c r="G1191" s="5" t="s">
        <v>30</v>
      </c>
      <c r="H1191" s="6">
        <v>13.58</v>
      </c>
      <c r="I1191" s="6">
        <v>0</v>
      </c>
      <c r="J1191" s="6">
        <v>0</v>
      </c>
      <c r="K1191" s="6">
        <v>0.35</v>
      </c>
      <c r="L1191" s="6">
        <v>0</v>
      </c>
      <c r="M1191" s="6">
        <v>13.23</v>
      </c>
      <c r="N1191" s="6">
        <v>5.83</v>
      </c>
      <c r="O1191" s="6">
        <v>0</v>
      </c>
      <c r="P1191" s="82">
        <f t="shared" si="20"/>
        <v>7.4</v>
      </c>
    </row>
    <row r="1192" spans="1:16" s="3" customFormat="1" x14ac:dyDescent="0.25">
      <c r="A1192" s="9">
        <v>2019</v>
      </c>
      <c r="B1192" s="9">
        <v>5</v>
      </c>
      <c r="C1192" s="9" t="s">
        <v>27</v>
      </c>
      <c r="D1192" s="9" t="s">
        <v>28</v>
      </c>
      <c r="E1192" s="9" t="s">
        <v>29</v>
      </c>
      <c r="F1192" s="9" t="s">
        <v>40</v>
      </c>
      <c r="G1192" s="5" t="s">
        <v>30</v>
      </c>
      <c r="H1192" s="6">
        <v>32.200000000000003</v>
      </c>
      <c r="I1192" s="6">
        <v>0</v>
      </c>
      <c r="J1192" s="6">
        <v>0</v>
      </c>
      <c r="K1192" s="6">
        <v>0.83000000000000007</v>
      </c>
      <c r="L1192" s="6">
        <v>0</v>
      </c>
      <c r="M1192" s="6">
        <v>31.369999999999997</v>
      </c>
      <c r="N1192" s="6">
        <v>13.82</v>
      </c>
      <c r="O1192" s="6">
        <v>0</v>
      </c>
      <c r="P1192" s="82">
        <f t="shared" si="20"/>
        <v>17.549999999999997</v>
      </c>
    </row>
    <row r="1193" spans="1:16" s="3" customFormat="1" x14ac:dyDescent="0.25">
      <c r="A1193" s="9">
        <v>2019</v>
      </c>
      <c r="B1193" s="9">
        <v>5</v>
      </c>
      <c r="C1193" s="9" t="s">
        <v>27</v>
      </c>
      <c r="D1193" s="9" t="s">
        <v>28</v>
      </c>
      <c r="E1193" s="9" t="s">
        <v>29</v>
      </c>
      <c r="F1193" s="9" t="s">
        <v>41</v>
      </c>
      <c r="G1193" s="5" t="s">
        <v>30</v>
      </c>
      <c r="H1193" s="6">
        <v>1.8</v>
      </c>
      <c r="I1193" s="6">
        <v>0</v>
      </c>
      <c r="J1193" s="6">
        <v>0</v>
      </c>
      <c r="K1193" s="6">
        <v>0.04</v>
      </c>
      <c r="L1193" s="6">
        <v>0</v>
      </c>
      <c r="M1193" s="6">
        <v>1.75</v>
      </c>
      <c r="N1193" s="6">
        <v>0.78</v>
      </c>
      <c r="O1193" s="6">
        <v>0</v>
      </c>
      <c r="P1193" s="82">
        <f t="shared" si="20"/>
        <v>0.97</v>
      </c>
    </row>
    <row r="1194" spans="1:16" s="3" customFormat="1" x14ac:dyDescent="0.25">
      <c r="A1194" s="9">
        <v>2019</v>
      </c>
      <c r="B1194" s="9">
        <v>5</v>
      </c>
      <c r="C1194" s="9" t="s">
        <v>124</v>
      </c>
      <c r="D1194" s="9" t="s">
        <v>353</v>
      </c>
      <c r="E1194" s="9" t="s">
        <v>29</v>
      </c>
      <c r="F1194" s="9" t="s">
        <v>515</v>
      </c>
      <c r="G1194" s="5" t="s">
        <v>516</v>
      </c>
      <c r="H1194" s="6">
        <v>2.5300000000000002</v>
      </c>
      <c r="I1194" s="6">
        <v>0</v>
      </c>
      <c r="J1194" s="6">
        <v>0</v>
      </c>
      <c r="K1194" s="6">
        <v>2.5300000000000002</v>
      </c>
      <c r="L1194" s="6">
        <v>0</v>
      </c>
      <c r="M1194" s="6">
        <v>0</v>
      </c>
      <c r="N1194" s="6">
        <v>0</v>
      </c>
      <c r="O1194" s="6">
        <v>0</v>
      </c>
      <c r="P1194" s="82">
        <f t="shared" si="20"/>
        <v>0</v>
      </c>
    </row>
    <row r="1195" spans="1:16" s="3" customFormat="1" x14ac:dyDescent="0.25">
      <c r="A1195" s="9">
        <v>2019</v>
      </c>
      <c r="B1195" s="9">
        <v>5</v>
      </c>
      <c r="C1195" s="9" t="s">
        <v>15</v>
      </c>
      <c r="D1195" s="9" t="s">
        <v>42</v>
      </c>
      <c r="E1195" s="9" t="s">
        <v>43</v>
      </c>
      <c r="F1195" s="9" t="s">
        <v>44</v>
      </c>
      <c r="G1195" s="5" t="s">
        <v>45</v>
      </c>
      <c r="H1195" s="6">
        <v>0.89</v>
      </c>
      <c r="I1195" s="6">
        <v>0</v>
      </c>
      <c r="J1195" s="6">
        <v>0</v>
      </c>
      <c r="K1195" s="6">
        <v>0.89</v>
      </c>
      <c r="L1195" s="6">
        <v>0</v>
      </c>
      <c r="M1195" s="6">
        <v>0</v>
      </c>
      <c r="N1195" s="6">
        <v>0</v>
      </c>
      <c r="O1195" s="6">
        <v>0</v>
      </c>
      <c r="P1195" s="82">
        <f t="shared" si="20"/>
        <v>0</v>
      </c>
    </row>
    <row r="1196" spans="1:16" s="3" customFormat="1" x14ac:dyDescent="0.25">
      <c r="A1196" s="9">
        <v>2019</v>
      </c>
      <c r="B1196" s="9">
        <v>5</v>
      </c>
      <c r="C1196" s="9" t="s">
        <v>19</v>
      </c>
      <c r="D1196" s="9" t="s">
        <v>46</v>
      </c>
      <c r="E1196" s="9" t="s">
        <v>17</v>
      </c>
      <c r="F1196" s="9" t="s">
        <v>47</v>
      </c>
      <c r="G1196" s="5" t="s">
        <v>48</v>
      </c>
      <c r="H1196" s="6">
        <v>0.41</v>
      </c>
      <c r="I1196" s="6">
        <v>0</v>
      </c>
      <c r="J1196" s="6">
        <v>0</v>
      </c>
      <c r="K1196" s="6">
        <v>0.41</v>
      </c>
      <c r="L1196" s="6">
        <v>0</v>
      </c>
      <c r="M1196" s="6">
        <v>0</v>
      </c>
      <c r="N1196" s="6">
        <v>0</v>
      </c>
      <c r="O1196" s="6">
        <v>0</v>
      </c>
      <c r="P1196" s="82">
        <f t="shared" si="20"/>
        <v>0</v>
      </c>
    </row>
    <row r="1197" spans="1:16" s="3" customFormat="1" x14ac:dyDescent="0.25">
      <c r="A1197" s="9">
        <v>2019</v>
      </c>
      <c r="B1197" s="9">
        <v>5</v>
      </c>
      <c r="C1197" s="9" t="s">
        <v>19</v>
      </c>
      <c r="D1197" s="9" t="s">
        <v>46</v>
      </c>
      <c r="E1197" s="9" t="s">
        <v>17</v>
      </c>
      <c r="F1197" s="9" t="s">
        <v>49</v>
      </c>
      <c r="G1197" s="5" t="s">
        <v>48</v>
      </c>
      <c r="H1197" s="6">
        <v>1.45</v>
      </c>
      <c r="I1197" s="6">
        <v>0</v>
      </c>
      <c r="J1197" s="6">
        <v>0</v>
      </c>
      <c r="K1197" s="6">
        <v>1.45</v>
      </c>
      <c r="L1197" s="6">
        <v>0</v>
      </c>
      <c r="M1197" s="6">
        <v>0</v>
      </c>
      <c r="N1197" s="6">
        <v>0</v>
      </c>
      <c r="O1197" s="6">
        <v>0</v>
      </c>
      <c r="P1197" s="82">
        <f t="shared" si="20"/>
        <v>0</v>
      </c>
    </row>
    <row r="1198" spans="1:16" s="3" customFormat="1" x14ac:dyDescent="0.25">
      <c r="A1198" s="9">
        <v>2019</v>
      </c>
      <c r="B1198" s="9">
        <v>5</v>
      </c>
      <c r="C1198" s="9" t="s">
        <v>15</v>
      </c>
      <c r="D1198" s="9" t="s">
        <v>50</v>
      </c>
      <c r="E1198" s="9" t="s">
        <v>51</v>
      </c>
      <c r="F1198" s="9" t="s">
        <v>52</v>
      </c>
      <c r="G1198" s="5" t="s">
        <v>53</v>
      </c>
      <c r="H1198" s="6">
        <v>47.76</v>
      </c>
      <c r="I1198" s="6">
        <v>0</v>
      </c>
      <c r="J1198" s="6">
        <v>0</v>
      </c>
      <c r="K1198" s="6">
        <v>2.5500000000000003</v>
      </c>
      <c r="L1198" s="6">
        <v>45.2</v>
      </c>
      <c r="M1198" s="6">
        <v>0</v>
      </c>
      <c r="N1198" s="6">
        <v>0</v>
      </c>
      <c r="O1198" s="6">
        <v>0</v>
      </c>
      <c r="P1198" s="82">
        <f t="shared" si="20"/>
        <v>0</v>
      </c>
    </row>
    <row r="1199" spans="1:16" s="3" customFormat="1" x14ac:dyDescent="0.25">
      <c r="A1199" s="9">
        <v>2019</v>
      </c>
      <c r="B1199" s="9">
        <v>5</v>
      </c>
      <c r="C1199" s="9" t="s">
        <v>15</v>
      </c>
      <c r="D1199" s="9" t="s">
        <v>50</v>
      </c>
      <c r="E1199" s="9" t="s">
        <v>51</v>
      </c>
      <c r="F1199" s="9" t="s">
        <v>54</v>
      </c>
      <c r="G1199" s="5" t="s">
        <v>53</v>
      </c>
      <c r="H1199" s="6">
        <v>20.350000000000001</v>
      </c>
      <c r="I1199" s="6">
        <v>0</v>
      </c>
      <c r="J1199" s="6">
        <v>0</v>
      </c>
      <c r="K1199" s="6">
        <v>1.02</v>
      </c>
      <c r="L1199" s="6">
        <v>19.34</v>
      </c>
      <c r="M1199" s="6">
        <v>0</v>
      </c>
      <c r="N1199" s="6">
        <v>0</v>
      </c>
      <c r="O1199" s="6">
        <v>0</v>
      </c>
      <c r="P1199" s="82">
        <f t="shared" si="20"/>
        <v>0</v>
      </c>
    </row>
    <row r="1200" spans="1:16" s="3" customFormat="1" x14ac:dyDescent="0.25">
      <c r="A1200" s="9">
        <v>2019</v>
      </c>
      <c r="B1200" s="9">
        <v>5</v>
      </c>
      <c r="C1200" s="9" t="s">
        <v>55</v>
      </c>
      <c r="D1200" s="9" t="s">
        <v>56</v>
      </c>
      <c r="E1200" s="9" t="s">
        <v>57</v>
      </c>
      <c r="F1200" s="9" t="s">
        <v>58</v>
      </c>
      <c r="G1200" s="5" t="s">
        <v>59</v>
      </c>
      <c r="H1200" s="6">
        <v>0.03</v>
      </c>
      <c r="I1200" s="6">
        <v>0</v>
      </c>
      <c r="J1200" s="6">
        <v>0</v>
      </c>
      <c r="K1200" s="6">
        <v>0.03</v>
      </c>
      <c r="L1200" s="6">
        <v>0</v>
      </c>
      <c r="M1200" s="6">
        <v>0</v>
      </c>
      <c r="N1200" s="6">
        <v>0</v>
      </c>
      <c r="O1200" s="6">
        <v>0</v>
      </c>
      <c r="P1200" s="82">
        <f t="shared" si="20"/>
        <v>0</v>
      </c>
    </row>
    <row r="1201" spans="1:16" s="3" customFormat="1" x14ac:dyDescent="0.25">
      <c r="A1201" s="9">
        <v>2019</v>
      </c>
      <c r="B1201" s="9">
        <v>5</v>
      </c>
      <c r="C1201" s="9" t="s">
        <v>55</v>
      </c>
      <c r="D1201" s="9" t="s">
        <v>60</v>
      </c>
      <c r="E1201" s="9" t="s">
        <v>57</v>
      </c>
      <c r="F1201" s="9" t="s">
        <v>60</v>
      </c>
      <c r="G1201" s="5" t="s">
        <v>59</v>
      </c>
      <c r="H1201" s="6">
        <v>339.83</v>
      </c>
      <c r="I1201" s="6">
        <v>0</v>
      </c>
      <c r="J1201" s="6">
        <v>0</v>
      </c>
      <c r="K1201" s="6">
        <v>2.25</v>
      </c>
      <c r="L1201" s="6">
        <v>0</v>
      </c>
      <c r="M1201" s="6">
        <v>0</v>
      </c>
      <c r="N1201" s="6">
        <v>0</v>
      </c>
      <c r="O1201" s="6">
        <v>337.58</v>
      </c>
      <c r="P1201" s="82">
        <f t="shared" si="20"/>
        <v>337.58</v>
      </c>
    </row>
    <row r="1202" spans="1:16" s="3" customFormat="1" x14ac:dyDescent="0.25">
      <c r="A1202" s="9">
        <v>2019</v>
      </c>
      <c r="B1202" s="9">
        <v>5</v>
      </c>
      <c r="C1202" s="9" t="s">
        <v>61</v>
      </c>
      <c r="D1202" s="9" t="s">
        <v>62</v>
      </c>
      <c r="E1202" s="9" t="s">
        <v>29</v>
      </c>
      <c r="F1202" s="9" t="s">
        <v>63</v>
      </c>
      <c r="G1202" s="5" t="s">
        <v>64</v>
      </c>
      <c r="H1202" s="6">
        <v>0.93</v>
      </c>
      <c r="I1202" s="6">
        <v>0</v>
      </c>
      <c r="J1202" s="6">
        <v>0</v>
      </c>
      <c r="K1202" s="6">
        <v>0.04</v>
      </c>
      <c r="L1202" s="6">
        <v>0.9</v>
      </c>
      <c r="M1202" s="6">
        <v>0</v>
      </c>
      <c r="N1202" s="6">
        <v>0</v>
      </c>
      <c r="O1202" s="6">
        <v>0</v>
      </c>
      <c r="P1202" s="82">
        <f t="shared" si="20"/>
        <v>0</v>
      </c>
    </row>
    <row r="1203" spans="1:16" s="3" customFormat="1" x14ac:dyDescent="0.25">
      <c r="A1203" s="9">
        <v>2019</v>
      </c>
      <c r="B1203" s="9">
        <v>5</v>
      </c>
      <c r="C1203" s="9" t="s">
        <v>61</v>
      </c>
      <c r="D1203" s="9" t="s">
        <v>62</v>
      </c>
      <c r="E1203" s="9" t="s">
        <v>29</v>
      </c>
      <c r="F1203" s="9" t="s">
        <v>65</v>
      </c>
      <c r="G1203" s="5" t="s">
        <v>64</v>
      </c>
      <c r="H1203" s="6">
        <v>69.44</v>
      </c>
      <c r="I1203" s="6">
        <v>0</v>
      </c>
      <c r="J1203" s="6">
        <v>21.86</v>
      </c>
      <c r="K1203" s="6">
        <v>2.9</v>
      </c>
      <c r="L1203" s="6">
        <v>34.29</v>
      </c>
      <c r="M1203" s="6">
        <v>0</v>
      </c>
      <c r="N1203" s="6">
        <v>0</v>
      </c>
      <c r="O1203" s="6">
        <v>10.39</v>
      </c>
      <c r="P1203" s="82">
        <f t="shared" si="20"/>
        <v>10.39</v>
      </c>
    </row>
    <row r="1204" spans="1:16" s="3" customFormat="1" x14ac:dyDescent="0.25">
      <c r="A1204" s="9">
        <v>2019</v>
      </c>
      <c r="B1204" s="9">
        <v>5</v>
      </c>
      <c r="C1204" s="9" t="s">
        <v>19</v>
      </c>
      <c r="D1204" s="9" t="s">
        <v>66</v>
      </c>
      <c r="E1204" s="9" t="s">
        <v>67</v>
      </c>
      <c r="F1204" s="9" t="s">
        <v>68</v>
      </c>
      <c r="G1204" s="5" t="s">
        <v>68</v>
      </c>
      <c r="H1204" s="6">
        <v>0.19</v>
      </c>
      <c r="I1204" s="6">
        <v>0</v>
      </c>
      <c r="J1204" s="6">
        <v>0</v>
      </c>
      <c r="K1204" s="6">
        <v>0.19</v>
      </c>
      <c r="L1204" s="6">
        <v>0</v>
      </c>
      <c r="M1204" s="6">
        <v>0</v>
      </c>
      <c r="N1204" s="6">
        <v>0</v>
      </c>
      <c r="O1204" s="6">
        <v>0</v>
      </c>
      <c r="P1204" s="82">
        <f t="shared" si="20"/>
        <v>0</v>
      </c>
    </row>
    <row r="1205" spans="1:16" s="3" customFormat="1" x14ac:dyDescent="0.25">
      <c r="A1205" s="9">
        <v>2019</v>
      </c>
      <c r="B1205" s="9">
        <v>5</v>
      </c>
      <c r="C1205" s="9" t="s">
        <v>19</v>
      </c>
      <c r="D1205" s="9" t="s">
        <v>66</v>
      </c>
      <c r="E1205" s="9" t="s">
        <v>67</v>
      </c>
      <c r="F1205" s="9" t="s">
        <v>69</v>
      </c>
      <c r="G1205" s="5" t="s">
        <v>68</v>
      </c>
      <c r="H1205" s="6">
        <v>0.05</v>
      </c>
      <c r="I1205" s="6">
        <v>0</v>
      </c>
      <c r="J1205" s="6">
        <v>0</v>
      </c>
      <c r="K1205" s="6">
        <v>0.05</v>
      </c>
      <c r="L1205" s="6">
        <v>0</v>
      </c>
      <c r="M1205" s="6">
        <v>0</v>
      </c>
      <c r="N1205" s="6">
        <v>0</v>
      </c>
      <c r="O1205" s="6">
        <v>0</v>
      </c>
      <c r="P1205" s="82">
        <f t="shared" si="20"/>
        <v>0</v>
      </c>
    </row>
    <row r="1206" spans="1:16" s="3" customFormat="1" x14ac:dyDescent="0.25">
      <c r="A1206" s="9">
        <v>2019</v>
      </c>
      <c r="B1206" s="9">
        <v>5</v>
      </c>
      <c r="C1206" s="9" t="s">
        <v>19</v>
      </c>
      <c r="D1206" s="9" t="s">
        <v>70</v>
      </c>
      <c r="E1206" s="9" t="s">
        <v>67</v>
      </c>
      <c r="F1206" s="9" t="s">
        <v>71</v>
      </c>
      <c r="G1206" s="5" t="s">
        <v>68</v>
      </c>
      <c r="H1206" s="6">
        <v>1.3399999999999999</v>
      </c>
      <c r="I1206" s="6">
        <v>0</v>
      </c>
      <c r="J1206" s="6">
        <v>0</v>
      </c>
      <c r="K1206" s="6">
        <v>0.06</v>
      </c>
      <c r="L1206" s="6">
        <v>1.27</v>
      </c>
      <c r="M1206" s="6">
        <v>0</v>
      </c>
      <c r="N1206" s="6">
        <v>0</v>
      </c>
      <c r="O1206" s="6">
        <v>0</v>
      </c>
      <c r="P1206" s="82">
        <f t="shared" si="20"/>
        <v>0</v>
      </c>
    </row>
    <row r="1207" spans="1:16" s="3" customFormat="1" x14ac:dyDescent="0.25">
      <c r="A1207" s="9">
        <v>2019</v>
      </c>
      <c r="B1207" s="9">
        <v>5</v>
      </c>
      <c r="C1207" s="9" t="s">
        <v>19</v>
      </c>
      <c r="D1207" s="9" t="s">
        <v>20</v>
      </c>
      <c r="E1207" s="9" t="s">
        <v>67</v>
      </c>
      <c r="F1207" s="9" t="s">
        <v>72</v>
      </c>
      <c r="G1207" s="5" t="s">
        <v>68</v>
      </c>
      <c r="H1207" s="6">
        <v>0.39</v>
      </c>
      <c r="I1207" s="6">
        <v>0</v>
      </c>
      <c r="J1207" s="6">
        <v>0</v>
      </c>
      <c r="K1207" s="6">
        <v>0.02</v>
      </c>
      <c r="L1207" s="6">
        <v>0.37</v>
      </c>
      <c r="M1207" s="6">
        <v>0</v>
      </c>
      <c r="N1207" s="6">
        <v>0</v>
      </c>
      <c r="O1207" s="6">
        <v>0</v>
      </c>
      <c r="P1207" s="82">
        <f t="shared" si="20"/>
        <v>0</v>
      </c>
    </row>
    <row r="1208" spans="1:16" s="3" customFormat="1" x14ac:dyDescent="0.25">
      <c r="A1208" s="9">
        <v>2019</v>
      </c>
      <c r="B1208" s="9">
        <v>5</v>
      </c>
      <c r="C1208" s="9" t="s">
        <v>61</v>
      </c>
      <c r="D1208" s="9" t="s">
        <v>62</v>
      </c>
      <c r="E1208" s="9" t="s">
        <v>29</v>
      </c>
      <c r="F1208" s="9" t="s">
        <v>73</v>
      </c>
      <c r="G1208" s="5" t="s">
        <v>74</v>
      </c>
      <c r="H1208" s="6">
        <v>28.31</v>
      </c>
      <c r="I1208" s="6">
        <v>0</v>
      </c>
      <c r="J1208" s="6">
        <v>0</v>
      </c>
      <c r="K1208" s="6">
        <v>13.83</v>
      </c>
      <c r="L1208" s="6">
        <v>14.48</v>
      </c>
      <c r="M1208" s="6">
        <v>0</v>
      </c>
      <c r="N1208" s="6">
        <v>0</v>
      </c>
      <c r="O1208" s="6">
        <v>0</v>
      </c>
      <c r="P1208" s="82">
        <f t="shared" si="20"/>
        <v>0</v>
      </c>
    </row>
    <row r="1209" spans="1:16" s="3" customFormat="1" x14ac:dyDescent="0.25">
      <c r="A1209" s="9">
        <v>2019</v>
      </c>
      <c r="B1209" s="9">
        <v>5</v>
      </c>
      <c r="C1209" s="9" t="s">
        <v>19</v>
      </c>
      <c r="D1209" s="9" t="s">
        <v>75</v>
      </c>
      <c r="E1209" s="9" t="s">
        <v>17</v>
      </c>
      <c r="F1209" s="9" t="s">
        <v>76</v>
      </c>
      <c r="G1209" s="5" t="s">
        <v>77</v>
      </c>
      <c r="H1209" s="6">
        <v>3.65</v>
      </c>
      <c r="I1209" s="6">
        <v>0</v>
      </c>
      <c r="J1209" s="6">
        <v>0</v>
      </c>
      <c r="K1209" s="6">
        <v>3.65</v>
      </c>
      <c r="L1209" s="6">
        <v>0</v>
      </c>
      <c r="M1209" s="6">
        <v>0</v>
      </c>
      <c r="N1209" s="6">
        <v>0</v>
      </c>
      <c r="O1209" s="6">
        <v>0</v>
      </c>
      <c r="P1209" s="82">
        <f t="shared" si="20"/>
        <v>0</v>
      </c>
    </row>
    <row r="1210" spans="1:16" s="3" customFormat="1" x14ac:dyDescent="0.25">
      <c r="A1210" s="9">
        <v>2019</v>
      </c>
      <c r="B1210" s="9">
        <v>5</v>
      </c>
      <c r="C1210" s="9" t="s">
        <v>19</v>
      </c>
      <c r="D1210" s="9" t="s">
        <v>78</v>
      </c>
      <c r="E1210" s="9" t="s">
        <v>17</v>
      </c>
      <c r="F1210" s="9" t="s">
        <v>76</v>
      </c>
      <c r="G1210" s="5" t="s">
        <v>77</v>
      </c>
      <c r="H1210" s="6">
        <v>0.88</v>
      </c>
      <c r="I1210" s="6">
        <v>0</v>
      </c>
      <c r="J1210" s="6">
        <v>0</v>
      </c>
      <c r="K1210" s="6">
        <v>0.88</v>
      </c>
      <c r="L1210" s="6">
        <v>0</v>
      </c>
      <c r="M1210" s="6">
        <v>0</v>
      </c>
      <c r="N1210" s="6">
        <v>0</v>
      </c>
      <c r="O1210" s="6">
        <v>0</v>
      </c>
      <c r="P1210" s="82">
        <f t="shared" si="20"/>
        <v>0</v>
      </c>
    </row>
    <row r="1211" spans="1:16" s="3" customFormat="1" x14ac:dyDescent="0.25">
      <c r="A1211" s="9">
        <v>2019</v>
      </c>
      <c r="B1211" s="9">
        <v>5</v>
      </c>
      <c r="C1211" s="9" t="s">
        <v>79</v>
      </c>
      <c r="D1211" s="9" t="s">
        <v>80</v>
      </c>
      <c r="E1211" s="9" t="s">
        <v>81</v>
      </c>
      <c r="F1211" s="9" t="s">
        <v>82</v>
      </c>
      <c r="G1211" s="5" t="s">
        <v>83</v>
      </c>
      <c r="H1211" s="6">
        <v>39.72</v>
      </c>
      <c r="I1211" s="6">
        <v>0</v>
      </c>
      <c r="J1211" s="6">
        <v>0</v>
      </c>
      <c r="K1211" s="6">
        <v>39.72</v>
      </c>
      <c r="L1211" s="6">
        <v>0</v>
      </c>
      <c r="M1211" s="6">
        <v>0</v>
      </c>
      <c r="N1211" s="6">
        <v>0</v>
      </c>
      <c r="O1211" s="6">
        <v>0</v>
      </c>
      <c r="P1211" s="82">
        <f t="shared" si="20"/>
        <v>0</v>
      </c>
    </row>
    <row r="1212" spans="1:16" s="3" customFormat="1" x14ac:dyDescent="0.25">
      <c r="A1212" s="9">
        <v>2019</v>
      </c>
      <c r="B1212" s="9"/>
      <c r="C1212" s="9" t="s">
        <v>79</v>
      </c>
      <c r="D1212" s="9" t="s">
        <v>80</v>
      </c>
      <c r="E1212" s="9" t="s">
        <v>81</v>
      </c>
      <c r="F1212" s="9" t="s">
        <v>530</v>
      </c>
      <c r="G1212" s="5" t="s">
        <v>83</v>
      </c>
      <c r="H1212" s="6">
        <v>4.0188100000000002</v>
      </c>
      <c r="I1212" s="6">
        <v>0</v>
      </c>
      <c r="J1212" s="6">
        <v>0</v>
      </c>
      <c r="K1212" s="6">
        <v>4.0188100000000002</v>
      </c>
      <c r="L1212" s="6">
        <v>0</v>
      </c>
      <c r="M1212" s="6">
        <v>0</v>
      </c>
      <c r="N1212" s="6">
        <v>0</v>
      </c>
      <c r="O1212" s="6">
        <v>0</v>
      </c>
      <c r="P1212" s="82">
        <f t="shared" si="20"/>
        <v>0</v>
      </c>
    </row>
    <row r="1213" spans="1:16" s="3" customFormat="1" x14ac:dyDescent="0.25">
      <c r="A1213" s="9">
        <v>2019</v>
      </c>
      <c r="B1213" s="9">
        <v>5</v>
      </c>
      <c r="C1213" s="9" t="s">
        <v>79</v>
      </c>
      <c r="D1213" s="9" t="s">
        <v>80</v>
      </c>
      <c r="E1213" s="9" t="s">
        <v>81</v>
      </c>
      <c r="F1213" s="9" t="s">
        <v>83</v>
      </c>
      <c r="G1213" s="5" t="s">
        <v>83</v>
      </c>
      <c r="H1213" s="6">
        <v>73.3</v>
      </c>
      <c r="I1213" s="6">
        <v>0</v>
      </c>
      <c r="J1213" s="6">
        <v>0</v>
      </c>
      <c r="K1213" s="6">
        <v>72.319999999999993</v>
      </c>
      <c r="L1213" s="6">
        <v>0.98</v>
      </c>
      <c r="M1213" s="6">
        <v>0</v>
      </c>
      <c r="N1213" s="6">
        <v>0</v>
      </c>
      <c r="O1213" s="6">
        <v>0</v>
      </c>
      <c r="P1213" s="82">
        <f t="shared" si="20"/>
        <v>0</v>
      </c>
    </row>
    <row r="1214" spans="1:16" s="3" customFormat="1" x14ac:dyDescent="0.25">
      <c r="A1214" s="9">
        <v>2019</v>
      </c>
      <c r="B1214" s="9">
        <v>5</v>
      </c>
      <c r="C1214" s="9" t="s">
        <v>27</v>
      </c>
      <c r="D1214" s="9" t="s">
        <v>84</v>
      </c>
      <c r="E1214" s="9" t="s">
        <v>85</v>
      </c>
      <c r="F1214" s="9" t="s">
        <v>86</v>
      </c>
      <c r="G1214" s="5" t="s">
        <v>87</v>
      </c>
      <c r="H1214" s="6">
        <v>4.88</v>
      </c>
      <c r="I1214" s="6">
        <v>0</v>
      </c>
      <c r="J1214" s="6">
        <v>0</v>
      </c>
      <c r="K1214" s="6">
        <v>1.48</v>
      </c>
      <c r="L1214" s="6">
        <v>3.4</v>
      </c>
      <c r="M1214" s="6">
        <v>0</v>
      </c>
      <c r="N1214" s="6">
        <v>0</v>
      </c>
      <c r="O1214" s="6">
        <v>0</v>
      </c>
      <c r="P1214" s="82">
        <f t="shared" si="20"/>
        <v>0</v>
      </c>
    </row>
    <row r="1215" spans="1:16" s="3" customFormat="1" x14ac:dyDescent="0.25">
      <c r="A1215" s="9">
        <v>2019</v>
      </c>
      <c r="B1215" s="9">
        <v>5</v>
      </c>
      <c r="C1215" s="9" t="s">
        <v>27</v>
      </c>
      <c r="D1215" s="9" t="s">
        <v>84</v>
      </c>
      <c r="E1215" s="9" t="s">
        <v>85</v>
      </c>
      <c r="F1215" s="9" t="s">
        <v>88</v>
      </c>
      <c r="G1215" s="5" t="s">
        <v>87</v>
      </c>
      <c r="H1215" s="6">
        <v>1.55</v>
      </c>
      <c r="I1215" s="6">
        <v>0</v>
      </c>
      <c r="J1215" s="6">
        <v>0</v>
      </c>
      <c r="K1215" s="6">
        <v>0.47</v>
      </c>
      <c r="L1215" s="6">
        <v>1.08</v>
      </c>
      <c r="M1215" s="6">
        <v>0</v>
      </c>
      <c r="N1215" s="6">
        <v>0</v>
      </c>
      <c r="O1215" s="6">
        <v>0</v>
      </c>
      <c r="P1215" s="82">
        <f t="shared" si="20"/>
        <v>0</v>
      </c>
    </row>
    <row r="1216" spans="1:16" s="3" customFormat="1" x14ac:dyDescent="0.25">
      <c r="A1216" s="9">
        <v>2019</v>
      </c>
      <c r="B1216" s="9">
        <v>5</v>
      </c>
      <c r="C1216" s="9" t="s">
        <v>89</v>
      </c>
      <c r="D1216" s="9" t="s">
        <v>90</v>
      </c>
      <c r="E1216" s="9" t="s">
        <v>91</v>
      </c>
      <c r="F1216" s="9" t="s">
        <v>92</v>
      </c>
      <c r="G1216" s="5" t="s">
        <v>93</v>
      </c>
      <c r="H1216" s="6">
        <v>5.62</v>
      </c>
      <c r="I1216" s="6">
        <v>0</v>
      </c>
      <c r="J1216" s="6">
        <v>0</v>
      </c>
      <c r="K1216" s="6">
        <v>0</v>
      </c>
      <c r="L1216" s="6">
        <v>1.62</v>
      </c>
      <c r="M1216" s="6">
        <v>3.99</v>
      </c>
      <c r="N1216" s="6">
        <v>1.38</v>
      </c>
      <c r="O1216" s="6">
        <v>0</v>
      </c>
      <c r="P1216" s="82">
        <f t="shared" si="20"/>
        <v>2.6100000000000003</v>
      </c>
    </row>
    <row r="1217" spans="1:16" s="3" customFormat="1" x14ac:dyDescent="0.25">
      <c r="A1217" s="9">
        <v>2019</v>
      </c>
      <c r="B1217" s="9">
        <v>5</v>
      </c>
      <c r="C1217" s="9" t="s">
        <v>89</v>
      </c>
      <c r="D1217" s="9" t="s">
        <v>90</v>
      </c>
      <c r="E1217" s="9" t="s">
        <v>91</v>
      </c>
      <c r="F1217" s="9" t="s">
        <v>94</v>
      </c>
      <c r="G1217" s="5" t="s">
        <v>93</v>
      </c>
      <c r="H1217" s="6">
        <v>16.670000000000002</v>
      </c>
      <c r="I1217" s="6">
        <v>0</v>
      </c>
      <c r="J1217" s="6">
        <v>0</v>
      </c>
      <c r="K1217" s="6">
        <v>0.44</v>
      </c>
      <c r="L1217" s="6">
        <v>4.63</v>
      </c>
      <c r="M1217" s="6">
        <v>11.6</v>
      </c>
      <c r="N1217" s="6">
        <v>3.99</v>
      </c>
      <c r="O1217" s="6">
        <v>0</v>
      </c>
      <c r="P1217" s="82">
        <f t="shared" si="20"/>
        <v>7.6099999999999994</v>
      </c>
    </row>
    <row r="1218" spans="1:16" s="3" customFormat="1" x14ac:dyDescent="0.25">
      <c r="A1218" s="9">
        <v>2019</v>
      </c>
      <c r="B1218" s="9">
        <v>5</v>
      </c>
      <c r="C1218" s="9" t="s">
        <v>89</v>
      </c>
      <c r="D1218" s="9" t="s">
        <v>90</v>
      </c>
      <c r="E1218" s="9" t="s">
        <v>91</v>
      </c>
      <c r="F1218" s="9" t="s">
        <v>95</v>
      </c>
      <c r="G1218" s="5" t="s">
        <v>93</v>
      </c>
      <c r="H1218" s="6">
        <v>255.33</v>
      </c>
      <c r="I1218" s="6">
        <v>0</v>
      </c>
      <c r="J1218" s="6">
        <v>0</v>
      </c>
      <c r="K1218" s="6">
        <v>2.1800000000000002</v>
      </c>
      <c r="L1218" s="6">
        <v>31.09</v>
      </c>
      <c r="M1218" s="6">
        <v>222.06</v>
      </c>
      <c r="N1218" s="6">
        <v>76.349999999999994</v>
      </c>
      <c r="O1218" s="6">
        <v>0</v>
      </c>
      <c r="P1218" s="82">
        <f t="shared" si="20"/>
        <v>145.71</v>
      </c>
    </row>
    <row r="1219" spans="1:16" s="3" customFormat="1" x14ac:dyDescent="0.25">
      <c r="A1219" s="9">
        <v>2019</v>
      </c>
      <c r="B1219" s="9">
        <v>5</v>
      </c>
      <c r="C1219" s="9" t="s">
        <v>89</v>
      </c>
      <c r="D1219" s="9" t="s">
        <v>90</v>
      </c>
      <c r="E1219" s="9" t="s">
        <v>91</v>
      </c>
      <c r="F1219" s="9" t="s">
        <v>96</v>
      </c>
      <c r="G1219" s="5" t="s">
        <v>93</v>
      </c>
      <c r="H1219" s="6">
        <v>0.04</v>
      </c>
      <c r="I1219" s="6">
        <v>0</v>
      </c>
      <c r="J1219" s="6">
        <v>0</v>
      </c>
      <c r="K1219" s="6">
        <v>0</v>
      </c>
      <c r="L1219" s="6">
        <v>0</v>
      </c>
      <c r="M1219" s="6">
        <v>0.04</v>
      </c>
      <c r="N1219" s="6">
        <v>0.01</v>
      </c>
      <c r="O1219" s="6">
        <v>0</v>
      </c>
      <c r="P1219" s="82">
        <f t="shared" si="20"/>
        <v>0.03</v>
      </c>
    </row>
    <row r="1220" spans="1:16" s="3" customFormat="1" x14ac:dyDescent="0.25">
      <c r="A1220" s="9">
        <v>2019</v>
      </c>
      <c r="B1220" s="9">
        <v>5</v>
      </c>
      <c r="C1220" s="9" t="s">
        <v>89</v>
      </c>
      <c r="D1220" s="9" t="s">
        <v>90</v>
      </c>
      <c r="E1220" s="9" t="s">
        <v>91</v>
      </c>
      <c r="F1220" s="9" t="s">
        <v>97</v>
      </c>
      <c r="G1220" s="5" t="s">
        <v>93</v>
      </c>
      <c r="H1220" s="6">
        <v>63.16</v>
      </c>
      <c r="I1220" s="6">
        <v>0</v>
      </c>
      <c r="J1220" s="6">
        <v>0</v>
      </c>
      <c r="K1220" s="6">
        <v>1.62</v>
      </c>
      <c r="L1220" s="6">
        <v>2.5300000000000002</v>
      </c>
      <c r="M1220" s="6">
        <v>59.01</v>
      </c>
      <c r="N1220" s="6">
        <v>20.29</v>
      </c>
      <c r="O1220" s="6">
        <v>0</v>
      </c>
      <c r="P1220" s="82">
        <f t="shared" ref="P1220:P1283" si="21">+O1220+M1220-N1220</f>
        <v>38.72</v>
      </c>
    </row>
    <row r="1221" spans="1:16" s="3" customFormat="1" x14ac:dyDescent="0.25">
      <c r="A1221" s="9">
        <v>2019</v>
      </c>
      <c r="B1221" s="9">
        <v>5</v>
      </c>
      <c r="C1221" s="9" t="s">
        <v>98</v>
      </c>
      <c r="D1221" s="9" t="s">
        <v>99</v>
      </c>
      <c r="E1221" s="9" t="s">
        <v>100</v>
      </c>
      <c r="F1221" s="9" t="s">
        <v>101</v>
      </c>
      <c r="G1221" s="5" t="s">
        <v>102</v>
      </c>
      <c r="H1221" s="6">
        <v>18.68</v>
      </c>
      <c r="I1221" s="6">
        <v>0</v>
      </c>
      <c r="J1221" s="6">
        <v>0</v>
      </c>
      <c r="K1221" s="6">
        <v>0</v>
      </c>
      <c r="L1221" s="6">
        <v>0.95</v>
      </c>
      <c r="M1221" s="6">
        <v>0</v>
      </c>
      <c r="N1221" s="6">
        <v>0</v>
      </c>
      <c r="O1221" s="6">
        <v>17.72</v>
      </c>
      <c r="P1221" s="82">
        <f t="shared" si="21"/>
        <v>17.72</v>
      </c>
    </row>
    <row r="1222" spans="1:16" s="3" customFormat="1" x14ac:dyDescent="0.25">
      <c r="A1222" s="9">
        <v>2019</v>
      </c>
      <c r="B1222" s="9">
        <v>5</v>
      </c>
      <c r="C1222" s="9" t="s">
        <v>19</v>
      </c>
      <c r="D1222" s="9" t="s">
        <v>103</v>
      </c>
      <c r="E1222" s="9" t="s">
        <v>104</v>
      </c>
      <c r="F1222" s="9" t="s">
        <v>105</v>
      </c>
      <c r="G1222" s="5" t="s">
        <v>19</v>
      </c>
      <c r="H1222" s="6">
        <v>1.3</v>
      </c>
      <c r="I1222" s="6">
        <v>0</v>
      </c>
      <c r="J1222" s="6">
        <v>0</v>
      </c>
      <c r="K1222" s="6">
        <v>0</v>
      </c>
      <c r="L1222" s="6">
        <v>1.3</v>
      </c>
      <c r="M1222" s="6">
        <v>0</v>
      </c>
      <c r="N1222" s="6">
        <v>0</v>
      </c>
      <c r="O1222" s="6">
        <v>0</v>
      </c>
      <c r="P1222" s="82">
        <f t="shared" si="21"/>
        <v>0</v>
      </c>
    </row>
    <row r="1223" spans="1:16" s="3" customFormat="1" x14ac:dyDescent="0.25">
      <c r="A1223" s="9">
        <v>2019</v>
      </c>
      <c r="B1223" s="9">
        <v>5</v>
      </c>
      <c r="C1223" s="9" t="s">
        <v>19</v>
      </c>
      <c r="D1223" s="9" t="s">
        <v>106</v>
      </c>
      <c r="E1223" s="9" t="s">
        <v>104</v>
      </c>
      <c r="F1223" s="9" t="s">
        <v>107</v>
      </c>
      <c r="G1223" s="5" t="s">
        <v>19</v>
      </c>
      <c r="H1223" s="6">
        <v>8.67</v>
      </c>
      <c r="I1223" s="6">
        <v>0</v>
      </c>
      <c r="J1223" s="6">
        <v>0</v>
      </c>
      <c r="K1223" s="6">
        <v>0.37</v>
      </c>
      <c r="L1223" s="6">
        <v>8.3000000000000007</v>
      </c>
      <c r="M1223" s="6">
        <v>0</v>
      </c>
      <c r="N1223" s="6">
        <v>0</v>
      </c>
      <c r="O1223" s="6">
        <v>0</v>
      </c>
      <c r="P1223" s="82">
        <f t="shared" si="21"/>
        <v>0</v>
      </c>
    </row>
    <row r="1224" spans="1:16" s="3" customFormat="1" x14ac:dyDescent="0.25">
      <c r="A1224" s="9">
        <v>2019</v>
      </c>
      <c r="B1224" s="9">
        <v>5</v>
      </c>
      <c r="C1224" s="9" t="s">
        <v>19</v>
      </c>
      <c r="D1224" s="9" t="s">
        <v>66</v>
      </c>
      <c r="E1224" s="9" t="s">
        <v>104</v>
      </c>
      <c r="F1224" s="9" t="s">
        <v>107</v>
      </c>
      <c r="G1224" s="5" t="s">
        <v>19</v>
      </c>
      <c r="H1224" s="6">
        <v>8.9599999999999991</v>
      </c>
      <c r="I1224" s="6">
        <v>0</v>
      </c>
      <c r="J1224" s="6">
        <v>0</v>
      </c>
      <c r="K1224" s="6">
        <v>0.38</v>
      </c>
      <c r="L1224" s="6">
        <v>8.58</v>
      </c>
      <c r="M1224" s="6">
        <v>0</v>
      </c>
      <c r="N1224" s="6">
        <v>0</v>
      </c>
      <c r="O1224" s="6">
        <v>0</v>
      </c>
      <c r="P1224" s="82">
        <f t="shared" si="21"/>
        <v>0</v>
      </c>
    </row>
    <row r="1225" spans="1:16" s="3" customFormat="1" x14ac:dyDescent="0.25">
      <c r="A1225" s="9">
        <v>2019</v>
      </c>
      <c r="B1225" s="9">
        <v>5</v>
      </c>
      <c r="C1225" s="9" t="s">
        <v>19</v>
      </c>
      <c r="D1225" s="9" t="s">
        <v>70</v>
      </c>
      <c r="E1225" s="9" t="s">
        <v>104</v>
      </c>
      <c r="F1225" s="9" t="s">
        <v>108</v>
      </c>
      <c r="G1225" s="5" t="s">
        <v>19</v>
      </c>
      <c r="H1225" s="6">
        <v>11.260000000000002</v>
      </c>
      <c r="I1225" s="6">
        <v>0</v>
      </c>
      <c r="J1225" s="6">
        <v>0</v>
      </c>
      <c r="K1225" s="6">
        <v>0.54</v>
      </c>
      <c r="L1225" s="6">
        <v>10.73</v>
      </c>
      <c r="M1225" s="6">
        <v>0</v>
      </c>
      <c r="N1225" s="6">
        <v>0</v>
      </c>
      <c r="O1225" s="6">
        <v>0</v>
      </c>
      <c r="P1225" s="82">
        <f t="shared" si="21"/>
        <v>0</v>
      </c>
    </row>
    <row r="1226" spans="1:16" s="3" customFormat="1" x14ac:dyDescent="0.25">
      <c r="A1226" s="9">
        <v>2019</v>
      </c>
      <c r="B1226" s="9">
        <v>5</v>
      </c>
      <c r="C1226" s="9" t="s">
        <v>19</v>
      </c>
      <c r="D1226" s="9" t="s">
        <v>70</v>
      </c>
      <c r="E1226" s="9" t="s">
        <v>104</v>
      </c>
      <c r="F1226" s="9" t="s">
        <v>109</v>
      </c>
      <c r="G1226" s="5" t="s">
        <v>19</v>
      </c>
      <c r="H1226" s="6">
        <v>25.14</v>
      </c>
      <c r="I1226" s="6">
        <v>0</v>
      </c>
      <c r="J1226" s="6">
        <v>0</v>
      </c>
      <c r="K1226" s="6">
        <v>1.99</v>
      </c>
      <c r="L1226" s="6">
        <v>17.48</v>
      </c>
      <c r="M1226" s="6">
        <v>5.67</v>
      </c>
      <c r="N1226" s="6">
        <v>0</v>
      </c>
      <c r="O1226" s="6">
        <v>0</v>
      </c>
      <c r="P1226" s="82">
        <f t="shared" si="21"/>
        <v>5.67</v>
      </c>
    </row>
    <row r="1227" spans="1:16" s="3" customFormat="1" x14ac:dyDescent="0.25">
      <c r="A1227" s="9">
        <v>2019</v>
      </c>
      <c r="B1227" s="9">
        <v>5</v>
      </c>
      <c r="C1227" s="9" t="s">
        <v>19</v>
      </c>
      <c r="D1227" s="9" t="s">
        <v>110</v>
      </c>
      <c r="E1227" s="9" t="s">
        <v>104</v>
      </c>
      <c r="F1227" s="9" t="s">
        <v>111</v>
      </c>
      <c r="G1227" s="5" t="s">
        <v>19</v>
      </c>
      <c r="H1227" s="6">
        <v>1.98</v>
      </c>
      <c r="I1227" s="6">
        <v>0</v>
      </c>
      <c r="J1227" s="6">
        <v>0</v>
      </c>
      <c r="K1227" s="6">
        <v>0</v>
      </c>
      <c r="L1227" s="6">
        <v>0</v>
      </c>
      <c r="M1227" s="6">
        <v>1.98</v>
      </c>
      <c r="N1227" s="6">
        <v>0</v>
      </c>
      <c r="O1227" s="6">
        <v>0</v>
      </c>
      <c r="P1227" s="82">
        <f t="shared" si="21"/>
        <v>1.98</v>
      </c>
    </row>
    <row r="1228" spans="1:16" s="3" customFormat="1" x14ac:dyDescent="0.25">
      <c r="A1228" s="9">
        <v>2019</v>
      </c>
      <c r="B1228" s="9">
        <v>5</v>
      </c>
      <c r="C1228" s="9" t="s">
        <v>19</v>
      </c>
      <c r="D1228" s="9" t="s">
        <v>70</v>
      </c>
      <c r="E1228" s="9" t="s">
        <v>104</v>
      </c>
      <c r="F1228" s="9" t="s">
        <v>112</v>
      </c>
      <c r="G1228" s="5" t="s">
        <v>19</v>
      </c>
      <c r="H1228" s="6">
        <v>6.45</v>
      </c>
      <c r="I1228" s="6">
        <v>0</v>
      </c>
      <c r="J1228" s="6">
        <v>0</v>
      </c>
      <c r="K1228" s="6">
        <v>0.77</v>
      </c>
      <c r="L1228" s="6">
        <v>5.67</v>
      </c>
      <c r="M1228" s="6">
        <v>0</v>
      </c>
      <c r="N1228" s="6">
        <v>0</v>
      </c>
      <c r="O1228" s="6">
        <v>0</v>
      </c>
      <c r="P1228" s="82">
        <f t="shared" si="21"/>
        <v>0</v>
      </c>
    </row>
    <row r="1229" spans="1:16" s="3" customFormat="1" x14ac:dyDescent="0.25">
      <c r="A1229" s="9">
        <v>2019</v>
      </c>
      <c r="B1229" s="9">
        <v>5</v>
      </c>
      <c r="C1229" s="9" t="s">
        <v>19</v>
      </c>
      <c r="D1229" s="9" t="s">
        <v>20</v>
      </c>
      <c r="E1229" s="9" t="s">
        <v>115</v>
      </c>
      <c r="F1229" s="9" t="s">
        <v>116</v>
      </c>
      <c r="G1229" s="5" t="s">
        <v>117</v>
      </c>
      <c r="H1229" s="6">
        <v>1.4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1.4</v>
      </c>
      <c r="P1229" s="82">
        <f t="shared" si="21"/>
        <v>1.4</v>
      </c>
    </row>
    <row r="1230" spans="1:16" s="3" customFormat="1" x14ac:dyDescent="0.25">
      <c r="A1230" s="9">
        <v>2019</v>
      </c>
      <c r="B1230" s="9">
        <v>5</v>
      </c>
      <c r="C1230" s="9" t="s">
        <v>19</v>
      </c>
      <c r="D1230" s="9" t="s">
        <v>20</v>
      </c>
      <c r="E1230" s="9" t="s">
        <v>115</v>
      </c>
      <c r="F1230" s="9" t="s">
        <v>118</v>
      </c>
      <c r="G1230" s="5" t="s">
        <v>117</v>
      </c>
      <c r="H1230" s="6">
        <v>1.26</v>
      </c>
      <c r="I1230" s="6">
        <v>0</v>
      </c>
      <c r="J1230" s="6">
        <v>0</v>
      </c>
      <c r="K1230" s="6">
        <v>0.02</v>
      </c>
      <c r="L1230" s="6">
        <v>0</v>
      </c>
      <c r="M1230" s="6">
        <v>0</v>
      </c>
      <c r="N1230" s="6">
        <v>0</v>
      </c>
      <c r="O1230" s="6">
        <v>1.25</v>
      </c>
      <c r="P1230" s="82">
        <f t="shared" si="21"/>
        <v>1.25</v>
      </c>
    </row>
    <row r="1231" spans="1:16" s="3" customFormat="1" x14ac:dyDescent="0.25">
      <c r="A1231" s="9">
        <v>2019</v>
      </c>
      <c r="B1231" s="9">
        <v>5</v>
      </c>
      <c r="C1231" s="9" t="s">
        <v>19</v>
      </c>
      <c r="D1231" s="9" t="s">
        <v>20</v>
      </c>
      <c r="E1231" s="9" t="s">
        <v>115</v>
      </c>
      <c r="F1231" s="9" t="s">
        <v>119</v>
      </c>
      <c r="G1231" s="5" t="s">
        <v>117</v>
      </c>
      <c r="H1231" s="6">
        <v>3.14</v>
      </c>
      <c r="I1231" s="6">
        <v>0</v>
      </c>
      <c r="J1231" s="6">
        <v>0</v>
      </c>
      <c r="K1231" s="6">
        <v>0.15</v>
      </c>
      <c r="L1231" s="6">
        <v>0</v>
      </c>
      <c r="M1231" s="6">
        <v>0</v>
      </c>
      <c r="N1231" s="6">
        <v>0</v>
      </c>
      <c r="O1231" s="6">
        <v>2.99</v>
      </c>
      <c r="P1231" s="82">
        <f t="shared" si="21"/>
        <v>2.99</v>
      </c>
    </row>
    <row r="1232" spans="1:16" s="3" customFormat="1" x14ac:dyDescent="0.25">
      <c r="A1232" s="9">
        <v>2019</v>
      </c>
      <c r="B1232" s="9">
        <v>5</v>
      </c>
      <c r="C1232" s="9" t="s">
        <v>98</v>
      </c>
      <c r="D1232" s="9" t="s">
        <v>120</v>
      </c>
      <c r="E1232" s="9" t="s">
        <v>121</v>
      </c>
      <c r="F1232" s="9" t="s">
        <v>122</v>
      </c>
      <c r="G1232" s="5" t="s">
        <v>122</v>
      </c>
      <c r="H1232" s="6">
        <v>10.58</v>
      </c>
      <c r="I1232" s="6">
        <v>0</v>
      </c>
      <c r="J1232" s="6">
        <v>0</v>
      </c>
      <c r="K1232" s="6">
        <v>0</v>
      </c>
      <c r="L1232" s="6">
        <v>0.99</v>
      </c>
      <c r="M1232" s="6">
        <v>0</v>
      </c>
      <c r="N1232" s="6">
        <v>0</v>
      </c>
      <c r="O1232" s="6">
        <v>9.59</v>
      </c>
      <c r="P1232" s="82">
        <f t="shared" si="21"/>
        <v>9.59</v>
      </c>
    </row>
    <row r="1233" spans="1:16" s="3" customFormat="1" x14ac:dyDescent="0.25">
      <c r="A1233" s="9">
        <v>2019</v>
      </c>
      <c r="B1233" s="9">
        <v>5</v>
      </c>
      <c r="C1233" s="9" t="s">
        <v>98</v>
      </c>
      <c r="D1233" s="9" t="s">
        <v>120</v>
      </c>
      <c r="E1233" s="9" t="s">
        <v>121</v>
      </c>
      <c r="F1233" s="9" t="s">
        <v>123</v>
      </c>
      <c r="G1233" s="5" t="s">
        <v>122</v>
      </c>
      <c r="H1233" s="6">
        <v>0.19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0.19</v>
      </c>
      <c r="P1233" s="82">
        <f t="shared" si="21"/>
        <v>0.19</v>
      </c>
    </row>
    <row r="1234" spans="1:16" s="3" customFormat="1" x14ac:dyDescent="0.25">
      <c r="A1234" s="9">
        <v>2019</v>
      </c>
      <c r="B1234" s="9">
        <v>5</v>
      </c>
      <c r="C1234" s="9" t="s">
        <v>124</v>
      </c>
      <c r="D1234" s="9" t="s">
        <v>125</v>
      </c>
      <c r="E1234" s="9" t="s">
        <v>126</v>
      </c>
      <c r="F1234" s="9" t="s">
        <v>127</v>
      </c>
      <c r="G1234" s="5" t="s">
        <v>128</v>
      </c>
      <c r="H1234" s="6">
        <v>53.31</v>
      </c>
      <c r="I1234" s="6">
        <v>0</v>
      </c>
      <c r="J1234" s="6">
        <v>0</v>
      </c>
      <c r="K1234" s="6">
        <v>0</v>
      </c>
      <c r="L1234" s="6">
        <v>21.69</v>
      </c>
      <c r="M1234" s="6">
        <v>31.62</v>
      </c>
      <c r="N1234" s="6">
        <v>5.16</v>
      </c>
      <c r="O1234" s="6">
        <v>0</v>
      </c>
      <c r="P1234" s="82">
        <f t="shared" si="21"/>
        <v>26.46</v>
      </c>
    </row>
    <row r="1235" spans="1:16" s="3" customFormat="1" x14ac:dyDescent="0.25">
      <c r="A1235" s="9">
        <v>2019</v>
      </c>
      <c r="B1235" s="9">
        <v>5</v>
      </c>
      <c r="C1235" s="9" t="s">
        <v>124</v>
      </c>
      <c r="D1235" s="9" t="s">
        <v>129</v>
      </c>
      <c r="E1235" s="9" t="s">
        <v>126</v>
      </c>
      <c r="F1235" s="9" t="s">
        <v>130</v>
      </c>
      <c r="G1235" s="5" t="s">
        <v>128</v>
      </c>
      <c r="H1235" s="6">
        <v>42.92</v>
      </c>
      <c r="I1235" s="6">
        <v>0</v>
      </c>
      <c r="J1235" s="6">
        <v>0</v>
      </c>
      <c r="K1235" s="6">
        <v>17.309999999999999</v>
      </c>
      <c r="L1235" s="6">
        <v>4.71</v>
      </c>
      <c r="M1235" s="6">
        <v>0</v>
      </c>
      <c r="N1235" s="6">
        <v>0</v>
      </c>
      <c r="O1235" s="6">
        <v>20.9</v>
      </c>
      <c r="P1235" s="82">
        <f t="shared" si="21"/>
        <v>20.9</v>
      </c>
    </row>
    <row r="1236" spans="1:16" s="3" customFormat="1" x14ac:dyDescent="0.25">
      <c r="A1236" s="9">
        <v>2019</v>
      </c>
      <c r="B1236" s="9">
        <v>5</v>
      </c>
      <c r="C1236" s="9" t="s">
        <v>15</v>
      </c>
      <c r="D1236" s="9" t="s">
        <v>131</v>
      </c>
      <c r="E1236" s="9" t="s">
        <v>43</v>
      </c>
      <c r="F1236" s="9" t="s">
        <v>132</v>
      </c>
      <c r="G1236" s="5" t="s">
        <v>132</v>
      </c>
      <c r="H1236" s="6">
        <v>0.25</v>
      </c>
      <c r="I1236" s="6">
        <v>0</v>
      </c>
      <c r="J1236" s="6">
        <v>0</v>
      </c>
      <c r="K1236" s="6">
        <v>0.25</v>
      </c>
      <c r="L1236" s="6">
        <v>0</v>
      </c>
      <c r="M1236" s="6">
        <v>0</v>
      </c>
      <c r="N1236" s="6">
        <v>0</v>
      </c>
      <c r="O1236" s="6">
        <v>0</v>
      </c>
      <c r="P1236" s="82">
        <f t="shared" si="21"/>
        <v>0</v>
      </c>
    </row>
    <row r="1237" spans="1:16" s="3" customFormat="1" x14ac:dyDescent="0.25">
      <c r="A1237" s="9">
        <v>2019</v>
      </c>
      <c r="B1237" s="9">
        <v>5</v>
      </c>
      <c r="C1237" s="9" t="s">
        <v>133</v>
      </c>
      <c r="D1237" s="9" t="s">
        <v>134</v>
      </c>
      <c r="E1237" s="9" t="s">
        <v>43</v>
      </c>
      <c r="F1237" s="9" t="s">
        <v>135</v>
      </c>
      <c r="G1237" s="5" t="s">
        <v>136</v>
      </c>
      <c r="H1237" s="6">
        <v>90.16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90.16</v>
      </c>
      <c r="P1237" s="82">
        <f t="shared" si="21"/>
        <v>90.16</v>
      </c>
    </row>
    <row r="1238" spans="1:16" s="3" customFormat="1" x14ac:dyDescent="0.25">
      <c r="A1238" s="9">
        <v>2019</v>
      </c>
      <c r="B1238" s="9">
        <v>5</v>
      </c>
      <c r="C1238" s="9" t="s">
        <v>79</v>
      </c>
      <c r="D1238" s="9" t="s">
        <v>137</v>
      </c>
      <c r="E1238" s="9" t="s">
        <v>138</v>
      </c>
      <c r="F1238" s="9" t="s">
        <v>139</v>
      </c>
      <c r="G1238" s="5" t="s">
        <v>140</v>
      </c>
      <c r="H1238" s="6">
        <v>0.24</v>
      </c>
      <c r="I1238" s="6">
        <v>0</v>
      </c>
      <c r="J1238" s="6">
        <v>0</v>
      </c>
      <c r="K1238" s="6">
        <v>0.24</v>
      </c>
      <c r="L1238" s="6">
        <v>0</v>
      </c>
      <c r="M1238" s="6">
        <v>0</v>
      </c>
      <c r="N1238" s="6">
        <v>0</v>
      </c>
      <c r="O1238" s="6">
        <v>0</v>
      </c>
      <c r="P1238" s="82">
        <f t="shared" si="21"/>
        <v>0</v>
      </c>
    </row>
    <row r="1239" spans="1:16" s="3" customFormat="1" x14ac:dyDescent="0.25">
      <c r="A1239" s="9">
        <v>2019</v>
      </c>
      <c r="B1239" s="9">
        <v>5</v>
      </c>
      <c r="C1239" s="9" t="s">
        <v>79</v>
      </c>
      <c r="D1239" s="9" t="s">
        <v>137</v>
      </c>
      <c r="E1239" s="9" t="s">
        <v>138</v>
      </c>
      <c r="F1239" s="9" t="s">
        <v>141</v>
      </c>
      <c r="G1239" s="5" t="s">
        <v>140</v>
      </c>
      <c r="H1239" s="6">
        <v>0.98</v>
      </c>
      <c r="I1239" s="6">
        <v>0</v>
      </c>
      <c r="J1239" s="6">
        <v>0</v>
      </c>
      <c r="K1239" s="6">
        <v>0.98</v>
      </c>
      <c r="L1239" s="6">
        <v>0</v>
      </c>
      <c r="M1239" s="6">
        <v>0</v>
      </c>
      <c r="N1239" s="6">
        <v>0</v>
      </c>
      <c r="O1239" s="6">
        <v>0</v>
      </c>
      <c r="P1239" s="82">
        <f t="shared" si="21"/>
        <v>0</v>
      </c>
    </row>
    <row r="1240" spans="1:16" s="3" customFormat="1" x14ac:dyDescent="0.25">
      <c r="A1240" s="9">
        <v>2019</v>
      </c>
      <c r="B1240" s="9">
        <v>5</v>
      </c>
      <c r="C1240" s="9" t="s">
        <v>79</v>
      </c>
      <c r="D1240" s="9" t="s">
        <v>79</v>
      </c>
      <c r="E1240" s="9" t="s">
        <v>138</v>
      </c>
      <c r="F1240" s="9" t="s">
        <v>140</v>
      </c>
      <c r="G1240" s="5" t="s">
        <v>140</v>
      </c>
      <c r="H1240" s="6">
        <v>9.49</v>
      </c>
      <c r="I1240" s="6">
        <v>0</v>
      </c>
      <c r="J1240" s="6">
        <v>0</v>
      </c>
      <c r="K1240" s="6">
        <v>9.49</v>
      </c>
      <c r="L1240" s="6">
        <v>0</v>
      </c>
      <c r="M1240" s="6">
        <v>0</v>
      </c>
      <c r="N1240" s="6">
        <v>0</v>
      </c>
      <c r="O1240" s="6">
        <v>0</v>
      </c>
      <c r="P1240" s="82">
        <f t="shared" si="21"/>
        <v>0</v>
      </c>
    </row>
    <row r="1241" spans="1:16" s="3" customFormat="1" x14ac:dyDescent="0.25">
      <c r="A1241" s="9">
        <v>2019</v>
      </c>
      <c r="B1241" s="9">
        <v>5</v>
      </c>
      <c r="C1241" s="9" t="s">
        <v>79</v>
      </c>
      <c r="D1241" s="9" t="s">
        <v>137</v>
      </c>
      <c r="E1241" s="9" t="s">
        <v>138</v>
      </c>
      <c r="F1241" s="9" t="s">
        <v>140</v>
      </c>
      <c r="G1241" s="5" t="s">
        <v>140</v>
      </c>
      <c r="H1241" s="6">
        <v>0.16</v>
      </c>
      <c r="I1241" s="6">
        <v>0</v>
      </c>
      <c r="J1241" s="6">
        <v>0</v>
      </c>
      <c r="K1241" s="6">
        <v>0.16</v>
      </c>
      <c r="L1241" s="6">
        <v>0</v>
      </c>
      <c r="M1241" s="6">
        <v>0</v>
      </c>
      <c r="N1241" s="6">
        <v>0</v>
      </c>
      <c r="O1241" s="6">
        <v>0</v>
      </c>
      <c r="P1241" s="82">
        <f t="shared" si="21"/>
        <v>0</v>
      </c>
    </row>
    <row r="1242" spans="1:16" s="3" customFormat="1" x14ac:dyDescent="0.25">
      <c r="A1242" s="9">
        <v>2019</v>
      </c>
      <c r="B1242" s="9">
        <v>5</v>
      </c>
      <c r="C1242" s="9" t="s">
        <v>79</v>
      </c>
      <c r="D1242" s="9" t="s">
        <v>79</v>
      </c>
      <c r="E1242" s="9" t="s">
        <v>138</v>
      </c>
      <c r="F1242" s="9" t="s">
        <v>142</v>
      </c>
      <c r="G1242" s="5" t="s">
        <v>140</v>
      </c>
      <c r="H1242" s="6">
        <v>0.23</v>
      </c>
      <c r="I1242" s="6">
        <v>0</v>
      </c>
      <c r="J1242" s="6">
        <v>0</v>
      </c>
      <c r="K1242" s="6">
        <v>0.23</v>
      </c>
      <c r="L1242" s="6">
        <v>0</v>
      </c>
      <c r="M1242" s="6">
        <v>0</v>
      </c>
      <c r="N1242" s="6">
        <v>0</v>
      </c>
      <c r="O1242" s="6">
        <v>0</v>
      </c>
      <c r="P1242" s="82">
        <f t="shared" si="21"/>
        <v>0</v>
      </c>
    </row>
    <row r="1243" spans="1:16" s="3" customFormat="1" x14ac:dyDescent="0.25">
      <c r="A1243" s="9">
        <v>2019</v>
      </c>
      <c r="B1243" s="9">
        <v>5</v>
      </c>
      <c r="C1243" s="9" t="s">
        <v>79</v>
      </c>
      <c r="D1243" s="9" t="s">
        <v>137</v>
      </c>
      <c r="E1243" s="9" t="s">
        <v>138</v>
      </c>
      <c r="F1243" s="9" t="s">
        <v>143</v>
      </c>
      <c r="G1243" s="5" t="s">
        <v>140</v>
      </c>
      <c r="H1243" s="6">
        <v>0.16</v>
      </c>
      <c r="I1243" s="6">
        <v>0</v>
      </c>
      <c r="J1243" s="6">
        <v>0</v>
      </c>
      <c r="K1243" s="6">
        <v>0.16</v>
      </c>
      <c r="L1243" s="6">
        <v>0</v>
      </c>
      <c r="M1243" s="6">
        <v>0</v>
      </c>
      <c r="N1243" s="6">
        <v>0</v>
      </c>
      <c r="O1243" s="6">
        <v>0</v>
      </c>
      <c r="P1243" s="82">
        <f t="shared" si="21"/>
        <v>0</v>
      </c>
    </row>
    <row r="1244" spans="1:16" s="3" customFormat="1" x14ac:dyDescent="0.25">
      <c r="A1244" s="9">
        <v>2019</v>
      </c>
      <c r="B1244" s="9">
        <v>5</v>
      </c>
      <c r="C1244" s="9" t="s">
        <v>79</v>
      </c>
      <c r="D1244" s="9" t="s">
        <v>79</v>
      </c>
      <c r="E1244" s="9" t="s">
        <v>138</v>
      </c>
      <c r="F1244" s="9" t="s">
        <v>144</v>
      </c>
      <c r="G1244" s="5" t="s">
        <v>140</v>
      </c>
      <c r="H1244" s="6">
        <v>0.26</v>
      </c>
      <c r="I1244" s="6">
        <v>0</v>
      </c>
      <c r="J1244" s="6">
        <v>0</v>
      </c>
      <c r="K1244" s="6">
        <v>0.26</v>
      </c>
      <c r="L1244" s="6">
        <v>0</v>
      </c>
      <c r="M1244" s="6">
        <v>0</v>
      </c>
      <c r="N1244" s="6">
        <v>0</v>
      </c>
      <c r="O1244" s="6">
        <v>0</v>
      </c>
      <c r="P1244" s="82">
        <f t="shared" si="21"/>
        <v>0</v>
      </c>
    </row>
    <row r="1245" spans="1:16" s="3" customFormat="1" x14ac:dyDescent="0.25">
      <c r="A1245" s="9">
        <v>2019</v>
      </c>
      <c r="B1245" s="9">
        <v>5</v>
      </c>
      <c r="C1245" s="9" t="s">
        <v>79</v>
      </c>
      <c r="D1245" s="9" t="s">
        <v>79</v>
      </c>
      <c r="E1245" s="9" t="s">
        <v>138</v>
      </c>
      <c r="F1245" s="9" t="s">
        <v>145</v>
      </c>
      <c r="G1245" s="5" t="s">
        <v>140</v>
      </c>
      <c r="H1245" s="6">
        <v>0.04</v>
      </c>
      <c r="I1245" s="6">
        <v>0</v>
      </c>
      <c r="J1245" s="6">
        <v>0</v>
      </c>
      <c r="K1245" s="6">
        <v>0.04</v>
      </c>
      <c r="L1245" s="6">
        <v>0</v>
      </c>
      <c r="M1245" s="6">
        <v>0</v>
      </c>
      <c r="N1245" s="6">
        <v>0</v>
      </c>
      <c r="O1245" s="6">
        <v>0</v>
      </c>
      <c r="P1245" s="82">
        <f t="shared" si="21"/>
        <v>0</v>
      </c>
    </row>
    <row r="1246" spans="1:16" s="3" customFormat="1" x14ac:dyDescent="0.25">
      <c r="A1246" s="9">
        <v>2019</v>
      </c>
      <c r="B1246" s="9">
        <v>5</v>
      </c>
      <c r="C1246" s="9" t="s">
        <v>146</v>
      </c>
      <c r="D1246" s="9" t="s">
        <v>147</v>
      </c>
      <c r="E1246" s="9" t="s">
        <v>43</v>
      </c>
      <c r="F1246" s="9" t="s">
        <v>148</v>
      </c>
      <c r="G1246" s="5" t="s">
        <v>149</v>
      </c>
      <c r="H1246" s="6">
        <v>4.2</v>
      </c>
      <c r="I1246" s="6">
        <v>0</v>
      </c>
      <c r="J1246" s="6">
        <v>0</v>
      </c>
      <c r="K1246" s="6">
        <v>2.19</v>
      </c>
      <c r="L1246" s="6">
        <v>2.0099999999999998</v>
      </c>
      <c r="M1246" s="6">
        <v>0</v>
      </c>
      <c r="N1246" s="6">
        <v>0</v>
      </c>
      <c r="O1246" s="6">
        <v>0</v>
      </c>
      <c r="P1246" s="82">
        <f t="shared" si="21"/>
        <v>0</v>
      </c>
    </row>
    <row r="1247" spans="1:16" s="3" customFormat="1" x14ac:dyDescent="0.25">
      <c r="A1247" s="9">
        <v>2019</v>
      </c>
      <c r="B1247" s="9">
        <v>5</v>
      </c>
      <c r="C1247" s="9" t="s">
        <v>146</v>
      </c>
      <c r="D1247" s="9" t="s">
        <v>150</v>
      </c>
      <c r="E1247" s="9" t="s">
        <v>43</v>
      </c>
      <c r="F1247" s="9" t="s">
        <v>150</v>
      </c>
      <c r="G1247" s="5" t="s">
        <v>149</v>
      </c>
      <c r="H1247" s="6">
        <v>42.24</v>
      </c>
      <c r="I1247" s="6">
        <v>0</v>
      </c>
      <c r="J1247" s="6">
        <v>0</v>
      </c>
      <c r="K1247" s="6">
        <v>21.54</v>
      </c>
      <c r="L1247" s="6">
        <v>20.7</v>
      </c>
      <c r="M1247" s="6">
        <v>0</v>
      </c>
      <c r="N1247" s="6">
        <v>0</v>
      </c>
      <c r="O1247" s="6">
        <v>0</v>
      </c>
      <c r="P1247" s="82">
        <f t="shared" si="21"/>
        <v>0</v>
      </c>
    </row>
    <row r="1248" spans="1:16" s="3" customFormat="1" x14ac:dyDescent="0.25">
      <c r="A1248" s="9">
        <v>2019</v>
      </c>
      <c r="B1248" s="9">
        <v>5</v>
      </c>
      <c r="C1248" s="9" t="s">
        <v>146</v>
      </c>
      <c r="D1248" s="9" t="s">
        <v>147</v>
      </c>
      <c r="E1248" s="9" t="s">
        <v>43</v>
      </c>
      <c r="F1248" s="9" t="s">
        <v>150</v>
      </c>
      <c r="G1248" s="5" t="s">
        <v>149</v>
      </c>
      <c r="H1248" s="6">
        <v>19.3</v>
      </c>
      <c r="I1248" s="6">
        <v>0</v>
      </c>
      <c r="J1248" s="6">
        <v>0</v>
      </c>
      <c r="K1248" s="6">
        <v>9.84</v>
      </c>
      <c r="L1248" s="6">
        <v>9.4600000000000009</v>
      </c>
      <c r="M1248" s="6">
        <v>0</v>
      </c>
      <c r="N1248" s="6">
        <v>0</v>
      </c>
      <c r="O1248" s="6">
        <v>0</v>
      </c>
      <c r="P1248" s="82">
        <f t="shared" si="21"/>
        <v>0</v>
      </c>
    </row>
    <row r="1249" spans="1:16" s="3" customFormat="1" x14ac:dyDescent="0.25">
      <c r="A1249" s="9">
        <v>2019</v>
      </c>
      <c r="B1249" s="9">
        <v>5</v>
      </c>
      <c r="C1249" s="9" t="s">
        <v>55</v>
      </c>
      <c r="D1249" s="9" t="s">
        <v>151</v>
      </c>
      <c r="E1249" s="9" t="s">
        <v>152</v>
      </c>
      <c r="F1249" s="9" t="s">
        <v>153</v>
      </c>
      <c r="G1249" s="5" t="s">
        <v>154</v>
      </c>
      <c r="H1249" s="6">
        <v>0.47</v>
      </c>
      <c r="I1249" s="6">
        <v>0</v>
      </c>
      <c r="J1249" s="6">
        <v>0</v>
      </c>
      <c r="K1249" s="6">
        <v>0.47</v>
      </c>
      <c r="L1249" s="6">
        <v>0</v>
      </c>
      <c r="M1249" s="6">
        <v>0</v>
      </c>
      <c r="N1249" s="6">
        <v>0</v>
      </c>
      <c r="O1249" s="6">
        <v>0</v>
      </c>
      <c r="P1249" s="82">
        <f t="shared" si="21"/>
        <v>0</v>
      </c>
    </row>
    <row r="1250" spans="1:16" s="3" customFormat="1" x14ac:dyDescent="0.25">
      <c r="A1250" s="9">
        <v>2019</v>
      </c>
      <c r="B1250" s="9">
        <v>5</v>
      </c>
      <c r="C1250" s="9" t="s">
        <v>89</v>
      </c>
      <c r="D1250" s="9" t="s">
        <v>194</v>
      </c>
      <c r="E1250" s="9" t="s">
        <v>81</v>
      </c>
      <c r="F1250" s="9" t="s">
        <v>195</v>
      </c>
      <c r="G1250" s="5" t="s">
        <v>531</v>
      </c>
      <c r="H1250" s="6">
        <v>10.64</v>
      </c>
      <c r="I1250" s="6">
        <v>0</v>
      </c>
      <c r="J1250" s="6">
        <v>0</v>
      </c>
      <c r="K1250" s="6">
        <v>8.5399999999999991</v>
      </c>
      <c r="L1250" s="6">
        <v>2.11</v>
      </c>
      <c r="M1250" s="6">
        <v>0</v>
      </c>
      <c r="N1250" s="6">
        <v>0</v>
      </c>
      <c r="O1250" s="6">
        <v>0</v>
      </c>
      <c r="P1250" s="82">
        <f t="shared" si="21"/>
        <v>0</v>
      </c>
    </row>
    <row r="1251" spans="1:16" s="3" customFormat="1" x14ac:dyDescent="0.25">
      <c r="A1251" s="9">
        <v>2019</v>
      </c>
      <c r="B1251" s="9">
        <v>5</v>
      </c>
      <c r="C1251" s="9" t="s">
        <v>19</v>
      </c>
      <c r="D1251" s="9" t="s">
        <v>155</v>
      </c>
      <c r="E1251" s="9" t="s">
        <v>17</v>
      </c>
      <c r="F1251" s="9" t="s">
        <v>156</v>
      </c>
      <c r="G1251" s="5" t="s">
        <v>157</v>
      </c>
      <c r="H1251" s="6">
        <v>2.95</v>
      </c>
      <c r="I1251" s="6">
        <v>0</v>
      </c>
      <c r="J1251" s="6">
        <v>0</v>
      </c>
      <c r="K1251" s="6">
        <v>2.4699999999999998</v>
      </c>
      <c r="L1251" s="6">
        <v>0.48</v>
      </c>
      <c r="M1251" s="6">
        <v>0</v>
      </c>
      <c r="N1251" s="6">
        <v>0</v>
      </c>
      <c r="O1251" s="6">
        <v>0</v>
      </c>
      <c r="P1251" s="82">
        <f t="shared" si="21"/>
        <v>0</v>
      </c>
    </row>
    <row r="1252" spans="1:16" s="3" customFormat="1" x14ac:dyDescent="0.25">
      <c r="A1252" s="9">
        <v>2019</v>
      </c>
      <c r="B1252" s="9">
        <v>5</v>
      </c>
      <c r="C1252" s="9" t="s">
        <v>27</v>
      </c>
      <c r="D1252" s="9" t="s">
        <v>158</v>
      </c>
      <c r="E1252" s="9" t="s">
        <v>17</v>
      </c>
      <c r="F1252" s="9" t="s">
        <v>159</v>
      </c>
      <c r="G1252" s="5" t="s">
        <v>157</v>
      </c>
      <c r="H1252" s="6">
        <v>0.48</v>
      </c>
      <c r="I1252" s="6">
        <v>0</v>
      </c>
      <c r="J1252" s="6">
        <v>0</v>
      </c>
      <c r="K1252" s="6">
        <v>0.01</v>
      </c>
      <c r="L1252" s="6">
        <v>0</v>
      </c>
      <c r="M1252" s="6">
        <v>0.48</v>
      </c>
      <c r="N1252" s="6">
        <v>0.32</v>
      </c>
      <c r="O1252" s="6">
        <v>0</v>
      </c>
      <c r="P1252" s="82">
        <f t="shared" si="21"/>
        <v>0.15999999999999998</v>
      </c>
    </row>
    <row r="1253" spans="1:16" s="3" customFormat="1" x14ac:dyDescent="0.25">
      <c r="A1253" s="9">
        <v>2019</v>
      </c>
      <c r="B1253" s="9">
        <v>5</v>
      </c>
      <c r="C1253" s="9" t="s">
        <v>27</v>
      </c>
      <c r="D1253" s="9" t="s">
        <v>160</v>
      </c>
      <c r="E1253" s="9" t="s">
        <v>17</v>
      </c>
      <c r="F1253" s="9" t="s">
        <v>161</v>
      </c>
      <c r="G1253" s="5" t="s">
        <v>157</v>
      </c>
      <c r="H1253" s="6">
        <v>1.9300000000000002</v>
      </c>
      <c r="I1253" s="6">
        <v>0</v>
      </c>
      <c r="J1253" s="6">
        <v>0</v>
      </c>
      <c r="K1253" s="6">
        <v>0.02</v>
      </c>
      <c r="L1253" s="6">
        <v>0</v>
      </c>
      <c r="M1253" s="6">
        <v>1.9100000000000001</v>
      </c>
      <c r="N1253" s="6">
        <v>1.28</v>
      </c>
      <c r="O1253" s="6">
        <v>0</v>
      </c>
      <c r="P1253" s="82">
        <f t="shared" si="21"/>
        <v>0.63000000000000012</v>
      </c>
    </row>
    <row r="1254" spans="1:16" s="3" customFormat="1" x14ac:dyDescent="0.25">
      <c r="A1254" s="9">
        <v>2019</v>
      </c>
      <c r="B1254" s="9">
        <v>5</v>
      </c>
      <c r="C1254" s="9" t="s">
        <v>27</v>
      </c>
      <c r="D1254" s="9" t="s">
        <v>160</v>
      </c>
      <c r="E1254" s="9" t="s">
        <v>17</v>
      </c>
      <c r="F1254" s="9" t="s">
        <v>162</v>
      </c>
      <c r="G1254" s="5" t="s">
        <v>157</v>
      </c>
      <c r="H1254" s="6">
        <v>5.01</v>
      </c>
      <c r="I1254" s="6">
        <v>0</v>
      </c>
      <c r="J1254" s="6">
        <v>0</v>
      </c>
      <c r="K1254" s="6">
        <v>0.06</v>
      </c>
      <c r="L1254" s="6">
        <v>0</v>
      </c>
      <c r="M1254" s="6">
        <v>4.95</v>
      </c>
      <c r="N1254" s="6">
        <v>3.33</v>
      </c>
      <c r="O1254" s="6">
        <v>0</v>
      </c>
      <c r="P1254" s="82">
        <f t="shared" si="21"/>
        <v>1.62</v>
      </c>
    </row>
    <row r="1255" spans="1:16" s="3" customFormat="1" x14ac:dyDescent="0.25">
      <c r="A1255" s="9">
        <v>2019</v>
      </c>
      <c r="B1255" s="9">
        <v>5</v>
      </c>
      <c r="C1255" s="9" t="s">
        <v>27</v>
      </c>
      <c r="D1255" s="9" t="s">
        <v>158</v>
      </c>
      <c r="E1255" s="9" t="s">
        <v>17</v>
      </c>
      <c r="F1255" s="9" t="s">
        <v>163</v>
      </c>
      <c r="G1255" s="5" t="s">
        <v>157</v>
      </c>
      <c r="H1255" s="6">
        <v>2.85</v>
      </c>
      <c r="I1255" s="6">
        <v>0</v>
      </c>
      <c r="J1255" s="6">
        <v>0</v>
      </c>
      <c r="K1255" s="6">
        <v>0.03</v>
      </c>
      <c r="L1255" s="6">
        <v>0</v>
      </c>
      <c r="M1255" s="6">
        <v>2.81</v>
      </c>
      <c r="N1255" s="6">
        <v>1.8900000000000001</v>
      </c>
      <c r="O1255" s="6">
        <v>0</v>
      </c>
      <c r="P1255" s="82">
        <f t="shared" si="21"/>
        <v>0.91999999999999993</v>
      </c>
    </row>
    <row r="1256" spans="1:16" s="3" customFormat="1" x14ac:dyDescent="0.25">
      <c r="A1256" s="9">
        <v>2019</v>
      </c>
      <c r="B1256" s="9">
        <v>5</v>
      </c>
      <c r="C1256" s="9" t="s">
        <v>27</v>
      </c>
      <c r="D1256" s="9" t="s">
        <v>160</v>
      </c>
      <c r="E1256" s="9" t="s">
        <v>17</v>
      </c>
      <c r="F1256" s="9" t="s">
        <v>165</v>
      </c>
      <c r="G1256" s="5" t="s">
        <v>157</v>
      </c>
      <c r="H1256" s="6">
        <v>0.57999999999999996</v>
      </c>
      <c r="I1256" s="6">
        <v>0</v>
      </c>
      <c r="J1256" s="6">
        <v>0</v>
      </c>
      <c r="K1256" s="6">
        <v>0.01</v>
      </c>
      <c r="L1256" s="6">
        <v>0</v>
      </c>
      <c r="M1256" s="6">
        <v>0.57999999999999996</v>
      </c>
      <c r="N1256" s="6">
        <v>0.39</v>
      </c>
      <c r="O1256" s="6">
        <v>0</v>
      </c>
      <c r="P1256" s="82">
        <f t="shared" si="21"/>
        <v>0.18999999999999995</v>
      </c>
    </row>
    <row r="1257" spans="1:16" s="3" customFormat="1" x14ac:dyDescent="0.25">
      <c r="A1257" s="9">
        <v>2019</v>
      </c>
      <c r="B1257" s="9">
        <v>5</v>
      </c>
      <c r="C1257" s="9" t="s">
        <v>19</v>
      </c>
      <c r="D1257" s="9" t="s">
        <v>166</v>
      </c>
      <c r="E1257" s="9" t="s">
        <v>104</v>
      </c>
      <c r="F1257" s="9" t="s">
        <v>167</v>
      </c>
      <c r="G1257" s="5" t="s">
        <v>168</v>
      </c>
      <c r="H1257" s="6">
        <v>4.62</v>
      </c>
      <c r="I1257" s="6">
        <v>0</v>
      </c>
      <c r="J1257" s="6">
        <v>0</v>
      </c>
      <c r="K1257" s="6">
        <v>0</v>
      </c>
      <c r="L1257" s="6">
        <v>4.62</v>
      </c>
      <c r="M1257" s="6">
        <v>0</v>
      </c>
      <c r="N1257" s="6">
        <v>0</v>
      </c>
      <c r="O1257" s="6">
        <v>0</v>
      </c>
      <c r="P1257" s="82">
        <f t="shared" si="21"/>
        <v>0</v>
      </c>
    </row>
    <row r="1258" spans="1:16" s="3" customFormat="1" x14ac:dyDescent="0.25">
      <c r="A1258" s="9">
        <v>2019</v>
      </c>
      <c r="B1258" s="9">
        <v>5</v>
      </c>
      <c r="C1258" s="9" t="s">
        <v>19</v>
      </c>
      <c r="D1258" s="9" t="s">
        <v>166</v>
      </c>
      <c r="E1258" s="9" t="s">
        <v>104</v>
      </c>
      <c r="F1258" s="9" t="s">
        <v>168</v>
      </c>
      <c r="G1258" s="5" t="s">
        <v>168</v>
      </c>
      <c r="H1258" s="6">
        <v>2.89</v>
      </c>
      <c r="I1258" s="6">
        <v>0</v>
      </c>
      <c r="J1258" s="6">
        <v>0</v>
      </c>
      <c r="K1258" s="6">
        <v>0</v>
      </c>
      <c r="L1258" s="6">
        <v>2.89</v>
      </c>
      <c r="M1258" s="6">
        <v>0</v>
      </c>
      <c r="N1258" s="6">
        <v>0</v>
      </c>
      <c r="O1258" s="6">
        <v>0</v>
      </c>
      <c r="P1258" s="82">
        <f t="shared" si="21"/>
        <v>0</v>
      </c>
    </row>
    <row r="1259" spans="1:16" s="3" customFormat="1" x14ac:dyDescent="0.25">
      <c r="A1259" s="9">
        <v>2019</v>
      </c>
      <c r="B1259" s="9">
        <v>5</v>
      </c>
      <c r="C1259" s="9" t="s">
        <v>19</v>
      </c>
      <c r="D1259" s="9" t="s">
        <v>103</v>
      </c>
      <c r="E1259" s="9" t="s">
        <v>104</v>
      </c>
      <c r="F1259" s="9" t="s">
        <v>519</v>
      </c>
      <c r="G1259" s="5" t="s">
        <v>168</v>
      </c>
      <c r="H1259" s="6">
        <v>0.99</v>
      </c>
      <c r="I1259" s="6">
        <v>0</v>
      </c>
      <c r="J1259" s="6">
        <v>0</v>
      </c>
      <c r="K1259" s="6">
        <v>0</v>
      </c>
      <c r="L1259" s="6">
        <v>0.99</v>
      </c>
      <c r="M1259" s="6">
        <v>0</v>
      </c>
      <c r="N1259" s="6">
        <v>0</v>
      </c>
      <c r="O1259" s="6">
        <v>0</v>
      </c>
      <c r="P1259" s="82">
        <f t="shared" si="21"/>
        <v>0</v>
      </c>
    </row>
    <row r="1260" spans="1:16" s="3" customFormat="1" x14ac:dyDescent="0.25">
      <c r="A1260" s="9">
        <v>2019</v>
      </c>
      <c r="B1260" s="9">
        <v>5</v>
      </c>
      <c r="C1260" s="9" t="s">
        <v>19</v>
      </c>
      <c r="D1260" s="9" t="s">
        <v>103</v>
      </c>
      <c r="E1260" s="9" t="s">
        <v>104</v>
      </c>
      <c r="F1260" s="9" t="s">
        <v>169</v>
      </c>
      <c r="G1260" s="5" t="s">
        <v>168</v>
      </c>
      <c r="H1260" s="6">
        <v>1.5</v>
      </c>
      <c r="I1260" s="6">
        <v>0</v>
      </c>
      <c r="J1260" s="6">
        <v>0</v>
      </c>
      <c r="K1260" s="6">
        <v>0</v>
      </c>
      <c r="L1260" s="6">
        <v>1.5</v>
      </c>
      <c r="M1260" s="6">
        <v>0</v>
      </c>
      <c r="N1260" s="6">
        <v>0</v>
      </c>
      <c r="O1260" s="6">
        <v>0</v>
      </c>
      <c r="P1260" s="82">
        <f t="shared" si="21"/>
        <v>0</v>
      </c>
    </row>
    <row r="1261" spans="1:16" s="3" customFormat="1" x14ac:dyDescent="0.25">
      <c r="A1261" s="9">
        <v>2019</v>
      </c>
      <c r="B1261" s="9">
        <v>5</v>
      </c>
      <c r="C1261" s="9" t="s">
        <v>79</v>
      </c>
      <c r="D1261" s="9" t="s">
        <v>137</v>
      </c>
      <c r="E1261" s="9" t="s">
        <v>138</v>
      </c>
      <c r="F1261" s="9" t="s">
        <v>170</v>
      </c>
      <c r="G1261" s="5" t="s">
        <v>171</v>
      </c>
      <c r="H1261" s="6">
        <v>4.38</v>
      </c>
      <c r="I1261" s="6">
        <v>0</v>
      </c>
      <c r="J1261" s="6">
        <v>0</v>
      </c>
      <c r="K1261" s="6">
        <v>0</v>
      </c>
      <c r="L1261" s="6">
        <v>4.38</v>
      </c>
      <c r="M1261" s="6">
        <v>0</v>
      </c>
      <c r="N1261" s="6">
        <v>0</v>
      </c>
      <c r="O1261" s="6">
        <v>0</v>
      </c>
      <c r="P1261" s="82">
        <f t="shared" si="21"/>
        <v>0</v>
      </c>
    </row>
    <row r="1262" spans="1:16" s="3" customFormat="1" x14ac:dyDescent="0.25">
      <c r="A1262" s="9">
        <v>2019</v>
      </c>
      <c r="B1262" s="9">
        <v>5</v>
      </c>
      <c r="C1262" s="9" t="s">
        <v>79</v>
      </c>
      <c r="D1262" s="9" t="s">
        <v>137</v>
      </c>
      <c r="E1262" s="9" t="s">
        <v>138</v>
      </c>
      <c r="F1262" s="9" t="s">
        <v>172</v>
      </c>
      <c r="G1262" s="5" t="s">
        <v>171</v>
      </c>
      <c r="H1262" s="6">
        <v>12.83</v>
      </c>
      <c r="I1262" s="6">
        <v>0</v>
      </c>
      <c r="J1262" s="6">
        <v>0</v>
      </c>
      <c r="K1262" s="6">
        <v>12.83</v>
      </c>
      <c r="L1262" s="6">
        <v>0</v>
      </c>
      <c r="M1262" s="6">
        <v>0</v>
      </c>
      <c r="N1262" s="6">
        <v>0</v>
      </c>
      <c r="O1262" s="6">
        <v>0</v>
      </c>
      <c r="P1262" s="82">
        <f t="shared" si="21"/>
        <v>0</v>
      </c>
    </row>
    <row r="1263" spans="1:16" s="3" customFormat="1" x14ac:dyDescent="0.25">
      <c r="A1263" s="9">
        <v>2019</v>
      </c>
      <c r="B1263" s="9">
        <v>5</v>
      </c>
      <c r="C1263" s="9" t="s">
        <v>79</v>
      </c>
      <c r="D1263" s="9" t="s">
        <v>137</v>
      </c>
      <c r="E1263" s="9" t="s">
        <v>138</v>
      </c>
      <c r="F1263" s="9" t="s">
        <v>173</v>
      </c>
      <c r="G1263" s="5" t="s">
        <v>171</v>
      </c>
      <c r="H1263" s="6">
        <v>0.54</v>
      </c>
      <c r="I1263" s="6">
        <v>0</v>
      </c>
      <c r="J1263" s="6">
        <v>0</v>
      </c>
      <c r="K1263" s="6">
        <v>0</v>
      </c>
      <c r="L1263" s="6">
        <v>0.54</v>
      </c>
      <c r="M1263" s="6">
        <v>0</v>
      </c>
      <c r="N1263" s="6">
        <v>0</v>
      </c>
      <c r="O1263" s="6">
        <v>0</v>
      </c>
      <c r="P1263" s="82">
        <f t="shared" si="21"/>
        <v>0</v>
      </c>
    </row>
    <row r="1264" spans="1:16" s="3" customFormat="1" x14ac:dyDescent="0.25">
      <c r="A1264" s="9">
        <v>2019</v>
      </c>
      <c r="B1264" s="9">
        <v>5</v>
      </c>
      <c r="C1264" s="9" t="s">
        <v>79</v>
      </c>
      <c r="D1264" s="9" t="s">
        <v>137</v>
      </c>
      <c r="E1264" s="9" t="s">
        <v>138</v>
      </c>
      <c r="F1264" s="9" t="s">
        <v>174</v>
      </c>
      <c r="G1264" s="5" t="s">
        <v>171</v>
      </c>
      <c r="H1264" s="6">
        <v>0.64</v>
      </c>
      <c r="I1264" s="6">
        <v>0</v>
      </c>
      <c r="J1264" s="6">
        <v>0</v>
      </c>
      <c r="K1264" s="6">
        <v>0</v>
      </c>
      <c r="L1264" s="6">
        <v>0.64</v>
      </c>
      <c r="M1264" s="6">
        <v>0</v>
      </c>
      <c r="N1264" s="6">
        <v>0</v>
      </c>
      <c r="O1264" s="6">
        <v>0</v>
      </c>
      <c r="P1264" s="82">
        <f t="shared" si="21"/>
        <v>0</v>
      </c>
    </row>
    <row r="1265" spans="1:16" s="3" customFormat="1" x14ac:dyDescent="0.25">
      <c r="A1265" s="9">
        <v>2019</v>
      </c>
      <c r="B1265" s="9">
        <v>5</v>
      </c>
      <c r="C1265" s="9" t="s">
        <v>79</v>
      </c>
      <c r="D1265" s="9" t="s">
        <v>137</v>
      </c>
      <c r="E1265" s="9" t="s">
        <v>138</v>
      </c>
      <c r="F1265" s="9" t="s">
        <v>175</v>
      </c>
      <c r="G1265" s="5" t="s">
        <v>171</v>
      </c>
      <c r="H1265" s="6">
        <v>4.8000000000000007</v>
      </c>
      <c r="I1265" s="6">
        <v>0</v>
      </c>
      <c r="J1265" s="6">
        <v>0</v>
      </c>
      <c r="K1265" s="6">
        <v>0</v>
      </c>
      <c r="L1265" s="6">
        <v>4.8000000000000007</v>
      </c>
      <c r="M1265" s="6">
        <v>0</v>
      </c>
      <c r="N1265" s="6">
        <v>0</v>
      </c>
      <c r="O1265" s="6">
        <v>0</v>
      </c>
      <c r="P1265" s="82">
        <f t="shared" si="21"/>
        <v>0</v>
      </c>
    </row>
    <row r="1266" spans="1:16" s="3" customFormat="1" x14ac:dyDescent="0.25">
      <c r="A1266" s="9">
        <v>2019</v>
      </c>
      <c r="B1266" s="9">
        <v>5</v>
      </c>
      <c r="C1266" s="9" t="s">
        <v>27</v>
      </c>
      <c r="D1266" s="9" t="s">
        <v>158</v>
      </c>
      <c r="E1266" s="9" t="s">
        <v>176</v>
      </c>
      <c r="F1266" s="9" t="s">
        <v>177</v>
      </c>
      <c r="G1266" s="5" t="s">
        <v>178</v>
      </c>
      <c r="H1266" s="6">
        <v>1.38</v>
      </c>
      <c r="I1266" s="6">
        <v>0</v>
      </c>
      <c r="J1266" s="6">
        <v>0</v>
      </c>
      <c r="K1266" s="6">
        <v>1.38</v>
      </c>
      <c r="L1266" s="6">
        <v>0</v>
      </c>
      <c r="M1266" s="6">
        <v>0</v>
      </c>
      <c r="N1266" s="6">
        <v>0</v>
      </c>
      <c r="O1266" s="6">
        <v>0</v>
      </c>
      <c r="P1266" s="82">
        <f t="shared" si="21"/>
        <v>0</v>
      </c>
    </row>
    <row r="1267" spans="1:16" s="3" customFormat="1" x14ac:dyDescent="0.25">
      <c r="A1267" s="9">
        <v>2019</v>
      </c>
      <c r="B1267" s="9">
        <v>5</v>
      </c>
      <c r="C1267" s="9" t="s">
        <v>27</v>
      </c>
      <c r="D1267" s="9" t="s">
        <v>158</v>
      </c>
      <c r="E1267" s="9" t="s">
        <v>176</v>
      </c>
      <c r="F1267" s="9" t="s">
        <v>179</v>
      </c>
      <c r="G1267" s="5" t="s">
        <v>178</v>
      </c>
      <c r="H1267" s="6">
        <v>3.67</v>
      </c>
      <c r="I1267" s="6">
        <v>0</v>
      </c>
      <c r="J1267" s="6">
        <v>0</v>
      </c>
      <c r="K1267" s="6">
        <v>0</v>
      </c>
      <c r="L1267" s="6">
        <v>0</v>
      </c>
      <c r="M1267" s="6">
        <v>3.67</v>
      </c>
      <c r="N1267" s="6">
        <v>2.2000000000000002</v>
      </c>
      <c r="O1267" s="6">
        <v>0</v>
      </c>
      <c r="P1267" s="82">
        <f t="shared" si="21"/>
        <v>1.4699999999999998</v>
      </c>
    </row>
    <row r="1268" spans="1:16" s="3" customFormat="1" x14ac:dyDescent="0.25">
      <c r="A1268" s="9">
        <v>2019</v>
      </c>
      <c r="B1268" s="9">
        <v>5</v>
      </c>
      <c r="C1268" s="9" t="s">
        <v>27</v>
      </c>
      <c r="D1268" s="9" t="s">
        <v>180</v>
      </c>
      <c r="E1268" s="9" t="s">
        <v>29</v>
      </c>
      <c r="F1268" s="9" t="s">
        <v>181</v>
      </c>
      <c r="G1268" s="5" t="s">
        <v>182</v>
      </c>
      <c r="H1268" s="6">
        <v>17.52</v>
      </c>
      <c r="I1268" s="6">
        <v>0</v>
      </c>
      <c r="J1268" s="6">
        <v>0</v>
      </c>
      <c r="K1268" s="6">
        <v>17.52</v>
      </c>
      <c r="L1268" s="6">
        <v>0</v>
      </c>
      <c r="M1268" s="6">
        <v>0</v>
      </c>
      <c r="N1268" s="6">
        <v>0</v>
      </c>
      <c r="O1268" s="6">
        <v>0</v>
      </c>
      <c r="P1268" s="82">
        <f t="shared" si="21"/>
        <v>0</v>
      </c>
    </row>
    <row r="1269" spans="1:16" s="3" customFormat="1" x14ac:dyDescent="0.25">
      <c r="A1269" s="9">
        <v>2019</v>
      </c>
      <c r="B1269" s="9">
        <v>5</v>
      </c>
      <c r="C1269" s="9" t="s">
        <v>79</v>
      </c>
      <c r="D1269" s="9" t="s">
        <v>79</v>
      </c>
      <c r="E1269" s="9" t="s">
        <v>138</v>
      </c>
      <c r="F1269" s="9" t="s">
        <v>183</v>
      </c>
      <c r="G1269" s="5" t="s">
        <v>184</v>
      </c>
      <c r="H1269" s="6">
        <v>61.88</v>
      </c>
      <c r="I1269" s="6">
        <v>0</v>
      </c>
      <c r="J1269" s="6">
        <v>0</v>
      </c>
      <c r="K1269" s="6">
        <v>61.88</v>
      </c>
      <c r="L1269" s="6">
        <v>0</v>
      </c>
      <c r="M1269" s="6">
        <v>0</v>
      </c>
      <c r="N1269" s="6">
        <v>0</v>
      </c>
      <c r="O1269" s="6">
        <v>0</v>
      </c>
      <c r="P1269" s="82">
        <f t="shared" si="21"/>
        <v>0</v>
      </c>
    </row>
    <row r="1270" spans="1:16" s="3" customFormat="1" x14ac:dyDescent="0.25">
      <c r="A1270" s="9">
        <v>2019</v>
      </c>
      <c r="B1270" s="9">
        <v>5</v>
      </c>
      <c r="C1270" s="9" t="s">
        <v>79</v>
      </c>
      <c r="D1270" s="9" t="s">
        <v>137</v>
      </c>
      <c r="E1270" s="9" t="s">
        <v>138</v>
      </c>
      <c r="F1270" s="9" t="s">
        <v>183</v>
      </c>
      <c r="G1270" s="5" t="s">
        <v>184</v>
      </c>
      <c r="H1270" s="6">
        <v>1.97</v>
      </c>
      <c r="I1270" s="6">
        <v>0</v>
      </c>
      <c r="J1270" s="6">
        <v>0</v>
      </c>
      <c r="K1270" s="6">
        <v>1.97</v>
      </c>
      <c r="L1270" s="6">
        <v>0</v>
      </c>
      <c r="M1270" s="6">
        <v>0</v>
      </c>
      <c r="N1270" s="6">
        <v>0</v>
      </c>
      <c r="O1270" s="6">
        <v>0</v>
      </c>
      <c r="P1270" s="82">
        <f t="shared" si="21"/>
        <v>0</v>
      </c>
    </row>
    <row r="1271" spans="1:16" s="3" customFormat="1" x14ac:dyDescent="0.25">
      <c r="A1271" s="9">
        <v>2019</v>
      </c>
      <c r="B1271" s="9">
        <v>5</v>
      </c>
      <c r="C1271" s="9" t="s">
        <v>79</v>
      </c>
      <c r="D1271" s="9" t="s">
        <v>79</v>
      </c>
      <c r="E1271" s="9" t="s">
        <v>138</v>
      </c>
      <c r="F1271" s="9" t="s">
        <v>185</v>
      </c>
      <c r="G1271" s="5" t="s">
        <v>184</v>
      </c>
      <c r="H1271" s="6">
        <v>8.1999999999999993</v>
      </c>
      <c r="I1271" s="6">
        <v>0</v>
      </c>
      <c r="J1271" s="6">
        <v>0</v>
      </c>
      <c r="K1271" s="6">
        <v>8.1999999999999993</v>
      </c>
      <c r="L1271" s="6">
        <v>0</v>
      </c>
      <c r="M1271" s="6">
        <v>0</v>
      </c>
      <c r="N1271" s="6">
        <v>0</v>
      </c>
      <c r="O1271" s="6">
        <v>0</v>
      </c>
      <c r="P1271" s="82">
        <f t="shared" si="21"/>
        <v>0</v>
      </c>
    </row>
    <row r="1272" spans="1:16" s="3" customFormat="1" x14ac:dyDescent="0.25">
      <c r="A1272" s="9">
        <v>2019</v>
      </c>
      <c r="B1272" s="9">
        <v>5</v>
      </c>
      <c r="C1272" s="9" t="s">
        <v>79</v>
      </c>
      <c r="D1272" s="9" t="s">
        <v>137</v>
      </c>
      <c r="E1272" s="9" t="s">
        <v>138</v>
      </c>
      <c r="F1272" s="9" t="s">
        <v>186</v>
      </c>
      <c r="G1272" s="5" t="s">
        <v>184</v>
      </c>
      <c r="H1272" s="6">
        <v>1.56</v>
      </c>
      <c r="I1272" s="6">
        <v>0</v>
      </c>
      <c r="J1272" s="6">
        <v>0</v>
      </c>
      <c r="K1272" s="6">
        <v>1.56</v>
      </c>
      <c r="L1272" s="6">
        <v>0</v>
      </c>
      <c r="M1272" s="6">
        <v>0</v>
      </c>
      <c r="N1272" s="6">
        <v>0</v>
      </c>
      <c r="O1272" s="6">
        <v>0</v>
      </c>
      <c r="P1272" s="82">
        <f t="shared" si="21"/>
        <v>0</v>
      </c>
    </row>
    <row r="1273" spans="1:16" s="3" customFormat="1" x14ac:dyDescent="0.25">
      <c r="A1273" s="9">
        <v>2019</v>
      </c>
      <c r="B1273" s="9">
        <v>5</v>
      </c>
      <c r="C1273" s="9" t="s">
        <v>79</v>
      </c>
      <c r="D1273" s="9" t="s">
        <v>137</v>
      </c>
      <c r="E1273" s="9" t="s">
        <v>138</v>
      </c>
      <c r="F1273" s="9" t="s">
        <v>187</v>
      </c>
      <c r="G1273" s="5" t="s">
        <v>184</v>
      </c>
      <c r="H1273" s="6">
        <v>0.1</v>
      </c>
      <c r="I1273" s="6">
        <v>0</v>
      </c>
      <c r="J1273" s="6">
        <v>0</v>
      </c>
      <c r="K1273" s="6">
        <v>0.1</v>
      </c>
      <c r="L1273" s="6">
        <v>0</v>
      </c>
      <c r="M1273" s="6">
        <v>0</v>
      </c>
      <c r="N1273" s="6">
        <v>0</v>
      </c>
      <c r="O1273" s="6">
        <v>0</v>
      </c>
      <c r="P1273" s="82">
        <f t="shared" si="21"/>
        <v>0</v>
      </c>
    </row>
    <row r="1274" spans="1:16" s="3" customFormat="1" x14ac:dyDescent="0.25">
      <c r="A1274" s="9">
        <v>2019</v>
      </c>
      <c r="B1274" s="9">
        <v>5</v>
      </c>
      <c r="C1274" s="9" t="s">
        <v>79</v>
      </c>
      <c r="D1274" s="9" t="s">
        <v>79</v>
      </c>
      <c r="E1274" s="9" t="s">
        <v>138</v>
      </c>
      <c r="F1274" s="9" t="s">
        <v>188</v>
      </c>
      <c r="G1274" s="5" t="s">
        <v>184</v>
      </c>
      <c r="H1274" s="6">
        <v>0.05</v>
      </c>
      <c r="I1274" s="6">
        <v>0</v>
      </c>
      <c r="J1274" s="6">
        <v>0</v>
      </c>
      <c r="K1274" s="6">
        <v>0.05</v>
      </c>
      <c r="L1274" s="6">
        <v>0</v>
      </c>
      <c r="M1274" s="6">
        <v>0</v>
      </c>
      <c r="N1274" s="6">
        <v>0</v>
      </c>
      <c r="O1274" s="6">
        <v>0</v>
      </c>
      <c r="P1274" s="82">
        <f t="shared" si="21"/>
        <v>0</v>
      </c>
    </row>
    <row r="1275" spans="1:16" s="3" customFormat="1" x14ac:dyDescent="0.25">
      <c r="A1275" s="9">
        <v>2019</v>
      </c>
      <c r="B1275" s="9">
        <v>5</v>
      </c>
      <c r="C1275" s="9" t="s">
        <v>27</v>
      </c>
      <c r="D1275" s="9" t="s">
        <v>180</v>
      </c>
      <c r="E1275" s="9" t="s">
        <v>29</v>
      </c>
      <c r="F1275" s="9" t="s">
        <v>189</v>
      </c>
      <c r="G1275" s="5" t="s">
        <v>190</v>
      </c>
      <c r="H1275" s="6">
        <v>76.69</v>
      </c>
      <c r="I1275" s="6">
        <v>0</v>
      </c>
      <c r="J1275" s="6">
        <v>0</v>
      </c>
      <c r="K1275" s="6">
        <v>47.64</v>
      </c>
      <c r="L1275" s="6">
        <v>29.040000000000003</v>
      </c>
      <c r="M1275" s="6">
        <v>0</v>
      </c>
      <c r="N1275" s="6">
        <v>0</v>
      </c>
      <c r="O1275" s="6">
        <v>0</v>
      </c>
      <c r="P1275" s="82">
        <f t="shared" si="21"/>
        <v>0</v>
      </c>
    </row>
    <row r="1276" spans="1:16" s="3" customFormat="1" x14ac:dyDescent="0.25">
      <c r="A1276" s="9">
        <v>2019</v>
      </c>
      <c r="B1276" s="9">
        <v>5</v>
      </c>
      <c r="C1276" s="9" t="s">
        <v>27</v>
      </c>
      <c r="D1276" s="9" t="s">
        <v>191</v>
      </c>
      <c r="E1276" s="9" t="s">
        <v>29</v>
      </c>
      <c r="F1276" s="9" t="s">
        <v>189</v>
      </c>
      <c r="G1276" s="5" t="s">
        <v>190</v>
      </c>
      <c r="H1276" s="6">
        <v>0.88</v>
      </c>
      <c r="I1276" s="6">
        <v>0</v>
      </c>
      <c r="J1276" s="6">
        <v>0</v>
      </c>
      <c r="K1276" s="6">
        <v>0.54</v>
      </c>
      <c r="L1276" s="6">
        <v>0.34</v>
      </c>
      <c r="M1276" s="6">
        <v>0</v>
      </c>
      <c r="N1276" s="6">
        <v>0</v>
      </c>
      <c r="O1276" s="6">
        <v>0</v>
      </c>
      <c r="P1276" s="82">
        <f t="shared" si="21"/>
        <v>0</v>
      </c>
    </row>
    <row r="1277" spans="1:16" s="3" customFormat="1" x14ac:dyDescent="0.25">
      <c r="A1277" s="9">
        <v>2019</v>
      </c>
      <c r="B1277" s="9">
        <v>5</v>
      </c>
      <c r="C1277" s="9" t="s">
        <v>27</v>
      </c>
      <c r="D1277" s="9" t="s">
        <v>191</v>
      </c>
      <c r="E1277" s="9" t="s">
        <v>29</v>
      </c>
      <c r="F1277" s="9" t="s">
        <v>192</v>
      </c>
      <c r="G1277" s="5" t="s">
        <v>190</v>
      </c>
      <c r="H1277" s="6">
        <v>16.16</v>
      </c>
      <c r="I1277" s="6">
        <v>0</v>
      </c>
      <c r="J1277" s="6">
        <v>0</v>
      </c>
      <c r="K1277" s="6">
        <v>10.14</v>
      </c>
      <c r="L1277" s="6">
        <v>6.02</v>
      </c>
      <c r="M1277" s="6">
        <v>0</v>
      </c>
      <c r="N1277" s="6">
        <v>0</v>
      </c>
      <c r="O1277" s="6">
        <v>0</v>
      </c>
      <c r="P1277" s="82">
        <f t="shared" si="21"/>
        <v>0</v>
      </c>
    </row>
    <row r="1278" spans="1:16" s="3" customFormat="1" x14ac:dyDescent="0.25">
      <c r="A1278" s="9">
        <v>2019</v>
      </c>
      <c r="B1278" s="9">
        <v>5</v>
      </c>
      <c r="C1278" s="9" t="s">
        <v>19</v>
      </c>
      <c r="D1278" s="9" t="s">
        <v>106</v>
      </c>
      <c r="E1278" s="9" t="s">
        <v>29</v>
      </c>
      <c r="F1278" s="9" t="s">
        <v>193</v>
      </c>
      <c r="G1278" s="5" t="s">
        <v>193</v>
      </c>
      <c r="H1278" s="6">
        <v>4105.6099999999997</v>
      </c>
      <c r="I1278" s="6">
        <v>0</v>
      </c>
      <c r="J1278" s="6">
        <v>836.97</v>
      </c>
      <c r="K1278" s="6">
        <v>10.19</v>
      </c>
      <c r="L1278" s="6">
        <v>428.85</v>
      </c>
      <c r="M1278" s="6">
        <v>414</v>
      </c>
      <c r="N1278" s="6">
        <v>413.65000000000003</v>
      </c>
      <c r="O1278" s="6">
        <v>2415.5800000000004</v>
      </c>
      <c r="P1278" s="82">
        <f t="shared" si="21"/>
        <v>2415.9300000000003</v>
      </c>
    </row>
    <row r="1279" spans="1:16" s="3" customFormat="1" x14ac:dyDescent="0.25">
      <c r="A1279" s="9">
        <v>2019</v>
      </c>
      <c r="B1279" s="9">
        <v>5</v>
      </c>
      <c r="C1279" s="9" t="s">
        <v>89</v>
      </c>
      <c r="D1279" s="9" t="s">
        <v>197</v>
      </c>
      <c r="E1279" s="9" t="s">
        <v>29</v>
      </c>
      <c r="F1279" s="9" t="s">
        <v>198</v>
      </c>
      <c r="G1279" s="5" t="s">
        <v>196</v>
      </c>
      <c r="H1279" s="6">
        <v>5.73</v>
      </c>
      <c r="I1279" s="6">
        <v>0</v>
      </c>
      <c r="J1279" s="6">
        <v>0</v>
      </c>
      <c r="K1279" s="6">
        <v>5.73</v>
      </c>
      <c r="L1279" s="6">
        <v>0</v>
      </c>
      <c r="M1279" s="6">
        <v>0</v>
      </c>
      <c r="N1279" s="6">
        <v>0</v>
      </c>
      <c r="O1279" s="6">
        <v>0</v>
      </c>
      <c r="P1279" s="82">
        <f t="shared" si="21"/>
        <v>0</v>
      </c>
    </row>
    <row r="1280" spans="1:16" s="3" customFormat="1" x14ac:dyDescent="0.25">
      <c r="A1280" s="9">
        <v>2019</v>
      </c>
      <c r="B1280" s="9">
        <v>5</v>
      </c>
      <c r="C1280" s="9" t="s">
        <v>89</v>
      </c>
      <c r="D1280" s="9" t="s">
        <v>197</v>
      </c>
      <c r="E1280" s="9" t="s">
        <v>29</v>
      </c>
      <c r="F1280" s="9" t="s">
        <v>199</v>
      </c>
      <c r="G1280" s="5" t="s">
        <v>200</v>
      </c>
      <c r="H1280" s="6">
        <v>58.19</v>
      </c>
      <c r="I1280" s="6">
        <v>0</v>
      </c>
      <c r="J1280" s="6">
        <v>0</v>
      </c>
      <c r="K1280" s="6">
        <v>5.65</v>
      </c>
      <c r="L1280" s="6">
        <v>2.7199999999999998</v>
      </c>
      <c r="M1280" s="6">
        <v>48.97</v>
      </c>
      <c r="N1280" s="6">
        <v>4.71</v>
      </c>
      <c r="O1280" s="6">
        <v>0.86</v>
      </c>
      <c r="P1280" s="82">
        <f t="shared" si="21"/>
        <v>45.12</v>
      </c>
    </row>
    <row r="1281" spans="1:16" s="3" customFormat="1" x14ac:dyDescent="0.25">
      <c r="A1281" s="9">
        <v>2019</v>
      </c>
      <c r="B1281" s="9">
        <v>5</v>
      </c>
      <c r="C1281" s="9" t="s">
        <v>89</v>
      </c>
      <c r="D1281" s="9" t="s">
        <v>197</v>
      </c>
      <c r="E1281" s="9" t="s">
        <v>29</v>
      </c>
      <c r="F1281" s="9" t="s">
        <v>201</v>
      </c>
      <c r="G1281" s="5" t="s">
        <v>200</v>
      </c>
      <c r="H1281" s="6">
        <v>78.17</v>
      </c>
      <c r="I1281" s="6">
        <v>0</v>
      </c>
      <c r="J1281" s="6">
        <v>0</v>
      </c>
      <c r="K1281" s="6">
        <v>7.58</v>
      </c>
      <c r="L1281" s="6">
        <v>3.65</v>
      </c>
      <c r="M1281" s="6">
        <v>65.78</v>
      </c>
      <c r="N1281" s="6">
        <v>6.33</v>
      </c>
      <c r="O1281" s="6">
        <v>1.1499999999999999</v>
      </c>
      <c r="P1281" s="82">
        <f t="shared" si="21"/>
        <v>60.600000000000009</v>
      </c>
    </row>
    <row r="1282" spans="1:16" s="3" customFormat="1" x14ac:dyDescent="0.25">
      <c r="A1282" s="9">
        <v>2019</v>
      </c>
      <c r="B1282" s="9">
        <v>5</v>
      </c>
      <c r="C1282" s="9" t="s">
        <v>89</v>
      </c>
      <c r="D1282" s="9" t="s">
        <v>197</v>
      </c>
      <c r="E1282" s="9" t="s">
        <v>29</v>
      </c>
      <c r="F1282" s="9" t="s">
        <v>202</v>
      </c>
      <c r="G1282" s="5" t="s">
        <v>200</v>
      </c>
      <c r="H1282" s="6">
        <v>21.41</v>
      </c>
      <c r="I1282" s="6">
        <v>0</v>
      </c>
      <c r="J1282" s="6">
        <v>0</v>
      </c>
      <c r="K1282" s="6">
        <v>2.08</v>
      </c>
      <c r="L1282" s="6">
        <v>1</v>
      </c>
      <c r="M1282" s="6">
        <v>18.02</v>
      </c>
      <c r="N1282" s="6">
        <v>1.73</v>
      </c>
      <c r="O1282" s="6">
        <v>0.32</v>
      </c>
      <c r="P1282" s="82">
        <f t="shared" si="21"/>
        <v>16.61</v>
      </c>
    </row>
    <row r="1283" spans="1:16" s="3" customFormat="1" x14ac:dyDescent="0.25">
      <c r="A1283" s="9">
        <v>2019</v>
      </c>
      <c r="B1283" s="9">
        <v>5</v>
      </c>
      <c r="C1283" s="9" t="s">
        <v>203</v>
      </c>
      <c r="D1283" s="9" t="s">
        <v>204</v>
      </c>
      <c r="E1283" s="9" t="s">
        <v>17</v>
      </c>
      <c r="F1283" s="9" t="s">
        <v>204</v>
      </c>
      <c r="G1283" s="5" t="s">
        <v>205</v>
      </c>
      <c r="H1283" s="6">
        <v>30.09</v>
      </c>
      <c r="I1283" s="6">
        <v>0</v>
      </c>
      <c r="J1283" s="6">
        <v>0</v>
      </c>
      <c r="K1283" s="6">
        <v>0.13</v>
      </c>
      <c r="L1283" s="6">
        <v>9.5399999999999991</v>
      </c>
      <c r="M1283" s="6">
        <v>0</v>
      </c>
      <c r="N1283" s="6">
        <v>0</v>
      </c>
      <c r="O1283" s="6">
        <v>20.43</v>
      </c>
      <c r="P1283" s="82">
        <f t="shared" si="21"/>
        <v>20.43</v>
      </c>
    </row>
    <row r="1284" spans="1:16" s="3" customFormat="1" x14ac:dyDescent="0.25">
      <c r="A1284" s="9">
        <v>2019</v>
      </c>
      <c r="B1284" s="9">
        <v>5</v>
      </c>
      <c r="C1284" s="9" t="s">
        <v>19</v>
      </c>
      <c r="D1284" s="9" t="s">
        <v>46</v>
      </c>
      <c r="E1284" s="9" t="s">
        <v>206</v>
      </c>
      <c r="F1284" s="9" t="s">
        <v>207</v>
      </c>
      <c r="G1284" s="5" t="s">
        <v>208</v>
      </c>
      <c r="H1284" s="6">
        <v>7.77</v>
      </c>
      <c r="I1284" s="6">
        <v>0</v>
      </c>
      <c r="J1284" s="6">
        <v>0</v>
      </c>
      <c r="K1284" s="6">
        <v>2.6100000000000003</v>
      </c>
      <c r="L1284" s="6">
        <v>5.18</v>
      </c>
      <c r="M1284" s="6">
        <v>0</v>
      </c>
      <c r="N1284" s="6">
        <v>0</v>
      </c>
      <c r="O1284" s="6">
        <v>0</v>
      </c>
      <c r="P1284" s="82">
        <f t="shared" ref="P1284:P1347" si="22">+O1284+M1284-N1284</f>
        <v>0</v>
      </c>
    </row>
    <row r="1285" spans="1:16" s="3" customFormat="1" x14ac:dyDescent="0.25">
      <c r="A1285" s="9">
        <v>2019</v>
      </c>
      <c r="B1285" s="9">
        <v>5</v>
      </c>
      <c r="C1285" s="9" t="s">
        <v>209</v>
      </c>
      <c r="D1285" s="9" t="s">
        <v>210</v>
      </c>
      <c r="E1285" s="9" t="s">
        <v>17</v>
      </c>
      <c r="F1285" s="9" t="s">
        <v>211</v>
      </c>
      <c r="G1285" s="7" t="s">
        <v>212</v>
      </c>
      <c r="H1285" s="6">
        <v>0.13</v>
      </c>
      <c r="I1285" s="6">
        <v>0</v>
      </c>
      <c r="J1285" s="6">
        <v>0</v>
      </c>
      <c r="K1285" s="6">
        <v>0</v>
      </c>
      <c r="L1285" s="6">
        <v>0.03</v>
      </c>
      <c r="M1285" s="6">
        <v>0</v>
      </c>
      <c r="N1285" s="6">
        <v>0</v>
      </c>
      <c r="O1285" s="6">
        <v>0.1</v>
      </c>
      <c r="P1285" s="82">
        <f t="shared" si="22"/>
        <v>0.1</v>
      </c>
    </row>
    <row r="1286" spans="1:16" s="3" customFormat="1" x14ac:dyDescent="0.25">
      <c r="A1286" s="9">
        <v>2019</v>
      </c>
      <c r="B1286" s="9">
        <v>5</v>
      </c>
      <c r="C1286" s="9" t="s">
        <v>209</v>
      </c>
      <c r="D1286" s="9" t="s">
        <v>210</v>
      </c>
      <c r="E1286" s="9" t="s">
        <v>17</v>
      </c>
      <c r="F1286" s="9" t="s">
        <v>215</v>
      </c>
      <c r="G1286" s="7" t="s">
        <v>212</v>
      </c>
      <c r="H1286" s="6">
        <v>6.15</v>
      </c>
      <c r="I1286" s="6">
        <v>0</v>
      </c>
      <c r="J1286" s="6">
        <v>0</v>
      </c>
      <c r="K1286" s="6">
        <v>0.1</v>
      </c>
      <c r="L1286" s="6">
        <v>1.45</v>
      </c>
      <c r="M1286" s="6">
        <v>0</v>
      </c>
      <c r="N1286" s="6">
        <v>0</v>
      </c>
      <c r="O1286" s="6">
        <v>4.5999999999999996</v>
      </c>
      <c r="P1286" s="82">
        <f t="shared" si="22"/>
        <v>4.5999999999999996</v>
      </c>
    </row>
    <row r="1287" spans="1:16" s="3" customFormat="1" x14ac:dyDescent="0.25">
      <c r="A1287" s="9">
        <v>2019</v>
      </c>
      <c r="B1287" s="9">
        <v>5</v>
      </c>
      <c r="C1287" s="9" t="s">
        <v>19</v>
      </c>
      <c r="D1287" s="9" t="s">
        <v>106</v>
      </c>
      <c r="E1287" s="9" t="s">
        <v>29</v>
      </c>
      <c r="F1287" s="9" t="s">
        <v>216</v>
      </c>
      <c r="G1287" s="5" t="s">
        <v>217</v>
      </c>
      <c r="H1287" s="6">
        <v>10871.949999999999</v>
      </c>
      <c r="I1287" s="6">
        <v>0</v>
      </c>
      <c r="J1287" s="6">
        <v>5321.44</v>
      </c>
      <c r="K1287" s="6">
        <v>79.48</v>
      </c>
      <c r="L1287" s="6">
        <v>946.56000000000017</v>
      </c>
      <c r="M1287" s="6">
        <v>0</v>
      </c>
      <c r="N1287" s="6">
        <v>0</v>
      </c>
      <c r="O1287" s="6">
        <v>4524.4399999999996</v>
      </c>
      <c r="P1287" s="82">
        <f t="shared" si="22"/>
        <v>4524.4399999999996</v>
      </c>
    </row>
    <row r="1288" spans="1:16" s="3" customFormat="1" x14ac:dyDescent="0.25">
      <c r="A1288" s="9">
        <v>2019</v>
      </c>
      <c r="B1288" s="9">
        <v>5</v>
      </c>
      <c r="C1288" s="9" t="s">
        <v>19</v>
      </c>
      <c r="D1288" s="9" t="s">
        <v>106</v>
      </c>
      <c r="E1288" s="9" t="s">
        <v>29</v>
      </c>
      <c r="F1288" s="9" t="s">
        <v>218</v>
      </c>
      <c r="G1288" s="5" t="s">
        <v>217</v>
      </c>
      <c r="H1288" s="6">
        <v>4996.3899999999994</v>
      </c>
      <c r="I1288" s="6">
        <v>0</v>
      </c>
      <c r="J1288" s="6">
        <v>4589.12</v>
      </c>
      <c r="K1288" s="6">
        <v>6.4899999999999993</v>
      </c>
      <c r="L1288" s="6">
        <v>111.42</v>
      </c>
      <c r="M1288" s="6">
        <v>0</v>
      </c>
      <c r="N1288" s="6">
        <v>0</v>
      </c>
      <c r="O1288" s="6">
        <v>289.34999999999997</v>
      </c>
      <c r="P1288" s="82">
        <f t="shared" si="22"/>
        <v>289.34999999999997</v>
      </c>
    </row>
    <row r="1289" spans="1:16" s="3" customFormat="1" x14ac:dyDescent="0.25">
      <c r="A1289" s="9">
        <v>2019</v>
      </c>
      <c r="B1289" s="9">
        <v>5</v>
      </c>
      <c r="C1289" s="9" t="s">
        <v>209</v>
      </c>
      <c r="D1289" s="9" t="s">
        <v>219</v>
      </c>
      <c r="E1289" s="9" t="s">
        <v>220</v>
      </c>
      <c r="F1289" s="9" t="s">
        <v>221</v>
      </c>
      <c r="G1289" s="5" t="s">
        <v>221</v>
      </c>
      <c r="H1289" s="6">
        <v>449.94999999999993</v>
      </c>
      <c r="I1289" s="6">
        <v>0</v>
      </c>
      <c r="J1289" s="6">
        <v>0</v>
      </c>
      <c r="K1289" s="6">
        <v>0.94</v>
      </c>
      <c r="L1289" s="6">
        <v>0</v>
      </c>
      <c r="M1289" s="6">
        <v>449</v>
      </c>
      <c r="N1289" s="6">
        <v>14.1</v>
      </c>
      <c r="O1289" s="6">
        <v>0</v>
      </c>
      <c r="P1289" s="82">
        <f t="shared" si="22"/>
        <v>434.9</v>
      </c>
    </row>
    <row r="1290" spans="1:16" s="3" customFormat="1" x14ac:dyDescent="0.25">
      <c r="A1290" s="9">
        <v>2019</v>
      </c>
      <c r="B1290" s="9">
        <v>5</v>
      </c>
      <c r="C1290" s="9" t="s">
        <v>222</v>
      </c>
      <c r="D1290" s="9" t="s">
        <v>223</v>
      </c>
      <c r="E1290" s="9" t="s">
        <v>224</v>
      </c>
      <c r="F1290" s="9" t="s">
        <v>225</v>
      </c>
      <c r="G1290" s="5" t="s">
        <v>226</v>
      </c>
      <c r="H1290" s="6">
        <v>6.97</v>
      </c>
      <c r="I1290" s="6">
        <v>0</v>
      </c>
      <c r="J1290" s="6">
        <v>0</v>
      </c>
      <c r="K1290" s="6">
        <v>0</v>
      </c>
      <c r="L1290" s="6">
        <v>0.03</v>
      </c>
      <c r="M1290" s="6">
        <v>0</v>
      </c>
      <c r="N1290" s="6">
        <v>0</v>
      </c>
      <c r="O1290" s="6">
        <v>6.93</v>
      </c>
      <c r="P1290" s="82">
        <f t="shared" si="22"/>
        <v>6.93</v>
      </c>
    </row>
    <row r="1291" spans="1:16" s="3" customFormat="1" x14ac:dyDescent="0.25">
      <c r="A1291" s="9">
        <v>2019</v>
      </c>
      <c r="B1291" s="9">
        <v>5</v>
      </c>
      <c r="C1291" s="9" t="s">
        <v>222</v>
      </c>
      <c r="D1291" s="9" t="s">
        <v>223</v>
      </c>
      <c r="E1291" s="9" t="s">
        <v>224</v>
      </c>
      <c r="F1291" s="9" t="s">
        <v>520</v>
      </c>
      <c r="G1291" s="5" t="s">
        <v>226</v>
      </c>
      <c r="H1291" s="6">
        <v>25.09</v>
      </c>
      <c r="I1291" s="6">
        <v>0</v>
      </c>
      <c r="J1291" s="6">
        <v>0</v>
      </c>
      <c r="K1291" s="6">
        <v>0.02</v>
      </c>
      <c r="L1291" s="6">
        <v>0.11</v>
      </c>
      <c r="M1291" s="6">
        <v>0</v>
      </c>
      <c r="N1291" s="6">
        <v>0</v>
      </c>
      <c r="O1291" s="6">
        <v>24.97</v>
      </c>
      <c r="P1291" s="82">
        <f t="shared" si="22"/>
        <v>24.97</v>
      </c>
    </row>
    <row r="1292" spans="1:16" s="3" customFormat="1" x14ac:dyDescent="0.25">
      <c r="A1292" s="9">
        <v>2019</v>
      </c>
      <c r="B1292" s="9">
        <v>5</v>
      </c>
      <c r="C1292" s="9" t="s">
        <v>222</v>
      </c>
      <c r="D1292" s="9" t="s">
        <v>229</v>
      </c>
      <c r="E1292" s="9" t="s">
        <v>224</v>
      </c>
      <c r="F1292" s="9" t="s">
        <v>230</v>
      </c>
      <c r="G1292" s="5" t="s">
        <v>226</v>
      </c>
      <c r="H1292" s="6">
        <v>1593.8899999999999</v>
      </c>
      <c r="I1292" s="6">
        <v>0</v>
      </c>
      <c r="J1292" s="6">
        <v>0</v>
      </c>
      <c r="K1292" s="6">
        <v>1.03</v>
      </c>
      <c r="L1292" s="6">
        <v>7.6</v>
      </c>
      <c r="M1292" s="6">
        <v>1585.2800000000002</v>
      </c>
      <c r="N1292" s="6">
        <v>1.6199999999999999</v>
      </c>
      <c r="O1292" s="6">
        <v>0</v>
      </c>
      <c r="P1292" s="82">
        <f t="shared" si="22"/>
        <v>1583.6600000000003</v>
      </c>
    </row>
    <row r="1293" spans="1:16" s="3" customFormat="1" x14ac:dyDescent="0.25">
      <c r="A1293" s="9">
        <v>2019</v>
      </c>
      <c r="B1293" s="9">
        <v>5</v>
      </c>
      <c r="C1293" s="9" t="s">
        <v>231</v>
      </c>
      <c r="D1293" s="9" t="s">
        <v>232</v>
      </c>
      <c r="E1293" s="9" t="s">
        <v>224</v>
      </c>
      <c r="F1293" s="9" t="s">
        <v>233</v>
      </c>
      <c r="G1293" s="5" t="s">
        <v>226</v>
      </c>
      <c r="H1293" s="6">
        <v>224.91</v>
      </c>
      <c r="I1293" s="6">
        <v>0</v>
      </c>
      <c r="J1293" s="6">
        <v>0</v>
      </c>
      <c r="K1293" s="6">
        <v>0.14000000000000001</v>
      </c>
      <c r="L1293" s="6">
        <v>1.05</v>
      </c>
      <c r="M1293" s="6">
        <v>0</v>
      </c>
      <c r="N1293" s="6">
        <v>0</v>
      </c>
      <c r="O1293" s="6">
        <v>223.73</v>
      </c>
      <c r="P1293" s="82">
        <f t="shared" si="22"/>
        <v>223.73</v>
      </c>
    </row>
    <row r="1294" spans="1:16" s="3" customFormat="1" x14ac:dyDescent="0.25">
      <c r="A1294" s="9">
        <v>2019</v>
      </c>
      <c r="B1294" s="9">
        <v>5</v>
      </c>
      <c r="C1294" s="9" t="s">
        <v>222</v>
      </c>
      <c r="D1294" s="9" t="s">
        <v>229</v>
      </c>
      <c r="E1294" s="9" t="s">
        <v>224</v>
      </c>
      <c r="F1294" s="9" t="s">
        <v>234</v>
      </c>
      <c r="G1294" s="5" t="s">
        <v>226</v>
      </c>
      <c r="H1294" s="6">
        <v>203.51</v>
      </c>
      <c r="I1294" s="6">
        <v>0</v>
      </c>
      <c r="J1294" s="6">
        <v>0</v>
      </c>
      <c r="K1294" s="6">
        <v>11.05</v>
      </c>
      <c r="L1294" s="6">
        <v>0.92</v>
      </c>
      <c r="M1294" s="6">
        <v>0</v>
      </c>
      <c r="N1294" s="6">
        <v>0</v>
      </c>
      <c r="O1294" s="6">
        <v>191.54</v>
      </c>
      <c r="P1294" s="82">
        <f t="shared" si="22"/>
        <v>191.54</v>
      </c>
    </row>
    <row r="1295" spans="1:16" s="3" customFormat="1" x14ac:dyDescent="0.25">
      <c r="A1295" s="9">
        <v>2019</v>
      </c>
      <c r="B1295" s="9">
        <v>5</v>
      </c>
      <c r="C1295" s="9" t="s">
        <v>15</v>
      </c>
      <c r="D1295" s="9" t="s">
        <v>131</v>
      </c>
      <c r="E1295" s="9" t="s">
        <v>43</v>
      </c>
      <c r="F1295" s="9" t="s">
        <v>235</v>
      </c>
      <c r="G1295" s="5" t="s">
        <v>16</v>
      </c>
      <c r="H1295" s="6">
        <v>55.96</v>
      </c>
      <c r="I1295" s="6">
        <v>0</v>
      </c>
      <c r="J1295" s="6">
        <v>0</v>
      </c>
      <c r="K1295" s="6">
        <v>1.42</v>
      </c>
      <c r="L1295" s="6">
        <v>49.08</v>
      </c>
      <c r="M1295" s="6">
        <v>0</v>
      </c>
      <c r="N1295" s="6">
        <v>0</v>
      </c>
      <c r="O1295" s="6">
        <v>5.47</v>
      </c>
      <c r="P1295" s="82">
        <f t="shared" si="22"/>
        <v>5.47</v>
      </c>
    </row>
    <row r="1296" spans="1:16" s="3" customFormat="1" x14ac:dyDescent="0.25">
      <c r="A1296" s="9">
        <v>2019</v>
      </c>
      <c r="B1296" s="9">
        <v>5</v>
      </c>
      <c r="C1296" s="9" t="s">
        <v>15</v>
      </c>
      <c r="D1296" s="9" t="s">
        <v>236</v>
      </c>
      <c r="E1296" s="9" t="s">
        <v>43</v>
      </c>
      <c r="F1296" s="9" t="s">
        <v>237</v>
      </c>
      <c r="G1296" s="5" t="s">
        <v>16</v>
      </c>
      <c r="H1296" s="6">
        <v>8.06</v>
      </c>
      <c r="I1296" s="6">
        <v>0</v>
      </c>
      <c r="J1296" s="6">
        <v>0</v>
      </c>
      <c r="K1296" s="6">
        <v>0.09</v>
      </c>
      <c r="L1296" s="6">
        <v>13.4</v>
      </c>
      <c r="M1296" s="6">
        <v>-5.43</v>
      </c>
      <c r="N1296" s="6">
        <v>0</v>
      </c>
      <c r="O1296" s="6">
        <v>0</v>
      </c>
      <c r="P1296" s="82">
        <f t="shared" si="22"/>
        <v>-5.43</v>
      </c>
    </row>
    <row r="1297" spans="1:16" s="3" customFormat="1" x14ac:dyDescent="0.25">
      <c r="A1297" s="9">
        <v>2019</v>
      </c>
      <c r="B1297" s="9">
        <v>5</v>
      </c>
      <c r="C1297" s="9" t="s">
        <v>15</v>
      </c>
      <c r="D1297" s="9" t="s">
        <v>131</v>
      </c>
      <c r="E1297" s="9" t="s">
        <v>43</v>
      </c>
      <c r="F1297" s="9" t="s">
        <v>237</v>
      </c>
      <c r="G1297" s="5" t="s">
        <v>16</v>
      </c>
      <c r="H1297" s="6">
        <v>6.7</v>
      </c>
      <c r="I1297" s="6">
        <v>0</v>
      </c>
      <c r="J1297" s="6">
        <v>0</v>
      </c>
      <c r="K1297" s="6">
        <v>7.0000000000000007E-2</v>
      </c>
      <c r="L1297" s="6">
        <v>11.15</v>
      </c>
      <c r="M1297" s="6">
        <v>-4.5199999999999996</v>
      </c>
      <c r="N1297" s="6">
        <v>0</v>
      </c>
      <c r="O1297" s="6">
        <v>0</v>
      </c>
      <c r="P1297" s="82">
        <f t="shared" si="22"/>
        <v>-4.5199999999999996</v>
      </c>
    </row>
    <row r="1298" spans="1:16" s="3" customFormat="1" x14ac:dyDescent="0.25">
      <c r="A1298" s="9">
        <v>2019</v>
      </c>
      <c r="B1298" s="9">
        <v>5</v>
      </c>
      <c r="C1298" s="9" t="s">
        <v>15</v>
      </c>
      <c r="D1298" s="9" t="s">
        <v>131</v>
      </c>
      <c r="E1298" s="9" t="s">
        <v>43</v>
      </c>
      <c r="F1298" s="9" t="s">
        <v>131</v>
      </c>
      <c r="G1298" s="5" t="s">
        <v>16</v>
      </c>
      <c r="H1298" s="6">
        <v>0.99</v>
      </c>
      <c r="I1298" s="6">
        <v>0</v>
      </c>
      <c r="J1298" s="6">
        <v>0</v>
      </c>
      <c r="K1298" s="6">
        <v>0.92</v>
      </c>
      <c r="L1298" s="6">
        <v>7.0000000000000007E-2</v>
      </c>
      <c r="M1298" s="6">
        <v>0</v>
      </c>
      <c r="N1298" s="6">
        <v>0</v>
      </c>
      <c r="O1298" s="6">
        <v>0</v>
      </c>
      <c r="P1298" s="82">
        <f t="shared" si="22"/>
        <v>0</v>
      </c>
    </row>
    <row r="1299" spans="1:16" s="3" customFormat="1" x14ac:dyDescent="0.25">
      <c r="A1299" s="9">
        <v>2019</v>
      </c>
      <c r="B1299" s="9">
        <v>5</v>
      </c>
      <c r="C1299" s="9" t="s">
        <v>133</v>
      </c>
      <c r="D1299" s="9" t="s">
        <v>238</v>
      </c>
      <c r="E1299" s="9" t="s">
        <v>81</v>
      </c>
      <c r="F1299" s="9" t="s">
        <v>239</v>
      </c>
      <c r="G1299" s="5" t="s">
        <v>240</v>
      </c>
      <c r="H1299" s="6">
        <v>0.03</v>
      </c>
      <c r="I1299" s="6">
        <v>0</v>
      </c>
      <c r="J1299" s="6">
        <v>0</v>
      </c>
      <c r="K1299" s="6">
        <v>0</v>
      </c>
      <c r="L1299" s="6">
        <v>0.03</v>
      </c>
      <c r="M1299" s="6">
        <v>0</v>
      </c>
      <c r="N1299" s="6">
        <v>0</v>
      </c>
      <c r="O1299" s="6">
        <v>0</v>
      </c>
      <c r="P1299" s="82">
        <f t="shared" si="22"/>
        <v>0</v>
      </c>
    </row>
    <row r="1300" spans="1:16" s="3" customFormat="1" x14ac:dyDescent="0.25">
      <c r="A1300" s="9">
        <v>2019</v>
      </c>
      <c r="B1300" s="9">
        <v>5</v>
      </c>
      <c r="C1300" s="9" t="s">
        <v>133</v>
      </c>
      <c r="D1300" s="9" t="s">
        <v>238</v>
      </c>
      <c r="E1300" s="9" t="s">
        <v>81</v>
      </c>
      <c r="F1300" s="9" t="s">
        <v>241</v>
      </c>
      <c r="G1300" s="5" t="s">
        <v>240</v>
      </c>
      <c r="H1300" s="6">
        <v>0.18</v>
      </c>
      <c r="I1300" s="6">
        <v>0</v>
      </c>
      <c r="J1300" s="6">
        <v>0</v>
      </c>
      <c r="K1300" s="6">
        <v>0.11</v>
      </c>
      <c r="L1300" s="6">
        <v>7.0000000000000007E-2</v>
      </c>
      <c r="M1300" s="6">
        <v>0</v>
      </c>
      <c r="N1300" s="6">
        <v>0</v>
      </c>
      <c r="O1300" s="6">
        <v>0</v>
      </c>
      <c r="P1300" s="82">
        <f t="shared" si="22"/>
        <v>0</v>
      </c>
    </row>
    <row r="1301" spans="1:16" s="3" customFormat="1" x14ac:dyDescent="0.25">
      <c r="A1301" s="9">
        <v>2019</v>
      </c>
      <c r="B1301" s="9">
        <v>5</v>
      </c>
      <c r="C1301" s="9" t="s">
        <v>19</v>
      </c>
      <c r="D1301" s="9" t="s">
        <v>166</v>
      </c>
      <c r="E1301" s="9" t="s">
        <v>242</v>
      </c>
      <c r="F1301" s="9" t="s">
        <v>243</v>
      </c>
      <c r="G1301" s="5" t="s">
        <v>244</v>
      </c>
      <c r="H1301" s="6">
        <v>0.7</v>
      </c>
      <c r="I1301" s="6">
        <v>0</v>
      </c>
      <c r="J1301" s="6">
        <v>0</v>
      </c>
      <c r="K1301" s="6">
        <v>0.7</v>
      </c>
      <c r="L1301" s="6">
        <v>0</v>
      </c>
      <c r="M1301" s="6">
        <v>0</v>
      </c>
      <c r="N1301" s="6">
        <v>0</v>
      </c>
      <c r="O1301" s="6">
        <v>0</v>
      </c>
      <c r="P1301" s="82">
        <f t="shared" si="22"/>
        <v>0</v>
      </c>
    </row>
    <row r="1302" spans="1:16" s="3" customFormat="1" x14ac:dyDescent="0.25">
      <c r="A1302" s="9">
        <v>2019</v>
      </c>
      <c r="B1302" s="9">
        <v>5</v>
      </c>
      <c r="C1302" s="9" t="s">
        <v>19</v>
      </c>
      <c r="D1302" s="9" t="s">
        <v>166</v>
      </c>
      <c r="E1302" s="9" t="s">
        <v>242</v>
      </c>
      <c r="F1302" s="9" t="s">
        <v>245</v>
      </c>
      <c r="G1302" s="5" t="s">
        <v>244</v>
      </c>
      <c r="H1302" s="6">
        <v>0.47</v>
      </c>
      <c r="I1302" s="6">
        <v>0</v>
      </c>
      <c r="J1302" s="6">
        <v>0</v>
      </c>
      <c r="K1302" s="6">
        <v>0.47</v>
      </c>
      <c r="L1302" s="6">
        <v>0</v>
      </c>
      <c r="M1302" s="6">
        <v>0</v>
      </c>
      <c r="N1302" s="6">
        <v>0</v>
      </c>
      <c r="O1302" s="6">
        <v>0</v>
      </c>
      <c r="P1302" s="82">
        <f t="shared" si="22"/>
        <v>0</v>
      </c>
    </row>
    <row r="1303" spans="1:16" s="3" customFormat="1" x14ac:dyDescent="0.25">
      <c r="A1303" s="9">
        <v>2019</v>
      </c>
      <c r="B1303" s="9">
        <v>5</v>
      </c>
      <c r="C1303" s="9" t="s">
        <v>19</v>
      </c>
      <c r="D1303" s="9" t="s">
        <v>166</v>
      </c>
      <c r="E1303" s="9" t="s">
        <v>242</v>
      </c>
      <c r="F1303" s="9" t="s">
        <v>246</v>
      </c>
      <c r="G1303" s="5" t="s">
        <v>247</v>
      </c>
      <c r="H1303" s="6">
        <v>0.04</v>
      </c>
      <c r="I1303" s="6">
        <v>0</v>
      </c>
      <c r="J1303" s="6">
        <v>0</v>
      </c>
      <c r="K1303" s="6">
        <v>0.04</v>
      </c>
      <c r="L1303" s="6">
        <v>0</v>
      </c>
      <c r="M1303" s="6">
        <v>0</v>
      </c>
      <c r="N1303" s="6">
        <v>0</v>
      </c>
      <c r="O1303" s="6">
        <v>0</v>
      </c>
      <c r="P1303" s="82">
        <f t="shared" si="22"/>
        <v>0</v>
      </c>
    </row>
    <row r="1304" spans="1:16" s="3" customFormat="1" x14ac:dyDescent="0.25">
      <c r="A1304" s="9">
        <v>2019</v>
      </c>
      <c r="B1304" s="9">
        <v>5</v>
      </c>
      <c r="C1304" s="9" t="s">
        <v>19</v>
      </c>
      <c r="D1304" s="9" t="s">
        <v>166</v>
      </c>
      <c r="E1304" s="9" t="s">
        <v>242</v>
      </c>
      <c r="F1304" s="9" t="s">
        <v>248</v>
      </c>
      <c r="G1304" s="5" t="s">
        <v>247</v>
      </c>
      <c r="H1304" s="6">
        <v>0.54</v>
      </c>
      <c r="I1304" s="6">
        <v>0</v>
      </c>
      <c r="J1304" s="6">
        <v>0</v>
      </c>
      <c r="K1304" s="6">
        <v>0.54</v>
      </c>
      <c r="L1304" s="6">
        <v>0</v>
      </c>
      <c r="M1304" s="6">
        <v>0</v>
      </c>
      <c r="N1304" s="6">
        <v>0</v>
      </c>
      <c r="O1304" s="6">
        <v>0</v>
      </c>
      <c r="P1304" s="82">
        <f t="shared" si="22"/>
        <v>0</v>
      </c>
    </row>
    <row r="1305" spans="1:16" s="3" customFormat="1" x14ac:dyDescent="0.25">
      <c r="A1305" s="9">
        <v>2019</v>
      </c>
      <c r="B1305" s="9">
        <v>5</v>
      </c>
      <c r="C1305" s="9" t="s">
        <v>55</v>
      </c>
      <c r="D1305" s="9" t="s">
        <v>249</v>
      </c>
      <c r="E1305" s="9" t="s">
        <v>250</v>
      </c>
      <c r="F1305" s="9" t="s">
        <v>251</v>
      </c>
      <c r="G1305" s="5" t="s">
        <v>252</v>
      </c>
      <c r="H1305" s="6">
        <v>14.03</v>
      </c>
      <c r="I1305" s="6">
        <v>0</v>
      </c>
      <c r="J1305" s="6">
        <v>0</v>
      </c>
      <c r="K1305" s="6">
        <v>1.5899999999999999</v>
      </c>
      <c r="L1305" s="6">
        <v>12.43</v>
      </c>
      <c r="M1305" s="6">
        <v>0</v>
      </c>
      <c r="N1305" s="6">
        <v>0</v>
      </c>
      <c r="O1305" s="6">
        <v>0</v>
      </c>
      <c r="P1305" s="82">
        <f t="shared" si="22"/>
        <v>0</v>
      </c>
    </row>
    <row r="1306" spans="1:16" s="3" customFormat="1" x14ac:dyDescent="0.25">
      <c r="A1306" s="9">
        <v>2019</v>
      </c>
      <c r="B1306" s="9">
        <v>5</v>
      </c>
      <c r="C1306" s="9" t="s">
        <v>253</v>
      </c>
      <c r="D1306" s="9" t="s">
        <v>254</v>
      </c>
      <c r="E1306" s="9" t="s">
        <v>255</v>
      </c>
      <c r="F1306" s="9" t="s">
        <v>256</v>
      </c>
      <c r="G1306" s="5" t="s">
        <v>253</v>
      </c>
      <c r="H1306" s="6">
        <v>723.13</v>
      </c>
      <c r="I1306" s="6">
        <v>0</v>
      </c>
      <c r="J1306" s="6">
        <v>0</v>
      </c>
      <c r="K1306" s="6">
        <v>0.75</v>
      </c>
      <c r="L1306" s="6">
        <v>2.06</v>
      </c>
      <c r="M1306" s="6">
        <v>0</v>
      </c>
      <c r="N1306" s="6">
        <v>0</v>
      </c>
      <c r="O1306" s="6">
        <v>720.33</v>
      </c>
      <c r="P1306" s="82">
        <f t="shared" si="22"/>
        <v>720.33</v>
      </c>
    </row>
    <row r="1307" spans="1:16" s="3" customFormat="1" x14ac:dyDescent="0.25">
      <c r="A1307" s="9">
        <v>2019</v>
      </c>
      <c r="B1307" s="9">
        <v>5</v>
      </c>
      <c r="C1307" s="9" t="s">
        <v>253</v>
      </c>
      <c r="D1307" s="9" t="s">
        <v>254</v>
      </c>
      <c r="E1307" s="9" t="s">
        <v>255</v>
      </c>
      <c r="F1307" s="9" t="s">
        <v>257</v>
      </c>
      <c r="G1307" s="5" t="s">
        <v>253</v>
      </c>
      <c r="H1307" s="6">
        <v>4991.6099999999997</v>
      </c>
      <c r="I1307" s="6">
        <v>0</v>
      </c>
      <c r="J1307" s="6">
        <v>0</v>
      </c>
      <c r="K1307" s="6">
        <v>6.17</v>
      </c>
      <c r="L1307" s="6">
        <v>187.39</v>
      </c>
      <c r="M1307" s="6">
        <v>0</v>
      </c>
      <c r="N1307" s="6">
        <v>0</v>
      </c>
      <c r="O1307" s="6">
        <v>4798.0600000000004</v>
      </c>
      <c r="P1307" s="82">
        <f t="shared" si="22"/>
        <v>4798.0600000000004</v>
      </c>
    </row>
    <row r="1308" spans="1:16" s="3" customFormat="1" x14ac:dyDescent="0.25">
      <c r="A1308" s="9">
        <v>2019</v>
      </c>
      <c r="B1308" s="9">
        <v>5</v>
      </c>
      <c r="C1308" s="9" t="s">
        <v>27</v>
      </c>
      <c r="D1308" s="9" t="s">
        <v>84</v>
      </c>
      <c r="E1308" s="9" t="s">
        <v>43</v>
      </c>
      <c r="F1308" s="9" t="s">
        <v>258</v>
      </c>
      <c r="G1308" s="5" t="s">
        <v>258</v>
      </c>
      <c r="H1308" s="6">
        <v>0.11</v>
      </c>
      <c r="I1308" s="6">
        <v>0</v>
      </c>
      <c r="J1308" s="6">
        <v>0</v>
      </c>
      <c r="K1308" s="6">
        <v>0.11</v>
      </c>
      <c r="L1308" s="6">
        <v>0</v>
      </c>
      <c r="M1308" s="6">
        <v>0</v>
      </c>
      <c r="N1308" s="6">
        <v>0</v>
      </c>
      <c r="O1308" s="6">
        <v>0</v>
      </c>
      <c r="P1308" s="82">
        <f t="shared" si="22"/>
        <v>0</v>
      </c>
    </row>
    <row r="1309" spans="1:16" s="3" customFormat="1" x14ac:dyDescent="0.25">
      <c r="A1309" s="9">
        <v>2019</v>
      </c>
      <c r="B1309" s="9">
        <v>5</v>
      </c>
      <c r="C1309" s="9" t="s">
        <v>27</v>
      </c>
      <c r="D1309" s="9" t="s">
        <v>84</v>
      </c>
      <c r="E1309" s="9" t="s">
        <v>43</v>
      </c>
      <c r="F1309" s="9" t="s">
        <v>259</v>
      </c>
      <c r="G1309" s="5" t="s">
        <v>258</v>
      </c>
      <c r="H1309" s="6">
        <v>9.7899999999999991</v>
      </c>
      <c r="I1309" s="6">
        <v>0</v>
      </c>
      <c r="J1309" s="6">
        <v>0</v>
      </c>
      <c r="K1309" s="6">
        <v>9.7899999999999991</v>
      </c>
      <c r="L1309" s="6">
        <v>0</v>
      </c>
      <c r="M1309" s="6">
        <v>0</v>
      </c>
      <c r="N1309" s="6">
        <v>0</v>
      </c>
      <c r="O1309" s="6">
        <v>0</v>
      </c>
      <c r="P1309" s="82">
        <f t="shared" si="22"/>
        <v>0</v>
      </c>
    </row>
    <row r="1310" spans="1:16" s="3" customFormat="1" x14ac:dyDescent="0.25">
      <c r="A1310" s="9">
        <v>2019</v>
      </c>
      <c r="B1310" s="9">
        <v>5</v>
      </c>
      <c r="C1310" s="9" t="s">
        <v>27</v>
      </c>
      <c r="D1310" s="9" t="s">
        <v>84</v>
      </c>
      <c r="E1310" s="9" t="s">
        <v>43</v>
      </c>
      <c r="F1310" s="9" t="s">
        <v>260</v>
      </c>
      <c r="G1310" s="5" t="s">
        <v>258</v>
      </c>
      <c r="H1310" s="6">
        <v>6.88</v>
      </c>
      <c r="I1310" s="6">
        <v>0</v>
      </c>
      <c r="J1310" s="6">
        <v>0</v>
      </c>
      <c r="K1310" s="6">
        <v>6.88</v>
      </c>
      <c r="L1310" s="6">
        <v>0</v>
      </c>
      <c r="M1310" s="6">
        <v>0</v>
      </c>
      <c r="N1310" s="6">
        <v>0</v>
      </c>
      <c r="O1310" s="6">
        <v>0</v>
      </c>
      <c r="P1310" s="82">
        <f t="shared" si="22"/>
        <v>0</v>
      </c>
    </row>
    <row r="1311" spans="1:16" s="3" customFormat="1" x14ac:dyDescent="0.25">
      <c r="A1311" s="9">
        <v>2019</v>
      </c>
      <c r="B1311" s="9">
        <v>5</v>
      </c>
      <c r="C1311" s="9" t="s">
        <v>27</v>
      </c>
      <c r="D1311" s="9" t="s">
        <v>158</v>
      </c>
      <c r="E1311" s="9" t="s">
        <v>17</v>
      </c>
      <c r="F1311" s="9" t="s">
        <v>261</v>
      </c>
      <c r="G1311" s="5" t="s">
        <v>34</v>
      </c>
      <c r="H1311" s="6">
        <v>9.69</v>
      </c>
      <c r="I1311" s="6">
        <v>0</v>
      </c>
      <c r="J1311" s="6">
        <v>0</v>
      </c>
      <c r="K1311" s="6">
        <v>9.69</v>
      </c>
      <c r="L1311" s="6">
        <v>0</v>
      </c>
      <c r="M1311" s="6">
        <v>0</v>
      </c>
      <c r="N1311" s="6">
        <v>0</v>
      </c>
      <c r="O1311" s="6">
        <v>0</v>
      </c>
      <c r="P1311" s="82">
        <f t="shared" si="22"/>
        <v>0</v>
      </c>
    </row>
    <row r="1312" spans="1:16" s="3" customFormat="1" x14ac:dyDescent="0.25">
      <c r="A1312" s="9">
        <v>2019</v>
      </c>
      <c r="B1312" s="9">
        <v>5</v>
      </c>
      <c r="C1312" s="9" t="s">
        <v>27</v>
      </c>
      <c r="D1312" s="9" t="s">
        <v>158</v>
      </c>
      <c r="E1312" s="9" t="s">
        <v>17</v>
      </c>
      <c r="F1312" s="9" t="s">
        <v>262</v>
      </c>
      <c r="G1312" s="5" t="s">
        <v>34</v>
      </c>
      <c r="H1312" s="6">
        <v>5.8999999999999995</v>
      </c>
      <c r="I1312" s="6">
        <v>0</v>
      </c>
      <c r="J1312" s="6">
        <v>0</v>
      </c>
      <c r="K1312" s="6">
        <v>6.9999999999999993E-2</v>
      </c>
      <c r="L1312" s="6">
        <v>0</v>
      </c>
      <c r="M1312" s="6">
        <v>5.83</v>
      </c>
      <c r="N1312" s="6">
        <v>11.08</v>
      </c>
      <c r="O1312" s="6">
        <v>0</v>
      </c>
      <c r="P1312" s="82">
        <f t="shared" si="22"/>
        <v>-5.25</v>
      </c>
    </row>
    <row r="1313" spans="1:16" s="3" customFormat="1" x14ac:dyDescent="0.25">
      <c r="A1313" s="9">
        <v>2019</v>
      </c>
      <c r="B1313" s="9">
        <v>5</v>
      </c>
      <c r="C1313" s="9" t="s">
        <v>27</v>
      </c>
      <c r="D1313" s="9" t="s">
        <v>158</v>
      </c>
      <c r="E1313" s="9" t="s">
        <v>17</v>
      </c>
      <c r="F1313" s="9" t="s">
        <v>263</v>
      </c>
      <c r="G1313" s="5" t="s">
        <v>34</v>
      </c>
      <c r="H1313" s="6">
        <v>17.739999999999998</v>
      </c>
      <c r="I1313" s="6">
        <v>0</v>
      </c>
      <c r="J1313" s="6">
        <v>0</v>
      </c>
      <c r="K1313" s="6">
        <v>0.21000000000000002</v>
      </c>
      <c r="L1313" s="6">
        <v>0</v>
      </c>
      <c r="M1313" s="6">
        <v>17.53</v>
      </c>
      <c r="N1313" s="6">
        <v>33.32</v>
      </c>
      <c r="O1313" s="6">
        <v>0</v>
      </c>
      <c r="P1313" s="82">
        <f t="shared" si="22"/>
        <v>-15.79</v>
      </c>
    </row>
    <row r="1314" spans="1:16" s="3" customFormat="1" x14ac:dyDescent="0.25">
      <c r="A1314" s="9">
        <v>2019</v>
      </c>
      <c r="B1314" s="9">
        <v>5</v>
      </c>
      <c r="C1314" s="9" t="s">
        <v>27</v>
      </c>
      <c r="D1314" s="9" t="s">
        <v>158</v>
      </c>
      <c r="E1314" s="9" t="s">
        <v>17</v>
      </c>
      <c r="F1314" s="9" t="s">
        <v>264</v>
      </c>
      <c r="G1314" s="5" t="s">
        <v>34</v>
      </c>
      <c r="H1314" s="6">
        <v>5.1099999999999994</v>
      </c>
      <c r="I1314" s="6">
        <v>0</v>
      </c>
      <c r="J1314" s="6">
        <v>0</v>
      </c>
      <c r="K1314" s="6">
        <v>6.0000000000000005E-2</v>
      </c>
      <c r="L1314" s="6">
        <v>0</v>
      </c>
      <c r="M1314" s="6">
        <v>5.04</v>
      </c>
      <c r="N1314" s="6">
        <v>9.58</v>
      </c>
      <c r="O1314" s="6">
        <v>0</v>
      </c>
      <c r="P1314" s="82">
        <f t="shared" si="22"/>
        <v>-4.54</v>
      </c>
    </row>
    <row r="1315" spans="1:16" s="3" customFormat="1" x14ac:dyDescent="0.25">
      <c r="A1315" s="9">
        <v>2019</v>
      </c>
      <c r="B1315" s="9">
        <v>5</v>
      </c>
      <c r="C1315" s="9" t="s">
        <v>27</v>
      </c>
      <c r="D1315" s="9" t="s">
        <v>158</v>
      </c>
      <c r="E1315" s="9" t="s">
        <v>17</v>
      </c>
      <c r="F1315" s="9" t="s">
        <v>265</v>
      </c>
      <c r="G1315" s="5" t="s">
        <v>34</v>
      </c>
      <c r="H1315" s="6">
        <v>1.9700000000000002</v>
      </c>
      <c r="I1315" s="6">
        <v>0</v>
      </c>
      <c r="J1315" s="6">
        <v>0</v>
      </c>
      <c r="K1315" s="6">
        <v>0.02</v>
      </c>
      <c r="L1315" s="6">
        <v>0</v>
      </c>
      <c r="M1315" s="6">
        <v>1.9500000000000002</v>
      </c>
      <c r="N1315" s="6">
        <v>3.7199999999999998</v>
      </c>
      <c r="O1315" s="6">
        <v>0</v>
      </c>
      <c r="P1315" s="82">
        <f t="shared" si="22"/>
        <v>-1.7699999999999996</v>
      </c>
    </row>
    <row r="1316" spans="1:16" s="3" customFormat="1" x14ac:dyDescent="0.25">
      <c r="A1316" s="9">
        <v>2019</v>
      </c>
      <c r="B1316" s="9">
        <v>5</v>
      </c>
      <c r="C1316" s="9" t="s">
        <v>27</v>
      </c>
      <c r="D1316" s="9" t="s">
        <v>158</v>
      </c>
      <c r="E1316" s="9" t="s">
        <v>17</v>
      </c>
      <c r="F1316" s="9" t="s">
        <v>266</v>
      </c>
      <c r="G1316" s="5" t="s">
        <v>34</v>
      </c>
      <c r="H1316" s="6">
        <v>3.57</v>
      </c>
      <c r="I1316" s="6">
        <v>0</v>
      </c>
      <c r="J1316" s="6">
        <v>0</v>
      </c>
      <c r="K1316" s="6">
        <v>0.04</v>
      </c>
      <c r="L1316" s="6">
        <v>0</v>
      </c>
      <c r="M1316" s="6">
        <v>3.53</v>
      </c>
      <c r="N1316" s="6">
        <v>6.7</v>
      </c>
      <c r="O1316" s="6">
        <v>0</v>
      </c>
      <c r="P1316" s="82">
        <f t="shared" si="22"/>
        <v>-3.1700000000000004</v>
      </c>
    </row>
    <row r="1317" spans="1:16" s="3" customFormat="1" x14ac:dyDescent="0.25">
      <c r="A1317" s="9">
        <v>2019</v>
      </c>
      <c r="B1317" s="9">
        <v>5</v>
      </c>
      <c r="C1317" s="9" t="s">
        <v>124</v>
      </c>
      <c r="D1317" s="9" t="s">
        <v>125</v>
      </c>
      <c r="E1317" s="9" t="s">
        <v>126</v>
      </c>
      <c r="F1317" s="9" t="s">
        <v>270</v>
      </c>
      <c r="G1317" s="5" t="s">
        <v>269</v>
      </c>
      <c r="H1317" s="6">
        <v>2.04</v>
      </c>
      <c r="I1317" s="6">
        <v>0</v>
      </c>
      <c r="J1317" s="6">
        <v>0</v>
      </c>
      <c r="K1317" s="6">
        <v>2.04</v>
      </c>
      <c r="L1317" s="6">
        <v>0</v>
      </c>
      <c r="M1317" s="6">
        <v>0</v>
      </c>
      <c r="N1317" s="6">
        <v>0</v>
      </c>
      <c r="O1317" s="6">
        <v>0</v>
      </c>
      <c r="P1317" s="82">
        <f t="shared" si="22"/>
        <v>0</v>
      </c>
    </row>
    <row r="1318" spans="1:16" s="3" customFormat="1" x14ac:dyDescent="0.25">
      <c r="A1318" s="9">
        <v>2019</v>
      </c>
      <c r="B1318" s="9">
        <v>5</v>
      </c>
      <c r="C1318" s="9" t="s">
        <v>61</v>
      </c>
      <c r="D1318" s="9" t="s">
        <v>271</v>
      </c>
      <c r="E1318" s="9" t="s">
        <v>29</v>
      </c>
      <c r="F1318" s="9" t="s">
        <v>271</v>
      </c>
      <c r="G1318" s="5" t="s">
        <v>272</v>
      </c>
      <c r="H1318" s="6">
        <v>17.63</v>
      </c>
      <c r="I1318" s="6">
        <v>0</v>
      </c>
      <c r="J1318" s="6">
        <v>0</v>
      </c>
      <c r="K1318" s="6">
        <v>3.5300000000000002</v>
      </c>
      <c r="L1318" s="6">
        <v>14.11</v>
      </c>
      <c r="M1318" s="6">
        <v>0</v>
      </c>
      <c r="N1318" s="6">
        <v>0</v>
      </c>
      <c r="O1318" s="6">
        <v>0</v>
      </c>
      <c r="P1318" s="82">
        <f t="shared" si="22"/>
        <v>0</v>
      </c>
    </row>
    <row r="1319" spans="1:16" s="3" customFormat="1" x14ac:dyDescent="0.25">
      <c r="A1319" s="9">
        <v>2019</v>
      </c>
      <c r="B1319" s="9">
        <v>5</v>
      </c>
      <c r="C1319" s="9" t="s">
        <v>89</v>
      </c>
      <c r="D1319" s="9" t="s">
        <v>273</v>
      </c>
      <c r="E1319" s="9" t="s">
        <v>29</v>
      </c>
      <c r="F1319" s="9" t="s">
        <v>274</v>
      </c>
      <c r="G1319" s="5" t="s">
        <v>275</v>
      </c>
      <c r="H1319" s="6">
        <v>62.58</v>
      </c>
      <c r="I1319" s="6">
        <v>0</v>
      </c>
      <c r="J1319" s="6">
        <v>0</v>
      </c>
      <c r="K1319" s="6">
        <v>12.6</v>
      </c>
      <c r="L1319" s="6">
        <v>12.02</v>
      </c>
      <c r="M1319" s="6">
        <v>37.96</v>
      </c>
      <c r="N1319" s="6">
        <v>0</v>
      </c>
      <c r="O1319" s="6">
        <v>0</v>
      </c>
      <c r="P1319" s="82">
        <f t="shared" si="22"/>
        <v>37.96</v>
      </c>
    </row>
    <row r="1320" spans="1:16" s="3" customFormat="1" x14ac:dyDescent="0.25">
      <c r="A1320" s="9">
        <v>2019</v>
      </c>
      <c r="B1320" s="9">
        <v>5</v>
      </c>
      <c r="C1320" s="9" t="s">
        <v>89</v>
      </c>
      <c r="D1320" s="9" t="s">
        <v>273</v>
      </c>
      <c r="E1320" s="9" t="s">
        <v>29</v>
      </c>
      <c r="F1320" s="9" t="s">
        <v>276</v>
      </c>
      <c r="G1320" s="5" t="s">
        <v>275</v>
      </c>
      <c r="H1320" s="6">
        <v>151.82999999999998</v>
      </c>
      <c r="I1320" s="6">
        <v>0</v>
      </c>
      <c r="J1320" s="6">
        <v>0</v>
      </c>
      <c r="K1320" s="6">
        <v>25.34</v>
      </c>
      <c r="L1320" s="6">
        <v>29.17</v>
      </c>
      <c r="M1320" s="6">
        <v>97.33</v>
      </c>
      <c r="N1320" s="6">
        <v>0</v>
      </c>
      <c r="O1320" s="6">
        <v>0</v>
      </c>
      <c r="P1320" s="82">
        <f t="shared" si="22"/>
        <v>97.33</v>
      </c>
    </row>
    <row r="1321" spans="1:16" s="3" customFormat="1" x14ac:dyDescent="0.25">
      <c r="A1321" s="9">
        <v>2019</v>
      </c>
      <c r="B1321" s="9">
        <v>5</v>
      </c>
      <c r="C1321" s="9" t="s">
        <v>231</v>
      </c>
      <c r="D1321" s="9" t="s">
        <v>277</v>
      </c>
      <c r="E1321" s="9" t="s">
        <v>17</v>
      </c>
      <c r="F1321" s="9" t="s">
        <v>278</v>
      </c>
      <c r="G1321" s="5" t="s">
        <v>278</v>
      </c>
      <c r="H1321" s="6">
        <v>434.03</v>
      </c>
      <c r="I1321" s="6">
        <v>0</v>
      </c>
      <c r="J1321" s="6">
        <v>0</v>
      </c>
      <c r="K1321" s="6">
        <v>1.1599999999999999</v>
      </c>
      <c r="L1321" s="6">
        <v>14.49</v>
      </c>
      <c r="M1321" s="6">
        <v>0</v>
      </c>
      <c r="N1321" s="6">
        <v>0</v>
      </c>
      <c r="O1321" s="6">
        <v>418.38</v>
      </c>
      <c r="P1321" s="82">
        <f t="shared" si="22"/>
        <v>418.38</v>
      </c>
    </row>
    <row r="1322" spans="1:16" s="3" customFormat="1" x14ac:dyDescent="0.25">
      <c r="A1322" s="9">
        <v>2019</v>
      </c>
      <c r="B1322" s="9">
        <v>5</v>
      </c>
      <c r="C1322" s="9" t="s">
        <v>231</v>
      </c>
      <c r="D1322" s="9" t="s">
        <v>277</v>
      </c>
      <c r="E1322" s="9" t="s">
        <v>17</v>
      </c>
      <c r="F1322" s="9" t="s">
        <v>279</v>
      </c>
      <c r="G1322" s="5" t="s">
        <v>278</v>
      </c>
      <c r="H1322" s="6">
        <v>0.89</v>
      </c>
      <c r="I1322" s="6">
        <v>0</v>
      </c>
      <c r="J1322" s="6">
        <v>0</v>
      </c>
      <c r="K1322" s="6">
        <v>0</v>
      </c>
      <c r="L1322" s="6">
        <v>0.03</v>
      </c>
      <c r="M1322" s="6">
        <v>0</v>
      </c>
      <c r="N1322" s="6">
        <v>0</v>
      </c>
      <c r="O1322" s="6">
        <v>0.85</v>
      </c>
      <c r="P1322" s="82">
        <f t="shared" si="22"/>
        <v>0.85</v>
      </c>
    </row>
    <row r="1323" spans="1:16" s="3" customFormat="1" x14ac:dyDescent="0.25">
      <c r="A1323" s="9">
        <v>2019</v>
      </c>
      <c r="B1323" s="9">
        <v>5</v>
      </c>
      <c r="C1323" s="9" t="s">
        <v>19</v>
      </c>
      <c r="D1323" s="9" t="s">
        <v>46</v>
      </c>
      <c r="E1323" s="9" t="s">
        <v>280</v>
      </c>
      <c r="F1323" s="9" t="s">
        <v>518</v>
      </c>
      <c r="G1323" s="5" t="s">
        <v>282</v>
      </c>
      <c r="H1323" s="6">
        <v>0.01</v>
      </c>
      <c r="I1323" s="6">
        <v>0</v>
      </c>
      <c r="J1323" s="6">
        <v>0</v>
      </c>
      <c r="K1323" s="6">
        <v>0.01</v>
      </c>
      <c r="L1323" s="6">
        <v>0</v>
      </c>
      <c r="M1323" s="6">
        <v>0</v>
      </c>
      <c r="N1323" s="6">
        <v>0</v>
      </c>
      <c r="O1323" s="6">
        <v>0</v>
      </c>
      <c r="P1323" s="82">
        <f t="shared" si="22"/>
        <v>0</v>
      </c>
    </row>
    <row r="1324" spans="1:16" s="3" customFormat="1" x14ac:dyDescent="0.25">
      <c r="A1324" s="9">
        <v>2019</v>
      </c>
      <c r="B1324" s="9">
        <v>5</v>
      </c>
      <c r="C1324" s="9" t="s">
        <v>19</v>
      </c>
      <c r="D1324" s="9" t="s">
        <v>46</v>
      </c>
      <c r="E1324" s="9" t="s">
        <v>280</v>
      </c>
      <c r="F1324" s="9" t="s">
        <v>281</v>
      </c>
      <c r="G1324" s="5" t="s">
        <v>282</v>
      </c>
      <c r="H1324" s="6">
        <v>0.6</v>
      </c>
      <c r="I1324" s="6">
        <v>0</v>
      </c>
      <c r="J1324" s="6">
        <v>0</v>
      </c>
      <c r="K1324" s="6">
        <v>0.6</v>
      </c>
      <c r="L1324" s="6">
        <v>0</v>
      </c>
      <c r="M1324" s="6">
        <v>0</v>
      </c>
      <c r="N1324" s="6">
        <v>0</v>
      </c>
      <c r="O1324" s="6">
        <v>0</v>
      </c>
      <c r="P1324" s="82">
        <f t="shared" si="22"/>
        <v>0</v>
      </c>
    </row>
    <row r="1325" spans="1:16" s="3" customFormat="1" x14ac:dyDescent="0.25">
      <c r="A1325" s="9">
        <v>2019</v>
      </c>
      <c r="B1325" s="9">
        <v>5</v>
      </c>
      <c r="C1325" s="9" t="s">
        <v>19</v>
      </c>
      <c r="D1325" s="9" t="s">
        <v>46</v>
      </c>
      <c r="E1325" s="9" t="s">
        <v>280</v>
      </c>
      <c r="F1325" s="9" t="s">
        <v>283</v>
      </c>
      <c r="G1325" s="5" t="s">
        <v>282</v>
      </c>
      <c r="H1325" s="6">
        <v>0.1</v>
      </c>
      <c r="I1325" s="6">
        <v>0</v>
      </c>
      <c r="J1325" s="6">
        <v>0</v>
      </c>
      <c r="K1325" s="6">
        <v>0.1</v>
      </c>
      <c r="L1325" s="6">
        <v>0</v>
      </c>
      <c r="M1325" s="6">
        <v>0</v>
      </c>
      <c r="N1325" s="6">
        <v>0</v>
      </c>
      <c r="O1325" s="6">
        <v>0</v>
      </c>
      <c r="P1325" s="82">
        <f t="shared" si="22"/>
        <v>0</v>
      </c>
    </row>
    <row r="1326" spans="1:16" s="3" customFormat="1" x14ac:dyDescent="0.25">
      <c r="A1326" s="9">
        <v>2019</v>
      </c>
      <c r="B1326" s="9">
        <v>5</v>
      </c>
      <c r="C1326" s="9" t="s">
        <v>133</v>
      </c>
      <c r="D1326" s="9" t="s">
        <v>284</v>
      </c>
      <c r="E1326" s="9" t="s">
        <v>285</v>
      </c>
      <c r="F1326" s="9" t="s">
        <v>286</v>
      </c>
      <c r="G1326" s="5" t="s">
        <v>287</v>
      </c>
      <c r="H1326" s="6">
        <v>12.48</v>
      </c>
      <c r="I1326" s="6">
        <v>0</v>
      </c>
      <c r="J1326" s="6">
        <v>0</v>
      </c>
      <c r="K1326" s="6">
        <v>0.1</v>
      </c>
      <c r="L1326" s="6">
        <v>5.52</v>
      </c>
      <c r="M1326" s="6">
        <v>0</v>
      </c>
      <c r="N1326" s="6">
        <v>0</v>
      </c>
      <c r="O1326" s="6">
        <v>6.86</v>
      </c>
      <c r="P1326" s="82">
        <f t="shared" si="22"/>
        <v>6.86</v>
      </c>
    </row>
    <row r="1327" spans="1:16" s="3" customFormat="1" x14ac:dyDescent="0.25">
      <c r="A1327" s="9">
        <v>2019</v>
      </c>
      <c r="B1327" s="9">
        <v>5</v>
      </c>
      <c r="C1327" s="9" t="s">
        <v>89</v>
      </c>
      <c r="D1327" s="9" t="s">
        <v>288</v>
      </c>
      <c r="E1327" s="9" t="s">
        <v>126</v>
      </c>
      <c r="F1327" s="9" t="s">
        <v>289</v>
      </c>
      <c r="G1327" s="5" t="s">
        <v>290</v>
      </c>
      <c r="H1327" s="6">
        <v>0.15</v>
      </c>
      <c r="I1327" s="6">
        <v>0</v>
      </c>
      <c r="J1327" s="6">
        <v>0</v>
      </c>
      <c r="K1327" s="6">
        <v>0.15</v>
      </c>
      <c r="L1327" s="6">
        <v>0</v>
      </c>
      <c r="M1327" s="6">
        <v>0</v>
      </c>
      <c r="N1327" s="6">
        <v>0</v>
      </c>
      <c r="O1327" s="6">
        <v>0</v>
      </c>
      <c r="P1327" s="82">
        <f t="shared" si="22"/>
        <v>0</v>
      </c>
    </row>
    <row r="1328" spans="1:16" s="3" customFormat="1" x14ac:dyDescent="0.25">
      <c r="A1328" s="9">
        <v>2019</v>
      </c>
      <c r="B1328" s="9">
        <v>5</v>
      </c>
      <c r="C1328" s="9" t="s">
        <v>89</v>
      </c>
      <c r="D1328" s="9" t="s">
        <v>288</v>
      </c>
      <c r="E1328" s="9" t="s">
        <v>126</v>
      </c>
      <c r="F1328" s="9" t="s">
        <v>291</v>
      </c>
      <c r="G1328" s="5" t="s">
        <v>290</v>
      </c>
      <c r="H1328" s="6">
        <v>1.37</v>
      </c>
      <c r="I1328" s="6">
        <v>0</v>
      </c>
      <c r="J1328" s="6">
        <v>0</v>
      </c>
      <c r="K1328" s="6">
        <v>1.37</v>
      </c>
      <c r="L1328" s="6">
        <v>0</v>
      </c>
      <c r="M1328" s="6">
        <v>0</v>
      </c>
      <c r="N1328" s="6">
        <v>0</v>
      </c>
      <c r="O1328" s="6">
        <v>0</v>
      </c>
      <c r="P1328" s="82">
        <f t="shared" si="22"/>
        <v>0</v>
      </c>
    </row>
    <row r="1329" spans="1:16" s="3" customFormat="1" x14ac:dyDescent="0.25">
      <c r="A1329" s="9">
        <v>2019</v>
      </c>
      <c r="B1329" s="9">
        <v>5</v>
      </c>
      <c r="C1329" s="9" t="s">
        <v>19</v>
      </c>
      <c r="D1329" s="9" t="s">
        <v>66</v>
      </c>
      <c r="E1329" s="9" t="s">
        <v>43</v>
      </c>
      <c r="F1329" s="9" t="s">
        <v>117</v>
      </c>
      <c r="G1329" s="5" t="s">
        <v>117</v>
      </c>
      <c r="H1329" s="6">
        <v>1.33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1.33</v>
      </c>
      <c r="P1329" s="82">
        <f t="shared" si="22"/>
        <v>1.33</v>
      </c>
    </row>
    <row r="1330" spans="1:16" s="3" customFormat="1" x14ac:dyDescent="0.25">
      <c r="A1330" s="9">
        <v>2019</v>
      </c>
      <c r="B1330" s="9">
        <v>5</v>
      </c>
      <c r="C1330" s="9" t="s">
        <v>133</v>
      </c>
      <c r="D1330" s="9" t="s">
        <v>292</v>
      </c>
      <c r="E1330" s="9" t="s">
        <v>29</v>
      </c>
      <c r="F1330" s="9" t="s">
        <v>293</v>
      </c>
      <c r="G1330" s="5" t="s">
        <v>294</v>
      </c>
      <c r="H1330" s="6">
        <v>0.01</v>
      </c>
      <c r="I1330" s="6">
        <v>0</v>
      </c>
      <c r="J1330" s="6">
        <v>0</v>
      </c>
      <c r="K1330" s="6">
        <v>0</v>
      </c>
      <c r="L1330" s="6">
        <v>0.01</v>
      </c>
      <c r="M1330" s="6">
        <v>0</v>
      </c>
      <c r="N1330" s="6">
        <v>0</v>
      </c>
      <c r="O1330" s="6">
        <v>0</v>
      </c>
      <c r="P1330" s="82">
        <f t="shared" si="22"/>
        <v>0</v>
      </c>
    </row>
    <row r="1331" spans="1:16" s="3" customFormat="1" x14ac:dyDescent="0.25">
      <c r="A1331" s="9">
        <v>2019</v>
      </c>
      <c r="B1331" s="9">
        <v>5</v>
      </c>
      <c r="C1331" s="9" t="s">
        <v>19</v>
      </c>
      <c r="D1331" s="9" t="s">
        <v>46</v>
      </c>
      <c r="E1331" s="9" t="s">
        <v>206</v>
      </c>
      <c r="F1331" s="9" t="s">
        <v>295</v>
      </c>
      <c r="G1331" s="5" t="s">
        <v>296</v>
      </c>
      <c r="H1331" s="6">
        <v>0.61</v>
      </c>
      <c r="I1331" s="6">
        <v>0</v>
      </c>
      <c r="J1331" s="6">
        <v>0</v>
      </c>
      <c r="K1331" s="6">
        <v>0.28000000000000003</v>
      </c>
      <c r="L1331" s="6">
        <v>0.32</v>
      </c>
      <c r="M1331" s="6">
        <v>0</v>
      </c>
      <c r="N1331" s="6">
        <v>0</v>
      </c>
      <c r="O1331" s="6">
        <v>0</v>
      </c>
      <c r="P1331" s="82">
        <f t="shared" si="22"/>
        <v>0</v>
      </c>
    </row>
    <row r="1332" spans="1:16" s="3" customFormat="1" x14ac:dyDescent="0.25">
      <c r="A1332" s="9">
        <v>2019</v>
      </c>
      <c r="B1332" s="9">
        <v>5</v>
      </c>
      <c r="C1332" s="9" t="s">
        <v>19</v>
      </c>
      <c r="D1332" s="9" t="s">
        <v>46</v>
      </c>
      <c r="E1332" s="9" t="s">
        <v>206</v>
      </c>
      <c r="F1332" s="9" t="s">
        <v>297</v>
      </c>
      <c r="G1332" s="5" t="s">
        <v>296</v>
      </c>
      <c r="H1332" s="6">
        <v>0.37</v>
      </c>
      <c r="I1332" s="6">
        <v>0</v>
      </c>
      <c r="J1332" s="6">
        <v>0</v>
      </c>
      <c r="K1332" s="6">
        <v>0.17</v>
      </c>
      <c r="L1332" s="6">
        <v>0.2</v>
      </c>
      <c r="M1332" s="6">
        <v>0</v>
      </c>
      <c r="N1332" s="6">
        <v>0</v>
      </c>
      <c r="O1332" s="6">
        <v>0</v>
      </c>
      <c r="P1332" s="82">
        <f t="shared" si="22"/>
        <v>0</v>
      </c>
    </row>
    <row r="1333" spans="1:16" s="3" customFormat="1" x14ac:dyDescent="0.25">
      <c r="A1333" s="9">
        <v>2019</v>
      </c>
      <c r="B1333" s="9">
        <v>5</v>
      </c>
      <c r="C1333" s="9" t="s">
        <v>19</v>
      </c>
      <c r="D1333" s="9" t="s">
        <v>46</v>
      </c>
      <c r="E1333" s="9" t="s">
        <v>206</v>
      </c>
      <c r="F1333" s="9" t="s">
        <v>298</v>
      </c>
      <c r="G1333" s="5" t="s">
        <v>296</v>
      </c>
      <c r="H1333" s="6">
        <v>0.16</v>
      </c>
      <c r="I1333" s="6">
        <v>0</v>
      </c>
      <c r="J1333" s="6">
        <v>0</v>
      </c>
      <c r="K1333" s="6">
        <v>0.08</v>
      </c>
      <c r="L1333" s="6">
        <v>0.09</v>
      </c>
      <c r="M1333" s="6">
        <v>0</v>
      </c>
      <c r="N1333" s="6">
        <v>0</v>
      </c>
      <c r="O1333" s="6">
        <v>0</v>
      </c>
      <c r="P1333" s="82">
        <f t="shared" si="22"/>
        <v>0</v>
      </c>
    </row>
    <row r="1334" spans="1:16" s="3" customFormat="1" x14ac:dyDescent="0.25">
      <c r="A1334" s="9">
        <v>2019</v>
      </c>
      <c r="B1334" s="9">
        <v>5</v>
      </c>
      <c r="C1334" s="9" t="s">
        <v>19</v>
      </c>
      <c r="D1334" s="9" t="s">
        <v>299</v>
      </c>
      <c r="E1334" s="9" t="s">
        <v>81</v>
      </c>
      <c r="F1334" s="9" t="s">
        <v>300</v>
      </c>
      <c r="G1334" s="5" t="s">
        <v>301</v>
      </c>
      <c r="H1334" s="6">
        <v>0.99999999999999989</v>
      </c>
      <c r="I1334" s="6">
        <v>0</v>
      </c>
      <c r="J1334" s="6">
        <v>0</v>
      </c>
      <c r="K1334" s="6">
        <v>0.99999999999999989</v>
      </c>
      <c r="L1334" s="6">
        <v>0</v>
      </c>
      <c r="M1334" s="6">
        <v>0</v>
      </c>
      <c r="N1334" s="6">
        <v>0</v>
      </c>
      <c r="O1334" s="6">
        <v>0</v>
      </c>
      <c r="P1334" s="82">
        <f t="shared" si="22"/>
        <v>0</v>
      </c>
    </row>
    <row r="1335" spans="1:16" s="3" customFormat="1" x14ac:dyDescent="0.25">
      <c r="A1335" s="9">
        <v>2019</v>
      </c>
      <c r="B1335" s="9">
        <v>5</v>
      </c>
      <c r="C1335" s="9" t="s">
        <v>19</v>
      </c>
      <c r="D1335" s="9" t="s">
        <v>106</v>
      </c>
      <c r="E1335" s="9" t="s">
        <v>85</v>
      </c>
      <c r="F1335" s="9" t="s">
        <v>302</v>
      </c>
      <c r="G1335" s="5" t="s">
        <v>303</v>
      </c>
      <c r="H1335" s="6">
        <v>96.64</v>
      </c>
      <c r="I1335" s="6">
        <v>0</v>
      </c>
      <c r="J1335" s="6">
        <v>0</v>
      </c>
      <c r="K1335" s="6">
        <v>6.02</v>
      </c>
      <c r="L1335" s="6">
        <v>0</v>
      </c>
      <c r="M1335" s="6">
        <v>90.63</v>
      </c>
      <c r="N1335" s="6">
        <v>11.5</v>
      </c>
      <c r="O1335" s="6">
        <v>0</v>
      </c>
      <c r="P1335" s="82">
        <f t="shared" si="22"/>
        <v>79.13</v>
      </c>
    </row>
    <row r="1336" spans="1:16" s="3" customFormat="1" x14ac:dyDescent="0.25">
      <c r="A1336" s="9">
        <v>2019</v>
      </c>
      <c r="B1336" s="9">
        <v>5</v>
      </c>
      <c r="C1336" s="9" t="s">
        <v>19</v>
      </c>
      <c r="D1336" s="9" t="s">
        <v>20</v>
      </c>
      <c r="E1336" s="9" t="s">
        <v>304</v>
      </c>
      <c r="F1336" s="9" t="s">
        <v>305</v>
      </c>
      <c r="G1336" s="5" t="s">
        <v>306</v>
      </c>
      <c r="H1336" s="6">
        <v>0.15</v>
      </c>
      <c r="I1336" s="6">
        <v>0</v>
      </c>
      <c r="J1336" s="6">
        <v>0</v>
      </c>
      <c r="K1336" s="6">
        <v>0</v>
      </c>
      <c r="L1336" s="6">
        <v>0.15</v>
      </c>
      <c r="M1336" s="6">
        <v>0</v>
      </c>
      <c r="N1336" s="6">
        <v>0</v>
      </c>
      <c r="O1336" s="6">
        <v>0</v>
      </c>
      <c r="P1336" s="82">
        <f t="shared" si="22"/>
        <v>0</v>
      </c>
    </row>
    <row r="1337" spans="1:16" s="3" customFormat="1" x14ac:dyDescent="0.25">
      <c r="A1337" s="9">
        <v>2019</v>
      </c>
      <c r="B1337" s="9">
        <v>5</v>
      </c>
      <c r="C1337" s="9" t="s">
        <v>19</v>
      </c>
      <c r="D1337" s="9" t="s">
        <v>20</v>
      </c>
      <c r="E1337" s="9" t="s">
        <v>304</v>
      </c>
      <c r="F1337" s="9" t="s">
        <v>307</v>
      </c>
      <c r="G1337" s="5" t="s">
        <v>306</v>
      </c>
      <c r="H1337" s="6">
        <v>1.72</v>
      </c>
      <c r="I1337" s="6">
        <v>0</v>
      </c>
      <c r="J1337" s="6">
        <v>0</v>
      </c>
      <c r="K1337" s="6">
        <v>0</v>
      </c>
      <c r="L1337" s="6">
        <v>1.72</v>
      </c>
      <c r="M1337" s="6">
        <v>0</v>
      </c>
      <c r="N1337" s="6">
        <v>0</v>
      </c>
      <c r="O1337" s="6">
        <v>0</v>
      </c>
      <c r="P1337" s="82">
        <f t="shared" si="22"/>
        <v>0</v>
      </c>
    </row>
    <row r="1338" spans="1:16" s="3" customFormat="1" x14ac:dyDescent="0.25">
      <c r="A1338" s="9">
        <v>2019</v>
      </c>
      <c r="B1338" s="9">
        <v>5</v>
      </c>
      <c r="C1338" s="9" t="s">
        <v>19</v>
      </c>
      <c r="D1338" s="9" t="s">
        <v>103</v>
      </c>
      <c r="E1338" s="9" t="s">
        <v>304</v>
      </c>
      <c r="F1338" s="9" t="s">
        <v>308</v>
      </c>
      <c r="G1338" s="5" t="s">
        <v>306</v>
      </c>
      <c r="H1338" s="6">
        <v>0.01</v>
      </c>
      <c r="I1338" s="6">
        <v>0</v>
      </c>
      <c r="J1338" s="6">
        <v>0</v>
      </c>
      <c r="K1338" s="6">
        <v>0</v>
      </c>
      <c r="L1338" s="6">
        <v>0.01</v>
      </c>
      <c r="M1338" s="6">
        <v>0</v>
      </c>
      <c r="N1338" s="6">
        <v>0</v>
      </c>
      <c r="O1338" s="6">
        <v>0</v>
      </c>
      <c r="P1338" s="82">
        <f t="shared" si="22"/>
        <v>0</v>
      </c>
    </row>
    <row r="1339" spans="1:16" s="3" customFormat="1" x14ac:dyDescent="0.25">
      <c r="A1339" s="9">
        <v>2019</v>
      </c>
      <c r="B1339" s="9">
        <v>5</v>
      </c>
      <c r="C1339" s="9" t="s">
        <v>19</v>
      </c>
      <c r="D1339" s="9" t="s">
        <v>78</v>
      </c>
      <c r="E1339" s="9" t="s">
        <v>17</v>
      </c>
      <c r="F1339" s="9" t="s">
        <v>525</v>
      </c>
      <c r="G1339" s="5" t="s">
        <v>526</v>
      </c>
      <c r="H1339" s="6">
        <v>6.1</v>
      </c>
      <c r="I1339" s="6">
        <v>0</v>
      </c>
      <c r="J1339" s="6">
        <v>0</v>
      </c>
      <c r="K1339" s="6">
        <v>6.1</v>
      </c>
      <c r="L1339" s="6">
        <v>0</v>
      </c>
      <c r="M1339" s="6">
        <v>0</v>
      </c>
      <c r="N1339" s="6">
        <v>0</v>
      </c>
      <c r="O1339" s="6">
        <v>0</v>
      </c>
      <c r="P1339" s="82">
        <f t="shared" si="22"/>
        <v>0</v>
      </c>
    </row>
    <row r="1340" spans="1:16" s="3" customFormat="1" x14ac:dyDescent="0.25">
      <c r="A1340" s="9">
        <v>2019</v>
      </c>
      <c r="B1340" s="9">
        <v>5</v>
      </c>
      <c r="C1340" s="9" t="s">
        <v>19</v>
      </c>
      <c r="D1340" s="9" t="s">
        <v>106</v>
      </c>
      <c r="E1340" s="9" t="s">
        <v>81</v>
      </c>
      <c r="F1340" s="9" t="s">
        <v>309</v>
      </c>
      <c r="G1340" s="5" t="s">
        <v>310</v>
      </c>
      <c r="H1340" s="6">
        <v>12.68</v>
      </c>
      <c r="I1340" s="6">
        <v>0</v>
      </c>
      <c r="J1340" s="6">
        <v>0</v>
      </c>
      <c r="K1340" s="6">
        <v>0.36</v>
      </c>
      <c r="L1340" s="6">
        <v>12.32</v>
      </c>
      <c r="M1340" s="6">
        <v>0</v>
      </c>
      <c r="N1340" s="6">
        <v>0</v>
      </c>
      <c r="O1340" s="6">
        <v>0</v>
      </c>
      <c r="P1340" s="82">
        <f t="shared" si="22"/>
        <v>0</v>
      </c>
    </row>
    <row r="1341" spans="1:16" s="3" customFormat="1" x14ac:dyDescent="0.25">
      <c r="A1341" s="9">
        <v>2019</v>
      </c>
      <c r="B1341" s="9">
        <v>5</v>
      </c>
      <c r="C1341" s="9" t="s">
        <v>19</v>
      </c>
      <c r="D1341" s="9" t="s">
        <v>103</v>
      </c>
      <c r="E1341" s="9" t="s">
        <v>81</v>
      </c>
      <c r="F1341" s="9" t="s">
        <v>311</v>
      </c>
      <c r="G1341" s="5" t="s">
        <v>312</v>
      </c>
      <c r="H1341" s="6">
        <v>0.14000000000000001</v>
      </c>
      <c r="I1341" s="6">
        <v>0</v>
      </c>
      <c r="J1341" s="6">
        <v>0</v>
      </c>
      <c r="K1341" s="6">
        <v>0.14000000000000001</v>
      </c>
      <c r="L1341" s="6">
        <v>0</v>
      </c>
      <c r="M1341" s="6">
        <v>0</v>
      </c>
      <c r="N1341" s="6">
        <v>0</v>
      </c>
      <c r="O1341" s="6">
        <v>0</v>
      </c>
      <c r="P1341" s="82">
        <f t="shared" si="22"/>
        <v>0</v>
      </c>
    </row>
    <row r="1342" spans="1:16" s="3" customFormat="1" x14ac:dyDescent="0.25">
      <c r="A1342" s="9">
        <v>2019</v>
      </c>
      <c r="B1342" s="9">
        <v>5</v>
      </c>
      <c r="C1342" s="9" t="s">
        <v>19</v>
      </c>
      <c r="D1342" s="9" t="s">
        <v>78</v>
      </c>
      <c r="E1342" s="9" t="s">
        <v>313</v>
      </c>
      <c r="F1342" s="9" t="s">
        <v>314</v>
      </c>
      <c r="G1342" s="5" t="s">
        <v>315</v>
      </c>
      <c r="H1342" s="6">
        <v>247.43</v>
      </c>
      <c r="I1342" s="6">
        <v>0</v>
      </c>
      <c r="J1342" s="6">
        <v>0</v>
      </c>
      <c r="K1342" s="6">
        <v>8.8699999999999992</v>
      </c>
      <c r="L1342" s="6">
        <v>22.44</v>
      </c>
      <c r="M1342" s="6">
        <v>0</v>
      </c>
      <c r="N1342" s="6">
        <v>0</v>
      </c>
      <c r="O1342" s="6">
        <v>216.12</v>
      </c>
      <c r="P1342" s="82">
        <f t="shared" si="22"/>
        <v>216.12</v>
      </c>
    </row>
    <row r="1343" spans="1:16" s="3" customFormat="1" x14ac:dyDescent="0.25">
      <c r="A1343" s="9">
        <v>2019</v>
      </c>
      <c r="B1343" s="9">
        <v>5</v>
      </c>
      <c r="C1343" s="9" t="s">
        <v>19</v>
      </c>
      <c r="D1343" s="9" t="s">
        <v>78</v>
      </c>
      <c r="E1343" s="9" t="s">
        <v>313</v>
      </c>
      <c r="F1343" s="9" t="s">
        <v>316</v>
      </c>
      <c r="G1343" s="5" t="s">
        <v>315</v>
      </c>
      <c r="H1343" s="6">
        <v>1.23</v>
      </c>
      <c r="I1343" s="6">
        <v>0</v>
      </c>
      <c r="J1343" s="6">
        <v>0</v>
      </c>
      <c r="K1343" s="6">
        <v>0.9</v>
      </c>
      <c r="L1343" s="6">
        <v>0.33</v>
      </c>
      <c r="M1343" s="6">
        <v>0</v>
      </c>
      <c r="N1343" s="6">
        <v>0</v>
      </c>
      <c r="O1343" s="6">
        <v>0</v>
      </c>
      <c r="P1343" s="82">
        <f t="shared" si="22"/>
        <v>0</v>
      </c>
    </row>
    <row r="1344" spans="1:16" s="3" customFormat="1" x14ac:dyDescent="0.25">
      <c r="A1344" s="9">
        <v>2019</v>
      </c>
      <c r="B1344" s="9">
        <v>5</v>
      </c>
      <c r="C1344" s="9" t="s">
        <v>19</v>
      </c>
      <c r="D1344" s="9" t="s">
        <v>78</v>
      </c>
      <c r="E1344" s="9" t="s">
        <v>280</v>
      </c>
      <c r="F1344" s="9" t="s">
        <v>318</v>
      </c>
      <c r="G1344" s="5" t="s">
        <v>319</v>
      </c>
      <c r="H1344" s="6">
        <v>0.67</v>
      </c>
      <c r="I1344" s="6">
        <v>0</v>
      </c>
      <c r="J1344" s="6">
        <v>0</v>
      </c>
      <c r="K1344" s="6">
        <v>0.67</v>
      </c>
      <c r="L1344" s="6">
        <v>0</v>
      </c>
      <c r="M1344" s="6">
        <v>0</v>
      </c>
      <c r="N1344" s="6">
        <v>0</v>
      </c>
      <c r="O1344" s="6">
        <v>0</v>
      </c>
      <c r="P1344" s="82">
        <f t="shared" si="22"/>
        <v>0</v>
      </c>
    </row>
    <row r="1345" spans="1:16" s="3" customFormat="1" x14ac:dyDescent="0.25">
      <c r="A1345" s="9">
        <v>2019</v>
      </c>
      <c r="B1345" s="9">
        <v>5</v>
      </c>
      <c r="C1345" s="9" t="s">
        <v>19</v>
      </c>
      <c r="D1345" s="9" t="s">
        <v>78</v>
      </c>
      <c r="E1345" s="9" t="s">
        <v>280</v>
      </c>
      <c r="F1345" s="9" t="s">
        <v>320</v>
      </c>
      <c r="G1345" s="5" t="s">
        <v>319</v>
      </c>
      <c r="H1345" s="6">
        <v>1.9</v>
      </c>
      <c r="I1345" s="6">
        <v>0</v>
      </c>
      <c r="J1345" s="6">
        <v>0</v>
      </c>
      <c r="K1345" s="6">
        <v>1.9</v>
      </c>
      <c r="L1345" s="6">
        <v>0</v>
      </c>
      <c r="M1345" s="6">
        <v>0</v>
      </c>
      <c r="N1345" s="6">
        <v>0</v>
      </c>
      <c r="O1345" s="6">
        <v>0</v>
      </c>
      <c r="P1345" s="82">
        <f t="shared" si="22"/>
        <v>0</v>
      </c>
    </row>
    <row r="1346" spans="1:16" s="3" customFormat="1" x14ac:dyDescent="0.25">
      <c r="A1346" s="9">
        <v>2019</v>
      </c>
      <c r="B1346" s="9">
        <v>5</v>
      </c>
      <c r="C1346" s="9" t="s">
        <v>19</v>
      </c>
      <c r="D1346" s="9" t="s">
        <v>78</v>
      </c>
      <c r="E1346" s="9" t="s">
        <v>280</v>
      </c>
      <c r="F1346" s="9" t="s">
        <v>321</v>
      </c>
      <c r="G1346" s="5" t="s">
        <v>319</v>
      </c>
      <c r="H1346" s="6">
        <v>1.38</v>
      </c>
      <c r="I1346" s="6">
        <v>0</v>
      </c>
      <c r="J1346" s="6">
        <v>0</v>
      </c>
      <c r="K1346" s="6">
        <v>1.38</v>
      </c>
      <c r="L1346" s="6">
        <v>0</v>
      </c>
      <c r="M1346" s="6">
        <v>0</v>
      </c>
      <c r="N1346" s="6">
        <v>0</v>
      </c>
      <c r="O1346" s="6">
        <v>0</v>
      </c>
      <c r="P1346" s="82">
        <f t="shared" si="22"/>
        <v>0</v>
      </c>
    </row>
    <row r="1347" spans="1:16" s="3" customFormat="1" x14ac:dyDescent="0.25">
      <c r="A1347" s="9">
        <v>2019</v>
      </c>
      <c r="B1347" s="9">
        <v>5</v>
      </c>
      <c r="C1347" s="9" t="s">
        <v>19</v>
      </c>
      <c r="D1347" s="9" t="s">
        <v>78</v>
      </c>
      <c r="E1347" s="9" t="s">
        <v>280</v>
      </c>
      <c r="F1347" s="9" t="s">
        <v>322</v>
      </c>
      <c r="G1347" s="5" t="s">
        <v>319</v>
      </c>
      <c r="H1347" s="6">
        <v>11.33</v>
      </c>
      <c r="I1347" s="6">
        <v>0</v>
      </c>
      <c r="J1347" s="6">
        <v>0</v>
      </c>
      <c r="K1347" s="6">
        <v>6.89</v>
      </c>
      <c r="L1347" s="6">
        <v>4.4400000000000004</v>
      </c>
      <c r="M1347" s="6">
        <v>0</v>
      </c>
      <c r="N1347" s="6">
        <v>0</v>
      </c>
      <c r="O1347" s="6">
        <v>0</v>
      </c>
      <c r="P1347" s="82">
        <f t="shared" si="22"/>
        <v>0</v>
      </c>
    </row>
    <row r="1348" spans="1:16" s="3" customFormat="1" x14ac:dyDescent="0.25">
      <c r="A1348" s="9">
        <v>2019</v>
      </c>
      <c r="B1348" s="9">
        <v>5</v>
      </c>
      <c r="C1348" s="9" t="s">
        <v>19</v>
      </c>
      <c r="D1348" s="9" t="s">
        <v>46</v>
      </c>
      <c r="E1348" s="9" t="s">
        <v>81</v>
      </c>
      <c r="F1348" s="9" t="s">
        <v>323</v>
      </c>
      <c r="G1348" s="5" t="s">
        <v>324</v>
      </c>
      <c r="H1348" s="6">
        <v>1.28</v>
      </c>
      <c r="I1348" s="6">
        <v>0</v>
      </c>
      <c r="J1348" s="6">
        <v>0</v>
      </c>
      <c r="K1348" s="6">
        <v>1.28</v>
      </c>
      <c r="L1348" s="6">
        <v>0</v>
      </c>
      <c r="M1348" s="6">
        <v>0</v>
      </c>
      <c r="N1348" s="6">
        <v>0</v>
      </c>
      <c r="O1348" s="6">
        <v>0</v>
      </c>
      <c r="P1348" s="82">
        <f t="shared" ref="P1348:P1411" si="23">+O1348+M1348-N1348</f>
        <v>0</v>
      </c>
    </row>
    <row r="1349" spans="1:16" s="3" customFormat="1" x14ac:dyDescent="0.25">
      <c r="A1349" s="9">
        <v>2019</v>
      </c>
      <c r="B1349" s="9">
        <v>5</v>
      </c>
      <c r="C1349" s="9" t="s">
        <v>19</v>
      </c>
      <c r="D1349" s="9" t="s">
        <v>103</v>
      </c>
      <c r="E1349" s="9" t="s">
        <v>81</v>
      </c>
      <c r="F1349" s="9" t="s">
        <v>325</v>
      </c>
      <c r="G1349" s="5" t="s">
        <v>326</v>
      </c>
      <c r="H1349" s="6">
        <v>7.62</v>
      </c>
      <c r="I1349" s="6">
        <v>0</v>
      </c>
      <c r="J1349" s="6">
        <v>0</v>
      </c>
      <c r="K1349" s="6">
        <v>0.08</v>
      </c>
      <c r="L1349" s="6">
        <v>7.54</v>
      </c>
      <c r="M1349" s="6">
        <v>0</v>
      </c>
      <c r="N1349" s="6">
        <v>0</v>
      </c>
      <c r="O1349" s="6">
        <v>0</v>
      </c>
      <c r="P1349" s="82">
        <f t="shared" si="23"/>
        <v>0</v>
      </c>
    </row>
    <row r="1350" spans="1:16" s="3" customFormat="1" x14ac:dyDescent="0.25">
      <c r="A1350" s="9">
        <v>2019</v>
      </c>
      <c r="B1350" s="9">
        <v>5</v>
      </c>
      <c r="C1350" s="9" t="s">
        <v>327</v>
      </c>
      <c r="D1350" s="9" t="s">
        <v>328</v>
      </c>
      <c r="E1350" s="9" t="s">
        <v>29</v>
      </c>
      <c r="F1350" s="9" t="s">
        <v>329</v>
      </c>
      <c r="G1350" s="5" t="s">
        <v>330</v>
      </c>
      <c r="H1350" s="6">
        <v>15.9</v>
      </c>
      <c r="I1350" s="6">
        <v>0</v>
      </c>
      <c r="J1350" s="6">
        <v>0</v>
      </c>
      <c r="K1350" s="6">
        <v>0.66</v>
      </c>
      <c r="L1350" s="6">
        <v>15.24</v>
      </c>
      <c r="M1350" s="6">
        <v>0</v>
      </c>
      <c r="N1350" s="6">
        <v>0</v>
      </c>
      <c r="O1350" s="6">
        <v>0</v>
      </c>
      <c r="P1350" s="82">
        <f t="shared" si="23"/>
        <v>0</v>
      </c>
    </row>
    <row r="1351" spans="1:16" s="3" customFormat="1" x14ac:dyDescent="0.25">
      <c r="A1351" s="9">
        <v>2019</v>
      </c>
      <c r="B1351" s="9">
        <v>5</v>
      </c>
      <c r="C1351" s="9" t="s">
        <v>327</v>
      </c>
      <c r="D1351" s="9" t="s">
        <v>328</v>
      </c>
      <c r="E1351" s="9" t="s">
        <v>29</v>
      </c>
      <c r="F1351" s="9" t="s">
        <v>331</v>
      </c>
      <c r="G1351" s="5" t="s">
        <v>330</v>
      </c>
      <c r="H1351" s="6">
        <v>21.66</v>
      </c>
      <c r="I1351" s="6">
        <v>0</v>
      </c>
      <c r="J1351" s="6">
        <v>0</v>
      </c>
      <c r="K1351" s="6">
        <v>9.6300000000000008</v>
      </c>
      <c r="L1351" s="6">
        <v>12.03</v>
      </c>
      <c r="M1351" s="6">
        <v>0</v>
      </c>
      <c r="N1351" s="6">
        <v>0</v>
      </c>
      <c r="O1351" s="6">
        <v>0</v>
      </c>
      <c r="P1351" s="82">
        <f t="shared" si="23"/>
        <v>0</v>
      </c>
    </row>
    <row r="1352" spans="1:16" s="3" customFormat="1" x14ac:dyDescent="0.25">
      <c r="A1352" s="9">
        <v>2019</v>
      </c>
      <c r="B1352" s="9">
        <v>5</v>
      </c>
      <c r="C1352" s="9" t="s">
        <v>89</v>
      </c>
      <c r="D1352" s="9" t="s">
        <v>332</v>
      </c>
      <c r="E1352" s="9" t="s">
        <v>29</v>
      </c>
      <c r="F1352" s="9" t="s">
        <v>333</v>
      </c>
      <c r="G1352" s="5" t="s">
        <v>330</v>
      </c>
      <c r="H1352" s="6">
        <v>9.9</v>
      </c>
      <c r="I1352" s="6">
        <v>0</v>
      </c>
      <c r="J1352" s="6">
        <v>0</v>
      </c>
      <c r="K1352" s="6">
        <v>9.9</v>
      </c>
      <c r="L1352" s="6">
        <v>0</v>
      </c>
      <c r="M1352" s="6">
        <v>0</v>
      </c>
      <c r="N1352" s="6">
        <v>0</v>
      </c>
      <c r="O1352" s="6">
        <v>0</v>
      </c>
      <c r="P1352" s="82">
        <f t="shared" si="23"/>
        <v>0</v>
      </c>
    </row>
    <row r="1353" spans="1:16" s="3" customFormat="1" x14ac:dyDescent="0.25">
      <c r="A1353" s="9">
        <v>2019</v>
      </c>
      <c r="B1353" s="9">
        <v>5</v>
      </c>
      <c r="C1353" s="9" t="s">
        <v>89</v>
      </c>
      <c r="D1353" s="9" t="s">
        <v>273</v>
      </c>
      <c r="E1353" s="9" t="s">
        <v>29</v>
      </c>
      <c r="F1353" s="9" t="s">
        <v>334</v>
      </c>
      <c r="G1353" s="5" t="s">
        <v>330</v>
      </c>
      <c r="H1353" s="6">
        <v>32.28</v>
      </c>
      <c r="I1353" s="6">
        <v>0</v>
      </c>
      <c r="J1353" s="6">
        <v>0</v>
      </c>
      <c r="K1353" s="6">
        <v>2.57</v>
      </c>
      <c r="L1353" s="6">
        <v>5.31</v>
      </c>
      <c r="M1353" s="6">
        <v>0</v>
      </c>
      <c r="N1353" s="6">
        <v>0</v>
      </c>
      <c r="O1353" s="6">
        <v>24.4</v>
      </c>
      <c r="P1353" s="82">
        <f t="shared" si="23"/>
        <v>24.4</v>
      </c>
    </row>
    <row r="1354" spans="1:16" s="3" customFormat="1" x14ac:dyDescent="0.25">
      <c r="A1354" s="9">
        <v>2019</v>
      </c>
      <c r="B1354" s="9">
        <v>5</v>
      </c>
      <c r="C1354" s="9" t="s">
        <v>327</v>
      </c>
      <c r="D1354" s="9" t="s">
        <v>328</v>
      </c>
      <c r="E1354" s="9" t="s">
        <v>29</v>
      </c>
      <c r="F1354" s="9" t="s">
        <v>335</v>
      </c>
      <c r="G1354" s="5" t="s">
        <v>330</v>
      </c>
      <c r="H1354" s="6">
        <v>6.19</v>
      </c>
      <c r="I1354" s="6">
        <v>0</v>
      </c>
      <c r="J1354" s="6">
        <v>0</v>
      </c>
      <c r="K1354" s="6">
        <v>4.33</v>
      </c>
      <c r="L1354" s="6">
        <v>1.8599999999999999</v>
      </c>
      <c r="M1354" s="6">
        <v>0</v>
      </c>
      <c r="N1354" s="6">
        <v>0</v>
      </c>
      <c r="O1354" s="6">
        <v>0</v>
      </c>
      <c r="P1354" s="82">
        <f t="shared" si="23"/>
        <v>0</v>
      </c>
    </row>
    <row r="1355" spans="1:16" s="3" customFormat="1" x14ac:dyDescent="0.25">
      <c r="A1355" s="9">
        <v>2019</v>
      </c>
      <c r="B1355" s="9">
        <v>5</v>
      </c>
      <c r="C1355" s="9" t="s">
        <v>146</v>
      </c>
      <c r="D1355" s="9" t="s">
        <v>336</v>
      </c>
      <c r="E1355" s="9" t="s">
        <v>29</v>
      </c>
      <c r="F1355" s="9" t="s">
        <v>337</v>
      </c>
      <c r="G1355" s="5" t="s">
        <v>330</v>
      </c>
      <c r="H1355" s="6">
        <v>133.21</v>
      </c>
      <c r="I1355" s="6">
        <v>0</v>
      </c>
      <c r="J1355" s="6">
        <v>0</v>
      </c>
      <c r="K1355" s="6">
        <v>0.5</v>
      </c>
      <c r="L1355" s="6">
        <v>68.16</v>
      </c>
      <c r="M1355" s="6">
        <v>0</v>
      </c>
      <c r="N1355" s="6">
        <v>0</v>
      </c>
      <c r="O1355" s="6">
        <v>64.539999999999992</v>
      </c>
      <c r="P1355" s="82">
        <f t="shared" si="23"/>
        <v>64.539999999999992</v>
      </c>
    </row>
    <row r="1356" spans="1:16" s="3" customFormat="1" x14ac:dyDescent="0.25">
      <c r="A1356" s="9">
        <v>2019</v>
      </c>
      <c r="B1356" s="9">
        <v>5</v>
      </c>
      <c r="C1356" s="9" t="s">
        <v>89</v>
      </c>
      <c r="D1356" s="9" t="s">
        <v>332</v>
      </c>
      <c r="E1356" s="9" t="s">
        <v>29</v>
      </c>
      <c r="F1356" s="9" t="s">
        <v>337</v>
      </c>
      <c r="G1356" s="5" t="s">
        <v>330</v>
      </c>
      <c r="H1356" s="6">
        <v>29.299999999999997</v>
      </c>
      <c r="I1356" s="6">
        <v>0</v>
      </c>
      <c r="J1356" s="6">
        <v>0</v>
      </c>
      <c r="K1356" s="6">
        <v>0.11</v>
      </c>
      <c r="L1356" s="6">
        <v>14.99</v>
      </c>
      <c r="M1356" s="6">
        <v>0</v>
      </c>
      <c r="N1356" s="6">
        <v>0</v>
      </c>
      <c r="O1356" s="6">
        <v>14.2</v>
      </c>
      <c r="P1356" s="82">
        <f t="shared" si="23"/>
        <v>14.2</v>
      </c>
    </row>
    <row r="1357" spans="1:16" s="3" customFormat="1" x14ac:dyDescent="0.25">
      <c r="A1357" s="9">
        <v>2019</v>
      </c>
      <c r="B1357" s="9">
        <v>5</v>
      </c>
      <c r="C1357" s="9" t="s">
        <v>15</v>
      </c>
      <c r="D1357" s="9" t="s">
        <v>24</v>
      </c>
      <c r="E1357" s="9" t="s">
        <v>25</v>
      </c>
      <c r="F1357" s="9" t="s">
        <v>338</v>
      </c>
      <c r="G1357" s="5" t="s">
        <v>338</v>
      </c>
      <c r="H1357" s="6">
        <v>149.12</v>
      </c>
      <c r="I1357" s="6">
        <v>0</v>
      </c>
      <c r="J1357" s="6">
        <v>0</v>
      </c>
      <c r="K1357" s="6">
        <v>44.91</v>
      </c>
      <c r="L1357" s="6">
        <v>4.6100000000000003</v>
      </c>
      <c r="M1357" s="6">
        <v>0</v>
      </c>
      <c r="N1357" s="6">
        <v>0</v>
      </c>
      <c r="O1357" s="6">
        <v>99.6</v>
      </c>
      <c r="P1357" s="82">
        <f t="shared" si="23"/>
        <v>99.6</v>
      </c>
    </row>
    <row r="1358" spans="1:16" s="3" customFormat="1" x14ac:dyDescent="0.25">
      <c r="A1358" s="9">
        <v>2019</v>
      </c>
      <c r="B1358" s="9">
        <v>5</v>
      </c>
      <c r="C1358" s="9" t="s">
        <v>133</v>
      </c>
      <c r="D1358" s="9" t="s">
        <v>339</v>
      </c>
      <c r="E1358" s="9" t="s">
        <v>340</v>
      </c>
      <c r="F1358" s="9" t="s">
        <v>341</v>
      </c>
      <c r="G1358" s="5" t="s">
        <v>342</v>
      </c>
      <c r="H1358" s="6">
        <v>11.96</v>
      </c>
      <c r="I1358" s="6">
        <v>0</v>
      </c>
      <c r="J1358" s="6">
        <v>0</v>
      </c>
      <c r="K1358" s="6">
        <v>0.11</v>
      </c>
      <c r="L1358" s="6">
        <v>0</v>
      </c>
      <c r="M1358" s="6">
        <v>0</v>
      </c>
      <c r="N1358" s="6">
        <v>0</v>
      </c>
      <c r="O1358" s="6">
        <v>11.85</v>
      </c>
      <c r="P1358" s="82">
        <f t="shared" si="23"/>
        <v>11.85</v>
      </c>
    </row>
    <row r="1359" spans="1:16" s="3" customFormat="1" x14ac:dyDescent="0.25">
      <c r="A1359" s="9">
        <v>2019</v>
      </c>
      <c r="B1359" s="9">
        <v>5</v>
      </c>
      <c r="C1359" s="9" t="s">
        <v>124</v>
      </c>
      <c r="D1359" s="9" t="s">
        <v>125</v>
      </c>
      <c r="E1359" s="9" t="s">
        <v>67</v>
      </c>
      <c r="F1359" s="9" t="s">
        <v>343</v>
      </c>
      <c r="G1359" s="5" t="s">
        <v>344</v>
      </c>
      <c r="H1359" s="6">
        <v>0.26</v>
      </c>
      <c r="I1359" s="6">
        <v>0</v>
      </c>
      <c r="J1359" s="6">
        <v>0</v>
      </c>
      <c r="K1359" s="6">
        <v>0.26</v>
      </c>
      <c r="L1359" s="6">
        <v>0</v>
      </c>
      <c r="M1359" s="6">
        <v>0</v>
      </c>
      <c r="N1359" s="6">
        <v>0</v>
      </c>
      <c r="O1359" s="6">
        <v>0</v>
      </c>
      <c r="P1359" s="82">
        <f t="shared" si="23"/>
        <v>0</v>
      </c>
    </row>
    <row r="1360" spans="1:16" s="3" customFormat="1" x14ac:dyDescent="0.25">
      <c r="A1360" s="9">
        <v>2019</v>
      </c>
      <c r="B1360" s="9">
        <v>5</v>
      </c>
      <c r="C1360" s="9" t="s">
        <v>124</v>
      </c>
      <c r="D1360" s="9" t="s">
        <v>125</v>
      </c>
      <c r="E1360" s="9" t="s">
        <v>67</v>
      </c>
      <c r="F1360" s="9" t="s">
        <v>345</v>
      </c>
      <c r="G1360" s="5" t="s">
        <v>344</v>
      </c>
      <c r="H1360" s="6">
        <v>0.66</v>
      </c>
      <c r="I1360" s="6">
        <v>0</v>
      </c>
      <c r="J1360" s="6">
        <v>0</v>
      </c>
      <c r="K1360" s="6">
        <v>0.3</v>
      </c>
      <c r="L1360" s="6">
        <v>0.36</v>
      </c>
      <c r="M1360" s="6">
        <v>0</v>
      </c>
      <c r="N1360" s="6">
        <v>0</v>
      </c>
      <c r="O1360" s="6">
        <v>0</v>
      </c>
      <c r="P1360" s="82">
        <f t="shared" si="23"/>
        <v>0</v>
      </c>
    </row>
    <row r="1361" spans="1:16" s="3" customFormat="1" x14ac:dyDescent="0.25">
      <c r="A1361" s="9">
        <v>2019</v>
      </c>
      <c r="B1361" s="9">
        <v>5</v>
      </c>
      <c r="C1361" s="9" t="s">
        <v>133</v>
      </c>
      <c r="D1361" s="9" t="s">
        <v>349</v>
      </c>
      <c r="E1361" s="9" t="s">
        <v>126</v>
      </c>
      <c r="F1361" s="9" t="s">
        <v>350</v>
      </c>
      <c r="G1361" s="5" t="s">
        <v>351</v>
      </c>
      <c r="H1361" s="6">
        <v>511.08</v>
      </c>
      <c r="I1361" s="6">
        <v>0</v>
      </c>
      <c r="J1361" s="6">
        <v>0</v>
      </c>
      <c r="K1361" s="6">
        <v>441.9</v>
      </c>
      <c r="L1361" s="6">
        <v>69.180000000000007</v>
      </c>
      <c r="M1361" s="6">
        <v>0</v>
      </c>
      <c r="N1361" s="6">
        <v>0</v>
      </c>
      <c r="O1361" s="6">
        <v>0</v>
      </c>
      <c r="P1361" s="82">
        <f t="shared" si="23"/>
        <v>0</v>
      </c>
    </row>
    <row r="1362" spans="1:16" s="3" customFormat="1" x14ac:dyDescent="0.25">
      <c r="A1362" s="9">
        <v>2019</v>
      </c>
      <c r="B1362" s="9">
        <v>5</v>
      </c>
      <c r="C1362" s="9" t="s">
        <v>133</v>
      </c>
      <c r="D1362" s="9" t="s">
        <v>238</v>
      </c>
      <c r="E1362" s="9" t="s">
        <v>126</v>
      </c>
      <c r="F1362" s="9" t="s">
        <v>352</v>
      </c>
      <c r="G1362" s="5" t="s">
        <v>351</v>
      </c>
      <c r="H1362" s="6">
        <v>0.3</v>
      </c>
      <c r="I1362" s="6">
        <v>0</v>
      </c>
      <c r="J1362" s="6">
        <v>0</v>
      </c>
      <c r="K1362" s="6">
        <v>0.3</v>
      </c>
      <c r="L1362" s="6">
        <v>0</v>
      </c>
      <c r="M1362" s="6">
        <v>0</v>
      </c>
      <c r="N1362" s="6">
        <v>0</v>
      </c>
      <c r="O1362" s="6">
        <v>0</v>
      </c>
      <c r="P1362" s="82">
        <f t="shared" si="23"/>
        <v>0</v>
      </c>
    </row>
    <row r="1363" spans="1:16" s="3" customFormat="1" x14ac:dyDescent="0.25">
      <c r="A1363" s="9">
        <v>2019</v>
      </c>
      <c r="B1363" s="9">
        <v>5</v>
      </c>
      <c r="C1363" s="9" t="s">
        <v>124</v>
      </c>
      <c r="D1363" s="9" t="s">
        <v>353</v>
      </c>
      <c r="E1363" s="9" t="s">
        <v>126</v>
      </c>
      <c r="F1363" s="9" t="s">
        <v>354</v>
      </c>
      <c r="G1363" s="5" t="s">
        <v>355</v>
      </c>
      <c r="H1363" s="6">
        <v>0.63</v>
      </c>
      <c r="I1363" s="6">
        <v>0</v>
      </c>
      <c r="J1363" s="6">
        <v>0</v>
      </c>
      <c r="K1363" s="6">
        <v>0.63</v>
      </c>
      <c r="L1363" s="6">
        <v>0</v>
      </c>
      <c r="M1363" s="6">
        <v>0</v>
      </c>
      <c r="N1363" s="6">
        <v>0</v>
      </c>
      <c r="O1363" s="6">
        <v>0</v>
      </c>
      <c r="P1363" s="82">
        <f t="shared" si="23"/>
        <v>0</v>
      </c>
    </row>
    <row r="1364" spans="1:16" s="3" customFormat="1" x14ac:dyDescent="0.25">
      <c r="A1364" s="9">
        <v>2019</v>
      </c>
      <c r="B1364" s="9">
        <v>5</v>
      </c>
      <c r="C1364" s="9" t="s">
        <v>55</v>
      </c>
      <c r="D1364" s="9" t="s">
        <v>249</v>
      </c>
      <c r="E1364" s="9" t="s">
        <v>250</v>
      </c>
      <c r="F1364" s="9" t="s">
        <v>356</v>
      </c>
      <c r="G1364" s="5" t="s">
        <v>357</v>
      </c>
      <c r="H1364" s="6">
        <v>3.74</v>
      </c>
      <c r="I1364" s="6">
        <v>0</v>
      </c>
      <c r="J1364" s="6">
        <v>0</v>
      </c>
      <c r="K1364" s="6">
        <v>3.08</v>
      </c>
      <c r="L1364" s="6">
        <v>0.67</v>
      </c>
      <c r="M1364" s="6">
        <v>0</v>
      </c>
      <c r="N1364" s="6">
        <v>0</v>
      </c>
      <c r="O1364" s="6">
        <v>0</v>
      </c>
      <c r="P1364" s="82">
        <f t="shared" si="23"/>
        <v>0</v>
      </c>
    </row>
    <row r="1365" spans="1:16" s="3" customFormat="1" x14ac:dyDescent="0.25">
      <c r="A1365" s="9">
        <v>2019</v>
      </c>
      <c r="B1365" s="9">
        <v>5</v>
      </c>
      <c r="C1365" s="9" t="s">
        <v>55</v>
      </c>
      <c r="D1365" s="9" t="s">
        <v>249</v>
      </c>
      <c r="E1365" s="9" t="s">
        <v>250</v>
      </c>
      <c r="F1365" s="9" t="s">
        <v>358</v>
      </c>
      <c r="G1365" s="5" t="s">
        <v>357</v>
      </c>
      <c r="H1365" s="6">
        <v>32</v>
      </c>
      <c r="I1365" s="6">
        <v>0</v>
      </c>
      <c r="J1365" s="6">
        <v>0</v>
      </c>
      <c r="K1365" s="6">
        <v>1</v>
      </c>
      <c r="L1365" s="6">
        <v>31</v>
      </c>
      <c r="M1365" s="6">
        <v>0</v>
      </c>
      <c r="N1365" s="6">
        <v>0</v>
      </c>
      <c r="O1365" s="6">
        <v>0</v>
      </c>
      <c r="P1365" s="82">
        <f t="shared" si="23"/>
        <v>0</v>
      </c>
    </row>
    <row r="1366" spans="1:16" s="3" customFormat="1" x14ac:dyDescent="0.25">
      <c r="A1366" s="9">
        <v>2019</v>
      </c>
      <c r="B1366" s="9">
        <v>5</v>
      </c>
      <c r="C1366" s="9" t="s">
        <v>55</v>
      </c>
      <c r="D1366" s="9" t="s">
        <v>249</v>
      </c>
      <c r="E1366" s="9" t="s">
        <v>250</v>
      </c>
      <c r="F1366" s="9" t="s">
        <v>359</v>
      </c>
      <c r="G1366" s="5" t="s">
        <v>357</v>
      </c>
      <c r="H1366" s="6">
        <v>64.709999999999994</v>
      </c>
      <c r="I1366" s="6">
        <v>0</v>
      </c>
      <c r="J1366" s="6">
        <v>0</v>
      </c>
      <c r="K1366" s="6">
        <v>10.65</v>
      </c>
      <c r="L1366" s="6">
        <v>54.06</v>
      </c>
      <c r="M1366" s="6">
        <v>0</v>
      </c>
      <c r="N1366" s="6">
        <v>0</v>
      </c>
      <c r="O1366" s="6">
        <v>0</v>
      </c>
      <c r="P1366" s="82">
        <f t="shared" si="23"/>
        <v>0</v>
      </c>
    </row>
    <row r="1367" spans="1:16" s="3" customFormat="1" x14ac:dyDescent="0.25">
      <c r="A1367" s="9">
        <v>2019</v>
      </c>
      <c r="B1367" s="9">
        <v>5</v>
      </c>
      <c r="C1367" s="9" t="s">
        <v>55</v>
      </c>
      <c r="D1367" s="9" t="s">
        <v>249</v>
      </c>
      <c r="E1367" s="9" t="s">
        <v>250</v>
      </c>
      <c r="F1367" s="9" t="s">
        <v>360</v>
      </c>
      <c r="G1367" s="5" t="s">
        <v>357</v>
      </c>
      <c r="H1367" s="6">
        <v>32.32</v>
      </c>
      <c r="I1367" s="6">
        <v>0</v>
      </c>
      <c r="J1367" s="6">
        <v>0</v>
      </c>
      <c r="K1367" s="6">
        <v>14.36</v>
      </c>
      <c r="L1367" s="6">
        <v>17.97</v>
      </c>
      <c r="M1367" s="6">
        <v>0</v>
      </c>
      <c r="N1367" s="6">
        <v>0</v>
      </c>
      <c r="O1367" s="6">
        <v>0</v>
      </c>
      <c r="P1367" s="82">
        <f t="shared" si="23"/>
        <v>0</v>
      </c>
    </row>
    <row r="1368" spans="1:16" s="3" customFormat="1" x14ac:dyDescent="0.25">
      <c r="A1368" s="9">
        <v>2019</v>
      </c>
      <c r="B1368" s="9">
        <v>5</v>
      </c>
      <c r="C1368" s="9" t="s">
        <v>327</v>
      </c>
      <c r="D1368" s="9" t="s">
        <v>361</v>
      </c>
      <c r="E1368" s="9" t="s">
        <v>250</v>
      </c>
      <c r="F1368" s="9" t="s">
        <v>362</v>
      </c>
      <c r="G1368" s="5" t="s">
        <v>357</v>
      </c>
      <c r="H1368" s="6">
        <v>1.5699999999999998</v>
      </c>
      <c r="I1368" s="6">
        <v>0</v>
      </c>
      <c r="J1368" s="6">
        <v>0</v>
      </c>
      <c r="K1368" s="6">
        <v>0.02</v>
      </c>
      <c r="L1368" s="6">
        <v>1.55</v>
      </c>
      <c r="M1368" s="6">
        <v>0</v>
      </c>
      <c r="N1368" s="6">
        <v>0</v>
      </c>
      <c r="O1368" s="6">
        <v>0</v>
      </c>
      <c r="P1368" s="82">
        <f t="shared" si="23"/>
        <v>0</v>
      </c>
    </row>
    <row r="1369" spans="1:16" s="3" customFormat="1" x14ac:dyDescent="0.25">
      <c r="A1369" s="9">
        <v>2019</v>
      </c>
      <c r="B1369" s="9">
        <v>5</v>
      </c>
      <c r="C1369" s="9" t="s">
        <v>327</v>
      </c>
      <c r="D1369" s="9" t="s">
        <v>361</v>
      </c>
      <c r="E1369" s="9" t="s">
        <v>250</v>
      </c>
      <c r="F1369" s="9" t="s">
        <v>363</v>
      </c>
      <c r="G1369" s="5" t="s">
        <v>357</v>
      </c>
      <c r="H1369" s="6">
        <v>6.6899999999999995</v>
      </c>
      <c r="I1369" s="6">
        <v>0</v>
      </c>
      <c r="J1369" s="6">
        <v>0</v>
      </c>
      <c r="K1369" s="6">
        <v>0.05</v>
      </c>
      <c r="L1369" s="6">
        <v>6.64</v>
      </c>
      <c r="M1369" s="6">
        <v>0</v>
      </c>
      <c r="N1369" s="6">
        <v>0</v>
      </c>
      <c r="O1369" s="6">
        <v>0</v>
      </c>
      <c r="P1369" s="82">
        <f t="shared" si="23"/>
        <v>0</v>
      </c>
    </row>
    <row r="1370" spans="1:16" s="3" customFormat="1" x14ac:dyDescent="0.25">
      <c r="A1370" s="9">
        <v>2019</v>
      </c>
      <c r="B1370" s="9">
        <v>5</v>
      </c>
      <c r="C1370" s="9" t="s">
        <v>55</v>
      </c>
      <c r="D1370" s="9" t="s">
        <v>249</v>
      </c>
      <c r="E1370" s="9" t="s">
        <v>250</v>
      </c>
      <c r="F1370" s="9" t="s">
        <v>363</v>
      </c>
      <c r="G1370" s="5" t="s">
        <v>357</v>
      </c>
      <c r="H1370" s="6">
        <v>10.039999999999999</v>
      </c>
      <c r="I1370" s="6">
        <v>0</v>
      </c>
      <c r="J1370" s="6">
        <v>0</v>
      </c>
      <c r="K1370" s="6">
        <v>7.0000000000000007E-2</v>
      </c>
      <c r="L1370" s="6">
        <v>9.9600000000000009</v>
      </c>
      <c r="M1370" s="6">
        <v>0</v>
      </c>
      <c r="N1370" s="6">
        <v>0</v>
      </c>
      <c r="O1370" s="6">
        <v>0</v>
      </c>
      <c r="P1370" s="82">
        <f t="shared" si="23"/>
        <v>0</v>
      </c>
    </row>
    <row r="1371" spans="1:16" s="3" customFormat="1" x14ac:dyDescent="0.25">
      <c r="A1371" s="9">
        <v>2019</v>
      </c>
      <c r="B1371" s="9">
        <v>5</v>
      </c>
      <c r="C1371" s="9" t="s">
        <v>19</v>
      </c>
      <c r="D1371" s="9" t="s">
        <v>110</v>
      </c>
      <c r="E1371" s="9" t="s">
        <v>364</v>
      </c>
      <c r="F1371" s="9" t="s">
        <v>365</v>
      </c>
      <c r="G1371" s="5" t="s">
        <v>366</v>
      </c>
      <c r="H1371" s="6">
        <v>457.61</v>
      </c>
      <c r="I1371" s="6">
        <v>0</v>
      </c>
      <c r="J1371" s="6">
        <v>0</v>
      </c>
      <c r="K1371" s="6">
        <v>0</v>
      </c>
      <c r="L1371" s="6">
        <v>0</v>
      </c>
      <c r="M1371" s="6">
        <v>457.61</v>
      </c>
      <c r="N1371" s="6">
        <v>0</v>
      </c>
      <c r="O1371" s="6">
        <v>0</v>
      </c>
      <c r="P1371" s="82">
        <f t="shared" si="23"/>
        <v>457.61</v>
      </c>
    </row>
    <row r="1372" spans="1:16" s="3" customFormat="1" x14ac:dyDescent="0.25">
      <c r="A1372" s="9">
        <v>2019</v>
      </c>
      <c r="B1372" s="9">
        <v>5</v>
      </c>
      <c r="C1372" s="9" t="s">
        <v>327</v>
      </c>
      <c r="D1372" s="9" t="s">
        <v>361</v>
      </c>
      <c r="E1372" s="9" t="s">
        <v>29</v>
      </c>
      <c r="F1372" s="9" t="s">
        <v>367</v>
      </c>
      <c r="G1372" s="5" t="s">
        <v>368</v>
      </c>
      <c r="H1372" s="6">
        <v>6.49</v>
      </c>
      <c r="I1372" s="6">
        <v>0</v>
      </c>
      <c r="J1372" s="6">
        <v>0</v>
      </c>
      <c r="K1372" s="6">
        <v>2.87</v>
      </c>
      <c r="L1372" s="6">
        <v>3.62</v>
      </c>
      <c r="M1372" s="6">
        <v>0</v>
      </c>
      <c r="N1372" s="6">
        <v>0</v>
      </c>
      <c r="O1372" s="6">
        <v>0</v>
      </c>
      <c r="P1372" s="82">
        <f t="shared" si="23"/>
        <v>0</v>
      </c>
    </row>
    <row r="1373" spans="1:16" s="3" customFormat="1" x14ac:dyDescent="0.25">
      <c r="A1373" s="9">
        <v>2019</v>
      </c>
      <c r="B1373" s="9">
        <v>5</v>
      </c>
      <c r="C1373" s="9" t="s">
        <v>327</v>
      </c>
      <c r="D1373" s="9" t="s">
        <v>369</v>
      </c>
      <c r="E1373" s="9" t="s">
        <v>29</v>
      </c>
      <c r="F1373" s="9" t="s">
        <v>367</v>
      </c>
      <c r="G1373" s="5" t="s">
        <v>368</v>
      </c>
      <c r="H1373" s="6">
        <v>1.73</v>
      </c>
      <c r="I1373" s="6">
        <v>0</v>
      </c>
      <c r="J1373" s="6">
        <v>0</v>
      </c>
      <c r="K1373" s="6">
        <v>1.73</v>
      </c>
      <c r="L1373" s="6">
        <v>0</v>
      </c>
      <c r="M1373" s="6">
        <v>0</v>
      </c>
      <c r="N1373" s="6">
        <v>0</v>
      </c>
      <c r="O1373" s="6">
        <v>0</v>
      </c>
      <c r="P1373" s="82">
        <f t="shared" si="23"/>
        <v>0</v>
      </c>
    </row>
    <row r="1374" spans="1:16" s="3" customFormat="1" x14ac:dyDescent="0.25">
      <c r="A1374" s="9">
        <v>2019</v>
      </c>
      <c r="B1374" s="9">
        <v>5</v>
      </c>
      <c r="C1374" s="9" t="s">
        <v>89</v>
      </c>
      <c r="D1374" s="9" t="s">
        <v>370</v>
      </c>
      <c r="E1374" s="9" t="s">
        <v>371</v>
      </c>
      <c r="F1374" s="9" t="s">
        <v>372</v>
      </c>
      <c r="G1374" s="5" t="s">
        <v>372</v>
      </c>
      <c r="H1374" s="6">
        <v>26.08</v>
      </c>
      <c r="I1374" s="6">
        <v>0</v>
      </c>
      <c r="J1374" s="6">
        <v>0</v>
      </c>
      <c r="K1374" s="6">
        <v>0.26</v>
      </c>
      <c r="L1374" s="6">
        <v>1.58</v>
      </c>
      <c r="M1374" s="6">
        <v>0</v>
      </c>
      <c r="N1374" s="6">
        <v>0</v>
      </c>
      <c r="O1374" s="6">
        <v>24.24</v>
      </c>
      <c r="P1374" s="82">
        <f t="shared" si="23"/>
        <v>24.24</v>
      </c>
    </row>
    <row r="1375" spans="1:16" s="3" customFormat="1" x14ac:dyDescent="0.25">
      <c r="A1375" s="9">
        <v>2019</v>
      </c>
      <c r="B1375" s="9">
        <v>5</v>
      </c>
      <c r="C1375" s="9" t="s">
        <v>124</v>
      </c>
      <c r="D1375" s="9" t="s">
        <v>373</v>
      </c>
      <c r="E1375" s="9" t="s">
        <v>29</v>
      </c>
      <c r="F1375" s="9" t="s">
        <v>374</v>
      </c>
      <c r="G1375" s="5" t="s">
        <v>375</v>
      </c>
      <c r="H1375" s="6">
        <v>17.61</v>
      </c>
      <c r="I1375" s="6">
        <v>0</v>
      </c>
      <c r="J1375" s="6">
        <v>0</v>
      </c>
      <c r="K1375" s="6">
        <v>17.61</v>
      </c>
      <c r="L1375" s="6">
        <v>0</v>
      </c>
      <c r="M1375" s="6">
        <v>0</v>
      </c>
      <c r="N1375" s="6">
        <v>0</v>
      </c>
      <c r="O1375" s="6">
        <v>0</v>
      </c>
      <c r="P1375" s="82">
        <f t="shared" si="23"/>
        <v>0</v>
      </c>
    </row>
    <row r="1376" spans="1:16" s="3" customFormat="1" x14ac:dyDescent="0.25">
      <c r="A1376" s="9">
        <v>2019</v>
      </c>
      <c r="B1376" s="9">
        <v>5</v>
      </c>
      <c r="C1376" s="9" t="s">
        <v>124</v>
      </c>
      <c r="D1376" s="9" t="s">
        <v>353</v>
      </c>
      <c r="E1376" s="9" t="s">
        <v>29</v>
      </c>
      <c r="F1376" s="9" t="s">
        <v>376</v>
      </c>
      <c r="G1376" s="5" t="s">
        <v>377</v>
      </c>
      <c r="H1376" s="6">
        <v>8.7200000000000006</v>
      </c>
      <c r="I1376" s="6">
        <v>0</v>
      </c>
      <c r="J1376" s="6">
        <v>0</v>
      </c>
      <c r="K1376" s="6">
        <v>8.7200000000000006</v>
      </c>
      <c r="L1376" s="6">
        <v>0</v>
      </c>
      <c r="M1376" s="6">
        <v>0</v>
      </c>
      <c r="N1376" s="6">
        <v>0</v>
      </c>
      <c r="O1376" s="6">
        <v>0</v>
      </c>
      <c r="P1376" s="82">
        <f t="shared" si="23"/>
        <v>0</v>
      </c>
    </row>
    <row r="1377" spans="1:16" s="3" customFormat="1" x14ac:dyDescent="0.25">
      <c r="A1377" s="9">
        <v>2019</v>
      </c>
      <c r="B1377" s="9">
        <v>5</v>
      </c>
      <c r="C1377" s="9" t="s">
        <v>124</v>
      </c>
      <c r="D1377" s="9" t="s">
        <v>353</v>
      </c>
      <c r="E1377" s="9" t="s">
        <v>29</v>
      </c>
      <c r="F1377" s="9" t="s">
        <v>378</v>
      </c>
      <c r="G1377" s="5" t="s">
        <v>377</v>
      </c>
      <c r="H1377" s="6">
        <v>13.87</v>
      </c>
      <c r="I1377" s="6">
        <v>0</v>
      </c>
      <c r="J1377" s="6">
        <v>0</v>
      </c>
      <c r="K1377" s="6">
        <v>13.87</v>
      </c>
      <c r="L1377" s="6">
        <v>0</v>
      </c>
      <c r="M1377" s="6">
        <v>0</v>
      </c>
      <c r="N1377" s="6">
        <v>0</v>
      </c>
      <c r="O1377" s="6">
        <v>0</v>
      </c>
      <c r="P1377" s="82">
        <f t="shared" si="23"/>
        <v>0</v>
      </c>
    </row>
    <row r="1378" spans="1:16" s="3" customFormat="1" x14ac:dyDescent="0.25">
      <c r="A1378" s="9">
        <v>2019</v>
      </c>
      <c r="B1378" s="9">
        <v>5</v>
      </c>
      <c r="C1378" s="9" t="s">
        <v>124</v>
      </c>
      <c r="D1378" s="9" t="s">
        <v>379</v>
      </c>
      <c r="E1378" s="9" t="s">
        <v>29</v>
      </c>
      <c r="F1378" s="9" t="s">
        <v>380</v>
      </c>
      <c r="G1378" s="5" t="s">
        <v>375</v>
      </c>
      <c r="H1378" s="6">
        <v>0.24</v>
      </c>
      <c r="I1378" s="6">
        <v>0</v>
      </c>
      <c r="J1378" s="6">
        <v>0</v>
      </c>
      <c r="K1378" s="6">
        <v>0.24</v>
      </c>
      <c r="L1378" s="6">
        <v>0</v>
      </c>
      <c r="M1378" s="6">
        <v>0</v>
      </c>
      <c r="N1378" s="6">
        <v>0</v>
      </c>
      <c r="O1378" s="6">
        <v>0</v>
      </c>
      <c r="P1378" s="82">
        <f t="shared" si="23"/>
        <v>0</v>
      </c>
    </row>
    <row r="1379" spans="1:16" s="3" customFormat="1" x14ac:dyDescent="0.25">
      <c r="A1379" s="9">
        <v>2019</v>
      </c>
      <c r="B1379" s="9">
        <v>5</v>
      </c>
      <c r="C1379" s="9" t="s">
        <v>124</v>
      </c>
      <c r="D1379" s="9" t="s">
        <v>373</v>
      </c>
      <c r="E1379" s="9" t="s">
        <v>29</v>
      </c>
      <c r="F1379" s="9" t="s">
        <v>381</v>
      </c>
      <c r="G1379" s="5" t="s">
        <v>375</v>
      </c>
      <c r="H1379" s="6">
        <v>0.4</v>
      </c>
      <c r="I1379" s="6">
        <v>0</v>
      </c>
      <c r="J1379" s="6">
        <v>0</v>
      </c>
      <c r="K1379" s="6">
        <v>0.4</v>
      </c>
      <c r="L1379" s="6">
        <v>0</v>
      </c>
      <c r="M1379" s="6">
        <v>0</v>
      </c>
      <c r="N1379" s="6">
        <v>0</v>
      </c>
      <c r="O1379" s="6">
        <v>0</v>
      </c>
      <c r="P1379" s="82">
        <f t="shared" si="23"/>
        <v>0</v>
      </c>
    </row>
    <row r="1380" spans="1:16" s="3" customFormat="1" x14ac:dyDescent="0.25">
      <c r="A1380" s="9">
        <v>2019</v>
      </c>
      <c r="B1380" s="9">
        <v>5</v>
      </c>
      <c r="C1380" s="9" t="s">
        <v>124</v>
      </c>
      <c r="D1380" s="9" t="s">
        <v>379</v>
      </c>
      <c r="E1380" s="9" t="s">
        <v>29</v>
      </c>
      <c r="F1380" s="9" t="s">
        <v>381</v>
      </c>
      <c r="G1380" s="5" t="s">
        <v>375</v>
      </c>
      <c r="H1380" s="6">
        <v>3.16</v>
      </c>
      <c r="I1380" s="6">
        <v>0</v>
      </c>
      <c r="J1380" s="6">
        <v>0</v>
      </c>
      <c r="K1380" s="6">
        <v>3.16</v>
      </c>
      <c r="L1380" s="6">
        <v>0</v>
      </c>
      <c r="M1380" s="6">
        <v>0</v>
      </c>
      <c r="N1380" s="6">
        <v>0</v>
      </c>
      <c r="O1380" s="6">
        <v>0</v>
      </c>
      <c r="P1380" s="82">
        <f t="shared" si="23"/>
        <v>0</v>
      </c>
    </row>
    <row r="1381" spans="1:16" s="3" customFormat="1" x14ac:dyDescent="0.25">
      <c r="A1381" s="9">
        <v>2019</v>
      </c>
      <c r="B1381" s="9">
        <v>5</v>
      </c>
      <c r="C1381" s="9" t="s">
        <v>124</v>
      </c>
      <c r="D1381" s="9" t="s">
        <v>382</v>
      </c>
      <c r="E1381" s="9" t="s">
        <v>29</v>
      </c>
      <c r="F1381" s="9" t="s">
        <v>383</v>
      </c>
      <c r="G1381" s="5" t="s">
        <v>384</v>
      </c>
      <c r="H1381" s="6">
        <v>0.44</v>
      </c>
      <c r="I1381" s="6">
        <v>0</v>
      </c>
      <c r="J1381" s="6">
        <v>0</v>
      </c>
      <c r="K1381" s="6">
        <v>0.44</v>
      </c>
      <c r="L1381" s="6">
        <v>0</v>
      </c>
      <c r="M1381" s="6">
        <v>0</v>
      </c>
      <c r="N1381" s="6">
        <v>0</v>
      </c>
      <c r="O1381" s="6">
        <v>0</v>
      </c>
      <c r="P1381" s="82">
        <f t="shared" si="23"/>
        <v>0</v>
      </c>
    </row>
    <row r="1382" spans="1:16" s="3" customFormat="1" x14ac:dyDescent="0.25">
      <c r="A1382" s="9">
        <v>2019</v>
      </c>
      <c r="B1382" s="9">
        <v>5</v>
      </c>
      <c r="C1382" s="9" t="s">
        <v>124</v>
      </c>
      <c r="D1382" s="9" t="s">
        <v>353</v>
      </c>
      <c r="E1382" s="9" t="s">
        <v>29</v>
      </c>
      <c r="F1382" s="9" t="s">
        <v>353</v>
      </c>
      <c r="G1382" s="5" t="s">
        <v>353</v>
      </c>
      <c r="H1382" s="6">
        <v>126.12</v>
      </c>
      <c r="I1382" s="6">
        <v>0</v>
      </c>
      <c r="J1382" s="6">
        <v>0</v>
      </c>
      <c r="K1382" s="6">
        <v>126.12</v>
      </c>
      <c r="L1382" s="6">
        <v>0</v>
      </c>
      <c r="M1382" s="6">
        <v>0</v>
      </c>
      <c r="N1382" s="6">
        <v>0</v>
      </c>
      <c r="O1382" s="6">
        <v>0</v>
      </c>
      <c r="P1382" s="82">
        <f t="shared" si="23"/>
        <v>0</v>
      </c>
    </row>
    <row r="1383" spans="1:16" s="3" customFormat="1" x14ac:dyDescent="0.25">
      <c r="A1383" s="9">
        <v>2019</v>
      </c>
      <c r="B1383" s="9">
        <v>5</v>
      </c>
      <c r="C1383" s="9" t="s">
        <v>124</v>
      </c>
      <c r="D1383" s="9" t="s">
        <v>353</v>
      </c>
      <c r="E1383" s="9" t="s">
        <v>29</v>
      </c>
      <c r="F1383" s="9" t="s">
        <v>385</v>
      </c>
      <c r="G1383" s="5" t="s">
        <v>377</v>
      </c>
      <c r="H1383" s="6">
        <v>2.41</v>
      </c>
      <c r="I1383" s="6">
        <v>0</v>
      </c>
      <c r="J1383" s="6">
        <v>0</v>
      </c>
      <c r="K1383" s="6">
        <v>2.41</v>
      </c>
      <c r="L1383" s="6">
        <v>0</v>
      </c>
      <c r="M1383" s="6">
        <v>0</v>
      </c>
      <c r="N1383" s="6">
        <v>0</v>
      </c>
      <c r="O1383" s="6">
        <v>0</v>
      </c>
      <c r="P1383" s="82">
        <f t="shared" si="23"/>
        <v>0</v>
      </c>
    </row>
    <row r="1384" spans="1:16" s="3" customFormat="1" x14ac:dyDescent="0.25">
      <c r="A1384" s="9">
        <v>2019</v>
      </c>
      <c r="B1384" s="9">
        <v>5</v>
      </c>
      <c r="C1384" s="9" t="s">
        <v>124</v>
      </c>
      <c r="D1384" s="9" t="s">
        <v>353</v>
      </c>
      <c r="E1384" s="9" t="s">
        <v>29</v>
      </c>
      <c r="F1384" s="9" t="s">
        <v>386</v>
      </c>
      <c r="G1384" s="5" t="s">
        <v>377</v>
      </c>
      <c r="H1384" s="6">
        <v>1.83</v>
      </c>
      <c r="I1384" s="6">
        <v>0</v>
      </c>
      <c r="J1384" s="6">
        <v>0</v>
      </c>
      <c r="K1384" s="6">
        <v>1.83</v>
      </c>
      <c r="L1384" s="6">
        <v>0</v>
      </c>
      <c r="M1384" s="6">
        <v>0</v>
      </c>
      <c r="N1384" s="6">
        <v>0</v>
      </c>
      <c r="O1384" s="6">
        <v>0</v>
      </c>
      <c r="P1384" s="82">
        <f t="shared" si="23"/>
        <v>0</v>
      </c>
    </row>
    <row r="1385" spans="1:16" s="3" customFormat="1" x14ac:dyDescent="0.25">
      <c r="A1385" s="9">
        <v>2019</v>
      </c>
      <c r="B1385" s="9">
        <v>5</v>
      </c>
      <c r="C1385" s="9" t="s">
        <v>387</v>
      </c>
      <c r="D1385" s="9" t="s">
        <v>388</v>
      </c>
      <c r="E1385" s="9" t="s">
        <v>29</v>
      </c>
      <c r="F1385" s="9" t="s">
        <v>389</v>
      </c>
      <c r="G1385" s="5" t="s">
        <v>377</v>
      </c>
      <c r="H1385" s="6">
        <v>3.88</v>
      </c>
      <c r="I1385" s="6">
        <v>0</v>
      </c>
      <c r="J1385" s="6">
        <v>0</v>
      </c>
      <c r="K1385" s="6">
        <v>3.88</v>
      </c>
      <c r="L1385" s="6">
        <v>0</v>
      </c>
      <c r="M1385" s="6">
        <v>0</v>
      </c>
      <c r="N1385" s="6">
        <v>0</v>
      </c>
      <c r="O1385" s="6">
        <v>0</v>
      </c>
      <c r="P1385" s="82">
        <f t="shared" si="23"/>
        <v>0</v>
      </c>
    </row>
    <row r="1386" spans="1:16" s="3" customFormat="1" x14ac:dyDescent="0.25">
      <c r="A1386" s="9">
        <v>2019</v>
      </c>
      <c r="B1386" s="9">
        <v>5</v>
      </c>
      <c r="C1386" s="9" t="s">
        <v>124</v>
      </c>
      <c r="D1386" s="9" t="s">
        <v>382</v>
      </c>
      <c r="E1386" s="9" t="s">
        <v>29</v>
      </c>
      <c r="F1386" s="9" t="s">
        <v>390</v>
      </c>
      <c r="G1386" s="5" t="s">
        <v>384</v>
      </c>
      <c r="H1386" s="6">
        <v>7.0000000000000007E-2</v>
      </c>
      <c r="I1386" s="6">
        <v>0</v>
      </c>
      <c r="J1386" s="6">
        <v>0</v>
      </c>
      <c r="K1386" s="6">
        <v>7.0000000000000007E-2</v>
      </c>
      <c r="L1386" s="6">
        <v>0</v>
      </c>
      <c r="M1386" s="6">
        <v>0</v>
      </c>
      <c r="N1386" s="6">
        <v>0</v>
      </c>
      <c r="O1386" s="6">
        <v>0</v>
      </c>
      <c r="P1386" s="82">
        <f t="shared" si="23"/>
        <v>0</v>
      </c>
    </row>
    <row r="1387" spans="1:16" s="3" customFormat="1" x14ac:dyDescent="0.25">
      <c r="A1387" s="9">
        <v>2019</v>
      </c>
      <c r="B1387" s="9">
        <v>5</v>
      </c>
      <c r="C1387" s="9" t="s">
        <v>19</v>
      </c>
      <c r="D1387" s="9" t="s">
        <v>20</v>
      </c>
      <c r="E1387" s="9" t="s">
        <v>104</v>
      </c>
      <c r="F1387" s="9" t="s">
        <v>391</v>
      </c>
      <c r="G1387" s="5" t="s">
        <v>392</v>
      </c>
      <c r="H1387" s="6">
        <v>1.0900000000000001</v>
      </c>
      <c r="I1387" s="6">
        <v>0</v>
      </c>
      <c r="J1387" s="6">
        <v>0</v>
      </c>
      <c r="K1387" s="6">
        <v>0</v>
      </c>
      <c r="L1387" s="6">
        <v>1.0900000000000001</v>
      </c>
      <c r="M1387" s="6">
        <v>0</v>
      </c>
      <c r="N1387" s="6">
        <v>0</v>
      </c>
      <c r="O1387" s="6">
        <v>0</v>
      </c>
      <c r="P1387" s="82">
        <f t="shared" si="23"/>
        <v>0</v>
      </c>
    </row>
    <row r="1388" spans="1:16" s="3" customFormat="1" x14ac:dyDescent="0.25">
      <c r="A1388" s="9">
        <v>2019</v>
      </c>
      <c r="B1388" s="9">
        <v>5</v>
      </c>
      <c r="C1388" s="9" t="s">
        <v>15</v>
      </c>
      <c r="D1388" s="9" t="s">
        <v>393</v>
      </c>
      <c r="E1388" s="9" t="s">
        <v>43</v>
      </c>
      <c r="F1388" s="9" t="s">
        <v>393</v>
      </c>
      <c r="G1388" s="5" t="s">
        <v>393</v>
      </c>
      <c r="H1388" s="6">
        <v>1.28</v>
      </c>
      <c r="I1388" s="6">
        <v>0</v>
      </c>
      <c r="J1388" s="6">
        <v>0</v>
      </c>
      <c r="K1388" s="6">
        <v>0.16</v>
      </c>
      <c r="L1388" s="6">
        <v>1.1200000000000001</v>
      </c>
      <c r="M1388" s="6">
        <v>0</v>
      </c>
      <c r="N1388" s="6">
        <v>0</v>
      </c>
      <c r="O1388" s="6">
        <v>0</v>
      </c>
      <c r="P1388" s="82">
        <f t="shared" si="23"/>
        <v>0</v>
      </c>
    </row>
    <row r="1389" spans="1:16" s="3" customFormat="1" x14ac:dyDescent="0.25">
      <c r="A1389" s="9">
        <v>2019</v>
      </c>
      <c r="B1389" s="9">
        <v>5</v>
      </c>
      <c r="C1389" s="9" t="s">
        <v>15</v>
      </c>
      <c r="D1389" s="9" t="s">
        <v>393</v>
      </c>
      <c r="E1389" s="9" t="s">
        <v>43</v>
      </c>
      <c r="F1389" s="9" t="s">
        <v>394</v>
      </c>
      <c r="G1389" s="5" t="s">
        <v>393</v>
      </c>
      <c r="H1389" s="6">
        <v>3.62</v>
      </c>
      <c r="I1389" s="6">
        <v>0</v>
      </c>
      <c r="J1389" s="6">
        <v>0</v>
      </c>
      <c r="K1389" s="6">
        <v>2.25</v>
      </c>
      <c r="L1389" s="6">
        <v>1.37</v>
      </c>
      <c r="M1389" s="6">
        <v>0</v>
      </c>
      <c r="N1389" s="6">
        <v>0</v>
      </c>
      <c r="O1389" s="6">
        <v>0</v>
      </c>
      <c r="P1389" s="82">
        <f t="shared" si="23"/>
        <v>0</v>
      </c>
    </row>
    <row r="1390" spans="1:16" s="3" customFormat="1" x14ac:dyDescent="0.25">
      <c r="A1390" s="9">
        <v>2019</v>
      </c>
      <c r="B1390" s="9">
        <v>5</v>
      </c>
      <c r="C1390" s="9" t="s">
        <v>15</v>
      </c>
      <c r="D1390" s="9" t="s">
        <v>393</v>
      </c>
      <c r="E1390" s="9" t="s">
        <v>43</v>
      </c>
      <c r="F1390" s="9" t="s">
        <v>395</v>
      </c>
      <c r="G1390" s="5" t="s">
        <v>393</v>
      </c>
      <c r="H1390" s="6">
        <v>9.0299999999999994</v>
      </c>
      <c r="I1390" s="6">
        <v>0</v>
      </c>
      <c r="J1390" s="6">
        <v>0</v>
      </c>
      <c r="K1390" s="6">
        <v>8.9600000000000009</v>
      </c>
      <c r="L1390" s="6">
        <v>7.0000000000000007E-2</v>
      </c>
      <c r="M1390" s="6">
        <v>0</v>
      </c>
      <c r="N1390" s="6">
        <v>0</v>
      </c>
      <c r="O1390" s="6">
        <v>0</v>
      </c>
      <c r="P1390" s="82">
        <f t="shared" si="23"/>
        <v>0</v>
      </c>
    </row>
    <row r="1391" spans="1:16" s="3" customFormat="1" x14ac:dyDescent="0.25">
      <c r="A1391" s="9">
        <v>2019</v>
      </c>
      <c r="B1391" s="9">
        <v>5</v>
      </c>
      <c r="C1391" s="9" t="s">
        <v>15</v>
      </c>
      <c r="D1391" s="9" t="s">
        <v>393</v>
      </c>
      <c r="E1391" s="9" t="s">
        <v>43</v>
      </c>
      <c r="F1391" s="9" t="s">
        <v>396</v>
      </c>
      <c r="G1391" s="5" t="s">
        <v>396</v>
      </c>
      <c r="H1391" s="6">
        <v>2.2599999999999998</v>
      </c>
      <c r="I1391" s="6">
        <v>0</v>
      </c>
      <c r="J1391" s="6">
        <v>0</v>
      </c>
      <c r="K1391" s="6">
        <v>1.65</v>
      </c>
      <c r="L1391" s="6">
        <v>0.61</v>
      </c>
      <c r="M1391" s="6">
        <v>0</v>
      </c>
      <c r="N1391" s="6">
        <v>0</v>
      </c>
      <c r="O1391" s="6">
        <v>0</v>
      </c>
      <c r="P1391" s="82">
        <f t="shared" si="23"/>
        <v>0</v>
      </c>
    </row>
    <row r="1392" spans="1:16" s="3" customFormat="1" x14ac:dyDescent="0.25">
      <c r="A1392" s="9">
        <v>2019</v>
      </c>
      <c r="B1392" s="9">
        <v>5</v>
      </c>
      <c r="C1392" s="9" t="s">
        <v>55</v>
      </c>
      <c r="D1392" s="9" t="s">
        <v>249</v>
      </c>
      <c r="E1392" s="9" t="s">
        <v>29</v>
      </c>
      <c r="F1392" s="9" t="s">
        <v>397</v>
      </c>
      <c r="G1392" s="5" t="s">
        <v>398</v>
      </c>
      <c r="H1392" s="6">
        <v>15.05</v>
      </c>
      <c r="I1392" s="6">
        <v>0</v>
      </c>
      <c r="J1392" s="6">
        <v>0</v>
      </c>
      <c r="K1392" s="6">
        <v>15.05</v>
      </c>
      <c r="L1392" s="6">
        <v>0</v>
      </c>
      <c r="M1392" s="6">
        <v>0</v>
      </c>
      <c r="N1392" s="6">
        <v>0</v>
      </c>
      <c r="O1392" s="6">
        <v>0</v>
      </c>
      <c r="P1392" s="82">
        <f t="shared" si="23"/>
        <v>0</v>
      </c>
    </row>
    <row r="1393" spans="1:16" s="3" customFormat="1" x14ac:dyDescent="0.25">
      <c r="A1393" s="9">
        <v>2019</v>
      </c>
      <c r="B1393" s="9">
        <v>5</v>
      </c>
      <c r="C1393" s="9" t="s">
        <v>55</v>
      </c>
      <c r="D1393" s="9" t="s">
        <v>249</v>
      </c>
      <c r="E1393" s="9" t="s">
        <v>29</v>
      </c>
      <c r="F1393" s="9" t="s">
        <v>398</v>
      </c>
      <c r="G1393" s="5" t="s">
        <v>398</v>
      </c>
      <c r="H1393" s="6">
        <v>102.36</v>
      </c>
      <c r="I1393" s="6">
        <v>0</v>
      </c>
      <c r="J1393" s="6">
        <v>0</v>
      </c>
      <c r="K1393" s="6">
        <v>74.78</v>
      </c>
      <c r="L1393" s="6">
        <v>27.59</v>
      </c>
      <c r="M1393" s="6">
        <v>0</v>
      </c>
      <c r="N1393" s="6">
        <v>0</v>
      </c>
      <c r="O1393" s="6">
        <v>0</v>
      </c>
      <c r="P1393" s="82">
        <f t="shared" si="23"/>
        <v>0</v>
      </c>
    </row>
    <row r="1394" spans="1:16" s="3" customFormat="1" x14ac:dyDescent="0.25">
      <c r="A1394" s="9">
        <v>2019</v>
      </c>
      <c r="B1394" s="9">
        <v>5</v>
      </c>
      <c r="C1394" s="9" t="s">
        <v>61</v>
      </c>
      <c r="D1394" s="9" t="s">
        <v>399</v>
      </c>
      <c r="E1394" s="9" t="s">
        <v>29</v>
      </c>
      <c r="F1394" s="9" t="s">
        <v>400</v>
      </c>
      <c r="G1394" s="5" t="s">
        <v>401</v>
      </c>
      <c r="H1394" s="6">
        <v>10.98</v>
      </c>
      <c r="I1394" s="6">
        <v>0</v>
      </c>
      <c r="J1394" s="6">
        <v>0</v>
      </c>
      <c r="K1394" s="6">
        <v>0.77</v>
      </c>
      <c r="L1394" s="6">
        <v>3.45</v>
      </c>
      <c r="M1394" s="6">
        <v>6.76</v>
      </c>
      <c r="N1394" s="6">
        <v>3.35</v>
      </c>
      <c r="O1394" s="6">
        <v>0</v>
      </c>
      <c r="P1394" s="82">
        <f t="shared" si="23"/>
        <v>3.4099999999999997</v>
      </c>
    </row>
    <row r="1395" spans="1:16" s="3" customFormat="1" x14ac:dyDescent="0.25">
      <c r="A1395" s="9">
        <v>2019</v>
      </c>
      <c r="B1395" s="9">
        <v>5</v>
      </c>
      <c r="C1395" s="9" t="s">
        <v>61</v>
      </c>
      <c r="D1395" s="9" t="s">
        <v>401</v>
      </c>
      <c r="E1395" s="9" t="s">
        <v>29</v>
      </c>
      <c r="F1395" s="9" t="s">
        <v>401</v>
      </c>
      <c r="G1395" s="5" t="s">
        <v>401</v>
      </c>
      <c r="H1395" s="6">
        <v>3.03</v>
      </c>
      <c r="I1395" s="6">
        <v>0</v>
      </c>
      <c r="J1395" s="6">
        <v>0</v>
      </c>
      <c r="K1395" s="6">
        <v>0.04</v>
      </c>
      <c r="L1395" s="6">
        <v>0.34</v>
      </c>
      <c r="M1395" s="6">
        <v>0</v>
      </c>
      <c r="N1395" s="6">
        <v>0</v>
      </c>
      <c r="O1395" s="6">
        <v>2.66</v>
      </c>
      <c r="P1395" s="82">
        <f t="shared" si="23"/>
        <v>2.66</v>
      </c>
    </row>
    <row r="1396" spans="1:16" s="3" customFormat="1" x14ac:dyDescent="0.25">
      <c r="A1396" s="9">
        <v>2019</v>
      </c>
      <c r="B1396" s="9">
        <v>5</v>
      </c>
      <c r="C1396" s="9" t="s">
        <v>61</v>
      </c>
      <c r="D1396" s="9" t="s">
        <v>62</v>
      </c>
      <c r="E1396" s="9" t="s">
        <v>29</v>
      </c>
      <c r="F1396" s="9" t="s">
        <v>402</v>
      </c>
      <c r="G1396" s="5" t="s">
        <v>401</v>
      </c>
      <c r="H1396" s="6">
        <v>70.05</v>
      </c>
      <c r="I1396" s="6">
        <v>0</v>
      </c>
      <c r="J1396" s="6">
        <v>0</v>
      </c>
      <c r="K1396" s="6">
        <v>1.72</v>
      </c>
      <c r="L1396" s="6">
        <v>68.33</v>
      </c>
      <c r="M1396" s="6">
        <v>0</v>
      </c>
      <c r="N1396" s="6">
        <v>0</v>
      </c>
      <c r="O1396" s="6">
        <v>0</v>
      </c>
      <c r="P1396" s="82">
        <f t="shared" si="23"/>
        <v>0</v>
      </c>
    </row>
    <row r="1397" spans="1:16" s="3" customFormat="1" x14ac:dyDescent="0.25">
      <c r="A1397" s="9">
        <v>2019</v>
      </c>
      <c r="B1397" s="9">
        <v>5</v>
      </c>
      <c r="C1397" s="9" t="s">
        <v>61</v>
      </c>
      <c r="D1397" s="9" t="s">
        <v>401</v>
      </c>
      <c r="E1397" s="9" t="s">
        <v>29</v>
      </c>
      <c r="F1397" s="9" t="s">
        <v>402</v>
      </c>
      <c r="G1397" s="5" t="s">
        <v>401</v>
      </c>
      <c r="H1397" s="6">
        <v>35.32</v>
      </c>
      <c r="I1397" s="6">
        <v>0</v>
      </c>
      <c r="J1397" s="6">
        <v>0</v>
      </c>
      <c r="K1397" s="6">
        <v>0.87</v>
      </c>
      <c r="L1397" s="6">
        <v>34.46</v>
      </c>
      <c r="M1397" s="6">
        <v>0</v>
      </c>
      <c r="N1397" s="6">
        <v>0</v>
      </c>
      <c r="O1397" s="6">
        <v>0</v>
      </c>
      <c r="P1397" s="82">
        <f t="shared" si="23"/>
        <v>0</v>
      </c>
    </row>
    <row r="1398" spans="1:16" s="3" customFormat="1" x14ac:dyDescent="0.25">
      <c r="A1398" s="9">
        <v>2019</v>
      </c>
      <c r="B1398" s="9">
        <v>5</v>
      </c>
      <c r="C1398" s="9" t="s">
        <v>98</v>
      </c>
      <c r="D1398" s="9" t="s">
        <v>403</v>
      </c>
      <c r="E1398" s="9" t="s">
        <v>29</v>
      </c>
      <c r="F1398" s="9" t="s">
        <v>404</v>
      </c>
      <c r="G1398" s="5" t="s">
        <v>405</v>
      </c>
      <c r="H1398" s="6">
        <v>0.06</v>
      </c>
      <c r="I1398" s="6">
        <v>0</v>
      </c>
      <c r="J1398" s="6">
        <v>0</v>
      </c>
      <c r="K1398" s="6">
        <v>0.06</v>
      </c>
      <c r="L1398" s="6">
        <v>0</v>
      </c>
      <c r="M1398" s="6">
        <v>0</v>
      </c>
      <c r="N1398" s="6">
        <v>0</v>
      </c>
      <c r="O1398" s="6">
        <v>0</v>
      </c>
      <c r="P1398" s="82">
        <f t="shared" si="23"/>
        <v>0</v>
      </c>
    </row>
    <row r="1399" spans="1:16" s="3" customFormat="1" x14ac:dyDescent="0.25">
      <c r="A1399" s="9">
        <v>2019</v>
      </c>
      <c r="B1399" s="9">
        <v>5</v>
      </c>
      <c r="C1399" s="9" t="s">
        <v>19</v>
      </c>
      <c r="D1399" s="9" t="s">
        <v>70</v>
      </c>
      <c r="E1399" s="9" t="s">
        <v>364</v>
      </c>
      <c r="F1399" s="9" t="s">
        <v>406</v>
      </c>
      <c r="G1399" s="5" t="s">
        <v>407</v>
      </c>
      <c r="H1399" s="6">
        <v>3521.55</v>
      </c>
      <c r="I1399" s="6">
        <v>0</v>
      </c>
      <c r="J1399" s="6">
        <v>3423.9900000000002</v>
      </c>
      <c r="K1399" s="6">
        <v>7.24</v>
      </c>
      <c r="L1399" s="6">
        <v>90.34</v>
      </c>
      <c r="M1399" s="6">
        <v>0</v>
      </c>
      <c r="N1399" s="6">
        <v>0</v>
      </c>
      <c r="O1399" s="6">
        <v>0</v>
      </c>
      <c r="P1399" s="82">
        <f t="shared" si="23"/>
        <v>0</v>
      </c>
    </row>
    <row r="1400" spans="1:16" s="3" customFormat="1" x14ac:dyDescent="0.25">
      <c r="A1400" s="9">
        <v>2019</v>
      </c>
      <c r="B1400" s="9">
        <v>5</v>
      </c>
      <c r="C1400" s="9" t="s">
        <v>19</v>
      </c>
      <c r="D1400" s="9" t="s">
        <v>70</v>
      </c>
      <c r="E1400" s="9" t="s">
        <v>364</v>
      </c>
      <c r="F1400" s="9" t="s">
        <v>408</v>
      </c>
      <c r="G1400" s="5" t="s">
        <v>407</v>
      </c>
      <c r="H1400" s="6">
        <v>1500.38</v>
      </c>
      <c r="I1400" s="6">
        <v>0</v>
      </c>
      <c r="J1400" s="6">
        <v>1458.81</v>
      </c>
      <c r="K1400" s="6">
        <v>3.08</v>
      </c>
      <c r="L1400" s="6">
        <v>38.49</v>
      </c>
      <c r="M1400" s="6">
        <v>0</v>
      </c>
      <c r="N1400" s="6">
        <v>0</v>
      </c>
      <c r="O1400" s="6">
        <v>0</v>
      </c>
      <c r="P1400" s="82">
        <f t="shared" si="23"/>
        <v>0</v>
      </c>
    </row>
    <row r="1401" spans="1:16" s="3" customFormat="1" x14ac:dyDescent="0.25">
      <c r="A1401" s="9">
        <v>2019</v>
      </c>
      <c r="B1401" s="9">
        <v>5</v>
      </c>
      <c r="C1401" s="9" t="s">
        <v>19</v>
      </c>
      <c r="D1401" s="9" t="s">
        <v>70</v>
      </c>
      <c r="E1401" s="9" t="s">
        <v>364</v>
      </c>
      <c r="F1401" s="9" t="s">
        <v>409</v>
      </c>
      <c r="G1401" s="5" t="s">
        <v>407</v>
      </c>
      <c r="H1401" s="6">
        <v>13172.18</v>
      </c>
      <c r="I1401" s="6">
        <v>0</v>
      </c>
      <c r="J1401" s="6">
        <v>6830.89</v>
      </c>
      <c r="K1401" s="6">
        <v>22.17</v>
      </c>
      <c r="L1401" s="6">
        <v>276.66000000000003</v>
      </c>
      <c r="M1401" s="6">
        <v>4237.88</v>
      </c>
      <c r="N1401" s="6">
        <v>0</v>
      </c>
      <c r="O1401" s="6">
        <v>1804.58</v>
      </c>
      <c r="P1401" s="82">
        <f t="shared" si="23"/>
        <v>6042.46</v>
      </c>
    </row>
    <row r="1402" spans="1:16" s="3" customFormat="1" x14ac:dyDescent="0.25">
      <c r="A1402" s="9">
        <v>2019</v>
      </c>
      <c r="B1402" s="9">
        <v>5</v>
      </c>
      <c r="C1402" s="9" t="s">
        <v>61</v>
      </c>
      <c r="D1402" s="9" t="s">
        <v>399</v>
      </c>
      <c r="E1402" s="9" t="s">
        <v>29</v>
      </c>
      <c r="F1402" s="9" t="s">
        <v>410</v>
      </c>
      <c r="G1402" s="5" t="s">
        <v>411</v>
      </c>
      <c r="H1402" s="6">
        <v>8.4700000000000006</v>
      </c>
      <c r="I1402" s="6">
        <v>0</v>
      </c>
      <c r="J1402" s="6">
        <v>0</v>
      </c>
      <c r="K1402" s="6">
        <v>8.4700000000000006</v>
      </c>
      <c r="L1402" s="6">
        <v>0</v>
      </c>
      <c r="M1402" s="6">
        <v>0</v>
      </c>
      <c r="N1402" s="6">
        <v>0</v>
      </c>
      <c r="O1402" s="6">
        <v>0</v>
      </c>
      <c r="P1402" s="82">
        <f t="shared" si="23"/>
        <v>0</v>
      </c>
    </row>
    <row r="1403" spans="1:16" s="3" customFormat="1" x14ac:dyDescent="0.25">
      <c r="A1403" s="9">
        <v>2019</v>
      </c>
      <c r="B1403" s="9">
        <v>5</v>
      </c>
      <c r="C1403" s="9" t="s">
        <v>61</v>
      </c>
      <c r="D1403" s="9" t="s">
        <v>399</v>
      </c>
      <c r="E1403" s="9" t="s">
        <v>29</v>
      </c>
      <c r="F1403" s="9" t="s">
        <v>412</v>
      </c>
      <c r="G1403" s="5" t="s">
        <v>411</v>
      </c>
      <c r="H1403" s="6">
        <v>1.32</v>
      </c>
      <c r="I1403" s="6">
        <v>0</v>
      </c>
      <c r="J1403" s="6">
        <v>0</v>
      </c>
      <c r="K1403" s="6">
        <v>1.32</v>
      </c>
      <c r="L1403" s="6">
        <v>0</v>
      </c>
      <c r="M1403" s="6">
        <v>0</v>
      </c>
      <c r="N1403" s="6">
        <v>0</v>
      </c>
      <c r="O1403" s="6">
        <v>0</v>
      </c>
      <c r="P1403" s="82">
        <f t="shared" si="23"/>
        <v>0</v>
      </c>
    </row>
    <row r="1404" spans="1:16" s="3" customFormat="1" x14ac:dyDescent="0.25">
      <c r="A1404" s="9">
        <v>2019</v>
      </c>
      <c r="B1404" s="9">
        <v>5</v>
      </c>
      <c r="C1404" s="9" t="s">
        <v>61</v>
      </c>
      <c r="D1404" s="9" t="s">
        <v>62</v>
      </c>
      <c r="E1404" s="9" t="s">
        <v>29</v>
      </c>
      <c r="F1404" s="9" t="s">
        <v>413</v>
      </c>
      <c r="G1404" s="5" t="s">
        <v>411</v>
      </c>
      <c r="H1404" s="6">
        <v>1.96</v>
      </c>
      <c r="I1404" s="6">
        <v>0</v>
      </c>
      <c r="J1404" s="6">
        <v>0</v>
      </c>
      <c r="K1404" s="6">
        <v>1.96</v>
      </c>
      <c r="L1404" s="6">
        <v>0</v>
      </c>
      <c r="M1404" s="6">
        <v>0</v>
      </c>
      <c r="N1404" s="6">
        <v>0</v>
      </c>
      <c r="O1404" s="6">
        <v>0</v>
      </c>
      <c r="P1404" s="82">
        <f t="shared" si="23"/>
        <v>0</v>
      </c>
    </row>
    <row r="1405" spans="1:16" s="3" customFormat="1" x14ac:dyDescent="0.25">
      <c r="A1405" s="9">
        <v>2019</v>
      </c>
      <c r="B1405" s="9">
        <v>5</v>
      </c>
      <c r="C1405" s="9" t="s">
        <v>61</v>
      </c>
      <c r="D1405" s="9" t="s">
        <v>399</v>
      </c>
      <c r="E1405" s="9" t="s">
        <v>29</v>
      </c>
      <c r="F1405" s="9" t="s">
        <v>414</v>
      </c>
      <c r="G1405" s="5" t="s">
        <v>411</v>
      </c>
      <c r="H1405" s="6">
        <v>6.17</v>
      </c>
      <c r="I1405" s="6">
        <v>0</v>
      </c>
      <c r="J1405" s="6">
        <v>0</v>
      </c>
      <c r="K1405" s="6">
        <v>0.23</v>
      </c>
      <c r="L1405" s="6">
        <v>0</v>
      </c>
      <c r="M1405" s="6">
        <v>5.93</v>
      </c>
      <c r="N1405" s="6">
        <v>2.23</v>
      </c>
      <c r="O1405" s="6">
        <v>0</v>
      </c>
      <c r="P1405" s="82">
        <f t="shared" si="23"/>
        <v>3.6999999999999997</v>
      </c>
    </row>
    <row r="1406" spans="1:16" s="3" customFormat="1" x14ac:dyDescent="0.25">
      <c r="A1406" s="9">
        <v>2019</v>
      </c>
      <c r="B1406" s="9">
        <v>5</v>
      </c>
      <c r="C1406" s="9" t="s">
        <v>61</v>
      </c>
      <c r="D1406" s="9" t="s">
        <v>399</v>
      </c>
      <c r="E1406" s="9" t="s">
        <v>29</v>
      </c>
      <c r="F1406" s="9" t="s">
        <v>415</v>
      </c>
      <c r="G1406" s="5" t="s">
        <v>411</v>
      </c>
      <c r="H1406" s="6">
        <v>9.8699999999999992</v>
      </c>
      <c r="I1406" s="6">
        <v>0</v>
      </c>
      <c r="J1406" s="6">
        <v>0</v>
      </c>
      <c r="K1406" s="6">
        <v>3.7800000000000002</v>
      </c>
      <c r="L1406" s="6">
        <v>0</v>
      </c>
      <c r="M1406" s="6">
        <v>6.09</v>
      </c>
      <c r="N1406" s="6">
        <v>2.29</v>
      </c>
      <c r="O1406" s="6">
        <v>0</v>
      </c>
      <c r="P1406" s="82">
        <f t="shared" si="23"/>
        <v>3.8</v>
      </c>
    </row>
    <row r="1407" spans="1:16" s="3" customFormat="1" x14ac:dyDescent="0.25">
      <c r="A1407" s="9">
        <v>2019</v>
      </c>
      <c r="B1407" s="9">
        <v>5</v>
      </c>
      <c r="C1407" s="9" t="s">
        <v>61</v>
      </c>
      <c r="D1407" s="9" t="s">
        <v>399</v>
      </c>
      <c r="E1407" s="9" t="s">
        <v>29</v>
      </c>
      <c r="F1407" s="9" t="s">
        <v>416</v>
      </c>
      <c r="G1407" s="5" t="s">
        <v>411</v>
      </c>
      <c r="H1407" s="6">
        <v>36.17</v>
      </c>
      <c r="I1407" s="6">
        <v>0</v>
      </c>
      <c r="J1407" s="6">
        <v>0</v>
      </c>
      <c r="K1407" s="6">
        <v>3.6</v>
      </c>
      <c r="L1407" s="6">
        <v>3.57</v>
      </c>
      <c r="M1407" s="6">
        <v>28.99</v>
      </c>
      <c r="N1407" s="6">
        <v>10.91</v>
      </c>
      <c r="O1407" s="6">
        <v>0</v>
      </c>
      <c r="P1407" s="82">
        <f t="shared" si="23"/>
        <v>18.079999999999998</v>
      </c>
    </row>
    <row r="1408" spans="1:16" s="3" customFormat="1" x14ac:dyDescent="0.25">
      <c r="A1408" s="9">
        <v>2019</v>
      </c>
      <c r="B1408" s="9">
        <v>5</v>
      </c>
      <c r="C1408" s="9" t="s">
        <v>61</v>
      </c>
      <c r="D1408" s="9" t="s">
        <v>417</v>
      </c>
      <c r="E1408" s="9" t="s">
        <v>29</v>
      </c>
      <c r="F1408" s="9" t="s">
        <v>418</v>
      </c>
      <c r="G1408" s="5" t="s">
        <v>411</v>
      </c>
      <c r="H1408" s="6">
        <v>7.97</v>
      </c>
      <c r="I1408" s="6">
        <v>0</v>
      </c>
      <c r="J1408" s="6">
        <v>0</v>
      </c>
      <c r="K1408" s="6">
        <v>6.35</v>
      </c>
      <c r="L1408" s="6">
        <v>1.62</v>
      </c>
      <c r="M1408" s="6">
        <v>0</v>
      </c>
      <c r="N1408" s="6">
        <v>0</v>
      </c>
      <c r="O1408" s="6">
        <v>0</v>
      </c>
      <c r="P1408" s="82">
        <f t="shared" si="23"/>
        <v>0</v>
      </c>
    </row>
    <row r="1409" spans="1:16" s="3" customFormat="1" x14ac:dyDescent="0.25">
      <c r="A1409" s="9">
        <v>2019</v>
      </c>
      <c r="B1409" s="9">
        <v>5</v>
      </c>
      <c r="C1409" s="9" t="s">
        <v>61</v>
      </c>
      <c r="D1409" s="9" t="s">
        <v>62</v>
      </c>
      <c r="E1409" s="9" t="s">
        <v>29</v>
      </c>
      <c r="F1409" s="9" t="s">
        <v>419</v>
      </c>
      <c r="G1409" s="5" t="s">
        <v>411</v>
      </c>
      <c r="H1409" s="6">
        <v>4.67</v>
      </c>
      <c r="I1409" s="6">
        <v>0</v>
      </c>
      <c r="J1409" s="6">
        <v>0</v>
      </c>
      <c r="K1409" s="6">
        <v>4.67</v>
      </c>
      <c r="L1409" s="6">
        <v>0</v>
      </c>
      <c r="M1409" s="6">
        <v>0</v>
      </c>
      <c r="N1409" s="6">
        <v>0</v>
      </c>
      <c r="O1409" s="6">
        <v>0</v>
      </c>
      <c r="P1409" s="82">
        <f t="shared" si="23"/>
        <v>0</v>
      </c>
    </row>
    <row r="1410" spans="1:16" s="3" customFormat="1" x14ac:dyDescent="0.25">
      <c r="A1410" s="9">
        <v>2019</v>
      </c>
      <c r="B1410" s="9">
        <v>5</v>
      </c>
      <c r="C1410" s="9" t="s">
        <v>61</v>
      </c>
      <c r="D1410" s="9" t="s">
        <v>62</v>
      </c>
      <c r="E1410" s="9" t="s">
        <v>29</v>
      </c>
      <c r="F1410" s="9" t="s">
        <v>420</v>
      </c>
      <c r="G1410" s="5" t="s">
        <v>411</v>
      </c>
      <c r="H1410" s="6">
        <v>0.77</v>
      </c>
      <c r="I1410" s="6">
        <v>0</v>
      </c>
      <c r="J1410" s="6">
        <v>0</v>
      </c>
      <c r="K1410" s="6">
        <v>0.77</v>
      </c>
      <c r="L1410" s="6">
        <v>0</v>
      </c>
      <c r="M1410" s="6">
        <v>0</v>
      </c>
      <c r="N1410" s="6">
        <v>0</v>
      </c>
      <c r="O1410" s="6">
        <v>0</v>
      </c>
      <c r="P1410" s="82">
        <f t="shared" si="23"/>
        <v>0</v>
      </c>
    </row>
    <row r="1411" spans="1:16" s="3" customFormat="1" x14ac:dyDescent="0.25">
      <c r="A1411" s="9">
        <v>2019</v>
      </c>
      <c r="B1411" s="9">
        <v>5</v>
      </c>
      <c r="C1411" s="9" t="s">
        <v>61</v>
      </c>
      <c r="D1411" s="9" t="s">
        <v>62</v>
      </c>
      <c r="E1411" s="9" t="s">
        <v>29</v>
      </c>
      <c r="F1411" s="9" t="s">
        <v>421</v>
      </c>
      <c r="G1411" s="5" t="s">
        <v>411</v>
      </c>
      <c r="H1411" s="6">
        <v>0.75</v>
      </c>
      <c r="I1411" s="6">
        <v>0</v>
      </c>
      <c r="J1411" s="6">
        <v>0</v>
      </c>
      <c r="K1411" s="6">
        <v>0.75</v>
      </c>
      <c r="L1411" s="6">
        <v>0</v>
      </c>
      <c r="M1411" s="6">
        <v>0</v>
      </c>
      <c r="N1411" s="6">
        <v>0</v>
      </c>
      <c r="O1411" s="6">
        <v>0</v>
      </c>
      <c r="P1411" s="82">
        <f t="shared" si="23"/>
        <v>0</v>
      </c>
    </row>
    <row r="1412" spans="1:16" s="3" customFormat="1" x14ac:dyDescent="0.25">
      <c r="A1412" s="9">
        <v>2019</v>
      </c>
      <c r="B1412" s="9">
        <v>5</v>
      </c>
      <c r="C1412" s="9" t="s">
        <v>61</v>
      </c>
      <c r="D1412" s="9" t="s">
        <v>399</v>
      </c>
      <c r="E1412" s="9" t="s">
        <v>29</v>
      </c>
      <c r="F1412" s="9" t="s">
        <v>422</v>
      </c>
      <c r="G1412" s="5" t="s">
        <v>411</v>
      </c>
      <c r="H1412" s="6">
        <v>8.83</v>
      </c>
      <c r="I1412" s="6">
        <v>0</v>
      </c>
      <c r="J1412" s="6">
        <v>0</v>
      </c>
      <c r="K1412" s="6">
        <v>3.12</v>
      </c>
      <c r="L1412" s="6">
        <v>0</v>
      </c>
      <c r="M1412" s="6">
        <v>5.71</v>
      </c>
      <c r="N1412" s="6">
        <v>2.15</v>
      </c>
      <c r="O1412" s="6">
        <v>0</v>
      </c>
      <c r="P1412" s="82">
        <f t="shared" ref="P1412:P1475" si="24">+O1412+M1412-N1412</f>
        <v>3.56</v>
      </c>
    </row>
    <row r="1413" spans="1:16" s="3" customFormat="1" x14ac:dyDescent="0.25">
      <c r="A1413" s="9">
        <v>2019</v>
      </c>
      <c r="B1413" s="9">
        <v>5</v>
      </c>
      <c r="C1413" s="9" t="s">
        <v>61</v>
      </c>
      <c r="D1413" s="9" t="s">
        <v>399</v>
      </c>
      <c r="E1413" s="9" t="s">
        <v>29</v>
      </c>
      <c r="F1413" s="9" t="s">
        <v>423</v>
      </c>
      <c r="G1413" s="5" t="s">
        <v>411</v>
      </c>
      <c r="H1413" s="6">
        <v>5.8100000000000005</v>
      </c>
      <c r="I1413" s="6">
        <v>0</v>
      </c>
      <c r="J1413" s="6">
        <v>0</v>
      </c>
      <c r="K1413" s="6">
        <v>0.25</v>
      </c>
      <c r="L1413" s="6">
        <v>0</v>
      </c>
      <c r="M1413" s="6">
        <v>5.5600000000000005</v>
      </c>
      <c r="N1413" s="6">
        <v>2.09</v>
      </c>
      <c r="O1413" s="6">
        <v>0</v>
      </c>
      <c r="P1413" s="82">
        <f t="shared" si="24"/>
        <v>3.4700000000000006</v>
      </c>
    </row>
    <row r="1414" spans="1:16" s="3" customFormat="1" x14ac:dyDescent="0.25">
      <c r="A1414" s="9">
        <v>2019</v>
      </c>
      <c r="B1414" s="9">
        <v>5</v>
      </c>
      <c r="C1414" s="9" t="s">
        <v>61</v>
      </c>
      <c r="D1414" s="9" t="s">
        <v>399</v>
      </c>
      <c r="E1414" s="9" t="s">
        <v>29</v>
      </c>
      <c r="F1414" s="9" t="s">
        <v>424</v>
      </c>
      <c r="G1414" s="5" t="s">
        <v>411</v>
      </c>
      <c r="H1414" s="6">
        <v>18.510000000000002</v>
      </c>
      <c r="I1414" s="6">
        <v>0</v>
      </c>
      <c r="J1414" s="6">
        <v>0</v>
      </c>
      <c r="K1414" s="6">
        <v>0.71</v>
      </c>
      <c r="L1414" s="6">
        <v>0</v>
      </c>
      <c r="M1414" s="6">
        <v>17.8</v>
      </c>
      <c r="N1414" s="6">
        <v>6.7</v>
      </c>
      <c r="O1414" s="6">
        <v>0</v>
      </c>
      <c r="P1414" s="82">
        <f t="shared" si="24"/>
        <v>11.100000000000001</v>
      </c>
    </row>
    <row r="1415" spans="1:16" s="3" customFormat="1" x14ac:dyDescent="0.25">
      <c r="A1415" s="9">
        <v>2019</v>
      </c>
      <c r="B1415" s="9">
        <v>5</v>
      </c>
      <c r="C1415" s="9" t="s">
        <v>124</v>
      </c>
      <c r="D1415" s="9" t="s">
        <v>425</v>
      </c>
      <c r="E1415" s="9" t="s">
        <v>426</v>
      </c>
      <c r="F1415" s="9" t="s">
        <v>427</v>
      </c>
      <c r="G1415" s="5" t="s">
        <v>427</v>
      </c>
      <c r="H1415" s="6">
        <v>21.08</v>
      </c>
      <c r="I1415" s="6">
        <v>0</v>
      </c>
      <c r="J1415" s="6">
        <v>0</v>
      </c>
      <c r="K1415" s="6">
        <v>4.9399999999999995</v>
      </c>
      <c r="L1415" s="6">
        <v>16.13</v>
      </c>
      <c r="M1415" s="6">
        <v>0</v>
      </c>
      <c r="N1415" s="6">
        <v>0</v>
      </c>
      <c r="O1415" s="6">
        <v>0</v>
      </c>
      <c r="P1415" s="82">
        <f t="shared" si="24"/>
        <v>0</v>
      </c>
    </row>
    <row r="1416" spans="1:16" s="3" customFormat="1" x14ac:dyDescent="0.25">
      <c r="A1416" s="9">
        <v>2019</v>
      </c>
      <c r="B1416" s="9">
        <v>5</v>
      </c>
      <c r="C1416" s="9" t="s">
        <v>89</v>
      </c>
      <c r="D1416" s="9" t="s">
        <v>90</v>
      </c>
      <c r="E1416" s="9" t="s">
        <v>29</v>
      </c>
      <c r="F1416" s="9" t="s">
        <v>428</v>
      </c>
      <c r="G1416" s="5" t="s">
        <v>429</v>
      </c>
      <c r="H1416" s="6">
        <v>3.2800000000000002</v>
      </c>
      <c r="I1416" s="6">
        <v>0</v>
      </c>
      <c r="J1416" s="6">
        <v>0</v>
      </c>
      <c r="K1416" s="6">
        <v>3.2800000000000002</v>
      </c>
      <c r="L1416" s="6">
        <v>0</v>
      </c>
      <c r="M1416" s="6">
        <v>0</v>
      </c>
      <c r="N1416" s="6">
        <v>0</v>
      </c>
      <c r="O1416" s="6">
        <v>0</v>
      </c>
      <c r="P1416" s="82">
        <f t="shared" si="24"/>
        <v>0</v>
      </c>
    </row>
    <row r="1417" spans="1:16" s="3" customFormat="1" x14ac:dyDescent="0.25">
      <c r="A1417" s="9">
        <v>2019</v>
      </c>
      <c r="B1417" s="9">
        <v>5</v>
      </c>
      <c r="C1417" s="9" t="s">
        <v>89</v>
      </c>
      <c r="D1417" s="9" t="s">
        <v>288</v>
      </c>
      <c r="E1417" s="9" t="s">
        <v>29</v>
      </c>
      <c r="F1417" s="9" t="s">
        <v>430</v>
      </c>
      <c r="G1417" s="5" t="s">
        <v>431</v>
      </c>
      <c r="H1417" s="6">
        <v>86.59</v>
      </c>
      <c r="I1417" s="6">
        <v>0</v>
      </c>
      <c r="J1417" s="6">
        <v>0</v>
      </c>
      <c r="K1417" s="6">
        <v>6.14</v>
      </c>
      <c r="L1417" s="6">
        <v>0</v>
      </c>
      <c r="M1417" s="6">
        <v>80.449999999999989</v>
      </c>
      <c r="N1417" s="6">
        <v>12.45</v>
      </c>
      <c r="O1417" s="6">
        <v>0</v>
      </c>
      <c r="P1417" s="82">
        <f t="shared" si="24"/>
        <v>67.999999999999986</v>
      </c>
    </row>
    <row r="1418" spans="1:16" s="3" customFormat="1" x14ac:dyDescent="0.25">
      <c r="A1418" s="9">
        <v>2019</v>
      </c>
      <c r="B1418" s="9">
        <v>5</v>
      </c>
      <c r="C1418" s="9" t="s">
        <v>89</v>
      </c>
      <c r="D1418" s="9" t="s">
        <v>90</v>
      </c>
      <c r="E1418" s="9" t="s">
        <v>29</v>
      </c>
      <c r="F1418" s="9" t="s">
        <v>432</v>
      </c>
      <c r="G1418" s="5" t="s">
        <v>433</v>
      </c>
      <c r="H1418" s="6">
        <v>297.95999999999998</v>
      </c>
      <c r="I1418" s="6">
        <v>0</v>
      </c>
      <c r="J1418" s="6">
        <v>0</v>
      </c>
      <c r="K1418" s="6">
        <v>1.29</v>
      </c>
      <c r="L1418" s="6">
        <v>0</v>
      </c>
      <c r="M1418" s="6">
        <v>296.67</v>
      </c>
      <c r="N1418" s="6">
        <v>101.52</v>
      </c>
      <c r="O1418" s="6">
        <v>0</v>
      </c>
      <c r="P1418" s="82">
        <f t="shared" si="24"/>
        <v>195.15000000000003</v>
      </c>
    </row>
    <row r="1419" spans="1:16" s="3" customFormat="1" x14ac:dyDescent="0.25">
      <c r="A1419" s="9">
        <v>2019</v>
      </c>
      <c r="B1419" s="9">
        <v>5</v>
      </c>
      <c r="C1419" s="9" t="s">
        <v>203</v>
      </c>
      <c r="D1419" s="9" t="s">
        <v>434</v>
      </c>
      <c r="E1419" s="9" t="s">
        <v>43</v>
      </c>
      <c r="F1419" s="9" t="s">
        <v>434</v>
      </c>
      <c r="G1419" s="5" t="s">
        <v>434</v>
      </c>
      <c r="H1419" s="6">
        <v>8.19</v>
      </c>
      <c r="I1419" s="6">
        <v>0</v>
      </c>
      <c r="J1419" s="6">
        <v>0</v>
      </c>
      <c r="K1419" s="6">
        <v>0.11</v>
      </c>
      <c r="L1419" s="6">
        <v>0.61</v>
      </c>
      <c r="M1419" s="6">
        <v>0</v>
      </c>
      <c r="N1419" s="6">
        <v>0</v>
      </c>
      <c r="O1419" s="6">
        <v>7.48</v>
      </c>
      <c r="P1419" s="82">
        <f t="shared" si="24"/>
        <v>7.48</v>
      </c>
    </row>
    <row r="1420" spans="1:16" s="3" customFormat="1" x14ac:dyDescent="0.25">
      <c r="A1420" s="9">
        <v>2019</v>
      </c>
      <c r="B1420" s="9">
        <v>5</v>
      </c>
      <c r="C1420" s="9" t="s">
        <v>15</v>
      </c>
      <c r="D1420" s="9" t="s">
        <v>24</v>
      </c>
      <c r="E1420" s="9" t="s">
        <v>43</v>
      </c>
      <c r="F1420" s="9" t="s">
        <v>435</v>
      </c>
      <c r="G1420" s="5" t="s">
        <v>434</v>
      </c>
      <c r="H1420" s="6">
        <v>33.79</v>
      </c>
      <c r="I1420" s="6">
        <v>0</v>
      </c>
      <c r="J1420" s="6">
        <v>0</v>
      </c>
      <c r="K1420" s="6">
        <v>0.11</v>
      </c>
      <c r="L1420" s="6">
        <v>3.15</v>
      </c>
      <c r="M1420" s="6">
        <v>0</v>
      </c>
      <c r="N1420" s="6">
        <v>0</v>
      </c>
      <c r="O1420" s="6">
        <v>30.54</v>
      </c>
      <c r="P1420" s="82">
        <f t="shared" si="24"/>
        <v>30.54</v>
      </c>
    </row>
    <row r="1421" spans="1:16" s="3" customFormat="1" x14ac:dyDescent="0.25">
      <c r="A1421" s="9">
        <v>2019</v>
      </c>
      <c r="B1421" s="9">
        <v>5</v>
      </c>
      <c r="C1421" s="9" t="s">
        <v>124</v>
      </c>
      <c r="D1421" s="9" t="s">
        <v>125</v>
      </c>
      <c r="E1421" s="9" t="s">
        <v>126</v>
      </c>
      <c r="F1421" s="9" t="s">
        <v>436</v>
      </c>
      <c r="G1421" s="5" t="s">
        <v>437</v>
      </c>
      <c r="H1421" s="6">
        <v>16.2</v>
      </c>
      <c r="I1421" s="6">
        <v>0</v>
      </c>
      <c r="J1421" s="6">
        <v>0</v>
      </c>
      <c r="K1421" s="6">
        <v>16.2</v>
      </c>
      <c r="L1421" s="6">
        <v>0</v>
      </c>
      <c r="M1421" s="6">
        <v>0</v>
      </c>
      <c r="N1421" s="6">
        <v>0</v>
      </c>
      <c r="O1421" s="6">
        <v>0</v>
      </c>
      <c r="P1421" s="82">
        <f t="shared" si="24"/>
        <v>0</v>
      </c>
    </row>
    <row r="1422" spans="1:16" s="3" customFormat="1" x14ac:dyDescent="0.25">
      <c r="A1422" s="9">
        <v>2019</v>
      </c>
      <c r="B1422" s="9">
        <v>5</v>
      </c>
      <c r="C1422" s="9" t="s">
        <v>124</v>
      </c>
      <c r="D1422" s="9" t="s">
        <v>425</v>
      </c>
      <c r="E1422" s="9" t="s">
        <v>126</v>
      </c>
      <c r="F1422" s="9" t="s">
        <v>438</v>
      </c>
      <c r="G1422" s="5" t="s">
        <v>439</v>
      </c>
      <c r="H1422" s="6">
        <v>0.23</v>
      </c>
      <c r="I1422" s="6">
        <v>0</v>
      </c>
      <c r="J1422" s="6">
        <v>0</v>
      </c>
      <c r="K1422" s="6">
        <v>0.23</v>
      </c>
      <c r="L1422" s="6">
        <v>0</v>
      </c>
      <c r="M1422" s="6">
        <v>0</v>
      </c>
      <c r="N1422" s="6">
        <v>0</v>
      </c>
      <c r="O1422" s="6">
        <v>0</v>
      </c>
      <c r="P1422" s="82">
        <f t="shared" si="24"/>
        <v>0</v>
      </c>
    </row>
    <row r="1423" spans="1:16" s="3" customFormat="1" x14ac:dyDescent="0.25">
      <c r="A1423" s="9">
        <v>2019</v>
      </c>
      <c r="B1423" s="9">
        <v>5</v>
      </c>
      <c r="C1423" s="9" t="s">
        <v>124</v>
      </c>
      <c r="D1423" s="8" t="s">
        <v>379</v>
      </c>
      <c r="E1423" s="9" t="s">
        <v>126</v>
      </c>
      <c r="F1423" s="9" t="s">
        <v>532</v>
      </c>
      <c r="G1423" s="5" t="s">
        <v>439</v>
      </c>
      <c r="H1423" s="6">
        <v>5.2300000000000003E-3</v>
      </c>
      <c r="I1423" s="6">
        <v>0</v>
      </c>
      <c r="J1423" s="6">
        <v>0</v>
      </c>
      <c r="K1423" s="6">
        <v>5.2300000000000003E-3</v>
      </c>
      <c r="L1423" s="6">
        <v>0</v>
      </c>
      <c r="M1423" s="6">
        <v>0</v>
      </c>
      <c r="N1423" s="6">
        <v>0</v>
      </c>
      <c r="O1423" s="6">
        <v>0</v>
      </c>
      <c r="P1423" s="82">
        <f t="shared" si="24"/>
        <v>0</v>
      </c>
    </row>
    <row r="1424" spans="1:16" s="3" customFormat="1" x14ac:dyDescent="0.25">
      <c r="A1424" s="9">
        <v>2019</v>
      </c>
      <c r="B1424" s="9">
        <v>5</v>
      </c>
      <c r="C1424" s="9" t="s">
        <v>124</v>
      </c>
      <c r="D1424" s="9" t="s">
        <v>379</v>
      </c>
      <c r="E1424" s="9" t="s">
        <v>126</v>
      </c>
      <c r="F1424" s="9" t="s">
        <v>440</v>
      </c>
      <c r="G1424" s="5" t="s">
        <v>439</v>
      </c>
      <c r="H1424" s="6">
        <v>0.25</v>
      </c>
      <c r="I1424" s="6">
        <v>0</v>
      </c>
      <c r="J1424" s="6">
        <v>0</v>
      </c>
      <c r="K1424" s="6">
        <v>0.25</v>
      </c>
      <c r="L1424" s="6">
        <v>0</v>
      </c>
      <c r="M1424" s="6">
        <v>0</v>
      </c>
      <c r="N1424" s="6">
        <v>0</v>
      </c>
      <c r="O1424" s="6">
        <v>0</v>
      </c>
      <c r="P1424" s="82">
        <f t="shared" si="24"/>
        <v>0</v>
      </c>
    </row>
    <row r="1425" spans="1:16" s="3" customFormat="1" x14ac:dyDescent="0.25">
      <c r="A1425" s="9">
        <v>2019</v>
      </c>
      <c r="B1425" s="9">
        <v>5</v>
      </c>
      <c r="C1425" s="9" t="s">
        <v>19</v>
      </c>
      <c r="D1425" s="9" t="s">
        <v>20</v>
      </c>
      <c r="E1425" s="9" t="s">
        <v>441</v>
      </c>
      <c r="F1425" s="9" t="s">
        <v>442</v>
      </c>
      <c r="G1425" s="5" t="s">
        <v>442</v>
      </c>
      <c r="H1425" s="6">
        <v>3.89</v>
      </c>
      <c r="I1425" s="6">
        <v>0</v>
      </c>
      <c r="J1425" s="6">
        <v>0</v>
      </c>
      <c r="K1425" s="6">
        <v>0.8</v>
      </c>
      <c r="L1425" s="6">
        <v>3.08</v>
      </c>
      <c r="M1425" s="6">
        <v>0</v>
      </c>
      <c r="N1425" s="6">
        <v>0</v>
      </c>
      <c r="O1425" s="6">
        <v>0</v>
      </c>
      <c r="P1425" s="82">
        <f t="shared" si="24"/>
        <v>0</v>
      </c>
    </row>
    <row r="1426" spans="1:16" s="3" customFormat="1" x14ac:dyDescent="0.25">
      <c r="A1426" s="9">
        <v>2019</v>
      </c>
      <c r="B1426" s="9">
        <v>5</v>
      </c>
      <c r="C1426" s="9" t="s">
        <v>19</v>
      </c>
      <c r="D1426" s="9" t="s">
        <v>70</v>
      </c>
      <c r="E1426" s="9" t="s">
        <v>441</v>
      </c>
      <c r="F1426" s="9" t="s">
        <v>442</v>
      </c>
      <c r="G1426" s="5" t="s">
        <v>442</v>
      </c>
      <c r="H1426" s="6">
        <v>0.03</v>
      </c>
      <c r="I1426" s="6">
        <v>0</v>
      </c>
      <c r="J1426" s="6">
        <v>0</v>
      </c>
      <c r="K1426" s="6">
        <v>0.01</v>
      </c>
      <c r="L1426" s="6">
        <v>0.02</v>
      </c>
      <c r="M1426" s="6">
        <v>0</v>
      </c>
      <c r="N1426" s="6">
        <v>0</v>
      </c>
      <c r="O1426" s="6">
        <v>0</v>
      </c>
      <c r="P1426" s="82">
        <f t="shared" si="24"/>
        <v>0</v>
      </c>
    </row>
    <row r="1427" spans="1:16" s="3" customFormat="1" x14ac:dyDescent="0.25">
      <c r="A1427" s="9">
        <v>2019</v>
      </c>
      <c r="B1427" s="9">
        <v>5</v>
      </c>
      <c r="C1427" s="9" t="s">
        <v>19</v>
      </c>
      <c r="D1427" s="9" t="s">
        <v>106</v>
      </c>
      <c r="E1427" s="9" t="s">
        <v>29</v>
      </c>
      <c r="F1427" s="9" t="s">
        <v>443</v>
      </c>
      <c r="G1427" s="5" t="s">
        <v>444</v>
      </c>
      <c r="H1427" s="6">
        <v>5161.28</v>
      </c>
      <c r="I1427" s="6">
        <v>0</v>
      </c>
      <c r="J1427" s="6">
        <v>5017.79</v>
      </c>
      <c r="K1427" s="6">
        <v>16.62</v>
      </c>
      <c r="L1427" s="6">
        <v>126.88</v>
      </c>
      <c r="M1427" s="6">
        <v>0</v>
      </c>
      <c r="N1427" s="6">
        <v>0</v>
      </c>
      <c r="O1427" s="6">
        <v>0</v>
      </c>
      <c r="P1427" s="82">
        <f t="shared" si="24"/>
        <v>0</v>
      </c>
    </row>
    <row r="1428" spans="1:16" s="3" customFormat="1" x14ac:dyDescent="0.25">
      <c r="A1428" s="9">
        <v>2019</v>
      </c>
      <c r="B1428" s="9">
        <v>5</v>
      </c>
      <c r="C1428" s="9" t="s">
        <v>19</v>
      </c>
      <c r="D1428" s="9" t="s">
        <v>70</v>
      </c>
      <c r="E1428" s="9" t="s">
        <v>29</v>
      </c>
      <c r="F1428" s="9" t="s">
        <v>445</v>
      </c>
      <c r="G1428" s="5" t="s">
        <v>444</v>
      </c>
      <c r="H1428" s="6">
        <v>356.38</v>
      </c>
      <c r="I1428" s="6">
        <v>0</v>
      </c>
      <c r="J1428" s="6">
        <v>347.05</v>
      </c>
      <c r="K1428" s="6">
        <v>0.54</v>
      </c>
      <c r="L1428" s="6">
        <v>8.8000000000000007</v>
      </c>
      <c r="M1428" s="6">
        <v>0</v>
      </c>
      <c r="N1428" s="6">
        <v>0</v>
      </c>
      <c r="O1428" s="6">
        <v>0</v>
      </c>
      <c r="P1428" s="82">
        <f t="shared" si="24"/>
        <v>0</v>
      </c>
    </row>
    <row r="1429" spans="1:16" s="3" customFormat="1" x14ac:dyDescent="0.25">
      <c r="A1429" s="9">
        <v>2019</v>
      </c>
      <c r="B1429" s="9">
        <v>5</v>
      </c>
      <c r="C1429" s="9" t="s">
        <v>19</v>
      </c>
      <c r="D1429" s="9" t="s">
        <v>70</v>
      </c>
      <c r="E1429" s="9" t="s">
        <v>29</v>
      </c>
      <c r="F1429" s="9" t="s">
        <v>446</v>
      </c>
      <c r="G1429" s="5" t="s">
        <v>444</v>
      </c>
      <c r="H1429" s="6">
        <v>38.36</v>
      </c>
      <c r="I1429" s="6">
        <v>0</v>
      </c>
      <c r="J1429" s="6">
        <v>30.21</v>
      </c>
      <c r="K1429" s="6">
        <v>7.5</v>
      </c>
      <c r="L1429" s="6">
        <v>0.65</v>
      </c>
      <c r="M1429" s="6">
        <v>0</v>
      </c>
      <c r="N1429" s="6">
        <v>0</v>
      </c>
      <c r="O1429" s="6">
        <v>0</v>
      </c>
      <c r="P1429" s="82">
        <f t="shared" si="24"/>
        <v>0</v>
      </c>
    </row>
    <row r="1430" spans="1:16" s="3" customFormat="1" x14ac:dyDescent="0.25">
      <c r="A1430" s="9">
        <v>2019</v>
      </c>
      <c r="B1430" s="9">
        <v>5</v>
      </c>
      <c r="C1430" s="9" t="s">
        <v>19</v>
      </c>
      <c r="D1430" s="9" t="s">
        <v>78</v>
      </c>
      <c r="E1430" s="9" t="s">
        <v>29</v>
      </c>
      <c r="F1430" s="9" t="s">
        <v>447</v>
      </c>
      <c r="G1430" s="5" t="s">
        <v>448</v>
      </c>
      <c r="H1430" s="6">
        <v>1431.78</v>
      </c>
      <c r="I1430" s="6">
        <v>0</v>
      </c>
      <c r="J1430" s="6">
        <v>285.08</v>
      </c>
      <c r="K1430" s="6">
        <v>3.56</v>
      </c>
      <c r="L1430" s="6">
        <v>149.24</v>
      </c>
      <c r="M1430" s="6">
        <v>143.80000000000001</v>
      </c>
      <c r="N1430" s="6">
        <v>143.69</v>
      </c>
      <c r="O1430" s="6">
        <v>850.09</v>
      </c>
      <c r="P1430" s="82">
        <f t="shared" si="24"/>
        <v>850.2</v>
      </c>
    </row>
    <row r="1431" spans="1:16" s="3" customFormat="1" x14ac:dyDescent="0.25">
      <c r="A1431" s="9">
        <v>2019</v>
      </c>
      <c r="B1431" s="9">
        <v>5</v>
      </c>
      <c r="C1431" s="9" t="s">
        <v>15</v>
      </c>
      <c r="D1431" s="9" t="s">
        <v>24</v>
      </c>
      <c r="E1431" s="9" t="s">
        <v>25</v>
      </c>
      <c r="F1431" s="9" t="s">
        <v>449</v>
      </c>
      <c r="G1431" s="5" t="s">
        <v>449</v>
      </c>
      <c r="H1431" s="6">
        <v>2.36</v>
      </c>
      <c r="I1431" s="6">
        <v>0</v>
      </c>
      <c r="J1431" s="6">
        <v>0</v>
      </c>
      <c r="K1431" s="6">
        <v>0.71</v>
      </c>
      <c r="L1431" s="6">
        <v>0.08</v>
      </c>
      <c r="M1431" s="6">
        <v>0</v>
      </c>
      <c r="N1431" s="6">
        <v>0</v>
      </c>
      <c r="O1431" s="6">
        <v>1.58</v>
      </c>
      <c r="P1431" s="82">
        <f t="shared" si="24"/>
        <v>1.58</v>
      </c>
    </row>
    <row r="1432" spans="1:16" s="3" customFormat="1" x14ac:dyDescent="0.25">
      <c r="A1432" s="9">
        <v>2019</v>
      </c>
      <c r="B1432" s="9">
        <v>5</v>
      </c>
      <c r="C1432" s="9" t="s">
        <v>61</v>
      </c>
      <c r="D1432" s="9" t="s">
        <v>450</v>
      </c>
      <c r="E1432" s="9" t="s">
        <v>43</v>
      </c>
      <c r="F1432" s="9" t="s">
        <v>451</v>
      </c>
      <c r="G1432" s="5" t="s">
        <v>452</v>
      </c>
      <c r="H1432" s="6">
        <v>45.879999999999995</v>
      </c>
      <c r="I1432" s="6">
        <v>0</v>
      </c>
      <c r="J1432" s="6">
        <v>5.04</v>
      </c>
      <c r="K1432" s="6">
        <v>18.53</v>
      </c>
      <c r="L1432" s="6">
        <v>2.75</v>
      </c>
      <c r="M1432" s="6">
        <v>0</v>
      </c>
      <c r="N1432" s="6">
        <v>0</v>
      </c>
      <c r="O1432" s="6">
        <v>19.559999999999999</v>
      </c>
      <c r="P1432" s="82">
        <f t="shared" si="24"/>
        <v>19.559999999999999</v>
      </c>
    </row>
    <row r="1433" spans="1:16" s="3" customFormat="1" x14ac:dyDescent="0.25">
      <c r="A1433" s="9">
        <v>2019</v>
      </c>
      <c r="B1433" s="9">
        <v>5</v>
      </c>
      <c r="C1433" s="9" t="s">
        <v>61</v>
      </c>
      <c r="D1433" s="9" t="s">
        <v>453</v>
      </c>
      <c r="E1433" s="9" t="s">
        <v>43</v>
      </c>
      <c r="F1433" s="9" t="s">
        <v>454</v>
      </c>
      <c r="G1433" s="5" t="s">
        <v>452</v>
      </c>
      <c r="H1433" s="6">
        <v>18.489999999999998</v>
      </c>
      <c r="I1433" s="6">
        <v>0</v>
      </c>
      <c r="J1433" s="6">
        <v>0</v>
      </c>
      <c r="K1433" s="6">
        <v>1.6600000000000001</v>
      </c>
      <c r="L1433" s="6">
        <v>16.84</v>
      </c>
      <c r="M1433" s="6">
        <v>0</v>
      </c>
      <c r="N1433" s="6">
        <v>0</v>
      </c>
      <c r="O1433" s="6">
        <v>0</v>
      </c>
      <c r="P1433" s="82">
        <f t="shared" si="24"/>
        <v>0</v>
      </c>
    </row>
    <row r="1434" spans="1:16" s="3" customFormat="1" x14ac:dyDescent="0.25">
      <c r="A1434" s="9">
        <v>2019</v>
      </c>
      <c r="B1434" s="9">
        <v>5</v>
      </c>
      <c r="C1434" s="9" t="s">
        <v>19</v>
      </c>
      <c r="D1434" s="9" t="s">
        <v>70</v>
      </c>
      <c r="E1434" s="9" t="s">
        <v>21</v>
      </c>
      <c r="F1434" s="9" t="s">
        <v>455</v>
      </c>
      <c r="G1434" s="5" t="s">
        <v>456</v>
      </c>
      <c r="H1434" s="6">
        <v>4.32</v>
      </c>
      <c r="I1434" s="6">
        <v>0</v>
      </c>
      <c r="J1434" s="6">
        <v>0</v>
      </c>
      <c r="K1434" s="6">
        <v>1.92</v>
      </c>
      <c r="L1434" s="6">
        <v>2.4</v>
      </c>
      <c r="M1434" s="6">
        <v>0</v>
      </c>
      <c r="N1434" s="6">
        <v>0</v>
      </c>
      <c r="O1434" s="6">
        <v>0</v>
      </c>
      <c r="P1434" s="82">
        <f t="shared" si="24"/>
        <v>0</v>
      </c>
    </row>
    <row r="1435" spans="1:16" s="3" customFormat="1" x14ac:dyDescent="0.25">
      <c r="A1435" s="9">
        <v>2019</v>
      </c>
      <c r="B1435" s="9">
        <v>5</v>
      </c>
      <c r="C1435" s="9" t="s">
        <v>19</v>
      </c>
      <c r="D1435" s="9" t="s">
        <v>70</v>
      </c>
      <c r="E1435" s="9" t="s">
        <v>21</v>
      </c>
      <c r="F1435" s="9" t="s">
        <v>457</v>
      </c>
      <c r="G1435" s="5" t="s">
        <v>456</v>
      </c>
      <c r="H1435" s="6">
        <v>1.79</v>
      </c>
      <c r="I1435" s="6">
        <v>0</v>
      </c>
      <c r="J1435" s="6">
        <v>0</v>
      </c>
      <c r="K1435" s="6">
        <v>0.39</v>
      </c>
      <c r="L1435" s="6">
        <v>1.4</v>
      </c>
      <c r="M1435" s="6">
        <v>0</v>
      </c>
      <c r="N1435" s="6">
        <v>0</v>
      </c>
      <c r="O1435" s="6">
        <v>0</v>
      </c>
      <c r="P1435" s="82">
        <f t="shared" si="24"/>
        <v>0</v>
      </c>
    </row>
    <row r="1436" spans="1:16" s="3" customFormat="1" x14ac:dyDescent="0.25">
      <c r="A1436" s="9">
        <v>2019</v>
      </c>
      <c r="B1436" s="9">
        <v>5</v>
      </c>
      <c r="C1436" s="9" t="s">
        <v>19</v>
      </c>
      <c r="D1436" s="9" t="s">
        <v>70</v>
      </c>
      <c r="E1436" s="9" t="s">
        <v>21</v>
      </c>
      <c r="F1436" s="9" t="s">
        <v>458</v>
      </c>
      <c r="G1436" s="5" t="s">
        <v>456</v>
      </c>
      <c r="H1436" s="6">
        <v>16.239999999999998</v>
      </c>
      <c r="I1436" s="6">
        <v>0</v>
      </c>
      <c r="J1436" s="6">
        <v>0</v>
      </c>
      <c r="K1436" s="6">
        <v>6.07</v>
      </c>
      <c r="L1436" s="6">
        <v>10.16</v>
      </c>
      <c r="M1436" s="6">
        <v>0</v>
      </c>
      <c r="N1436" s="6">
        <v>0</v>
      </c>
      <c r="O1436" s="6">
        <v>0</v>
      </c>
      <c r="P1436" s="82">
        <f t="shared" si="24"/>
        <v>0</v>
      </c>
    </row>
    <row r="1437" spans="1:16" s="3" customFormat="1" x14ac:dyDescent="0.25">
      <c r="A1437" s="9">
        <v>2019</v>
      </c>
      <c r="B1437" s="9">
        <v>5</v>
      </c>
      <c r="C1437" s="9" t="s">
        <v>98</v>
      </c>
      <c r="D1437" s="9" t="s">
        <v>120</v>
      </c>
      <c r="E1437" s="9" t="s">
        <v>459</v>
      </c>
      <c r="F1437" s="9" t="s">
        <v>460</v>
      </c>
      <c r="G1437" s="5" t="s">
        <v>460</v>
      </c>
      <c r="H1437" s="6">
        <v>6.76</v>
      </c>
      <c r="I1437" s="6">
        <v>0</v>
      </c>
      <c r="J1437" s="6">
        <v>0</v>
      </c>
      <c r="K1437" s="6">
        <v>0</v>
      </c>
      <c r="L1437" s="6">
        <v>6.76</v>
      </c>
      <c r="M1437" s="6">
        <v>0</v>
      </c>
      <c r="N1437" s="6">
        <v>0</v>
      </c>
      <c r="O1437" s="6">
        <v>0</v>
      </c>
      <c r="P1437" s="82">
        <f t="shared" si="24"/>
        <v>0</v>
      </c>
    </row>
    <row r="1438" spans="1:16" s="3" customFormat="1" x14ac:dyDescent="0.25">
      <c r="A1438" s="9">
        <v>2019</v>
      </c>
      <c r="B1438" s="9">
        <v>5</v>
      </c>
      <c r="C1438" s="9" t="s">
        <v>79</v>
      </c>
      <c r="D1438" s="9" t="s">
        <v>137</v>
      </c>
      <c r="E1438" s="9" t="s">
        <v>138</v>
      </c>
      <c r="F1438" s="9" t="s">
        <v>461</v>
      </c>
      <c r="G1438" s="5" t="s">
        <v>462</v>
      </c>
      <c r="H1438" s="6">
        <v>22.22</v>
      </c>
      <c r="I1438" s="6">
        <v>0</v>
      </c>
      <c r="J1438" s="6">
        <v>0</v>
      </c>
      <c r="K1438" s="6">
        <v>6.15</v>
      </c>
      <c r="L1438" s="6">
        <v>16.07</v>
      </c>
      <c r="M1438" s="6">
        <v>0</v>
      </c>
      <c r="N1438" s="6">
        <v>0</v>
      </c>
      <c r="O1438" s="6">
        <v>0</v>
      </c>
      <c r="P1438" s="82">
        <f t="shared" si="24"/>
        <v>0</v>
      </c>
    </row>
    <row r="1439" spans="1:16" s="3" customFormat="1" x14ac:dyDescent="0.25">
      <c r="A1439" s="9">
        <v>2019</v>
      </c>
      <c r="B1439" s="9">
        <v>5</v>
      </c>
      <c r="C1439" s="9" t="s">
        <v>79</v>
      </c>
      <c r="D1439" s="9" t="s">
        <v>137</v>
      </c>
      <c r="E1439" s="9" t="s">
        <v>138</v>
      </c>
      <c r="F1439" s="9" t="s">
        <v>463</v>
      </c>
      <c r="G1439" s="5" t="s">
        <v>462</v>
      </c>
      <c r="H1439" s="6">
        <v>41.779999999999994</v>
      </c>
      <c r="I1439" s="6">
        <v>0</v>
      </c>
      <c r="J1439" s="6">
        <v>0</v>
      </c>
      <c r="K1439" s="6">
        <v>14.739999999999998</v>
      </c>
      <c r="L1439" s="6">
        <v>27.02</v>
      </c>
      <c r="M1439" s="6">
        <v>0</v>
      </c>
      <c r="N1439" s="6">
        <v>0</v>
      </c>
      <c r="O1439" s="6">
        <v>0</v>
      </c>
      <c r="P1439" s="82">
        <f t="shared" si="24"/>
        <v>0</v>
      </c>
    </row>
    <row r="1440" spans="1:16" s="3" customFormat="1" x14ac:dyDescent="0.25">
      <c r="A1440" s="9">
        <v>2019</v>
      </c>
      <c r="B1440" s="9">
        <v>5</v>
      </c>
      <c r="C1440" s="9" t="s">
        <v>231</v>
      </c>
      <c r="D1440" s="9" t="s">
        <v>464</v>
      </c>
      <c r="E1440" s="9" t="s">
        <v>43</v>
      </c>
      <c r="F1440" s="9" t="s">
        <v>465</v>
      </c>
      <c r="G1440" s="5" t="s">
        <v>466</v>
      </c>
      <c r="H1440" s="6">
        <v>197.05</v>
      </c>
      <c r="I1440" s="6">
        <v>0</v>
      </c>
      <c r="J1440" s="6">
        <v>0</v>
      </c>
      <c r="K1440" s="6">
        <v>0.35</v>
      </c>
      <c r="L1440" s="6">
        <v>4.08</v>
      </c>
      <c r="M1440" s="6">
        <v>0</v>
      </c>
      <c r="N1440" s="6">
        <v>0</v>
      </c>
      <c r="O1440" s="6">
        <v>192.62</v>
      </c>
      <c r="P1440" s="82">
        <f t="shared" si="24"/>
        <v>192.62</v>
      </c>
    </row>
    <row r="1441" spans="1:16" s="3" customFormat="1" x14ac:dyDescent="0.25">
      <c r="A1441" s="9">
        <v>2019</v>
      </c>
      <c r="B1441" s="9">
        <v>5</v>
      </c>
      <c r="C1441" s="9" t="s">
        <v>231</v>
      </c>
      <c r="D1441" s="9" t="s">
        <v>464</v>
      </c>
      <c r="E1441" s="9" t="s">
        <v>43</v>
      </c>
      <c r="F1441" s="9" t="s">
        <v>467</v>
      </c>
      <c r="G1441" s="5" t="s">
        <v>466</v>
      </c>
      <c r="H1441" s="6">
        <v>899.12</v>
      </c>
      <c r="I1441" s="6">
        <v>0</v>
      </c>
      <c r="J1441" s="6">
        <v>0</v>
      </c>
      <c r="K1441" s="6">
        <v>1.5899999999999999</v>
      </c>
      <c r="L1441" s="6">
        <v>18.649999999999999</v>
      </c>
      <c r="M1441" s="6">
        <v>0</v>
      </c>
      <c r="N1441" s="6">
        <v>0</v>
      </c>
      <c r="O1441" s="6">
        <v>878.89</v>
      </c>
      <c r="P1441" s="82">
        <f t="shared" si="24"/>
        <v>878.89</v>
      </c>
    </row>
    <row r="1442" spans="1:16" s="3" customFormat="1" x14ac:dyDescent="0.25">
      <c r="A1442" s="9">
        <v>2019</v>
      </c>
      <c r="B1442" s="9">
        <v>5</v>
      </c>
      <c r="C1442" s="9" t="s">
        <v>61</v>
      </c>
      <c r="D1442" s="9" t="s">
        <v>401</v>
      </c>
      <c r="E1442" s="9" t="s">
        <v>29</v>
      </c>
      <c r="F1442" s="9" t="s">
        <v>468</v>
      </c>
      <c r="G1442" s="5" t="s">
        <v>468</v>
      </c>
      <c r="H1442" s="6">
        <v>13.21</v>
      </c>
      <c r="I1442" s="6">
        <v>0</v>
      </c>
      <c r="J1442" s="6">
        <v>0</v>
      </c>
      <c r="K1442" s="6">
        <v>0.18</v>
      </c>
      <c r="L1442" s="6">
        <v>1.47</v>
      </c>
      <c r="M1442" s="6">
        <v>0</v>
      </c>
      <c r="N1442" s="6">
        <v>0</v>
      </c>
      <c r="O1442" s="6">
        <v>11.56</v>
      </c>
      <c r="P1442" s="82">
        <f t="shared" si="24"/>
        <v>11.56</v>
      </c>
    </row>
    <row r="1443" spans="1:16" s="3" customFormat="1" x14ac:dyDescent="0.25">
      <c r="A1443" s="9">
        <v>2019</v>
      </c>
      <c r="B1443" s="9">
        <v>5</v>
      </c>
      <c r="C1443" s="9" t="s">
        <v>133</v>
      </c>
      <c r="D1443" s="9" t="s">
        <v>292</v>
      </c>
      <c r="E1443" s="9" t="s">
        <v>441</v>
      </c>
      <c r="F1443" s="9" t="s">
        <v>469</v>
      </c>
      <c r="G1443" s="5" t="s">
        <v>470</v>
      </c>
      <c r="H1443" s="6">
        <v>4.1100000000000003</v>
      </c>
      <c r="I1443" s="6">
        <v>0</v>
      </c>
      <c r="J1443" s="6">
        <v>0</v>
      </c>
      <c r="K1443" s="6">
        <v>2.93</v>
      </c>
      <c r="L1443" s="6">
        <v>1.18</v>
      </c>
      <c r="M1443" s="6">
        <v>0</v>
      </c>
      <c r="N1443" s="6">
        <v>0</v>
      </c>
      <c r="O1443" s="6">
        <v>0</v>
      </c>
      <c r="P1443" s="82">
        <f t="shared" si="24"/>
        <v>0</v>
      </c>
    </row>
    <row r="1444" spans="1:16" s="3" customFormat="1" x14ac:dyDescent="0.25">
      <c r="A1444" s="9">
        <v>2019</v>
      </c>
      <c r="B1444" s="9">
        <v>5</v>
      </c>
      <c r="C1444" s="9" t="s">
        <v>98</v>
      </c>
      <c r="D1444" s="9" t="s">
        <v>471</v>
      </c>
      <c r="E1444" s="9" t="s">
        <v>29</v>
      </c>
      <c r="F1444" s="9" t="s">
        <v>472</v>
      </c>
      <c r="G1444" s="5" t="s">
        <v>473</v>
      </c>
      <c r="H1444" s="6">
        <v>1316.52</v>
      </c>
      <c r="I1444" s="6">
        <v>0</v>
      </c>
      <c r="J1444" s="6">
        <v>0</v>
      </c>
      <c r="K1444" s="6">
        <v>0</v>
      </c>
      <c r="L1444" s="6">
        <v>0</v>
      </c>
      <c r="M1444" s="6">
        <v>1316.52</v>
      </c>
      <c r="N1444" s="6">
        <v>135.24</v>
      </c>
      <c r="O1444" s="6">
        <v>0</v>
      </c>
      <c r="P1444" s="82">
        <f t="shared" si="24"/>
        <v>1181.28</v>
      </c>
    </row>
    <row r="1445" spans="1:16" s="3" customFormat="1" x14ac:dyDescent="0.25">
      <c r="A1445" s="9">
        <v>2019</v>
      </c>
      <c r="B1445" s="9">
        <v>5</v>
      </c>
      <c r="C1445" s="9" t="s">
        <v>474</v>
      </c>
      <c r="D1445" s="9" t="s">
        <v>475</v>
      </c>
      <c r="E1445" s="9" t="s">
        <v>242</v>
      </c>
      <c r="F1445" s="9" t="s">
        <v>476</v>
      </c>
      <c r="G1445" s="5" t="s">
        <v>477</v>
      </c>
      <c r="H1445" s="6">
        <v>445.48</v>
      </c>
      <c r="I1445" s="6">
        <v>0</v>
      </c>
      <c r="J1445" s="6">
        <v>0</v>
      </c>
      <c r="K1445" s="6">
        <v>4.2699999999999996</v>
      </c>
      <c r="L1445" s="6">
        <v>1.6099999999999999</v>
      </c>
      <c r="M1445" s="6">
        <v>0.2</v>
      </c>
      <c r="N1445" s="6">
        <v>0</v>
      </c>
      <c r="O1445" s="6">
        <v>439.4</v>
      </c>
      <c r="P1445" s="82">
        <f t="shared" si="24"/>
        <v>439.59999999999997</v>
      </c>
    </row>
    <row r="1446" spans="1:16" s="3" customFormat="1" x14ac:dyDescent="0.25">
      <c r="A1446" s="9">
        <v>2019</v>
      </c>
      <c r="B1446" s="9">
        <v>5</v>
      </c>
      <c r="C1446" s="9" t="s">
        <v>124</v>
      </c>
      <c r="D1446" s="9" t="s">
        <v>425</v>
      </c>
      <c r="E1446" s="8" t="s">
        <v>115</v>
      </c>
      <c r="F1446" s="9" t="s">
        <v>478</v>
      </c>
      <c r="G1446" s="5" t="s">
        <v>479</v>
      </c>
      <c r="H1446" s="6">
        <v>14.84</v>
      </c>
      <c r="I1446" s="6">
        <v>0</v>
      </c>
      <c r="J1446" s="6">
        <v>0</v>
      </c>
      <c r="K1446" s="6">
        <v>13.46</v>
      </c>
      <c r="L1446" s="6">
        <v>1.38</v>
      </c>
      <c r="M1446" s="6">
        <v>0</v>
      </c>
      <c r="N1446" s="6">
        <v>0</v>
      </c>
      <c r="O1446" s="6">
        <v>0</v>
      </c>
      <c r="P1446" s="82">
        <f t="shared" si="24"/>
        <v>0</v>
      </c>
    </row>
    <row r="1447" spans="1:16" s="3" customFormat="1" x14ac:dyDescent="0.25">
      <c r="A1447" s="9">
        <v>2019</v>
      </c>
      <c r="B1447" s="9">
        <v>5</v>
      </c>
      <c r="C1447" s="9" t="s">
        <v>124</v>
      </c>
      <c r="D1447" s="9" t="s">
        <v>425</v>
      </c>
      <c r="E1447" s="8" t="s">
        <v>115</v>
      </c>
      <c r="F1447" s="9" t="s">
        <v>480</v>
      </c>
      <c r="G1447" s="5" t="s">
        <v>479</v>
      </c>
      <c r="H1447" s="6">
        <v>22.03</v>
      </c>
      <c r="I1447" s="6">
        <v>0</v>
      </c>
      <c r="J1447" s="6">
        <v>0</v>
      </c>
      <c r="K1447" s="6">
        <v>22.03</v>
      </c>
      <c r="L1447" s="6">
        <v>0</v>
      </c>
      <c r="M1447" s="6">
        <v>0</v>
      </c>
      <c r="N1447" s="6">
        <v>0</v>
      </c>
      <c r="O1447" s="6">
        <v>0</v>
      </c>
      <c r="P1447" s="82">
        <f t="shared" si="24"/>
        <v>0</v>
      </c>
    </row>
    <row r="1448" spans="1:16" s="3" customFormat="1" x14ac:dyDescent="0.25">
      <c r="A1448" s="9">
        <v>2019</v>
      </c>
      <c r="B1448" s="9">
        <v>5</v>
      </c>
      <c r="C1448" s="9" t="s">
        <v>124</v>
      </c>
      <c r="D1448" s="9" t="s">
        <v>425</v>
      </c>
      <c r="E1448" s="8" t="s">
        <v>115</v>
      </c>
      <c r="F1448" s="9" t="s">
        <v>481</v>
      </c>
      <c r="G1448" s="5" t="s">
        <v>479</v>
      </c>
      <c r="H1448" s="6">
        <v>1.56</v>
      </c>
      <c r="I1448" s="6">
        <v>0</v>
      </c>
      <c r="J1448" s="6">
        <v>0</v>
      </c>
      <c r="K1448" s="6">
        <v>1.56</v>
      </c>
      <c r="L1448" s="6">
        <v>0</v>
      </c>
      <c r="M1448" s="6">
        <v>0</v>
      </c>
      <c r="N1448" s="6">
        <v>0</v>
      </c>
      <c r="O1448" s="6">
        <v>0</v>
      </c>
      <c r="P1448" s="82">
        <f t="shared" si="24"/>
        <v>0</v>
      </c>
    </row>
    <row r="1449" spans="1:16" s="3" customFormat="1" x14ac:dyDescent="0.25">
      <c r="A1449" s="9">
        <v>2019</v>
      </c>
      <c r="B1449" s="9">
        <v>5</v>
      </c>
      <c r="C1449" s="9" t="s">
        <v>19</v>
      </c>
      <c r="D1449" s="9" t="s">
        <v>78</v>
      </c>
      <c r="E1449" s="9" t="s">
        <v>29</v>
      </c>
      <c r="F1449" s="9" t="s">
        <v>447</v>
      </c>
      <c r="G1449" s="5" t="s">
        <v>482</v>
      </c>
      <c r="H1449" s="6">
        <v>4278.24</v>
      </c>
      <c r="I1449" s="6">
        <v>0</v>
      </c>
      <c r="J1449" s="6">
        <v>867.88</v>
      </c>
      <c r="K1449" s="6">
        <v>10.629999999999999</v>
      </c>
      <c r="L1449" s="6">
        <v>446.76000000000005</v>
      </c>
      <c r="M1449" s="6">
        <v>431.04</v>
      </c>
      <c r="N1449" s="6">
        <v>430.72</v>
      </c>
      <c r="O1449" s="6">
        <v>2521.94</v>
      </c>
      <c r="P1449" s="82">
        <f t="shared" si="24"/>
        <v>2522.2600000000002</v>
      </c>
    </row>
    <row r="1450" spans="1:16" s="3" customFormat="1" x14ac:dyDescent="0.25">
      <c r="A1450" s="9">
        <v>2019</v>
      </c>
      <c r="B1450" s="9">
        <v>5</v>
      </c>
      <c r="C1450" s="9" t="s">
        <v>98</v>
      </c>
      <c r="D1450" s="9" t="s">
        <v>483</v>
      </c>
      <c r="E1450" s="9" t="s">
        <v>29</v>
      </c>
      <c r="F1450" s="9" t="s">
        <v>99</v>
      </c>
      <c r="G1450" s="5" t="s">
        <v>483</v>
      </c>
      <c r="H1450" s="6">
        <v>3.1</v>
      </c>
      <c r="I1450" s="6">
        <v>0</v>
      </c>
      <c r="J1450" s="6">
        <v>0</v>
      </c>
      <c r="K1450" s="6">
        <v>0</v>
      </c>
      <c r="L1450" s="6">
        <v>0.79</v>
      </c>
      <c r="M1450" s="6">
        <v>2.31</v>
      </c>
      <c r="N1450" s="6">
        <v>0</v>
      </c>
      <c r="O1450" s="6">
        <v>0</v>
      </c>
      <c r="P1450" s="82">
        <f t="shared" si="24"/>
        <v>2.31</v>
      </c>
    </row>
    <row r="1451" spans="1:16" s="3" customFormat="1" x14ac:dyDescent="0.25">
      <c r="A1451" s="9">
        <v>2019</v>
      </c>
      <c r="B1451" s="9">
        <v>5</v>
      </c>
      <c r="C1451" s="9" t="s">
        <v>98</v>
      </c>
      <c r="D1451" s="9" t="s">
        <v>483</v>
      </c>
      <c r="E1451" s="9" t="s">
        <v>29</v>
      </c>
      <c r="F1451" s="9" t="s">
        <v>484</v>
      </c>
      <c r="G1451" s="5" t="s">
        <v>483</v>
      </c>
      <c r="H1451" s="6">
        <v>25.51</v>
      </c>
      <c r="I1451" s="6">
        <v>0</v>
      </c>
      <c r="J1451" s="6">
        <v>0</v>
      </c>
      <c r="K1451" s="6">
        <v>0</v>
      </c>
      <c r="L1451" s="6">
        <v>9.01</v>
      </c>
      <c r="M1451" s="6">
        <v>16.510000000000002</v>
      </c>
      <c r="N1451" s="6">
        <v>0</v>
      </c>
      <c r="O1451" s="6">
        <v>0</v>
      </c>
      <c r="P1451" s="82">
        <f t="shared" si="24"/>
        <v>16.510000000000002</v>
      </c>
    </row>
    <row r="1452" spans="1:16" s="3" customFormat="1" x14ac:dyDescent="0.25">
      <c r="A1452" s="9">
        <v>2019</v>
      </c>
      <c r="B1452" s="9">
        <v>5</v>
      </c>
      <c r="C1452" s="9" t="s">
        <v>133</v>
      </c>
      <c r="D1452" s="9" t="s">
        <v>238</v>
      </c>
      <c r="E1452" s="9" t="s">
        <v>126</v>
      </c>
      <c r="F1452" s="9" t="s">
        <v>485</v>
      </c>
      <c r="G1452" s="5" t="s">
        <v>486</v>
      </c>
      <c r="H1452" s="6">
        <v>2.64</v>
      </c>
      <c r="I1452" s="6">
        <v>0</v>
      </c>
      <c r="J1452" s="6">
        <v>0</v>
      </c>
      <c r="K1452" s="6">
        <v>0</v>
      </c>
      <c r="L1452" s="6">
        <v>2.64</v>
      </c>
      <c r="M1452" s="6">
        <v>0</v>
      </c>
      <c r="N1452" s="6">
        <v>0</v>
      </c>
      <c r="O1452" s="6">
        <v>0</v>
      </c>
      <c r="P1452" s="82">
        <f t="shared" si="24"/>
        <v>0</v>
      </c>
    </row>
    <row r="1453" spans="1:16" s="3" customFormat="1" x14ac:dyDescent="0.25">
      <c r="A1453" s="9">
        <v>2019</v>
      </c>
      <c r="B1453" s="9">
        <v>5</v>
      </c>
      <c r="C1453" s="9" t="s">
        <v>133</v>
      </c>
      <c r="D1453" s="9" t="s">
        <v>487</v>
      </c>
      <c r="E1453" s="9" t="s">
        <v>126</v>
      </c>
      <c r="F1453" s="9" t="s">
        <v>488</v>
      </c>
      <c r="G1453" s="5" t="s">
        <v>489</v>
      </c>
      <c r="H1453" s="6">
        <v>0.39</v>
      </c>
      <c r="I1453" s="6">
        <v>0</v>
      </c>
      <c r="J1453" s="6">
        <v>0</v>
      </c>
      <c r="K1453" s="6">
        <v>0</v>
      </c>
      <c r="L1453" s="6">
        <v>0.39</v>
      </c>
      <c r="M1453" s="6">
        <v>0</v>
      </c>
      <c r="N1453" s="6">
        <v>0</v>
      </c>
      <c r="O1453" s="6">
        <v>0</v>
      </c>
      <c r="P1453" s="82">
        <f t="shared" si="24"/>
        <v>0</v>
      </c>
    </row>
    <row r="1454" spans="1:16" s="3" customFormat="1" x14ac:dyDescent="0.25">
      <c r="A1454" s="9">
        <v>2019</v>
      </c>
      <c r="B1454" s="9">
        <v>5</v>
      </c>
      <c r="C1454" s="9" t="s">
        <v>133</v>
      </c>
      <c r="D1454" s="9" t="s">
        <v>349</v>
      </c>
      <c r="E1454" s="9" t="s">
        <v>29</v>
      </c>
      <c r="F1454" s="9" t="s">
        <v>490</v>
      </c>
      <c r="G1454" s="5" t="s">
        <v>491</v>
      </c>
      <c r="H1454" s="6">
        <v>24.52</v>
      </c>
      <c r="I1454" s="6">
        <v>0</v>
      </c>
      <c r="J1454" s="6">
        <v>0</v>
      </c>
      <c r="K1454" s="6">
        <v>24.21</v>
      </c>
      <c r="L1454" s="6">
        <v>0.31</v>
      </c>
      <c r="M1454" s="6">
        <v>0</v>
      </c>
      <c r="N1454" s="6">
        <v>0</v>
      </c>
      <c r="O1454" s="6">
        <v>0</v>
      </c>
      <c r="P1454" s="82">
        <f t="shared" si="24"/>
        <v>0</v>
      </c>
    </row>
    <row r="1455" spans="1:16" s="3" customFormat="1" x14ac:dyDescent="0.25">
      <c r="A1455" s="9">
        <v>2019</v>
      </c>
      <c r="B1455" s="9">
        <v>5</v>
      </c>
      <c r="C1455" s="9" t="s">
        <v>133</v>
      </c>
      <c r="D1455" s="9" t="s">
        <v>349</v>
      </c>
      <c r="E1455" s="9" t="s">
        <v>29</v>
      </c>
      <c r="F1455" s="9" t="s">
        <v>491</v>
      </c>
      <c r="G1455" s="5" t="s">
        <v>491</v>
      </c>
      <c r="H1455" s="6">
        <v>25.77</v>
      </c>
      <c r="I1455" s="6">
        <v>0</v>
      </c>
      <c r="J1455" s="6">
        <v>0</v>
      </c>
      <c r="K1455" s="6">
        <v>20.53</v>
      </c>
      <c r="L1455" s="6">
        <v>5.24</v>
      </c>
      <c r="M1455" s="6">
        <v>0</v>
      </c>
      <c r="N1455" s="6">
        <v>0</v>
      </c>
      <c r="O1455" s="6">
        <v>0</v>
      </c>
      <c r="P1455" s="82">
        <f t="shared" si="24"/>
        <v>0</v>
      </c>
    </row>
    <row r="1456" spans="1:16" s="3" customFormat="1" x14ac:dyDescent="0.25">
      <c r="A1456" s="9">
        <v>2019</v>
      </c>
      <c r="B1456" s="9">
        <v>5</v>
      </c>
      <c r="C1456" s="9" t="s">
        <v>15</v>
      </c>
      <c r="D1456" s="9" t="s">
        <v>492</v>
      </c>
      <c r="E1456" s="9" t="s">
        <v>43</v>
      </c>
      <c r="F1456" s="9" t="s">
        <v>493</v>
      </c>
      <c r="G1456" s="5" t="s">
        <v>15</v>
      </c>
      <c r="H1456" s="6">
        <v>6.32</v>
      </c>
      <c r="I1456" s="6">
        <v>0</v>
      </c>
      <c r="J1456" s="6">
        <v>0</v>
      </c>
      <c r="K1456" s="6">
        <v>2.44</v>
      </c>
      <c r="L1456" s="6">
        <v>3.88</v>
      </c>
      <c r="M1456" s="6">
        <v>0</v>
      </c>
      <c r="N1456" s="6">
        <v>0</v>
      </c>
      <c r="O1456" s="6">
        <v>0</v>
      </c>
      <c r="P1456" s="82">
        <f t="shared" si="24"/>
        <v>0</v>
      </c>
    </row>
    <row r="1457" spans="1:16" s="3" customFormat="1" x14ac:dyDescent="0.25">
      <c r="A1457" s="9">
        <v>2019</v>
      </c>
      <c r="B1457" s="9">
        <v>5</v>
      </c>
      <c r="C1457" s="9" t="s">
        <v>19</v>
      </c>
      <c r="D1457" s="9" t="s">
        <v>66</v>
      </c>
      <c r="E1457" s="9" t="s">
        <v>43</v>
      </c>
      <c r="F1457" s="9" t="s">
        <v>494</v>
      </c>
      <c r="G1457" s="5" t="s">
        <v>495</v>
      </c>
      <c r="H1457" s="6">
        <v>0.19</v>
      </c>
      <c r="I1457" s="6">
        <v>0</v>
      </c>
      <c r="J1457" s="6">
        <v>0</v>
      </c>
      <c r="K1457" s="6">
        <v>0.19</v>
      </c>
      <c r="L1457" s="6">
        <v>0</v>
      </c>
      <c r="M1457" s="6">
        <v>0</v>
      </c>
      <c r="N1457" s="6">
        <v>0</v>
      </c>
      <c r="O1457" s="6">
        <v>0</v>
      </c>
      <c r="P1457" s="82">
        <f t="shared" si="24"/>
        <v>0</v>
      </c>
    </row>
    <row r="1458" spans="1:16" s="3" customFormat="1" x14ac:dyDescent="0.25">
      <c r="A1458" s="9">
        <v>2019</v>
      </c>
      <c r="B1458" s="9">
        <v>5</v>
      </c>
      <c r="C1458" s="9" t="s">
        <v>98</v>
      </c>
      <c r="D1458" s="9" t="s">
        <v>120</v>
      </c>
      <c r="E1458" s="9" t="s">
        <v>29</v>
      </c>
      <c r="F1458" s="9" t="s">
        <v>496</v>
      </c>
      <c r="G1458" s="5" t="s">
        <v>497</v>
      </c>
      <c r="H1458" s="6">
        <v>2.2999999999999998</v>
      </c>
      <c r="I1458" s="6">
        <v>0</v>
      </c>
      <c r="J1458" s="6">
        <v>0</v>
      </c>
      <c r="K1458" s="6">
        <v>0</v>
      </c>
      <c r="L1458" s="6">
        <v>0</v>
      </c>
      <c r="M1458" s="6">
        <v>2.2999999999999998</v>
      </c>
      <c r="N1458" s="6">
        <v>0</v>
      </c>
      <c r="O1458" s="6">
        <v>0</v>
      </c>
      <c r="P1458" s="82">
        <f t="shared" si="24"/>
        <v>2.2999999999999998</v>
      </c>
    </row>
    <row r="1459" spans="1:16" s="3" customFormat="1" x14ac:dyDescent="0.25">
      <c r="A1459" s="9">
        <v>2019</v>
      </c>
      <c r="B1459" s="9">
        <v>5</v>
      </c>
      <c r="C1459" s="9" t="s">
        <v>222</v>
      </c>
      <c r="D1459" s="9" t="s">
        <v>229</v>
      </c>
      <c r="E1459" s="9" t="s">
        <v>224</v>
      </c>
      <c r="F1459" s="9" t="s">
        <v>498</v>
      </c>
      <c r="G1459" s="5" t="s">
        <v>499</v>
      </c>
      <c r="H1459" s="6">
        <v>80</v>
      </c>
      <c r="I1459" s="6">
        <v>0</v>
      </c>
      <c r="J1459" s="6">
        <v>0</v>
      </c>
      <c r="K1459" s="6">
        <v>0.05</v>
      </c>
      <c r="L1459" s="6">
        <v>0.39</v>
      </c>
      <c r="M1459" s="6">
        <v>0</v>
      </c>
      <c r="N1459" s="6">
        <v>0</v>
      </c>
      <c r="O1459" s="6">
        <v>79.56</v>
      </c>
      <c r="P1459" s="82">
        <f t="shared" si="24"/>
        <v>79.56</v>
      </c>
    </row>
    <row r="1460" spans="1:16" s="3" customFormat="1" x14ac:dyDescent="0.25">
      <c r="A1460" s="9">
        <v>2019</v>
      </c>
      <c r="B1460" s="9">
        <v>5</v>
      </c>
      <c r="C1460" s="9" t="s">
        <v>222</v>
      </c>
      <c r="D1460" s="9" t="s">
        <v>223</v>
      </c>
      <c r="E1460" s="9" t="s">
        <v>500</v>
      </c>
      <c r="F1460" s="9" t="s">
        <v>501</v>
      </c>
      <c r="G1460" s="5" t="s">
        <v>502</v>
      </c>
      <c r="H1460" s="6">
        <v>150.91999999999999</v>
      </c>
      <c r="I1460" s="6">
        <v>0</v>
      </c>
      <c r="J1460" s="6">
        <v>0</v>
      </c>
      <c r="K1460" s="6">
        <v>0.09</v>
      </c>
      <c r="L1460" s="6">
        <v>0.7</v>
      </c>
      <c r="M1460" s="6">
        <v>0</v>
      </c>
      <c r="N1460" s="6">
        <v>0</v>
      </c>
      <c r="O1460" s="6">
        <v>150.13</v>
      </c>
      <c r="P1460" s="82">
        <f t="shared" si="24"/>
        <v>150.13</v>
      </c>
    </row>
    <row r="1461" spans="1:16" s="3" customFormat="1" x14ac:dyDescent="0.25">
      <c r="A1461" s="9">
        <v>2019</v>
      </c>
      <c r="B1461" s="9">
        <v>5</v>
      </c>
      <c r="C1461" s="9" t="s">
        <v>231</v>
      </c>
      <c r="D1461" s="9" t="s">
        <v>503</v>
      </c>
      <c r="E1461" s="9" t="s">
        <v>500</v>
      </c>
      <c r="F1461" s="9" t="s">
        <v>501</v>
      </c>
      <c r="G1461" s="5" t="s">
        <v>502</v>
      </c>
      <c r="H1461" s="6">
        <v>408.21</v>
      </c>
      <c r="I1461" s="6">
        <v>0</v>
      </c>
      <c r="J1461" s="6">
        <v>0</v>
      </c>
      <c r="K1461" s="6">
        <v>0.25</v>
      </c>
      <c r="L1461" s="6">
        <v>1.88</v>
      </c>
      <c r="M1461" s="6">
        <v>0</v>
      </c>
      <c r="N1461" s="6">
        <v>0</v>
      </c>
      <c r="O1461" s="6">
        <v>406.07</v>
      </c>
      <c r="P1461" s="82">
        <f t="shared" si="24"/>
        <v>406.07</v>
      </c>
    </row>
    <row r="1462" spans="1:16" s="3" customFormat="1" x14ac:dyDescent="0.25">
      <c r="A1462" s="9">
        <v>2019</v>
      </c>
      <c r="B1462" s="9">
        <v>5</v>
      </c>
      <c r="C1462" s="9" t="s">
        <v>231</v>
      </c>
      <c r="D1462" s="9" t="s">
        <v>522</v>
      </c>
      <c r="E1462" s="9" t="s">
        <v>500</v>
      </c>
      <c r="F1462" s="9" t="s">
        <v>523</v>
      </c>
      <c r="G1462" s="5" t="s">
        <v>502</v>
      </c>
      <c r="H1462" s="6">
        <v>1043.57</v>
      </c>
      <c r="I1462" s="6">
        <v>0</v>
      </c>
      <c r="J1462" s="6">
        <v>0</v>
      </c>
      <c r="K1462" s="6">
        <v>0.66</v>
      </c>
      <c r="L1462" s="6">
        <v>4.88</v>
      </c>
      <c r="M1462" s="6">
        <v>0</v>
      </c>
      <c r="N1462" s="6">
        <v>0</v>
      </c>
      <c r="O1462" s="6">
        <v>1038.03</v>
      </c>
      <c r="P1462" s="82">
        <f t="shared" si="24"/>
        <v>1038.03</v>
      </c>
    </row>
    <row r="1463" spans="1:16" s="3" customFormat="1" x14ac:dyDescent="0.25">
      <c r="A1463" s="9">
        <v>2019</v>
      </c>
      <c r="B1463" s="9">
        <v>5</v>
      </c>
      <c r="C1463" s="9" t="s">
        <v>133</v>
      </c>
      <c r="D1463" s="9" t="s">
        <v>292</v>
      </c>
      <c r="E1463" s="9" t="s">
        <v>242</v>
      </c>
      <c r="F1463" s="9" t="s">
        <v>504</v>
      </c>
      <c r="G1463" s="5" t="s">
        <v>505</v>
      </c>
      <c r="H1463" s="6">
        <v>58.37</v>
      </c>
      <c r="I1463" s="6">
        <v>0</v>
      </c>
      <c r="J1463" s="6">
        <v>0</v>
      </c>
      <c r="K1463" s="6">
        <v>0</v>
      </c>
      <c r="L1463" s="6">
        <v>1.33</v>
      </c>
      <c r="M1463" s="6">
        <v>0</v>
      </c>
      <c r="N1463" s="6">
        <v>0</v>
      </c>
      <c r="O1463" s="6">
        <v>57.04</v>
      </c>
      <c r="P1463" s="82">
        <f t="shared" si="24"/>
        <v>57.04</v>
      </c>
    </row>
    <row r="1464" spans="1:16" s="3" customFormat="1" x14ac:dyDescent="0.25">
      <c r="A1464" s="9">
        <v>2019</v>
      </c>
      <c r="B1464" s="9">
        <v>5</v>
      </c>
      <c r="C1464" s="9" t="s">
        <v>133</v>
      </c>
      <c r="D1464" s="9" t="s">
        <v>506</v>
      </c>
      <c r="E1464" s="9" t="s">
        <v>242</v>
      </c>
      <c r="F1464" s="9" t="s">
        <v>507</v>
      </c>
      <c r="G1464" s="5" t="s">
        <v>505</v>
      </c>
      <c r="H1464" s="6">
        <v>37.03</v>
      </c>
      <c r="I1464" s="6">
        <v>0</v>
      </c>
      <c r="J1464" s="6">
        <v>0</v>
      </c>
      <c r="K1464" s="6">
        <v>0</v>
      </c>
      <c r="L1464" s="6">
        <v>0.74</v>
      </c>
      <c r="M1464" s="6">
        <v>0</v>
      </c>
      <c r="N1464" s="6">
        <v>0</v>
      </c>
      <c r="O1464" s="6">
        <v>36.29</v>
      </c>
      <c r="P1464" s="82">
        <f t="shared" si="24"/>
        <v>36.29</v>
      </c>
    </row>
    <row r="1465" spans="1:16" s="3" customFormat="1" x14ac:dyDescent="0.25">
      <c r="A1465" s="9">
        <v>2019</v>
      </c>
      <c r="B1465" s="9">
        <v>5</v>
      </c>
      <c r="C1465" s="9" t="s">
        <v>133</v>
      </c>
      <c r="D1465" s="9" t="s">
        <v>292</v>
      </c>
      <c r="E1465" s="9" t="s">
        <v>242</v>
      </c>
      <c r="F1465" s="9" t="s">
        <v>508</v>
      </c>
      <c r="G1465" s="5" t="s">
        <v>505</v>
      </c>
      <c r="H1465" s="6">
        <v>96.82</v>
      </c>
      <c r="I1465" s="6">
        <v>0</v>
      </c>
      <c r="J1465" s="6">
        <v>0</v>
      </c>
      <c r="K1465" s="6">
        <v>0</v>
      </c>
      <c r="L1465" s="6">
        <v>2.21</v>
      </c>
      <c r="M1465" s="6">
        <v>0</v>
      </c>
      <c r="N1465" s="6">
        <v>0</v>
      </c>
      <c r="O1465" s="6">
        <v>94.61</v>
      </c>
      <c r="P1465" s="82">
        <f t="shared" si="24"/>
        <v>94.61</v>
      </c>
    </row>
    <row r="1466" spans="1:16" s="3" customFormat="1" x14ac:dyDescent="0.25">
      <c r="A1466" s="9">
        <v>2019</v>
      </c>
      <c r="B1466" s="9">
        <v>5</v>
      </c>
      <c r="C1466" s="9" t="s">
        <v>133</v>
      </c>
      <c r="D1466" s="9" t="s">
        <v>292</v>
      </c>
      <c r="E1466" s="9" t="s">
        <v>441</v>
      </c>
      <c r="F1466" s="9" t="s">
        <v>509</v>
      </c>
      <c r="G1466" s="5" t="s">
        <v>510</v>
      </c>
      <c r="H1466" s="6">
        <v>7.08</v>
      </c>
      <c r="I1466" s="6">
        <v>0</v>
      </c>
      <c r="J1466" s="6">
        <v>0</v>
      </c>
      <c r="K1466" s="6">
        <v>7.08</v>
      </c>
      <c r="L1466" s="6">
        <v>0</v>
      </c>
      <c r="M1466" s="6">
        <v>0</v>
      </c>
      <c r="N1466" s="6">
        <v>0</v>
      </c>
      <c r="O1466" s="6">
        <v>0</v>
      </c>
      <c r="P1466" s="82">
        <f t="shared" si="24"/>
        <v>0</v>
      </c>
    </row>
    <row r="1467" spans="1:16" s="3" customFormat="1" x14ac:dyDescent="0.25">
      <c r="A1467" s="9">
        <v>2019</v>
      </c>
      <c r="B1467" s="9">
        <v>5</v>
      </c>
      <c r="C1467" s="9" t="s">
        <v>19</v>
      </c>
      <c r="D1467" s="9" t="s">
        <v>299</v>
      </c>
      <c r="E1467" s="9" t="s">
        <v>280</v>
      </c>
      <c r="F1467" s="9" t="s">
        <v>511</v>
      </c>
      <c r="G1467" s="5" t="s">
        <v>512</v>
      </c>
      <c r="H1467" s="6">
        <v>0.12000000000000001</v>
      </c>
      <c r="I1467" s="6">
        <v>0</v>
      </c>
      <c r="J1467" s="6">
        <v>0</v>
      </c>
      <c r="K1467" s="6">
        <v>0.12000000000000001</v>
      </c>
      <c r="L1467" s="6">
        <v>0</v>
      </c>
      <c r="M1467" s="6">
        <v>0</v>
      </c>
      <c r="N1467" s="6">
        <v>0</v>
      </c>
      <c r="O1467" s="6">
        <v>0</v>
      </c>
      <c r="P1467" s="82">
        <f t="shared" si="24"/>
        <v>0</v>
      </c>
    </row>
    <row r="1468" spans="1:16" s="3" customFormat="1" x14ac:dyDescent="0.25">
      <c r="A1468" s="9">
        <v>2019</v>
      </c>
      <c r="B1468" s="9">
        <v>5</v>
      </c>
      <c r="C1468" s="9" t="s">
        <v>19</v>
      </c>
      <c r="D1468" s="9" t="s">
        <v>299</v>
      </c>
      <c r="E1468" s="9" t="s">
        <v>280</v>
      </c>
      <c r="F1468" s="9" t="s">
        <v>513</v>
      </c>
      <c r="G1468" s="5" t="s">
        <v>512</v>
      </c>
      <c r="H1468" s="6">
        <v>0.06</v>
      </c>
      <c r="I1468" s="6">
        <v>0</v>
      </c>
      <c r="J1468" s="6">
        <v>0</v>
      </c>
      <c r="K1468" s="6">
        <v>0.06</v>
      </c>
      <c r="L1468" s="6">
        <v>0</v>
      </c>
      <c r="M1468" s="6">
        <v>0</v>
      </c>
      <c r="N1468" s="6">
        <v>0</v>
      </c>
      <c r="O1468" s="6">
        <v>0</v>
      </c>
      <c r="P1468" s="82">
        <f t="shared" si="24"/>
        <v>0</v>
      </c>
    </row>
    <row r="1469" spans="1:16" s="3" customFormat="1" x14ac:dyDescent="0.25">
      <c r="A1469" s="9">
        <v>2019</v>
      </c>
      <c r="B1469" s="9">
        <v>5</v>
      </c>
      <c r="C1469" s="9" t="s">
        <v>19</v>
      </c>
      <c r="D1469" s="9" t="s">
        <v>46</v>
      </c>
      <c r="E1469" s="9" t="s">
        <v>280</v>
      </c>
      <c r="F1469" s="9" t="s">
        <v>514</v>
      </c>
      <c r="G1469" s="5" t="s">
        <v>512</v>
      </c>
      <c r="H1469" s="6">
        <v>0.1</v>
      </c>
      <c r="I1469" s="6">
        <v>0</v>
      </c>
      <c r="J1469" s="6">
        <v>0</v>
      </c>
      <c r="K1469" s="6">
        <v>0.1</v>
      </c>
      <c r="L1469" s="6">
        <v>0</v>
      </c>
      <c r="M1469" s="6">
        <v>0</v>
      </c>
      <c r="N1469" s="6">
        <v>0</v>
      </c>
      <c r="O1469" s="6">
        <v>0</v>
      </c>
      <c r="P1469" s="82">
        <f t="shared" si="24"/>
        <v>0</v>
      </c>
    </row>
    <row r="1470" spans="1:16" s="3" customFormat="1" x14ac:dyDescent="0.25">
      <c r="A1470" s="9">
        <v>2019</v>
      </c>
      <c r="B1470" s="9">
        <v>6</v>
      </c>
      <c r="C1470" s="10" t="s">
        <v>15</v>
      </c>
      <c r="D1470" s="10" t="s">
        <v>16</v>
      </c>
      <c r="E1470" s="11" t="s">
        <v>17</v>
      </c>
      <c r="F1470" s="10" t="s">
        <v>18</v>
      </c>
      <c r="G1470" s="12" t="s">
        <v>18</v>
      </c>
      <c r="H1470" s="6">
        <v>1.44</v>
      </c>
      <c r="I1470" s="6">
        <v>0</v>
      </c>
      <c r="J1470" s="6">
        <v>0</v>
      </c>
      <c r="K1470" s="6">
        <v>0</v>
      </c>
      <c r="L1470" s="6">
        <v>1.44</v>
      </c>
      <c r="M1470" s="6">
        <v>0</v>
      </c>
      <c r="N1470" s="6">
        <v>0</v>
      </c>
      <c r="O1470" s="6">
        <v>0</v>
      </c>
      <c r="P1470" s="82">
        <f t="shared" si="24"/>
        <v>0</v>
      </c>
    </row>
    <row r="1471" spans="1:16" s="3" customFormat="1" x14ac:dyDescent="0.25">
      <c r="A1471" s="9">
        <v>2019</v>
      </c>
      <c r="B1471" s="9">
        <v>6</v>
      </c>
      <c r="C1471" s="10" t="s">
        <v>19</v>
      </c>
      <c r="D1471" s="10" t="s">
        <v>20</v>
      </c>
      <c r="E1471" s="11" t="s">
        <v>21</v>
      </c>
      <c r="F1471" s="10" t="s">
        <v>22</v>
      </c>
      <c r="G1471" s="12" t="s">
        <v>23</v>
      </c>
      <c r="H1471" s="6">
        <v>0.02</v>
      </c>
      <c r="I1471" s="6">
        <v>0</v>
      </c>
      <c r="J1471" s="6">
        <v>0</v>
      </c>
      <c r="K1471" s="6">
        <v>0.02</v>
      </c>
      <c r="L1471" s="6">
        <v>0</v>
      </c>
      <c r="M1471" s="6">
        <v>0</v>
      </c>
      <c r="N1471" s="6">
        <v>0</v>
      </c>
      <c r="O1471" s="6">
        <v>0</v>
      </c>
      <c r="P1471" s="82">
        <f t="shared" si="24"/>
        <v>0</v>
      </c>
    </row>
    <row r="1472" spans="1:16" s="3" customFormat="1" x14ac:dyDescent="0.25">
      <c r="A1472" s="9">
        <v>2019</v>
      </c>
      <c r="B1472" s="9">
        <v>6</v>
      </c>
      <c r="C1472" s="10" t="s">
        <v>15</v>
      </c>
      <c r="D1472" s="10" t="s">
        <v>24</v>
      </c>
      <c r="E1472" s="11" t="s">
        <v>25</v>
      </c>
      <c r="F1472" s="10" t="s">
        <v>26</v>
      </c>
      <c r="G1472" s="12" t="s">
        <v>26</v>
      </c>
      <c r="H1472" s="6">
        <v>0.46</v>
      </c>
      <c r="I1472" s="6">
        <v>0</v>
      </c>
      <c r="J1472" s="6">
        <v>0</v>
      </c>
      <c r="K1472" s="6">
        <v>0.06</v>
      </c>
      <c r="L1472" s="6">
        <v>0.4</v>
      </c>
      <c r="M1472" s="6">
        <v>0</v>
      </c>
      <c r="N1472" s="6">
        <v>0</v>
      </c>
      <c r="O1472" s="6">
        <v>0</v>
      </c>
      <c r="P1472" s="82">
        <f t="shared" si="24"/>
        <v>0</v>
      </c>
    </row>
    <row r="1473" spans="1:16" s="3" customFormat="1" x14ac:dyDescent="0.25">
      <c r="A1473" s="9">
        <v>2019</v>
      </c>
      <c r="B1473" s="9">
        <v>6</v>
      </c>
      <c r="C1473" s="10" t="s">
        <v>27</v>
      </c>
      <c r="D1473" s="10" t="s">
        <v>28</v>
      </c>
      <c r="E1473" s="11" t="s">
        <v>29</v>
      </c>
      <c r="F1473" s="10" t="s">
        <v>30</v>
      </c>
      <c r="G1473" s="12" t="s">
        <v>30</v>
      </c>
      <c r="H1473" s="6">
        <v>29.36</v>
      </c>
      <c r="I1473" s="6">
        <v>0</v>
      </c>
      <c r="J1473" s="6">
        <v>0</v>
      </c>
      <c r="K1473" s="6">
        <v>0.16</v>
      </c>
      <c r="L1473" s="6">
        <v>0</v>
      </c>
      <c r="M1473" s="6">
        <v>29.2</v>
      </c>
      <c r="N1473" s="6">
        <v>12.14</v>
      </c>
      <c r="O1473" s="6">
        <v>0</v>
      </c>
      <c r="P1473" s="82">
        <f t="shared" si="24"/>
        <v>17.059999999999999</v>
      </c>
    </row>
    <row r="1474" spans="1:16" s="3" customFormat="1" x14ac:dyDescent="0.25">
      <c r="A1474" s="9">
        <v>2019</v>
      </c>
      <c r="B1474" s="9">
        <v>6</v>
      </c>
      <c r="C1474" s="10" t="s">
        <v>27</v>
      </c>
      <c r="D1474" s="10" t="s">
        <v>28</v>
      </c>
      <c r="E1474" s="11" t="s">
        <v>29</v>
      </c>
      <c r="F1474" s="10" t="s">
        <v>31</v>
      </c>
      <c r="G1474" s="12" t="s">
        <v>30</v>
      </c>
      <c r="H1474" s="6">
        <v>6.7900000000000009</v>
      </c>
      <c r="I1474" s="6">
        <v>0</v>
      </c>
      <c r="J1474" s="6">
        <v>0</v>
      </c>
      <c r="K1474" s="6">
        <v>0.03</v>
      </c>
      <c r="L1474" s="6">
        <v>0</v>
      </c>
      <c r="M1474" s="6">
        <v>6.76</v>
      </c>
      <c r="N1474" s="6">
        <v>2.81</v>
      </c>
      <c r="O1474" s="6">
        <v>0</v>
      </c>
      <c r="P1474" s="82">
        <f t="shared" si="24"/>
        <v>3.9499999999999997</v>
      </c>
    </row>
    <row r="1475" spans="1:16" s="3" customFormat="1" x14ac:dyDescent="0.25">
      <c r="A1475" s="9">
        <v>2019</v>
      </c>
      <c r="B1475" s="9">
        <v>6</v>
      </c>
      <c r="C1475" s="10" t="s">
        <v>27</v>
      </c>
      <c r="D1475" s="10" t="s">
        <v>28</v>
      </c>
      <c r="E1475" s="11" t="s">
        <v>29</v>
      </c>
      <c r="F1475" s="10" t="s">
        <v>32</v>
      </c>
      <c r="G1475" s="12" t="s">
        <v>30</v>
      </c>
      <c r="H1475" s="6">
        <v>4.68</v>
      </c>
      <c r="I1475" s="6">
        <v>0</v>
      </c>
      <c r="J1475" s="6">
        <v>0</v>
      </c>
      <c r="K1475" s="6">
        <v>0.09</v>
      </c>
      <c r="L1475" s="6">
        <v>0</v>
      </c>
      <c r="M1475" s="6">
        <v>4.59</v>
      </c>
      <c r="N1475" s="6">
        <v>1.9</v>
      </c>
      <c r="O1475" s="6">
        <v>0</v>
      </c>
      <c r="P1475" s="82">
        <f t="shared" si="24"/>
        <v>2.69</v>
      </c>
    </row>
    <row r="1476" spans="1:16" s="3" customFormat="1" x14ac:dyDescent="0.25">
      <c r="A1476" s="9">
        <v>2019</v>
      </c>
      <c r="B1476" s="9">
        <v>6</v>
      </c>
      <c r="C1476" s="10" t="s">
        <v>27</v>
      </c>
      <c r="D1476" s="10" t="s">
        <v>28</v>
      </c>
      <c r="E1476" s="11" t="s">
        <v>29</v>
      </c>
      <c r="F1476" s="10" t="s">
        <v>33</v>
      </c>
      <c r="G1476" s="12" t="s">
        <v>30</v>
      </c>
      <c r="H1476" s="6">
        <v>7.92</v>
      </c>
      <c r="I1476" s="6">
        <v>0</v>
      </c>
      <c r="J1476" s="6">
        <v>0</v>
      </c>
      <c r="K1476" s="6">
        <v>0.05</v>
      </c>
      <c r="L1476" s="6">
        <v>0</v>
      </c>
      <c r="M1476" s="6">
        <v>7.8800000000000008</v>
      </c>
      <c r="N1476" s="6">
        <v>3.27</v>
      </c>
      <c r="O1476" s="6">
        <v>0</v>
      </c>
      <c r="P1476" s="82">
        <f t="shared" ref="P1476:P1539" si="25">+O1476+M1476-N1476</f>
        <v>4.6100000000000012</v>
      </c>
    </row>
    <row r="1477" spans="1:16" s="3" customFormat="1" x14ac:dyDescent="0.25">
      <c r="A1477" s="9">
        <v>2019</v>
      </c>
      <c r="B1477" s="9">
        <v>6</v>
      </c>
      <c r="C1477" s="10" t="s">
        <v>27</v>
      </c>
      <c r="D1477" s="10" t="s">
        <v>28</v>
      </c>
      <c r="E1477" s="11" t="s">
        <v>29</v>
      </c>
      <c r="F1477" s="10" t="s">
        <v>34</v>
      </c>
      <c r="G1477" s="12" t="s">
        <v>30</v>
      </c>
      <c r="H1477" s="6">
        <v>25.4</v>
      </c>
      <c r="I1477" s="6">
        <v>0</v>
      </c>
      <c r="J1477" s="6">
        <v>0</v>
      </c>
      <c r="K1477" s="6">
        <v>0.14000000000000001</v>
      </c>
      <c r="L1477" s="6">
        <v>0</v>
      </c>
      <c r="M1477" s="6">
        <v>25.25</v>
      </c>
      <c r="N1477" s="6">
        <v>10.49</v>
      </c>
      <c r="O1477" s="6">
        <v>0</v>
      </c>
      <c r="P1477" s="82">
        <f t="shared" si="25"/>
        <v>14.76</v>
      </c>
    </row>
    <row r="1478" spans="1:16" s="3" customFormat="1" x14ac:dyDescent="0.25">
      <c r="A1478" s="9">
        <v>2019</v>
      </c>
      <c r="B1478" s="9">
        <v>6</v>
      </c>
      <c r="C1478" s="10" t="s">
        <v>27</v>
      </c>
      <c r="D1478" s="10" t="s">
        <v>28</v>
      </c>
      <c r="E1478" s="11" t="s">
        <v>29</v>
      </c>
      <c r="F1478" s="10" t="s">
        <v>35</v>
      </c>
      <c r="G1478" s="12" t="s">
        <v>30</v>
      </c>
      <c r="H1478" s="6">
        <v>0.92</v>
      </c>
      <c r="I1478" s="6">
        <v>0</v>
      </c>
      <c r="J1478" s="6">
        <v>0</v>
      </c>
      <c r="K1478" s="6">
        <v>0.02</v>
      </c>
      <c r="L1478" s="6">
        <v>0</v>
      </c>
      <c r="M1478" s="6">
        <v>0.9</v>
      </c>
      <c r="N1478" s="6">
        <v>0.37</v>
      </c>
      <c r="O1478" s="6">
        <v>0</v>
      </c>
      <c r="P1478" s="82">
        <f t="shared" si="25"/>
        <v>0.53</v>
      </c>
    </row>
    <row r="1479" spans="1:16" s="3" customFormat="1" x14ac:dyDescent="0.25">
      <c r="A1479" s="9">
        <v>2019</v>
      </c>
      <c r="B1479" s="9">
        <v>6</v>
      </c>
      <c r="C1479" s="10" t="s">
        <v>27</v>
      </c>
      <c r="D1479" s="10" t="s">
        <v>28</v>
      </c>
      <c r="E1479" s="11" t="s">
        <v>29</v>
      </c>
      <c r="F1479" s="10" t="s">
        <v>36</v>
      </c>
      <c r="G1479" s="12" t="s">
        <v>30</v>
      </c>
      <c r="H1479" s="6">
        <v>15.4</v>
      </c>
      <c r="I1479" s="6">
        <v>0</v>
      </c>
      <c r="J1479" s="6">
        <v>0</v>
      </c>
      <c r="K1479" s="6">
        <v>0.3</v>
      </c>
      <c r="L1479" s="6">
        <v>0</v>
      </c>
      <c r="M1479" s="6">
        <v>15.11</v>
      </c>
      <c r="N1479" s="6">
        <v>6.28</v>
      </c>
      <c r="O1479" s="6">
        <v>0</v>
      </c>
      <c r="P1479" s="82">
        <f t="shared" si="25"/>
        <v>8.8299999999999983</v>
      </c>
    </row>
    <row r="1480" spans="1:16" s="3" customFormat="1" x14ac:dyDescent="0.25">
      <c r="A1480" s="9">
        <v>2019</v>
      </c>
      <c r="B1480" s="9">
        <v>6</v>
      </c>
      <c r="C1480" s="10" t="s">
        <v>27</v>
      </c>
      <c r="D1480" s="10" t="s">
        <v>28</v>
      </c>
      <c r="E1480" s="11" t="s">
        <v>29</v>
      </c>
      <c r="F1480" s="10" t="s">
        <v>37</v>
      </c>
      <c r="G1480" s="12" t="s">
        <v>30</v>
      </c>
      <c r="H1480" s="6">
        <v>0.12</v>
      </c>
      <c r="I1480" s="6">
        <v>0</v>
      </c>
      <c r="J1480" s="6">
        <v>0</v>
      </c>
      <c r="K1480" s="6">
        <v>0</v>
      </c>
      <c r="L1480" s="6">
        <v>0</v>
      </c>
      <c r="M1480" s="6">
        <v>0.12</v>
      </c>
      <c r="N1480" s="6">
        <v>0.05</v>
      </c>
      <c r="O1480" s="6">
        <v>0</v>
      </c>
      <c r="P1480" s="82">
        <f t="shared" si="25"/>
        <v>6.9999999999999993E-2</v>
      </c>
    </row>
    <row r="1481" spans="1:16" s="3" customFormat="1" x14ac:dyDescent="0.25">
      <c r="A1481" s="9">
        <v>2019</v>
      </c>
      <c r="B1481" s="9">
        <v>6</v>
      </c>
      <c r="C1481" s="10" t="s">
        <v>27</v>
      </c>
      <c r="D1481" s="10" t="s">
        <v>28</v>
      </c>
      <c r="E1481" s="11" t="s">
        <v>29</v>
      </c>
      <c r="F1481" s="10" t="s">
        <v>38</v>
      </c>
      <c r="G1481" s="12" t="s">
        <v>30</v>
      </c>
      <c r="H1481" s="6">
        <v>126.43</v>
      </c>
      <c r="I1481" s="6">
        <v>0</v>
      </c>
      <c r="J1481" s="6">
        <v>0</v>
      </c>
      <c r="K1481" s="6">
        <v>2.42</v>
      </c>
      <c r="L1481" s="6">
        <v>0</v>
      </c>
      <c r="M1481" s="6">
        <v>124.01</v>
      </c>
      <c r="N1481" s="6">
        <v>51.54</v>
      </c>
      <c r="O1481" s="6">
        <v>0</v>
      </c>
      <c r="P1481" s="82">
        <f t="shared" si="25"/>
        <v>72.47</v>
      </c>
    </row>
    <row r="1482" spans="1:16" s="3" customFormat="1" x14ac:dyDescent="0.25">
      <c r="A1482" s="9">
        <v>2019</v>
      </c>
      <c r="B1482" s="9">
        <v>6</v>
      </c>
      <c r="C1482" s="10" t="s">
        <v>27</v>
      </c>
      <c r="D1482" s="10" t="s">
        <v>28</v>
      </c>
      <c r="E1482" s="11" t="s">
        <v>29</v>
      </c>
      <c r="F1482" s="10" t="s">
        <v>39</v>
      </c>
      <c r="G1482" s="12" t="s">
        <v>30</v>
      </c>
      <c r="H1482" s="6">
        <v>34.94</v>
      </c>
      <c r="I1482" s="6">
        <v>0</v>
      </c>
      <c r="J1482" s="6">
        <v>0</v>
      </c>
      <c r="K1482" s="6">
        <v>0.67</v>
      </c>
      <c r="L1482" s="6">
        <v>0</v>
      </c>
      <c r="M1482" s="6">
        <v>34.269999999999996</v>
      </c>
      <c r="N1482" s="6">
        <v>14.24</v>
      </c>
      <c r="O1482" s="6">
        <v>0</v>
      </c>
      <c r="P1482" s="82">
        <f t="shared" si="25"/>
        <v>20.029999999999994</v>
      </c>
    </row>
    <row r="1483" spans="1:16" s="3" customFormat="1" x14ac:dyDescent="0.25">
      <c r="A1483" s="9">
        <v>2019</v>
      </c>
      <c r="B1483" s="9">
        <v>6</v>
      </c>
      <c r="C1483" s="10" t="s">
        <v>27</v>
      </c>
      <c r="D1483" s="10" t="s">
        <v>28</v>
      </c>
      <c r="E1483" s="11" t="s">
        <v>29</v>
      </c>
      <c r="F1483" s="10" t="s">
        <v>40</v>
      </c>
      <c r="G1483" s="12" t="s">
        <v>30</v>
      </c>
      <c r="H1483" s="6">
        <v>31.840000000000003</v>
      </c>
      <c r="I1483" s="6">
        <v>0</v>
      </c>
      <c r="J1483" s="6">
        <v>0</v>
      </c>
      <c r="K1483" s="6">
        <v>0.61</v>
      </c>
      <c r="L1483" s="6">
        <v>0</v>
      </c>
      <c r="M1483" s="6">
        <v>31.23</v>
      </c>
      <c r="N1483" s="6">
        <v>12.98</v>
      </c>
      <c r="O1483" s="6">
        <v>0</v>
      </c>
      <c r="P1483" s="82">
        <f t="shared" si="25"/>
        <v>18.25</v>
      </c>
    </row>
    <row r="1484" spans="1:16" s="3" customFormat="1" x14ac:dyDescent="0.25">
      <c r="A1484" s="9">
        <v>2019</v>
      </c>
      <c r="B1484" s="9">
        <v>6</v>
      </c>
      <c r="C1484" s="10" t="s">
        <v>27</v>
      </c>
      <c r="D1484" s="10" t="s">
        <v>28</v>
      </c>
      <c r="E1484" s="11" t="s">
        <v>29</v>
      </c>
      <c r="F1484" s="10" t="s">
        <v>41</v>
      </c>
      <c r="G1484" s="12" t="s">
        <v>30</v>
      </c>
      <c r="H1484" s="6">
        <v>1.75</v>
      </c>
      <c r="I1484" s="6">
        <v>0</v>
      </c>
      <c r="J1484" s="6">
        <v>0</v>
      </c>
      <c r="K1484" s="6">
        <v>0.04</v>
      </c>
      <c r="L1484" s="6">
        <v>0</v>
      </c>
      <c r="M1484" s="6">
        <v>1.72</v>
      </c>
      <c r="N1484" s="6">
        <v>0.72</v>
      </c>
      <c r="O1484" s="6">
        <v>0</v>
      </c>
      <c r="P1484" s="82">
        <f t="shared" si="25"/>
        <v>1</v>
      </c>
    </row>
    <row r="1485" spans="1:16" s="3" customFormat="1" x14ac:dyDescent="0.25">
      <c r="A1485" s="9">
        <v>2019</v>
      </c>
      <c r="B1485" s="9">
        <v>6</v>
      </c>
      <c r="C1485" s="10" t="s">
        <v>124</v>
      </c>
      <c r="D1485" s="10" t="s">
        <v>353</v>
      </c>
      <c r="E1485" s="11" t="s">
        <v>29</v>
      </c>
      <c r="F1485" s="10" t="s">
        <v>515</v>
      </c>
      <c r="G1485" s="12" t="s">
        <v>516</v>
      </c>
      <c r="H1485" s="6">
        <v>4.3</v>
      </c>
      <c r="I1485" s="6">
        <v>0</v>
      </c>
      <c r="J1485" s="6">
        <v>0</v>
      </c>
      <c r="K1485" s="6">
        <v>4.3</v>
      </c>
      <c r="L1485" s="6">
        <v>0</v>
      </c>
      <c r="M1485" s="6">
        <v>0</v>
      </c>
      <c r="N1485" s="6">
        <v>0</v>
      </c>
      <c r="O1485" s="6">
        <v>0</v>
      </c>
      <c r="P1485" s="82">
        <f t="shared" si="25"/>
        <v>0</v>
      </c>
    </row>
    <row r="1486" spans="1:16" s="3" customFormat="1" x14ac:dyDescent="0.25">
      <c r="A1486" s="9">
        <v>2019</v>
      </c>
      <c r="B1486" s="9">
        <v>6</v>
      </c>
      <c r="C1486" s="10" t="s">
        <v>15</v>
      </c>
      <c r="D1486" s="10" t="s">
        <v>42</v>
      </c>
      <c r="E1486" s="11" t="s">
        <v>43</v>
      </c>
      <c r="F1486" s="10" t="s">
        <v>44</v>
      </c>
      <c r="G1486" s="12" t="s">
        <v>45</v>
      </c>
      <c r="H1486" s="6">
        <v>1.0900000000000001</v>
      </c>
      <c r="I1486" s="6">
        <v>0</v>
      </c>
      <c r="J1486" s="6">
        <v>0</v>
      </c>
      <c r="K1486" s="6">
        <v>1.0900000000000001</v>
      </c>
      <c r="L1486" s="6">
        <v>0</v>
      </c>
      <c r="M1486" s="6">
        <v>0</v>
      </c>
      <c r="N1486" s="6">
        <v>0</v>
      </c>
      <c r="O1486" s="6">
        <v>0</v>
      </c>
      <c r="P1486" s="82">
        <f t="shared" si="25"/>
        <v>0</v>
      </c>
    </row>
    <row r="1487" spans="1:16" s="3" customFormat="1" x14ac:dyDescent="0.25">
      <c r="A1487" s="9">
        <v>2019</v>
      </c>
      <c r="B1487" s="9">
        <v>6</v>
      </c>
      <c r="C1487" s="10" t="s">
        <v>19</v>
      </c>
      <c r="D1487" s="10" t="s">
        <v>46</v>
      </c>
      <c r="E1487" s="11" t="s">
        <v>17</v>
      </c>
      <c r="F1487" s="10" t="s">
        <v>47</v>
      </c>
      <c r="G1487" s="12" t="s">
        <v>48</v>
      </c>
      <c r="H1487" s="6">
        <v>0.47</v>
      </c>
      <c r="I1487" s="6">
        <v>0</v>
      </c>
      <c r="J1487" s="6">
        <v>0</v>
      </c>
      <c r="K1487" s="6">
        <v>0.47</v>
      </c>
      <c r="L1487" s="6">
        <v>0</v>
      </c>
      <c r="M1487" s="6">
        <v>0</v>
      </c>
      <c r="N1487" s="6">
        <v>0</v>
      </c>
      <c r="O1487" s="6">
        <v>0</v>
      </c>
      <c r="P1487" s="82">
        <f t="shared" si="25"/>
        <v>0</v>
      </c>
    </row>
    <row r="1488" spans="1:16" s="3" customFormat="1" x14ac:dyDescent="0.25">
      <c r="A1488" s="9">
        <v>2019</v>
      </c>
      <c r="B1488" s="9">
        <v>6</v>
      </c>
      <c r="C1488" s="10" t="s">
        <v>19</v>
      </c>
      <c r="D1488" s="10" t="s">
        <v>46</v>
      </c>
      <c r="E1488" s="11" t="s">
        <v>17</v>
      </c>
      <c r="F1488" s="10" t="s">
        <v>49</v>
      </c>
      <c r="G1488" s="12" t="s">
        <v>48</v>
      </c>
      <c r="H1488" s="6">
        <v>1.33</v>
      </c>
      <c r="I1488" s="6">
        <v>0</v>
      </c>
      <c r="J1488" s="6">
        <v>0</v>
      </c>
      <c r="K1488" s="6">
        <v>1.33</v>
      </c>
      <c r="L1488" s="6">
        <v>0</v>
      </c>
      <c r="M1488" s="6">
        <v>0</v>
      </c>
      <c r="N1488" s="6">
        <v>0</v>
      </c>
      <c r="O1488" s="6">
        <v>0</v>
      </c>
      <c r="P1488" s="82">
        <f t="shared" si="25"/>
        <v>0</v>
      </c>
    </row>
    <row r="1489" spans="1:16" s="3" customFormat="1" x14ac:dyDescent="0.25">
      <c r="A1489" s="9">
        <v>2019</v>
      </c>
      <c r="B1489" s="9">
        <v>6</v>
      </c>
      <c r="C1489" s="10" t="s">
        <v>15</v>
      </c>
      <c r="D1489" s="10" t="s">
        <v>50</v>
      </c>
      <c r="E1489" s="11" t="s">
        <v>51</v>
      </c>
      <c r="F1489" s="10" t="s">
        <v>52</v>
      </c>
      <c r="G1489" s="12" t="s">
        <v>53</v>
      </c>
      <c r="H1489" s="6">
        <v>44.14</v>
      </c>
      <c r="I1489" s="6">
        <v>0</v>
      </c>
      <c r="J1489" s="6">
        <v>0</v>
      </c>
      <c r="K1489" s="6">
        <v>2.41</v>
      </c>
      <c r="L1489" s="6">
        <v>41.74</v>
      </c>
      <c r="M1489" s="6">
        <v>0</v>
      </c>
      <c r="N1489" s="6">
        <v>0</v>
      </c>
      <c r="O1489" s="6">
        <v>0</v>
      </c>
      <c r="P1489" s="82">
        <f t="shared" si="25"/>
        <v>0</v>
      </c>
    </row>
    <row r="1490" spans="1:16" s="3" customFormat="1" x14ac:dyDescent="0.25">
      <c r="A1490" s="9">
        <v>2019</v>
      </c>
      <c r="B1490" s="9">
        <v>6</v>
      </c>
      <c r="C1490" s="10" t="s">
        <v>15</v>
      </c>
      <c r="D1490" s="10" t="s">
        <v>50</v>
      </c>
      <c r="E1490" s="11" t="s">
        <v>51</v>
      </c>
      <c r="F1490" s="10" t="s">
        <v>54</v>
      </c>
      <c r="G1490" s="12" t="s">
        <v>53</v>
      </c>
      <c r="H1490" s="6">
        <v>20.66</v>
      </c>
      <c r="I1490" s="6">
        <v>0</v>
      </c>
      <c r="J1490" s="6">
        <v>0</v>
      </c>
      <c r="K1490" s="6">
        <v>1.05</v>
      </c>
      <c r="L1490" s="6">
        <v>19.61</v>
      </c>
      <c r="M1490" s="6">
        <v>0</v>
      </c>
      <c r="N1490" s="6">
        <v>0</v>
      </c>
      <c r="O1490" s="6">
        <v>0</v>
      </c>
      <c r="P1490" s="82">
        <f t="shared" si="25"/>
        <v>0</v>
      </c>
    </row>
    <row r="1491" spans="1:16" s="3" customFormat="1" x14ac:dyDescent="0.25">
      <c r="A1491" s="9">
        <v>2019</v>
      </c>
      <c r="B1491" s="9">
        <v>6</v>
      </c>
      <c r="C1491" s="10" t="s">
        <v>327</v>
      </c>
      <c r="D1491" s="10" t="s">
        <v>533</v>
      </c>
      <c r="E1491" s="11" t="s">
        <v>81</v>
      </c>
      <c r="F1491" s="10" t="s">
        <v>534</v>
      </c>
      <c r="G1491" s="12" t="s">
        <v>534</v>
      </c>
      <c r="H1491" s="6">
        <v>0.41548000000000002</v>
      </c>
      <c r="I1491" s="6">
        <v>0</v>
      </c>
      <c r="J1491" s="6">
        <v>0</v>
      </c>
      <c r="K1491" s="6">
        <v>0.41548000000000002</v>
      </c>
      <c r="L1491" s="6">
        <v>0</v>
      </c>
      <c r="M1491" s="6">
        <v>0</v>
      </c>
      <c r="N1491" s="6">
        <v>0</v>
      </c>
      <c r="O1491" s="6">
        <v>0</v>
      </c>
      <c r="P1491" s="82">
        <f t="shared" si="25"/>
        <v>0</v>
      </c>
    </row>
    <row r="1492" spans="1:16" s="3" customFormat="1" x14ac:dyDescent="0.25">
      <c r="A1492" s="9">
        <v>2019</v>
      </c>
      <c r="B1492" s="9">
        <v>6</v>
      </c>
      <c r="C1492" s="10" t="s">
        <v>55</v>
      </c>
      <c r="D1492" s="10" t="s">
        <v>56</v>
      </c>
      <c r="E1492" s="11" t="s">
        <v>57</v>
      </c>
      <c r="F1492" s="10" t="s">
        <v>58</v>
      </c>
      <c r="G1492" s="12" t="s">
        <v>59</v>
      </c>
      <c r="H1492" s="6">
        <v>0.03</v>
      </c>
      <c r="I1492" s="6">
        <v>0</v>
      </c>
      <c r="J1492" s="6">
        <v>0</v>
      </c>
      <c r="K1492" s="6">
        <v>0.03</v>
      </c>
      <c r="L1492" s="6">
        <v>0</v>
      </c>
      <c r="M1492" s="6">
        <v>0</v>
      </c>
      <c r="N1492" s="6">
        <v>0</v>
      </c>
      <c r="O1492" s="6">
        <v>0</v>
      </c>
      <c r="P1492" s="82">
        <f t="shared" si="25"/>
        <v>0</v>
      </c>
    </row>
    <row r="1493" spans="1:16" s="3" customFormat="1" x14ac:dyDescent="0.25">
      <c r="A1493" s="9">
        <v>2019</v>
      </c>
      <c r="B1493" s="9">
        <v>6</v>
      </c>
      <c r="C1493" s="10" t="s">
        <v>55</v>
      </c>
      <c r="D1493" s="10" t="s">
        <v>60</v>
      </c>
      <c r="E1493" s="11" t="s">
        <v>57</v>
      </c>
      <c r="F1493" s="10" t="s">
        <v>60</v>
      </c>
      <c r="G1493" s="12" t="s">
        <v>59</v>
      </c>
      <c r="H1493" s="6">
        <v>303.38</v>
      </c>
      <c r="I1493" s="6">
        <v>0</v>
      </c>
      <c r="J1493" s="6">
        <v>0</v>
      </c>
      <c r="K1493" s="6">
        <v>0.44</v>
      </c>
      <c r="L1493" s="6">
        <v>0</v>
      </c>
      <c r="M1493" s="6">
        <v>0</v>
      </c>
      <c r="N1493" s="6">
        <v>0</v>
      </c>
      <c r="O1493" s="6">
        <v>302.94</v>
      </c>
      <c r="P1493" s="82">
        <f t="shared" si="25"/>
        <v>302.94</v>
      </c>
    </row>
    <row r="1494" spans="1:16" s="3" customFormat="1" x14ac:dyDescent="0.25">
      <c r="A1494" s="9">
        <v>2019</v>
      </c>
      <c r="B1494" s="9">
        <v>6</v>
      </c>
      <c r="C1494" s="10" t="s">
        <v>61</v>
      </c>
      <c r="D1494" s="10" t="s">
        <v>62</v>
      </c>
      <c r="E1494" s="11" t="s">
        <v>29</v>
      </c>
      <c r="F1494" s="10" t="s">
        <v>63</v>
      </c>
      <c r="G1494" s="12" t="s">
        <v>64</v>
      </c>
      <c r="H1494" s="6">
        <v>0.98</v>
      </c>
      <c r="I1494" s="6">
        <v>0</v>
      </c>
      <c r="J1494" s="6">
        <v>0</v>
      </c>
      <c r="K1494" s="6">
        <v>0.04</v>
      </c>
      <c r="L1494" s="6">
        <v>0.94</v>
      </c>
      <c r="M1494" s="6">
        <v>0</v>
      </c>
      <c r="N1494" s="6">
        <v>0</v>
      </c>
      <c r="O1494" s="6">
        <v>0</v>
      </c>
      <c r="P1494" s="82">
        <f t="shared" si="25"/>
        <v>0</v>
      </c>
    </row>
    <row r="1495" spans="1:16" s="3" customFormat="1" x14ac:dyDescent="0.25">
      <c r="A1495" s="9">
        <v>2019</v>
      </c>
      <c r="B1495" s="9">
        <v>6</v>
      </c>
      <c r="C1495" s="10" t="s">
        <v>61</v>
      </c>
      <c r="D1495" s="10" t="s">
        <v>62</v>
      </c>
      <c r="E1495" s="11" t="s">
        <v>29</v>
      </c>
      <c r="F1495" s="10" t="s">
        <v>65</v>
      </c>
      <c r="G1495" s="12" t="s">
        <v>64</v>
      </c>
      <c r="H1495" s="6">
        <v>65.86</v>
      </c>
      <c r="I1495" s="6">
        <v>0</v>
      </c>
      <c r="J1495" s="6">
        <v>15.09</v>
      </c>
      <c r="K1495" s="6">
        <v>3</v>
      </c>
      <c r="L1495" s="6">
        <v>36.18</v>
      </c>
      <c r="M1495" s="6">
        <v>0</v>
      </c>
      <c r="N1495" s="6">
        <v>0</v>
      </c>
      <c r="O1495" s="6">
        <v>11.6</v>
      </c>
      <c r="P1495" s="82">
        <f t="shared" si="25"/>
        <v>11.6</v>
      </c>
    </row>
    <row r="1496" spans="1:16" s="3" customFormat="1" x14ac:dyDescent="0.25">
      <c r="A1496" s="9">
        <v>2019</v>
      </c>
      <c r="B1496" s="9">
        <v>6</v>
      </c>
      <c r="C1496" s="10" t="s">
        <v>19</v>
      </c>
      <c r="D1496" s="10" t="s">
        <v>66</v>
      </c>
      <c r="E1496" s="11" t="s">
        <v>67</v>
      </c>
      <c r="F1496" s="10" t="s">
        <v>68</v>
      </c>
      <c r="G1496" s="12" t="s">
        <v>68</v>
      </c>
      <c r="H1496" s="6">
        <v>0.19</v>
      </c>
      <c r="I1496" s="6">
        <v>0</v>
      </c>
      <c r="J1496" s="6">
        <v>0</v>
      </c>
      <c r="K1496" s="6">
        <v>0.19</v>
      </c>
      <c r="L1496" s="6">
        <v>0</v>
      </c>
      <c r="M1496" s="6">
        <v>0</v>
      </c>
      <c r="N1496" s="6">
        <v>0</v>
      </c>
      <c r="O1496" s="6">
        <v>0</v>
      </c>
      <c r="P1496" s="82">
        <f t="shared" si="25"/>
        <v>0</v>
      </c>
    </row>
    <row r="1497" spans="1:16" s="3" customFormat="1" x14ac:dyDescent="0.25">
      <c r="A1497" s="9">
        <v>2019</v>
      </c>
      <c r="B1497" s="9">
        <v>6</v>
      </c>
      <c r="C1497" s="10" t="s">
        <v>19</v>
      </c>
      <c r="D1497" s="10" t="s">
        <v>66</v>
      </c>
      <c r="E1497" s="11" t="s">
        <v>67</v>
      </c>
      <c r="F1497" s="10" t="s">
        <v>69</v>
      </c>
      <c r="G1497" s="12" t="s">
        <v>68</v>
      </c>
      <c r="H1497" s="6">
        <v>0.05</v>
      </c>
      <c r="I1497" s="6">
        <v>0</v>
      </c>
      <c r="J1497" s="6">
        <v>0</v>
      </c>
      <c r="K1497" s="6">
        <v>0.05</v>
      </c>
      <c r="L1497" s="6">
        <v>0</v>
      </c>
      <c r="M1497" s="6">
        <v>0</v>
      </c>
      <c r="N1497" s="6">
        <v>0</v>
      </c>
      <c r="O1497" s="6">
        <v>0</v>
      </c>
      <c r="P1497" s="82">
        <f t="shared" si="25"/>
        <v>0</v>
      </c>
    </row>
    <row r="1498" spans="1:16" s="3" customFormat="1" x14ac:dyDescent="0.25">
      <c r="A1498" s="9">
        <v>2019</v>
      </c>
      <c r="B1498" s="9">
        <v>6</v>
      </c>
      <c r="C1498" s="10" t="s">
        <v>19</v>
      </c>
      <c r="D1498" s="10" t="s">
        <v>70</v>
      </c>
      <c r="E1498" s="11" t="s">
        <v>67</v>
      </c>
      <c r="F1498" s="10" t="s">
        <v>71</v>
      </c>
      <c r="G1498" s="12" t="s">
        <v>68</v>
      </c>
      <c r="H1498" s="6">
        <v>1.3</v>
      </c>
      <c r="I1498" s="6">
        <v>0</v>
      </c>
      <c r="J1498" s="6">
        <v>0</v>
      </c>
      <c r="K1498" s="6">
        <v>0.06</v>
      </c>
      <c r="L1498" s="6">
        <v>1.23</v>
      </c>
      <c r="M1498" s="6">
        <v>0</v>
      </c>
      <c r="N1498" s="6">
        <v>0</v>
      </c>
      <c r="O1498" s="6">
        <v>0</v>
      </c>
      <c r="P1498" s="82">
        <f t="shared" si="25"/>
        <v>0</v>
      </c>
    </row>
    <row r="1499" spans="1:16" s="3" customFormat="1" x14ac:dyDescent="0.25">
      <c r="A1499" s="9">
        <v>2019</v>
      </c>
      <c r="B1499" s="9">
        <v>6</v>
      </c>
      <c r="C1499" s="10" t="s">
        <v>19</v>
      </c>
      <c r="D1499" s="10" t="s">
        <v>20</v>
      </c>
      <c r="E1499" s="11" t="s">
        <v>67</v>
      </c>
      <c r="F1499" s="10" t="s">
        <v>72</v>
      </c>
      <c r="G1499" s="12" t="s">
        <v>68</v>
      </c>
      <c r="H1499" s="6">
        <v>0.44</v>
      </c>
      <c r="I1499" s="6">
        <v>0</v>
      </c>
      <c r="J1499" s="6">
        <v>0</v>
      </c>
      <c r="K1499" s="6">
        <v>0.02</v>
      </c>
      <c r="L1499" s="6">
        <v>0.42</v>
      </c>
      <c r="M1499" s="6">
        <v>0</v>
      </c>
      <c r="N1499" s="6">
        <v>0</v>
      </c>
      <c r="O1499" s="6">
        <v>0</v>
      </c>
      <c r="P1499" s="82">
        <f t="shared" si="25"/>
        <v>0</v>
      </c>
    </row>
    <row r="1500" spans="1:16" s="3" customFormat="1" x14ac:dyDescent="0.25">
      <c r="A1500" s="9">
        <v>2019</v>
      </c>
      <c r="B1500" s="9">
        <v>6</v>
      </c>
      <c r="C1500" s="10" t="s">
        <v>61</v>
      </c>
      <c r="D1500" s="10" t="s">
        <v>62</v>
      </c>
      <c r="E1500" s="11" t="s">
        <v>29</v>
      </c>
      <c r="F1500" s="10" t="s">
        <v>73</v>
      </c>
      <c r="G1500" s="12" t="s">
        <v>74</v>
      </c>
      <c r="H1500" s="6">
        <v>27.53</v>
      </c>
      <c r="I1500" s="6">
        <v>0</v>
      </c>
      <c r="J1500" s="6">
        <v>0</v>
      </c>
      <c r="K1500" s="6">
        <v>12.43</v>
      </c>
      <c r="L1500" s="6">
        <v>15.1</v>
      </c>
      <c r="M1500" s="6">
        <v>0</v>
      </c>
      <c r="N1500" s="6">
        <v>0</v>
      </c>
      <c r="O1500" s="6">
        <v>0</v>
      </c>
      <c r="P1500" s="82">
        <f t="shared" si="25"/>
        <v>0</v>
      </c>
    </row>
    <row r="1501" spans="1:16" s="3" customFormat="1" x14ac:dyDescent="0.25">
      <c r="A1501" s="9">
        <v>2019</v>
      </c>
      <c r="B1501" s="9">
        <v>6</v>
      </c>
      <c r="C1501" s="10" t="s">
        <v>19</v>
      </c>
      <c r="D1501" s="10" t="s">
        <v>75</v>
      </c>
      <c r="E1501" s="11" t="s">
        <v>17</v>
      </c>
      <c r="F1501" s="10" t="s">
        <v>76</v>
      </c>
      <c r="G1501" s="12" t="s">
        <v>77</v>
      </c>
      <c r="H1501" s="6">
        <v>4</v>
      </c>
      <c r="I1501" s="6">
        <v>0</v>
      </c>
      <c r="J1501" s="6">
        <v>0</v>
      </c>
      <c r="K1501" s="6">
        <v>4</v>
      </c>
      <c r="L1501" s="6">
        <v>0</v>
      </c>
      <c r="M1501" s="6">
        <v>0</v>
      </c>
      <c r="N1501" s="6">
        <v>0</v>
      </c>
      <c r="O1501" s="6">
        <v>0</v>
      </c>
      <c r="P1501" s="82">
        <f t="shared" si="25"/>
        <v>0</v>
      </c>
    </row>
    <row r="1502" spans="1:16" s="3" customFormat="1" x14ac:dyDescent="0.25">
      <c r="A1502" s="9">
        <v>2019</v>
      </c>
      <c r="B1502" s="9">
        <v>6</v>
      </c>
      <c r="C1502" s="10" t="s">
        <v>19</v>
      </c>
      <c r="D1502" s="10" t="s">
        <v>78</v>
      </c>
      <c r="E1502" s="11" t="s">
        <v>17</v>
      </c>
      <c r="F1502" s="10" t="s">
        <v>76</v>
      </c>
      <c r="G1502" s="12" t="s">
        <v>77</v>
      </c>
      <c r="H1502" s="6">
        <v>0.73</v>
      </c>
      <c r="I1502" s="6">
        <v>0</v>
      </c>
      <c r="J1502" s="6">
        <v>0</v>
      </c>
      <c r="K1502" s="6">
        <v>0.73</v>
      </c>
      <c r="L1502" s="6">
        <v>0</v>
      </c>
      <c r="M1502" s="6">
        <v>0</v>
      </c>
      <c r="N1502" s="6">
        <v>0</v>
      </c>
      <c r="O1502" s="6">
        <v>0</v>
      </c>
      <c r="P1502" s="82">
        <f t="shared" si="25"/>
        <v>0</v>
      </c>
    </row>
    <row r="1503" spans="1:16" s="3" customFormat="1" x14ac:dyDescent="0.25">
      <c r="A1503" s="9">
        <v>2019</v>
      </c>
      <c r="B1503" s="9">
        <v>6</v>
      </c>
      <c r="C1503" s="10" t="s">
        <v>79</v>
      </c>
      <c r="D1503" s="10" t="s">
        <v>80</v>
      </c>
      <c r="E1503" s="11" t="s">
        <v>81</v>
      </c>
      <c r="F1503" s="10" t="s">
        <v>82</v>
      </c>
      <c r="G1503" s="12" t="s">
        <v>83</v>
      </c>
      <c r="H1503" s="6">
        <v>40.159999999999997</v>
      </c>
      <c r="I1503" s="6">
        <v>0</v>
      </c>
      <c r="J1503" s="6">
        <v>0</v>
      </c>
      <c r="K1503" s="6">
        <v>40.159999999999997</v>
      </c>
      <c r="L1503" s="6">
        <v>0</v>
      </c>
      <c r="M1503" s="6">
        <v>0</v>
      </c>
      <c r="N1503" s="6">
        <v>0</v>
      </c>
      <c r="O1503" s="6">
        <v>0</v>
      </c>
      <c r="P1503" s="82">
        <f t="shared" si="25"/>
        <v>0</v>
      </c>
    </row>
    <row r="1504" spans="1:16" s="3" customFormat="1" x14ac:dyDescent="0.25">
      <c r="A1504" s="9">
        <v>2019</v>
      </c>
      <c r="B1504" s="9">
        <v>6</v>
      </c>
      <c r="C1504" s="10" t="s">
        <v>79</v>
      </c>
      <c r="D1504" s="10" t="s">
        <v>80</v>
      </c>
      <c r="E1504" s="11" t="s">
        <v>81</v>
      </c>
      <c r="F1504" s="10" t="s">
        <v>530</v>
      </c>
      <c r="G1504" s="12" t="s">
        <v>83</v>
      </c>
      <c r="H1504" s="6">
        <v>14.353199999999999</v>
      </c>
      <c r="I1504" s="6"/>
      <c r="J1504" s="6"/>
      <c r="K1504" s="6">
        <v>14.353199999999999</v>
      </c>
      <c r="L1504" s="6"/>
      <c r="M1504" s="6"/>
      <c r="N1504" s="6"/>
      <c r="O1504" s="6"/>
      <c r="P1504" s="82">
        <f t="shared" si="25"/>
        <v>0</v>
      </c>
    </row>
    <row r="1505" spans="1:16" s="3" customFormat="1" x14ac:dyDescent="0.25">
      <c r="A1505" s="9">
        <v>2019</v>
      </c>
      <c r="B1505" s="9">
        <v>6</v>
      </c>
      <c r="C1505" s="10" t="s">
        <v>79</v>
      </c>
      <c r="D1505" s="10" t="s">
        <v>80</v>
      </c>
      <c r="E1505" s="11" t="s">
        <v>81</v>
      </c>
      <c r="F1505" s="10" t="s">
        <v>83</v>
      </c>
      <c r="G1505" s="12" t="s">
        <v>83</v>
      </c>
      <c r="H1505" s="6">
        <v>64.41</v>
      </c>
      <c r="I1505" s="6">
        <v>0</v>
      </c>
      <c r="J1505" s="6">
        <v>0</v>
      </c>
      <c r="K1505" s="6">
        <v>60.41</v>
      </c>
      <c r="L1505" s="6">
        <v>0.87</v>
      </c>
      <c r="M1505" s="6">
        <v>0</v>
      </c>
      <c r="N1505" s="6">
        <v>0</v>
      </c>
      <c r="O1505" s="6">
        <v>3.13</v>
      </c>
      <c r="P1505" s="82">
        <f t="shared" si="25"/>
        <v>3.13</v>
      </c>
    </row>
    <row r="1506" spans="1:16" s="3" customFormat="1" x14ac:dyDescent="0.25">
      <c r="A1506" s="9">
        <v>2019</v>
      </c>
      <c r="B1506" s="9">
        <v>6</v>
      </c>
      <c r="C1506" s="10" t="s">
        <v>27</v>
      </c>
      <c r="D1506" s="10" t="s">
        <v>84</v>
      </c>
      <c r="E1506" s="11" t="s">
        <v>85</v>
      </c>
      <c r="F1506" s="10" t="s">
        <v>86</v>
      </c>
      <c r="G1506" s="12" t="s">
        <v>87</v>
      </c>
      <c r="H1506" s="6">
        <v>5.89</v>
      </c>
      <c r="I1506" s="6">
        <v>0</v>
      </c>
      <c r="J1506" s="6">
        <v>0</v>
      </c>
      <c r="K1506" s="6">
        <v>1.95</v>
      </c>
      <c r="L1506" s="6">
        <v>3.94</v>
      </c>
      <c r="M1506" s="6">
        <v>0</v>
      </c>
      <c r="N1506" s="6">
        <v>0</v>
      </c>
      <c r="O1506" s="6">
        <v>0</v>
      </c>
      <c r="P1506" s="82">
        <f t="shared" si="25"/>
        <v>0</v>
      </c>
    </row>
    <row r="1507" spans="1:16" s="3" customFormat="1" x14ac:dyDescent="0.25">
      <c r="A1507" s="9">
        <v>2019</v>
      </c>
      <c r="B1507" s="9">
        <v>6</v>
      </c>
      <c r="C1507" s="10" t="s">
        <v>27</v>
      </c>
      <c r="D1507" s="10" t="s">
        <v>84</v>
      </c>
      <c r="E1507" s="11" t="s">
        <v>85</v>
      </c>
      <c r="F1507" s="10" t="s">
        <v>88</v>
      </c>
      <c r="G1507" s="12" t="s">
        <v>87</v>
      </c>
      <c r="H1507" s="6">
        <v>1.87</v>
      </c>
      <c r="I1507" s="6">
        <v>0</v>
      </c>
      <c r="J1507" s="6">
        <v>0</v>
      </c>
      <c r="K1507" s="6">
        <v>0.62</v>
      </c>
      <c r="L1507" s="6">
        <v>1.25</v>
      </c>
      <c r="M1507" s="6">
        <v>0</v>
      </c>
      <c r="N1507" s="6">
        <v>0</v>
      </c>
      <c r="O1507" s="6">
        <v>0</v>
      </c>
      <c r="P1507" s="82">
        <f t="shared" si="25"/>
        <v>0</v>
      </c>
    </row>
    <row r="1508" spans="1:16" s="3" customFormat="1" x14ac:dyDescent="0.25">
      <c r="A1508" s="9">
        <v>2019</v>
      </c>
      <c r="B1508" s="9">
        <v>6</v>
      </c>
      <c r="C1508" s="10" t="s">
        <v>89</v>
      </c>
      <c r="D1508" s="10" t="s">
        <v>90</v>
      </c>
      <c r="E1508" s="11" t="s">
        <v>91</v>
      </c>
      <c r="F1508" s="10" t="s">
        <v>92</v>
      </c>
      <c r="G1508" s="12" t="s">
        <v>93</v>
      </c>
      <c r="H1508" s="6">
        <v>1.43</v>
      </c>
      <c r="I1508" s="6">
        <v>0</v>
      </c>
      <c r="J1508" s="6">
        <v>0</v>
      </c>
      <c r="K1508" s="6">
        <v>0</v>
      </c>
      <c r="L1508" s="6">
        <v>1.4</v>
      </c>
      <c r="M1508" s="6">
        <v>0.03</v>
      </c>
      <c r="N1508" s="6">
        <v>0.01</v>
      </c>
      <c r="O1508" s="6">
        <v>0</v>
      </c>
      <c r="P1508" s="82">
        <f t="shared" si="25"/>
        <v>1.9999999999999997E-2</v>
      </c>
    </row>
    <row r="1509" spans="1:16" s="3" customFormat="1" x14ac:dyDescent="0.25">
      <c r="A1509" s="9">
        <v>2019</v>
      </c>
      <c r="B1509" s="9">
        <v>6</v>
      </c>
      <c r="C1509" s="10" t="s">
        <v>89</v>
      </c>
      <c r="D1509" s="10" t="s">
        <v>90</v>
      </c>
      <c r="E1509" s="11" t="s">
        <v>91</v>
      </c>
      <c r="F1509" s="10" t="s">
        <v>94</v>
      </c>
      <c r="G1509" s="12" t="s">
        <v>93</v>
      </c>
      <c r="H1509" s="6">
        <v>16.579999999999998</v>
      </c>
      <c r="I1509" s="6">
        <v>0</v>
      </c>
      <c r="J1509" s="6">
        <v>0</v>
      </c>
      <c r="K1509" s="6">
        <v>0.04</v>
      </c>
      <c r="L1509" s="6">
        <v>4.5999999999999996</v>
      </c>
      <c r="M1509" s="6">
        <v>11.94</v>
      </c>
      <c r="N1509" s="6">
        <v>4</v>
      </c>
      <c r="O1509" s="6">
        <v>0</v>
      </c>
      <c r="P1509" s="82">
        <f t="shared" si="25"/>
        <v>7.9399999999999995</v>
      </c>
    </row>
    <row r="1510" spans="1:16" s="3" customFormat="1" x14ac:dyDescent="0.25">
      <c r="A1510" s="9">
        <v>2019</v>
      </c>
      <c r="B1510" s="9">
        <v>6</v>
      </c>
      <c r="C1510" s="10" t="s">
        <v>89</v>
      </c>
      <c r="D1510" s="10" t="s">
        <v>90</v>
      </c>
      <c r="E1510" s="11" t="s">
        <v>91</v>
      </c>
      <c r="F1510" s="10" t="s">
        <v>95</v>
      </c>
      <c r="G1510" s="12" t="s">
        <v>93</v>
      </c>
      <c r="H1510" s="6">
        <v>245.68</v>
      </c>
      <c r="I1510" s="6">
        <v>0</v>
      </c>
      <c r="J1510" s="6">
        <v>0</v>
      </c>
      <c r="K1510" s="6">
        <v>1.19</v>
      </c>
      <c r="L1510" s="6">
        <v>27.75</v>
      </c>
      <c r="M1510" s="6">
        <v>216.74</v>
      </c>
      <c r="N1510" s="6">
        <v>72.64</v>
      </c>
      <c r="O1510" s="6">
        <v>0</v>
      </c>
      <c r="P1510" s="82">
        <f t="shared" si="25"/>
        <v>144.10000000000002</v>
      </c>
    </row>
    <row r="1511" spans="1:16" s="3" customFormat="1" x14ac:dyDescent="0.25">
      <c r="A1511" s="9">
        <v>2019</v>
      </c>
      <c r="B1511" s="9">
        <v>6</v>
      </c>
      <c r="C1511" s="10" t="s">
        <v>89</v>
      </c>
      <c r="D1511" s="10" t="s">
        <v>90</v>
      </c>
      <c r="E1511" s="11" t="s">
        <v>91</v>
      </c>
      <c r="F1511" s="10" t="s">
        <v>96</v>
      </c>
      <c r="G1511" s="12" t="s">
        <v>93</v>
      </c>
      <c r="H1511" s="6">
        <v>0.09</v>
      </c>
      <c r="I1511" s="6">
        <v>0</v>
      </c>
      <c r="J1511" s="6">
        <v>0</v>
      </c>
      <c r="K1511" s="6">
        <v>0</v>
      </c>
      <c r="L1511" s="6">
        <v>0</v>
      </c>
      <c r="M1511" s="6">
        <v>0.09</v>
      </c>
      <c r="N1511" s="6">
        <v>0.03</v>
      </c>
      <c r="O1511" s="6">
        <v>0</v>
      </c>
      <c r="P1511" s="82">
        <f t="shared" si="25"/>
        <v>0.06</v>
      </c>
    </row>
    <row r="1512" spans="1:16" s="3" customFormat="1" x14ac:dyDescent="0.25">
      <c r="A1512" s="9">
        <v>2019</v>
      </c>
      <c r="B1512" s="9">
        <v>6</v>
      </c>
      <c r="C1512" s="10" t="s">
        <v>89</v>
      </c>
      <c r="D1512" s="10" t="s">
        <v>90</v>
      </c>
      <c r="E1512" s="11" t="s">
        <v>91</v>
      </c>
      <c r="F1512" s="10" t="s">
        <v>97</v>
      </c>
      <c r="G1512" s="12" t="s">
        <v>93</v>
      </c>
      <c r="H1512" s="6">
        <v>59.75</v>
      </c>
      <c r="I1512" s="6">
        <v>0</v>
      </c>
      <c r="J1512" s="6">
        <v>0</v>
      </c>
      <c r="K1512" s="6">
        <v>1.9</v>
      </c>
      <c r="L1512" s="6">
        <v>2.16</v>
      </c>
      <c r="M1512" s="6">
        <v>55.7</v>
      </c>
      <c r="N1512" s="6">
        <v>18.670000000000002</v>
      </c>
      <c r="O1512" s="6">
        <v>0</v>
      </c>
      <c r="P1512" s="82">
        <f t="shared" si="25"/>
        <v>37.03</v>
      </c>
    </row>
    <row r="1513" spans="1:16" s="3" customFormat="1" x14ac:dyDescent="0.25">
      <c r="A1513" s="9">
        <v>2019</v>
      </c>
      <c r="B1513" s="9">
        <v>6</v>
      </c>
      <c r="C1513" s="10" t="s">
        <v>98</v>
      </c>
      <c r="D1513" s="10" t="s">
        <v>99</v>
      </c>
      <c r="E1513" s="11" t="s">
        <v>100</v>
      </c>
      <c r="F1513" s="10" t="s">
        <v>101</v>
      </c>
      <c r="G1513" s="12" t="s">
        <v>102</v>
      </c>
      <c r="H1513" s="6">
        <v>17.239999999999998</v>
      </c>
      <c r="I1513" s="6">
        <v>0</v>
      </c>
      <c r="J1513" s="6">
        <v>0</v>
      </c>
      <c r="K1513" s="6">
        <v>0</v>
      </c>
      <c r="L1513" s="6">
        <v>0.81</v>
      </c>
      <c r="M1513" s="6">
        <v>0</v>
      </c>
      <c r="N1513" s="6">
        <v>0</v>
      </c>
      <c r="O1513" s="6">
        <v>16.43</v>
      </c>
      <c r="P1513" s="82">
        <f t="shared" si="25"/>
        <v>16.43</v>
      </c>
    </row>
    <row r="1514" spans="1:16" s="3" customFormat="1" x14ac:dyDescent="0.25">
      <c r="A1514" s="9">
        <v>2019</v>
      </c>
      <c r="B1514" s="9">
        <v>6</v>
      </c>
      <c r="C1514" s="10" t="s">
        <v>19</v>
      </c>
      <c r="D1514" s="10" t="s">
        <v>103</v>
      </c>
      <c r="E1514" s="11" t="s">
        <v>104</v>
      </c>
      <c r="F1514" s="10" t="s">
        <v>105</v>
      </c>
      <c r="G1514" s="12" t="s">
        <v>19</v>
      </c>
      <c r="H1514" s="6">
        <v>10.36</v>
      </c>
      <c r="I1514" s="6">
        <v>0</v>
      </c>
      <c r="J1514" s="6">
        <v>0</v>
      </c>
      <c r="K1514" s="6">
        <v>0</v>
      </c>
      <c r="L1514" s="6">
        <v>10.36</v>
      </c>
      <c r="M1514" s="6">
        <v>0</v>
      </c>
      <c r="N1514" s="6">
        <v>0</v>
      </c>
      <c r="O1514" s="6">
        <v>0</v>
      </c>
      <c r="P1514" s="82">
        <f t="shared" si="25"/>
        <v>0</v>
      </c>
    </row>
    <row r="1515" spans="1:16" s="3" customFormat="1" x14ac:dyDescent="0.25">
      <c r="A1515" s="9">
        <v>2019</v>
      </c>
      <c r="B1515" s="9">
        <v>6</v>
      </c>
      <c r="C1515" s="10" t="s">
        <v>19</v>
      </c>
      <c r="D1515" s="10" t="s">
        <v>106</v>
      </c>
      <c r="E1515" s="11" t="s">
        <v>104</v>
      </c>
      <c r="F1515" s="10" t="s">
        <v>107</v>
      </c>
      <c r="G1515" s="12" t="s">
        <v>19</v>
      </c>
      <c r="H1515" s="6">
        <v>6.1300000000000008</v>
      </c>
      <c r="I1515" s="6">
        <v>0</v>
      </c>
      <c r="J1515" s="6">
        <v>0</v>
      </c>
      <c r="K1515" s="6">
        <v>0.32</v>
      </c>
      <c r="L1515" s="6">
        <v>5.81</v>
      </c>
      <c r="M1515" s="6">
        <v>0</v>
      </c>
      <c r="N1515" s="6">
        <v>0</v>
      </c>
      <c r="O1515" s="6">
        <v>0</v>
      </c>
      <c r="P1515" s="82">
        <f t="shared" si="25"/>
        <v>0</v>
      </c>
    </row>
    <row r="1516" spans="1:16" s="3" customFormat="1" x14ac:dyDescent="0.25">
      <c r="A1516" s="9">
        <v>2019</v>
      </c>
      <c r="B1516" s="9">
        <v>6</v>
      </c>
      <c r="C1516" s="10" t="s">
        <v>19</v>
      </c>
      <c r="D1516" s="10" t="s">
        <v>66</v>
      </c>
      <c r="E1516" s="11" t="s">
        <v>104</v>
      </c>
      <c r="F1516" s="10" t="s">
        <v>107</v>
      </c>
      <c r="G1516" s="12" t="s">
        <v>19</v>
      </c>
      <c r="H1516" s="6">
        <v>11.44</v>
      </c>
      <c r="I1516" s="6">
        <v>0</v>
      </c>
      <c r="J1516" s="6">
        <v>0</v>
      </c>
      <c r="K1516" s="6">
        <v>0.60000000000000009</v>
      </c>
      <c r="L1516" s="6">
        <v>10.84</v>
      </c>
      <c r="M1516" s="6">
        <v>0</v>
      </c>
      <c r="N1516" s="6">
        <v>0</v>
      </c>
      <c r="O1516" s="6">
        <v>0</v>
      </c>
      <c r="P1516" s="82">
        <f t="shared" si="25"/>
        <v>0</v>
      </c>
    </row>
    <row r="1517" spans="1:16" s="3" customFormat="1" x14ac:dyDescent="0.25">
      <c r="A1517" s="9">
        <v>2019</v>
      </c>
      <c r="B1517" s="9">
        <v>6</v>
      </c>
      <c r="C1517" s="10" t="s">
        <v>19</v>
      </c>
      <c r="D1517" s="10" t="s">
        <v>70</v>
      </c>
      <c r="E1517" s="11" t="s">
        <v>104</v>
      </c>
      <c r="F1517" s="10" t="s">
        <v>108</v>
      </c>
      <c r="G1517" s="12" t="s">
        <v>19</v>
      </c>
      <c r="H1517" s="6">
        <v>15.11</v>
      </c>
      <c r="I1517" s="6">
        <v>0</v>
      </c>
      <c r="J1517" s="6">
        <v>0</v>
      </c>
      <c r="K1517" s="6">
        <v>0.54</v>
      </c>
      <c r="L1517" s="6">
        <v>14.57</v>
      </c>
      <c r="M1517" s="6">
        <v>0</v>
      </c>
      <c r="N1517" s="6">
        <v>0</v>
      </c>
      <c r="O1517" s="6">
        <v>0</v>
      </c>
      <c r="P1517" s="82">
        <f t="shared" si="25"/>
        <v>0</v>
      </c>
    </row>
    <row r="1518" spans="1:16" s="3" customFormat="1" x14ac:dyDescent="0.25">
      <c r="A1518" s="9">
        <v>2019</v>
      </c>
      <c r="B1518" s="9">
        <v>6</v>
      </c>
      <c r="C1518" s="10" t="s">
        <v>19</v>
      </c>
      <c r="D1518" s="10" t="s">
        <v>70</v>
      </c>
      <c r="E1518" s="11" t="s">
        <v>104</v>
      </c>
      <c r="F1518" s="10" t="s">
        <v>109</v>
      </c>
      <c r="G1518" s="12" t="s">
        <v>19</v>
      </c>
      <c r="H1518" s="6">
        <v>25.87</v>
      </c>
      <c r="I1518" s="6">
        <v>0</v>
      </c>
      <c r="J1518" s="6">
        <v>0</v>
      </c>
      <c r="K1518" s="6">
        <v>1.74</v>
      </c>
      <c r="L1518" s="6">
        <v>13.73</v>
      </c>
      <c r="M1518" s="6">
        <v>10.4</v>
      </c>
      <c r="N1518" s="6">
        <v>0</v>
      </c>
      <c r="O1518" s="6">
        <v>0</v>
      </c>
      <c r="P1518" s="82">
        <f t="shared" si="25"/>
        <v>10.4</v>
      </c>
    </row>
    <row r="1519" spans="1:16" s="3" customFormat="1" x14ac:dyDescent="0.25">
      <c r="A1519" s="9">
        <v>2019</v>
      </c>
      <c r="B1519" s="9">
        <v>6</v>
      </c>
      <c r="C1519" s="10" t="s">
        <v>19</v>
      </c>
      <c r="D1519" s="10" t="s">
        <v>110</v>
      </c>
      <c r="E1519" s="11" t="s">
        <v>104</v>
      </c>
      <c r="F1519" s="10" t="s">
        <v>111</v>
      </c>
      <c r="G1519" s="12" t="s">
        <v>19</v>
      </c>
      <c r="H1519" s="6">
        <v>1.8</v>
      </c>
      <c r="I1519" s="6">
        <v>0</v>
      </c>
      <c r="J1519" s="6">
        <v>0</v>
      </c>
      <c r="K1519" s="6">
        <v>0</v>
      </c>
      <c r="L1519" s="6">
        <v>0</v>
      </c>
      <c r="M1519" s="6">
        <v>1.8</v>
      </c>
      <c r="N1519" s="6">
        <v>0</v>
      </c>
      <c r="O1519" s="6">
        <v>0</v>
      </c>
      <c r="P1519" s="82">
        <f t="shared" si="25"/>
        <v>1.8</v>
      </c>
    </row>
    <row r="1520" spans="1:16" s="3" customFormat="1" x14ac:dyDescent="0.25">
      <c r="A1520" s="9">
        <v>2019</v>
      </c>
      <c r="B1520" s="9">
        <v>6</v>
      </c>
      <c r="C1520" s="10" t="s">
        <v>19</v>
      </c>
      <c r="D1520" s="10" t="s">
        <v>70</v>
      </c>
      <c r="E1520" s="11" t="s">
        <v>104</v>
      </c>
      <c r="F1520" s="10" t="s">
        <v>112</v>
      </c>
      <c r="G1520" s="12" t="s">
        <v>19</v>
      </c>
      <c r="H1520" s="6">
        <v>5.46</v>
      </c>
      <c r="I1520" s="6">
        <v>0</v>
      </c>
      <c r="J1520" s="6">
        <v>0</v>
      </c>
      <c r="K1520" s="6">
        <v>0.6399999999999999</v>
      </c>
      <c r="L1520" s="6">
        <v>4.82</v>
      </c>
      <c r="M1520" s="6">
        <v>0</v>
      </c>
      <c r="N1520" s="6">
        <v>0</v>
      </c>
      <c r="O1520" s="6">
        <v>0</v>
      </c>
      <c r="P1520" s="82">
        <f t="shared" si="25"/>
        <v>0</v>
      </c>
    </row>
    <row r="1521" spans="1:16" s="3" customFormat="1" x14ac:dyDescent="0.25">
      <c r="A1521" s="9">
        <v>2019</v>
      </c>
      <c r="B1521" s="9">
        <v>6</v>
      </c>
      <c r="C1521" s="10" t="s">
        <v>19</v>
      </c>
      <c r="D1521" s="10" t="s">
        <v>20</v>
      </c>
      <c r="E1521" s="11" t="s">
        <v>115</v>
      </c>
      <c r="F1521" s="10" t="s">
        <v>116</v>
      </c>
      <c r="G1521" s="5" t="s">
        <v>117</v>
      </c>
      <c r="H1521" s="6">
        <v>1.47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1.47</v>
      </c>
      <c r="P1521" s="82">
        <f t="shared" si="25"/>
        <v>1.47</v>
      </c>
    </row>
    <row r="1522" spans="1:16" s="3" customFormat="1" x14ac:dyDescent="0.25">
      <c r="A1522" s="9">
        <v>2019</v>
      </c>
      <c r="B1522" s="9">
        <v>6</v>
      </c>
      <c r="C1522" s="10" t="s">
        <v>19</v>
      </c>
      <c r="D1522" s="10" t="s">
        <v>20</v>
      </c>
      <c r="E1522" s="11" t="s">
        <v>115</v>
      </c>
      <c r="F1522" s="10" t="s">
        <v>118</v>
      </c>
      <c r="G1522" s="5" t="s">
        <v>117</v>
      </c>
      <c r="H1522" s="6">
        <v>1.38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1.38</v>
      </c>
      <c r="P1522" s="82">
        <f t="shared" si="25"/>
        <v>1.38</v>
      </c>
    </row>
    <row r="1523" spans="1:16" s="3" customFormat="1" x14ac:dyDescent="0.25">
      <c r="A1523" s="9">
        <v>2019</v>
      </c>
      <c r="B1523" s="9">
        <v>6</v>
      </c>
      <c r="C1523" s="10" t="s">
        <v>19</v>
      </c>
      <c r="D1523" s="10" t="s">
        <v>20</v>
      </c>
      <c r="E1523" s="11" t="s">
        <v>115</v>
      </c>
      <c r="F1523" s="10" t="s">
        <v>119</v>
      </c>
      <c r="G1523" s="5" t="s">
        <v>117</v>
      </c>
      <c r="H1523" s="6">
        <v>3.31</v>
      </c>
      <c r="I1523" s="6">
        <v>0</v>
      </c>
      <c r="J1523" s="6">
        <v>0</v>
      </c>
      <c r="K1523" s="6">
        <v>0.01</v>
      </c>
      <c r="L1523" s="6">
        <v>0</v>
      </c>
      <c r="M1523" s="6">
        <v>0</v>
      </c>
      <c r="N1523" s="6">
        <v>0</v>
      </c>
      <c r="O1523" s="6">
        <v>3.3</v>
      </c>
      <c r="P1523" s="82">
        <f t="shared" si="25"/>
        <v>3.3</v>
      </c>
    </row>
    <row r="1524" spans="1:16" s="3" customFormat="1" x14ac:dyDescent="0.25">
      <c r="A1524" s="9">
        <v>2019</v>
      </c>
      <c r="B1524" s="9">
        <v>6</v>
      </c>
      <c r="C1524" s="10" t="s">
        <v>98</v>
      </c>
      <c r="D1524" s="10" t="s">
        <v>120</v>
      </c>
      <c r="E1524" s="11" t="s">
        <v>121</v>
      </c>
      <c r="F1524" s="10" t="s">
        <v>122</v>
      </c>
      <c r="G1524" s="12" t="s">
        <v>122</v>
      </c>
      <c r="H1524" s="6">
        <v>10.31</v>
      </c>
      <c r="I1524" s="6">
        <v>0</v>
      </c>
      <c r="J1524" s="6">
        <v>0</v>
      </c>
      <c r="K1524" s="6">
        <v>0</v>
      </c>
      <c r="L1524" s="6">
        <v>0.96</v>
      </c>
      <c r="M1524" s="6">
        <v>0</v>
      </c>
      <c r="N1524" s="6">
        <v>0</v>
      </c>
      <c r="O1524" s="6">
        <v>9.35</v>
      </c>
      <c r="P1524" s="82">
        <f t="shared" si="25"/>
        <v>9.35</v>
      </c>
    </row>
    <row r="1525" spans="1:16" s="3" customFormat="1" x14ac:dyDescent="0.25">
      <c r="A1525" s="9">
        <v>2019</v>
      </c>
      <c r="B1525" s="9">
        <v>6</v>
      </c>
      <c r="C1525" s="10" t="s">
        <v>98</v>
      </c>
      <c r="D1525" s="10" t="s">
        <v>120</v>
      </c>
      <c r="E1525" s="11" t="s">
        <v>121</v>
      </c>
      <c r="F1525" s="10" t="s">
        <v>123</v>
      </c>
      <c r="G1525" s="12" t="s">
        <v>122</v>
      </c>
      <c r="H1525" s="6">
        <v>0.13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0.13</v>
      </c>
      <c r="P1525" s="82">
        <f t="shared" si="25"/>
        <v>0.13</v>
      </c>
    </row>
    <row r="1526" spans="1:16" s="3" customFormat="1" x14ac:dyDescent="0.25">
      <c r="A1526" s="9">
        <v>2019</v>
      </c>
      <c r="B1526" s="9">
        <v>6</v>
      </c>
      <c r="C1526" s="10" t="s">
        <v>124</v>
      </c>
      <c r="D1526" s="10" t="s">
        <v>125</v>
      </c>
      <c r="E1526" s="11" t="s">
        <v>126</v>
      </c>
      <c r="F1526" s="10" t="s">
        <v>127</v>
      </c>
      <c r="G1526" s="12" t="s">
        <v>128</v>
      </c>
      <c r="H1526" s="6">
        <v>57.27</v>
      </c>
      <c r="I1526" s="6">
        <v>0</v>
      </c>
      <c r="J1526" s="6">
        <v>0</v>
      </c>
      <c r="K1526" s="6">
        <v>0</v>
      </c>
      <c r="L1526" s="6">
        <v>19.41</v>
      </c>
      <c r="M1526" s="6">
        <v>37.86</v>
      </c>
      <c r="N1526" s="6">
        <v>3.56</v>
      </c>
      <c r="O1526" s="6">
        <v>0</v>
      </c>
      <c r="P1526" s="82">
        <f t="shared" si="25"/>
        <v>34.299999999999997</v>
      </c>
    </row>
    <row r="1527" spans="1:16" s="3" customFormat="1" x14ac:dyDescent="0.25">
      <c r="A1527" s="9">
        <v>2019</v>
      </c>
      <c r="B1527" s="9">
        <v>6</v>
      </c>
      <c r="C1527" s="10" t="s">
        <v>124</v>
      </c>
      <c r="D1527" s="10" t="s">
        <v>129</v>
      </c>
      <c r="E1527" s="11" t="s">
        <v>126</v>
      </c>
      <c r="F1527" s="10" t="s">
        <v>130</v>
      </c>
      <c r="G1527" s="12" t="s">
        <v>128</v>
      </c>
      <c r="H1527" s="6">
        <v>22.55</v>
      </c>
      <c r="I1527" s="6">
        <v>0</v>
      </c>
      <c r="J1527" s="6">
        <v>0</v>
      </c>
      <c r="K1527" s="6">
        <v>10.73</v>
      </c>
      <c r="L1527" s="6">
        <v>3.01</v>
      </c>
      <c r="M1527" s="6">
        <v>0</v>
      </c>
      <c r="N1527" s="6">
        <v>0</v>
      </c>
      <c r="O1527" s="6">
        <v>8.81</v>
      </c>
      <c r="P1527" s="82">
        <f t="shared" si="25"/>
        <v>8.81</v>
      </c>
    </row>
    <row r="1528" spans="1:16" s="3" customFormat="1" x14ac:dyDescent="0.25">
      <c r="A1528" s="9">
        <v>2019</v>
      </c>
      <c r="B1528" s="9">
        <v>6</v>
      </c>
      <c r="C1528" s="10" t="s">
        <v>15</v>
      </c>
      <c r="D1528" s="10" t="s">
        <v>131</v>
      </c>
      <c r="E1528" s="11" t="s">
        <v>43</v>
      </c>
      <c r="F1528" s="10" t="s">
        <v>132</v>
      </c>
      <c r="G1528" s="12" t="s">
        <v>132</v>
      </c>
      <c r="H1528" s="6">
        <v>0.43</v>
      </c>
      <c r="I1528" s="6">
        <v>0</v>
      </c>
      <c r="J1528" s="6">
        <v>0</v>
      </c>
      <c r="K1528" s="6">
        <v>0.43</v>
      </c>
      <c r="L1528" s="6">
        <v>0</v>
      </c>
      <c r="M1528" s="6">
        <v>0</v>
      </c>
      <c r="N1528" s="6">
        <v>0</v>
      </c>
      <c r="O1528" s="6">
        <v>0</v>
      </c>
      <c r="P1528" s="82">
        <f t="shared" si="25"/>
        <v>0</v>
      </c>
    </row>
    <row r="1529" spans="1:16" s="3" customFormat="1" x14ac:dyDescent="0.25">
      <c r="A1529" s="9">
        <v>2019</v>
      </c>
      <c r="B1529" s="9">
        <v>6</v>
      </c>
      <c r="C1529" s="10" t="s">
        <v>133</v>
      </c>
      <c r="D1529" s="10" t="s">
        <v>134</v>
      </c>
      <c r="E1529" s="11" t="s">
        <v>43</v>
      </c>
      <c r="F1529" s="10" t="s">
        <v>135</v>
      </c>
      <c r="G1529" s="12" t="s">
        <v>136</v>
      </c>
      <c r="H1529" s="6">
        <v>89.48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89.48</v>
      </c>
      <c r="P1529" s="82">
        <f t="shared" si="25"/>
        <v>89.48</v>
      </c>
    </row>
    <row r="1530" spans="1:16" s="3" customFormat="1" x14ac:dyDescent="0.25">
      <c r="A1530" s="9">
        <v>2019</v>
      </c>
      <c r="B1530" s="9">
        <v>6</v>
      </c>
      <c r="C1530" s="10" t="s">
        <v>79</v>
      </c>
      <c r="D1530" s="10" t="s">
        <v>137</v>
      </c>
      <c r="E1530" s="11" t="s">
        <v>138</v>
      </c>
      <c r="F1530" s="10" t="s">
        <v>139</v>
      </c>
      <c r="G1530" s="12" t="s">
        <v>140</v>
      </c>
      <c r="H1530" s="6">
        <v>0.2</v>
      </c>
      <c r="I1530" s="6">
        <v>0</v>
      </c>
      <c r="J1530" s="6">
        <v>0</v>
      </c>
      <c r="K1530" s="6">
        <v>0.2</v>
      </c>
      <c r="L1530" s="6">
        <v>0</v>
      </c>
      <c r="M1530" s="6">
        <v>0</v>
      </c>
      <c r="N1530" s="6">
        <v>0</v>
      </c>
      <c r="O1530" s="6">
        <v>0</v>
      </c>
      <c r="P1530" s="82">
        <f t="shared" si="25"/>
        <v>0</v>
      </c>
    </row>
    <row r="1531" spans="1:16" s="3" customFormat="1" x14ac:dyDescent="0.25">
      <c r="A1531" s="9">
        <v>2019</v>
      </c>
      <c r="B1531" s="9">
        <v>6</v>
      </c>
      <c r="C1531" s="10" t="s">
        <v>79</v>
      </c>
      <c r="D1531" s="10" t="s">
        <v>137</v>
      </c>
      <c r="E1531" s="11" t="s">
        <v>138</v>
      </c>
      <c r="F1531" s="10" t="s">
        <v>141</v>
      </c>
      <c r="G1531" s="12" t="s">
        <v>140</v>
      </c>
      <c r="H1531" s="6">
        <v>0.81</v>
      </c>
      <c r="I1531" s="6">
        <v>0</v>
      </c>
      <c r="J1531" s="6">
        <v>0</v>
      </c>
      <c r="K1531" s="6">
        <v>0.81</v>
      </c>
      <c r="L1531" s="6">
        <v>0</v>
      </c>
      <c r="M1531" s="6">
        <v>0</v>
      </c>
      <c r="N1531" s="6">
        <v>0</v>
      </c>
      <c r="O1531" s="6">
        <v>0</v>
      </c>
      <c r="P1531" s="82">
        <f t="shared" si="25"/>
        <v>0</v>
      </c>
    </row>
    <row r="1532" spans="1:16" s="3" customFormat="1" x14ac:dyDescent="0.25">
      <c r="A1532" s="9">
        <v>2019</v>
      </c>
      <c r="B1532" s="9">
        <v>6</v>
      </c>
      <c r="C1532" s="10" t="s">
        <v>79</v>
      </c>
      <c r="D1532" s="10" t="s">
        <v>79</v>
      </c>
      <c r="E1532" s="11" t="s">
        <v>138</v>
      </c>
      <c r="F1532" s="10" t="s">
        <v>140</v>
      </c>
      <c r="G1532" s="12" t="s">
        <v>140</v>
      </c>
      <c r="H1532" s="6">
        <v>10.28</v>
      </c>
      <c r="I1532" s="6">
        <v>0</v>
      </c>
      <c r="J1532" s="6">
        <v>0</v>
      </c>
      <c r="K1532" s="6">
        <v>10.28</v>
      </c>
      <c r="L1532" s="6">
        <v>0</v>
      </c>
      <c r="M1532" s="6">
        <v>0</v>
      </c>
      <c r="N1532" s="6">
        <v>0</v>
      </c>
      <c r="O1532" s="6">
        <v>0</v>
      </c>
      <c r="P1532" s="82">
        <f t="shared" si="25"/>
        <v>0</v>
      </c>
    </row>
    <row r="1533" spans="1:16" s="3" customFormat="1" x14ac:dyDescent="0.25">
      <c r="A1533" s="9">
        <v>2019</v>
      </c>
      <c r="B1533" s="9">
        <v>6</v>
      </c>
      <c r="C1533" s="10" t="s">
        <v>79</v>
      </c>
      <c r="D1533" s="10" t="s">
        <v>137</v>
      </c>
      <c r="E1533" s="11" t="s">
        <v>138</v>
      </c>
      <c r="F1533" s="10" t="s">
        <v>140</v>
      </c>
      <c r="G1533" s="12" t="s">
        <v>140</v>
      </c>
      <c r="H1533" s="6">
        <v>0.16</v>
      </c>
      <c r="I1533" s="6">
        <v>0</v>
      </c>
      <c r="J1533" s="6">
        <v>0</v>
      </c>
      <c r="K1533" s="6">
        <v>0.16</v>
      </c>
      <c r="L1533" s="6">
        <v>0</v>
      </c>
      <c r="M1533" s="6">
        <v>0</v>
      </c>
      <c r="N1533" s="6">
        <v>0</v>
      </c>
      <c r="O1533" s="6">
        <v>0</v>
      </c>
      <c r="P1533" s="82">
        <f t="shared" si="25"/>
        <v>0</v>
      </c>
    </row>
    <row r="1534" spans="1:16" s="3" customFormat="1" x14ac:dyDescent="0.25">
      <c r="A1534" s="9">
        <v>2019</v>
      </c>
      <c r="B1534" s="9">
        <v>6</v>
      </c>
      <c r="C1534" s="10" t="s">
        <v>79</v>
      </c>
      <c r="D1534" s="10" t="s">
        <v>79</v>
      </c>
      <c r="E1534" s="11" t="s">
        <v>138</v>
      </c>
      <c r="F1534" s="10" t="s">
        <v>142</v>
      </c>
      <c r="G1534" s="12" t="s">
        <v>140</v>
      </c>
      <c r="H1534" s="6">
        <v>0.22</v>
      </c>
      <c r="I1534" s="6">
        <v>0</v>
      </c>
      <c r="J1534" s="6">
        <v>0</v>
      </c>
      <c r="K1534" s="6">
        <v>0.22</v>
      </c>
      <c r="L1534" s="6">
        <v>0</v>
      </c>
      <c r="M1534" s="6">
        <v>0</v>
      </c>
      <c r="N1534" s="6">
        <v>0</v>
      </c>
      <c r="O1534" s="6">
        <v>0</v>
      </c>
      <c r="P1534" s="82">
        <f t="shared" si="25"/>
        <v>0</v>
      </c>
    </row>
    <row r="1535" spans="1:16" s="3" customFormat="1" x14ac:dyDescent="0.25">
      <c r="A1535" s="9">
        <v>2019</v>
      </c>
      <c r="B1535" s="9">
        <v>6</v>
      </c>
      <c r="C1535" s="10" t="s">
        <v>79</v>
      </c>
      <c r="D1535" s="10" t="s">
        <v>137</v>
      </c>
      <c r="E1535" s="11" t="s">
        <v>138</v>
      </c>
      <c r="F1535" s="10" t="s">
        <v>143</v>
      </c>
      <c r="G1535" s="12" t="s">
        <v>140</v>
      </c>
      <c r="H1535" s="6">
        <v>0.16</v>
      </c>
      <c r="I1535" s="6">
        <v>0</v>
      </c>
      <c r="J1535" s="6">
        <v>0</v>
      </c>
      <c r="K1535" s="6">
        <v>0.16</v>
      </c>
      <c r="L1535" s="6">
        <v>0</v>
      </c>
      <c r="M1535" s="6">
        <v>0</v>
      </c>
      <c r="N1535" s="6">
        <v>0</v>
      </c>
      <c r="O1535" s="6">
        <v>0</v>
      </c>
      <c r="P1535" s="82">
        <f t="shared" si="25"/>
        <v>0</v>
      </c>
    </row>
    <row r="1536" spans="1:16" s="3" customFormat="1" x14ac:dyDescent="0.25">
      <c r="A1536" s="9">
        <v>2019</v>
      </c>
      <c r="B1536" s="9">
        <v>6</v>
      </c>
      <c r="C1536" s="10" t="s">
        <v>79</v>
      </c>
      <c r="D1536" s="10" t="s">
        <v>79</v>
      </c>
      <c r="E1536" s="11" t="s">
        <v>138</v>
      </c>
      <c r="F1536" s="10" t="s">
        <v>144</v>
      </c>
      <c r="G1536" s="12" t="s">
        <v>140</v>
      </c>
      <c r="H1536" s="6">
        <v>0.31</v>
      </c>
      <c r="I1536" s="6">
        <v>0</v>
      </c>
      <c r="J1536" s="6">
        <v>0</v>
      </c>
      <c r="K1536" s="6">
        <v>0.31</v>
      </c>
      <c r="L1536" s="6">
        <v>0</v>
      </c>
      <c r="M1536" s="6">
        <v>0</v>
      </c>
      <c r="N1536" s="6">
        <v>0</v>
      </c>
      <c r="O1536" s="6">
        <v>0</v>
      </c>
      <c r="P1536" s="82">
        <f t="shared" si="25"/>
        <v>0</v>
      </c>
    </row>
    <row r="1537" spans="1:16" s="3" customFormat="1" x14ac:dyDescent="0.25">
      <c r="A1537" s="9">
        <v>2019</v>
      </c>
      <c r="B1537" s="9">
        <v>6</v>
      </c>
      <c r="C1537" s="10" t="s">
        <v>79</v>
      </c>
      <c r="D1537" s="10" t="s">
        <v>79</v>
      </c>
      <c r="E1537" s="11" t="s">
        <v>138</v>
      </c>
      <c r="F1537" s="10" t="s">
        <v>145</v>
      </c>
      <c r="G1537" s="12" t="s">
        <v>140</v>
      </c>
      <c r="H1537" s="6">
        <v>0.04</v>
      </c>
      <c r="I1537" s="6">
        <v>0</v>
      </c>
      <c r="J1537" s="6">
        <v>0</v>
      </c>
      <c r="K1537" s="6">
        <v>0.04</v>
      </c>
      <c r="L1537" s="6">
        <v>0</v>
      </c>
      <c r="M1537" s="6">
        <v>0</v>
      </c>
      <c r="N1537" s="6">
        <v>0</v>
      </c>
      <c r="O1537" s="6">
        <v>0</v>
      </c>
      <c r="P1537" s="82">
        <f t="shared" si="25"/>
        <v>0</v>
      </c>
    </row>
    <row r="1538" spans="1:16" s="3" customFormat="1" x14ac:dyDescent="0.25">
      <c r="A1538" s="9">
        <v>2019</v>
      </c>
      <c r="B1538" s="9">
        <v>6</v>
      </c>
      <c r="C1538" s="10" t="s">
        <v>146</v>
      </c>
      <c r="D1538" s="10" t="s">
        <v>147</v>
      </c>
      <c r="E1538" s="11" t="s">
        <v>43</v>
      </c>
      <c r="F1538" s="10" t="s">
        <v>148</v>
      </c>
      <c r="G1538" s="12" t="s">
        <v>149</v>
      </c>
      <c r="H1538" s="6">
        <v>5.55</v>
      </c>
      <c r="I1538" s="6">
        <v>0</v>
      </c>
      <c r="J1538" s="6">
        <v>0</v>
      </c>
      <c r="K1538" s="6">
        <v>2.88</v>
      </c>
      <c r="L1538" s="6">
        <v>2.66</v>
      </c>
      <c r="M1538" s="6">
        <v>0</v>
      </c>
      <c r="N1538" s="6">
        <v>0</v>
      </c>
      <c r="O1538" s="6">
        <v>0</v>
      </c>
      <c r="P1538" s="82">
        <f t="shared" si="25"/>
        <v>0</v>
      </c>
    </row>
    <row r="1539" spans="1:16" s="3" customFormat="1" x14ac:dyDescent="0.25">
      <c r="A1539" s="9">
        <v>2019</v>
      </c>
      <c r="B1539" s="9">
        <v>6</v>
      </c>
      <c r="C1539" s="10" t="s">
        <v>146</v>
      </c>
      <c r="D1539" s="10" t="s">
        <v>150</v>
      </c>
      <c r="E1539" s="11" t="s">
        <v>43</v>
      </c>
      <c r="F1539" s="10" t="s">
        <v>150</v>
      </c>
      <c r="G1539" s="12" t="s">
        <v>149</v>
      </c>
      <c r="H1539" s="6">
        <v>37.25</v>
      </c>
      <c r="I1539" s="6">
        <v>0</v>
      </c>
      <c r="J1539" s="6">
        <v>0</v>
      </c>
      <c r="K1539" s="6">
        <v>18.93</v>
      </c>
      <c r="L1539" s="6">
        <v>18.32</v>
      </c>
      <c r="M1539" s="6">
        <v>0</v>
      </c>
      <c r="N1539" s="6">
        <v>0</v>
      </c>
      <c r="O1539" s="6">
        <v>0</v>
      </c>
      <c r="P1539" s="82">
        <f t="shared" si="25"/>
        <v>0</v>
      </c>
    </row>
    <row r="1540" spans="1:16" s="3" customFormat="1" x14ac:dyDescent="0.25">
      <c r="A1540" s="9">
        <v>2019</v>
      </c>
      <c r="B1540" s="9">
        <v>6</v>
      </c>
      <c r="C1540" s="10" t="s">
        <v>146</v>
      </c>
      <c r="D1540" s="10" t="s">
        <v>147</v>
      </c>
      <c r="E1540" s="11" t="s">
        <v>43</v>
      </c>
      <c r="F1540" s="10" t="s">
        <v>150</v>
      </c>
      <c r="G1540" s="12" t="s">
        <v>149</v>
      </c>
      <c r="H1540" s="6">
        <v>21.19</v>
      </c>
      <c r="I1540" s="6">
        <v>0</v>
      </c>
      <c r="J1540" s="6">
        <v>0</v>
      </c>
      <c r="K1540" s="6">
        <v>10.77</v>
      </c>
      <c r="L1540" s="6">
        <v>10.42</v>
      </c>
      <c r="M1540" s="6">
        <v>0</v>
      </c>
      <c r="N1540" s="6">
        <v>0</v>
      </c>
      <c r="O1540" s="6">
        <v>0</v>
      </c>
      <c r="P1540" s="82">
        <f t="shared" ref="P1540:P1603" si="26">+O1540+M1540-N1540</f>
        <v>0</v>
      </c>
    </row>
    <row r="1541" spans="1:16" s="3" customFormat="1" x14ac:dyDescent="0.25">
      <c r="A1541" s="9">
        <v>2019</v>
      </c>
      <c r="B1541" s="9">
        <v>6</v>
      </c>
      <c r="C1541" s="10" t="s">
        <v>55</v>
      </c>
      <c r="D1541" s="10" t="s">
        <v>151</v>
      </c>
      <c r="E1541" s="11" t="s">
        <v>152</v>
      </c>
      <c r="F1541" s="10" t="s">
        <v>153</v>
      </c>
      <c r="G1541" s="12" t="s">
        <v>154</v>
      </c>
      <c r="H1541" s="6">
        <v>0.43</v>
      </c>
      <c r="I1541" s="6">
        <v>0</v>
      </c>
      <c r="J1541" s="6">
        <v>0</v>
      </c>
      <c r="K1541" s="6">
        <v>0.43</v>
      </c>
      <c r="L1541" s="6">
        <v>0</v>
      </c>
      <c r="M1541" s="6">
        <v>0</v>
      </c>
      <c r="N1541" s="6">
        <v>0</v>
      </c>
      <c r="O1541" s="6">
        <v>0</v>
      </c>
      <c r="P1541" s="82">
        <f t="shared" si="26"/>
        <v>0</v>
      </c>
    </row>
    <row r="1542" spans="1:16" s="3" customFormat="1" x14ac:dyDescent="0.25">
      <c r="A1542" s="9">
        <v>2019</v>
      </c>
      <c r="B1542" s="9">
        <v>6</v>
      </c>
      <c r="C1542" s="10" t="s">
        <v>89</v>
      </c>
      <c r="D1542" s="10" t="s">
        <v>194</v>
      </c>
      <c r="E1542" s="11" t="s">
        <v>81</v>
      </c>
      <c r="F1542" s="10" t="s">
        <v>195</v>
      </c>
      <c r="G1542" s="12" t="s">
        <v>531</v>
      </c>
      <c r="H1542" s="6">
        <v>9.5399999999999991</v>
      </c>
      <c r="I1542" s="6">
        <v>0</v>
      </c>
      <c r="J1542" s="6">
        <v>0</v>
      </c>
      <c r="K1542" s="6">
        <v>7.65</v>
      </c>
      <c r="L1542" s="6">
        <v>1.88</v>
      </c>
      <c r="M1542" s="6">
        <v>0</v>
      </c>
      <c r="N1542" s="6">
        <v>0</v>
      </c>
      <c r="O1542" s="6">
        <v>0</v>
      </c>
      <c r="P1542" s="82">
        <f t="shared" si="26"/>
        <v>0</v>
      </c>
    </row>
    <row r="1543" spans="1:16" s="3" customFormat="1" x14ac:dyDescent="0.25">
      <c r="A1543" s="9">
        <v>2019</v>
      </c>
      <c r="B1543" s="9">
        <v>6</v>
      </c>
      <c r="C1543" s="10" t="s">
        <v>19</v>
      </c>
      <c r="D1543" s="10" t="s">
        <v>155</v>
      </c>
      <c r="E1543" s="11" t="s">
        <v>17</v>
      </c>
      <c r="F1543" s="10" t="s">
        <v>156</v>
      </c>
      <c r="G1543" s="12" t="s">
        <v>157</v>
      </c>
      <c r="H1543" s="6">
        <v>2.86</v>
      </c>
      <c r="I1543" s="6">
        <v>0</v>
      </c>
      <c r="J1543" s="6">
        <v>0</v>
      </c>
      <c r="K1543" s="6">
        <v>1.9100000000000001</v>
      </c>
      <c r="L1543" s="6">
        <v>0.95</v>
      </c>
      <c r="M1543" s="6">
        <v>0</v>
      </c>
      <c r="N1543" s="6">
        <v>0</v>
      </c>
      <c r="O1543" s="6">
        <v>0</v>
      </c>
      <c r="P1543" s="82">
        <f t="shared" si="26"/>
        <v>0</v>
      </c>
    </row>
    <row r="1544" spans="1:16" s="3" customFormat="1" x14ac:dyDescent="0.25">
      <c r="A1544" s="9">
        <v>2019</v>
      </c>
      <c r="B1544" s="9">
        <v>6</v>
      </c>
      <c r="C1544" s="10" t="s">
        <v>27</v>
      </c>
      <c r="D1544" s="10" t="s">
        <v>158</v>
      </c>
      <c r="E1544" s="11" t="s">
        <v>17</v>
      </c>
      <c r="F1544" s="10" t="s">
        <v>159</v>
      </c>
      <c r="G1544" s="12" t="s">
        <v>157</v>
      </c>
      <c r="H1544" s="6">
        <v>0.43</v>
      </c>
      <c r="I1544" s="6">
        <v>0</v>
      </c>
      <c r="J1544" s="6">
        <v>0</v>
      </c>
      <c r="K1544" s="6">
        <v>0.01</v>
      </c>
      <c r="L1544" s="6">
        <v>0</v>
      </c>
      <c r="M1544" s="6">
        <v>0.42</v>
      </c>
      <c r="N1544" s="6">
        <v>0.28000000000000003</v>
      </c>
      <c r="O1544" s="6">
        <v>0</v>
      </c>
      <c r="P1544" s="82">
        <f t="shared" si="26"/>
        <v>0.13999999999999996</v>
      </c>
    </row>
    <row r="1545" spans="1:16" s="3" customFormat="1" x14ac:dyDescent="0.25">
      <c r="A1545" s="9">
        <v>2019</v>
      </c>
      <c r="B1545" s="9">
        <v>6</v>
      </c>
      <c r="C1545" s="10" t="s">
        <v>27</v>
      </c>
      <c r="D1545" s="10" t="s">
        <v>160</v>
      </c>
      <c r="E1545" s="11" t="s">
        <v>17</v>
      </c>
      <c r="F1545" s="10" t="s">
        <v>161</v>
      </c>
      <c r="G1545" s="12" t="s">
        <v>157</v>
      </c>
      <c r="H1545" s="6">
        <v>1.71</v>
      </c>
      <c r="I1545" s="6">
        <v>0</v>
      </c>
      <c r="J1545" s="6">
        <v>0</v>
      </c>
      <c r="K1545" s="6">
        <v>0.03</v>
      </c>
      <c r="L1545" s="6">
        <v>0</v>
      </c>
      <c r="M1545" s="6">
        <v>1.6800000000000002</v>
      </c>
      <c r="N1545" s="6">
        <v>1.1299999999999999</v>
      </c>
      <c r="O1545" s="6">
        <v>0</v>
      </c>
      <c r="P1545" s="82">
        <f t="shared" si="26"/>
        <v>0.55000000000000027</v>
      </c>
    </row>
    <row r="1546" spans="1:16" s="3" customFormat="1" x14ac:dyDescent="0.25">
      <c r="A1546" s="9">
        <v>2019</v>
      </c>
      <c r="B1546" s="9">
        <v>6</v>
      </c>
      <c r="C1546" s="10" t="s">
        <v>27</v>
      </c>
      <c r="D1546" s="10" t="s">
        <v>160</v>
      </c>
      <c r="E1546" s="11" t="s">
        <v>17</v>
      </c>
      <c r="F1546" s="10" t="s">
        <v>162</v>
      </c>
      <c r="G1546" s="12" t="s">
        <v>157</v>
      </c>
      <c r="H1546" s="6">
        <v>4.75</v>
      </c>
      <c r="I1546" s="6">
        <v>0</v>
      </c>
      <c r="J1546" s="6">
        <v>0</v>
      </c>
      <c r="K1546" s="6">
        <v>0.08</v>
      </c>
      <c r="L1546" s="6">
        <v>0</v>
      </c>
      <c r="M1546" s="6">
        <v>4.67</v>
      </c>
      <c r="N1546" s="6">
        <v>3.13</v>
      </c>
      <c r="O1546" s="6">
        <v>0</v>
      </c>
      <c r="P1546" s="82">
        <f t="shared" si="26"/>
        <v>1.54</v>
      </c>
    </row>
    <row r="1547" spans="1:16" s="3" customFormat="1" x14ac:dyDescent="0.25">
      <c r="A1547" s="9">
        <v>2019</v>
      </c>
      <c r="B1547" s="9">
        <v>6</v>
      </c>
      <c r="C1547" s="10" t="s">
        <v>27</v>
      </c>
      <c r="D1547" s="10" t="s">
        <v>158</v>
      </c>
      <c r="E1547" s="11" t="s">
        <v>17</v>
      </c>
      <c r="F1547" s="10" t="s">
        <v>163</v>
      </c>
      <c r="G1547" s="12" t="s">
        <v>157</v>
      </c>
      <c r="H1547" s="6">
        <v>2.0299999999999998</v>
      </c>
      <c r="I1547" s="6">
        <v>0</v>
      </c>
      <c r="J1547" s="6">
        <v>0</v>
      </c>
      <c r="K1547" s="6">
        <v>0.03</v>
      </c>
      <c r="L1547" s="6">
        <v>0</v>
      </c>
      <c r="M1547" s="6">
        <v>1.99</v>
      </c>
      <c r="N1547" s="6">
        <v>1.34</v>
      </c>
      <c r="O1547" s="6">
        <v>0</v>
      </c>
      <c r="P1547" s="82">
        <f t="shared" si="26"/>
        <v>0.64999999999999991</v>
      </c>
    </row>
    <row r="1548" spans="1:16" s="3" customFormat="1" x14ac:dyDescent="0.25">
      <c r="A1548" s="9">
        <v>2019</v>
      </c>
      <c r="B1548" s="9">
        <v>6</v>
      </c>
      <c r="C1548" s="10" t="s">
        <v>27</v>
      </c>
      <c r="D1548" s="10" t="s">
        <v>158</v>
      </c>
      <c r="E1548" s="9" t="s">
        <v>17</v>
      </c>
      <c r="F1548" s="10" t="s">
        <v>164</v>
      </c>
      <c r="G1548" s="12" t="s">
        <v>157</v>
      </c>
      <c r="H1548" s="6">
        <v>0.46</v>
      </c>
      <c r="I1548" s="6">
        <v>0</v>
      </c>
      <c r="J1548" s="6">
        <v>0</v>
      </c>
      <c r="K1548" s="6">
        <v>0.01</v>
      </c>
      <c r="L1548" s="6">
        <v>0</v>
      </c>
      <c r="M1548" s="6">
        <v>0.45</v>
      </c>
      <c r="N1548" s="6">
        <v>0.3</v>
      </c>
      <c r="O1548" s="6">
        <v>0</v>
      </c>
      <c r="P1548" s="82">
        <f t="shared" si="26"/>
        <v>0.15000000000000002</v>
      </c>
    </row>
    <row r="1549" spans="1:16" s="3" customFormat="1" x14ac:dyDescent="0.25">
      <c r="A1549" s="9">
        <v>2019</v>
      </c>
      <c r="B1549" s="9">
        <v>6</v>
      </c>
      <c r="C1549" s="10" t="s">
        <v>27</v>
      </c>
      <c r="D1549" s="10" t="s">
        <v>160</v>
      </c>
      <c r="E1549" s="11" t="s">
        <v>17</v>
      </c>
      <c r="F1549" s="10" t="s">
        <v>165</v>
      </c>
      <c r="G1549" s="12" t="s">
        <v>157</v>
      </c>
      <c r="H1549" s="6">
        <v>0.55000000000000004</v>
      </c>
      <c r="I1549" s="6">
        <v>0</v>
      </c>
      <c r="J1549" s="6">
        <v>0</v>
      </c>
      <c r="K1549" s="6">
        <v>0.01</v>
      </c>
      <c r="L1549" s="6">
        <v>0</v>
      </c>
      <c r="M1549" s="6">
        <v>0.54</v>
      </c>
      <c r="N1549" s="6">
        <v>0.36</v>
      </c>
      <c r="O1549" s="6">
        <v>0</v>
      </c>
      <c r="P1549" s="82">
        <f t="shared" si="26"/>
        <v>0.18000000000000005</v>
      </c>
    </row>
    <row r="1550" spans="1:16" s="3" customFormat="1" x14ac:dyDescent="0.25">
      <c r="A1550" s="9">
        <v>2019</v>
      </c>
      <c r="B1550" s="9">
        <v>6</v>
      </c>
      <c r="C1550" s="10" t="s">
        <v>19</v>
      </c>
      <c r="D1550" s="10" t="s">
        <v>166</v>
      </c>
      <c r="E1550" s="11" t="s">
        <v>104</v>
      </c>
      <c r="F1550" s="10" t="s">
        <v>167</v>
      </c>
      <c r="G1550" s="12" t="s">
        <v>168</v>
      </c>
      <c r="H1550" s="6">
        <v>4.33</v>
      </c>
      <c r="I1550" s="6">
        <v>0</v>
      </c>
      <c r="J1550" s="6">
        <v>0</v>
      </c>
      <c r="K1550" s="6">
        <v>0</v>
      </c>
      <c r="L1550" s="6">
        <v>4.33</v>
      </c>
      <c r="M1550" s="6">
        <v>0</v>
      </c>
      <c r="N1550" s="6">
        <v>0</v>
      </c>
      <c r="O1550" s="6">
        <v>0</v>
      </c>
      <c r="P1550" s="82">
        <f t="shared" si="26"/>
        <v>0</v>
      </c>
    </row>
    <row r="1551" spans="1:16" s="3" customFormat="1" x14ac:dyDescent="0.25">
      <c r="A1551" s="9">
        <v>2019</v>
      </c>
      <c r="B1551" s="9">
        <v>6</v>
      </c>
      <c r="C1551" s="10" t="s">
        <v>19</v>
      </c>
      <c r="D1551" s="10" t="s">
        <v>166</v>
      </c>
      <c r="E1551" s="11" t="s">
        <v>104</v>
      </c>
      <c r="F1551" s="10" t="s">
        <v>168</v>
      </c>
      <c r="G1551" s="12" t="s">
        <v>168</v>
      </c>
      <c r="H1551" s="6">
        <v>2.9</v>
      </c>
      <c r="I1551" s="6">
        <v>0</v>
      </c>
      <c r="J1551" s="6">
        <v>0</v>
      </c>
      <c r="K1551" s="6">
        <v>0</v>
      </c>
      <c r="L1551" s="6">
        <v>2.9</v>
      </c>
      <c r="M1551" s="6">
        <v>0</v>
      </c>
      <c r="N1551" s="6">
        <v>0</v>
      </c>
      <c r="O1551" s="6">
        <v>0</v>
      </c>
      <c r="P1551" s="82">
        <f t="shared" si="26"/>
        <v>0</v>
      </c>
    </row>
    <row r="1552" spans="1:16" s="3" customFormat="1" x14ac:dyDescent="0.25">
      <c r="A1552" s="9">
        <v>2019</v>
      </c>
      <c r="B1552" s="9">
        <v>6</v>
      </c>
      <c r="C1552" s="10" t="s">
        <v>19</v>
      </c>
      <c r="D1552" s="10" t="s">
        <v>103</v>
      </c>
      <c r="E1552" s="11" t="s">
        <v>104</v>
      </c>
      <c r="F1552" s="10" t="s">
        <v>519</v>
      </c>
      <c r="G1552" s="12" t="s">
        <v>168</v>
      </c>
      <c r="H1552" s="6">
        <v>0.98</v>
      </c>
      <c r="I1552" s="6">
        <v>0</v>
      </c>
      <c r="J1552" s="6">
        <v>0</v>
      </c>
      <c r="K1552" s="6">
        <v>0</v>
      </c>
      <c r="L1552" s="6">
        <v>0.98</v>
      </c>
      <c r="M1552" s="6">
        <v>0</v>
      </c>
      <c r="N1552" s="6">
        <v>0</v>
      </c>
      <c r="O1552" s="6">
        <v>0</v>
      </c>
      <c r="P1552" s="82">
        <f t="shared" si="26"/>
        <v>0</v>
      </c>
    </row>
    <row r="1553" spans="1:16" s="3" customFormat="1" x14ac:dyDescent="0.25">
      <c r="A1553" s="9">
        <v>2019</v>
      </c>
      <c r="B1553" s="9">
        <v>6</v>
      </c>
      <c r="C1553" s="10" t="s">
        <v>19</v>
      </c>
      <c r="D1553" s="10" t="s">
        <v>103</v>
      </c>
      <c r="E1553" s="11" t="s">
        <v>104</v>
      </c>
      <c r="F1553" s="10" t="s">
        <v>169</v>
      </c>
      <c r="G1553" s="12" t="s">
        <v>168</v>
      </c>
      <c r="H1553" s="6">
        <v>2</v>
      </c>
      <c r="I1553" s="6">
        <v>0</v>
      </c>
      <c r="J1553" s="6">
        <v>0</v>
      </c>
      <c r="K1553" s="6">
        <v>0</v>
      </c>
      <c r="L1553" s="6">
        <v>2</v>
      </c>
      <c r="M1553" s="6">
        <v>0</v>
      </c>
      <c r="N1553" s="6">
        <v>0</v>
      </c>
      <c r="O1553" s="6">
        <v>0</v>
      </c>
      <c r="P1553" s="82">
        <f t="shared" si="26"/>
        <v>0</v>
      </c>
    </row>
    <row r="1554" spans="1:16" s="3" customFormat="1" x14ac:dyDescent="0.25">
      <c r="A1554" s="9">
        <v>2019</v>
      </c>
      <c r="B1554" s="9">
        <v>6</v>
      </c>
      <c r="C1554" s="10" t="s">
        <v>79</v>
      </c>
      <c r="D1554" s="10" t="s">
        <v>137</v>
      </c>
      <c r="E1554" s="11" t="s">
        <v>138</v>
      </c>
      <c r="F1554" s="10" t="s">
        <v>170</v>
      </c>
      <c r="G1554" s="12" t="s">
        <v>171</v>
      </c>
      <c r="H1554" s="6">
        <v>4.32</v>
      </c>
      <c r="I1554" s="6">
        <v>0</v>
      </c>
      <c r="J1554" s="6">
        <v>0</v>
      </c>
      <c r="K1554" s="6">
        <v>0</v>
      </c>
      <c r="L1554" s="6">
        <v>4.32</v>
      </c>
      <c r="M1554" s="6">
        <v>0</v>
      </c>
      <c r="N1554" s="6">
        <v>0</v>
      </c>
      <c r="O1554" s="6">
        <v>0</v>
      </c>
      <c r="P1554" s="82">
        <f t="shared" si="26"/>
        <v>0</v>
      </c>
    </row>
    <row r="1555" spans="1:16" s="3" customFormat="1" x14ac:dyDescent="0.25">
      <c r="A1555" s="9">
        <v>2019</v>
      </c>
      <c r="B1555" s="9">
        <v>6</v>
      </c>
      <c r="C1555" s="10" t="s">
        <v>79</v>
      </c>
      <c r="D1555" s="10" t="s">
        <v>137</v>
      </c>
      <c r="E1555" s="11" t="s">
        <v>138</v>
      </c>
      <c r="F1555" s="10" t="s">
        <v>172</v>
      </c>
      <c r="G1555" s="12" t="s">
        <v>171</v>
      </c>
      <c r="H1555" s="6">
        <v>13.67</v>
      </c>
      <c r="I1555" s="6">
        <v>0</v>
      </c>
      <c r="J1555" s="6">
        <v>0</v>
      </c>
      <c r="K1555" s="6">
        <v>13.67</v>
      </c>
      <c r="L1555" s="6">
        <v>0</v>
      </c>
      <c r="M1555" s="6">
        <v>0</v>
      </c>
      <c r="N1555" s="6">
        <v>0</v>
      </c>
      <c r="O1555" s="6">
        <v>0</v>
      </c>
      <c r="P1555" s="82">
        <f t="shared" si="26"/>
        <v>0</v>
      </c>
    </row>
    <row r="1556" spans="1:16" s="3" customFormat="1" x14ac:dyDescent="0.25">
      <c r="A1556" s="9">
        <v>2019</v>
      </c>
      <c r="B1556" s="9">
        <v>6</v>
      </c>
      <c r="C1556" s="10" t="s">
        <v>79</v>
      </c>
      <c r="D1556" s="10" t="s">
        <v>137</v>
      </c>
      <c r="E1556" s="11" t="s">
        <v>138</v>
      </c>
      <c r="F1556" s="10" t="s">
        <v>173</v>
      </c>
      <c r="G1556" s="12" t="s">
        <v>171</v>
      </c>
      <c r="H1556" s="6">
        <v>0.62</v>
      </c>
      <c r="I1556" s="6">
        <v>0</v>
      </c>
      <c r="J1556" s="6">
        <v>0</v>
      </c>
      <c r="K1556" s="6">
        <v>0</v>
      </c>
      <c r="L1556" s="6">
        <v>0.62</v>
      </c>
      <c r="M1556" s="6">
        <v>0</v>
      </c>
      <c r="N1556" s="6">
        <v>0</v>
      </c>
      <c r="O1556" s="6">
        <v>0</v>
      </c>
      <c r="P1556" s="82">
        <f t="shared" si="26"/>
        <v>0</v>
      </c>
    </row>
    <row r="1557" spans="1:16" s="3" customFormat="1" x14ac:dyDescent="0.25">
      <c r="A1557" s="9">
        <v>2019</v>
      </c>
      <c r="B1557" s="9">
        <v>6</v>
      </c>
      <c r="C1557" s="10" t="s">
        <v>79</v>
      </c>
      <c r="D1557" s="10" t="s">
        <v>137</v>
      </c>
      <c r="E1557" s="11" t="s">
        <v>138</v>
      </c>
      <c r="F1557" s="10" t="s">
        <v>174</v>
      </c>
      <c r="G1557" s="12" t="s">
        <v>171</v>
      </c>
      <c r="H1557" s="6">
        <v>0.65</v>
      </c>
      <c r="I1557" s="6">
        <v>0</v>
      </c>
      <c r="J1557" s="6">
        <v>0</v>
      </c>
      <c r="K1557" s="6">
        <v>0</v>
      </c>
      <c r="L1557" s="6">
        <v>0.65</v>
      </c>
      <c r="M1557" s="6">
        <v>0</v>
      </c>
      <c r="N1557" s="6">
        <v>0</v>
      </c>
      <c r="O1557" s="6">
        <v>0</v>
      </c>
      <c r="P1557" s="82">
        <f t="shared" si="26"/>
        <v>0</v>
      </c>
    </row>
    <row r="1558" spans="1:16" s="3" customFormat="1" x14ac:dyDescent="0.25">
      <c r="A1558" s="9">
        <v>2019</v>
      </c>
      <c r="B1558" s="9">
        <v>6</v>
      </c>
      <c r="C1558" s="10" t="s">
        <v>79</v>
      </c>
      <c r="D1558" s="10" t="s">
        <v>137</v>
      </c>
      <c r="E1558" s="11" t="s">
        <v>138</v>
      </c>
      <c r="F1558" s="10" t="s">
        <v>175</v>
      </c>
      <c r="G1558" s="12" t="s">
        <v>171</v>
      </c>
      <c r="H1558" s="6">
        <v>4.6900000000000004</v>
      </c>
      <c r="I1558" s="6">
        <v>0</v>
      </c>
      <c r="J1558" s="6">
        <v>0</v>
      </c>
      <c r="K1558" s="6">
        <v>0</v>
      </c>
      <c r="L1558" s="6">
        <v>4.6900000000000004</v>
      </c>
      <c r="M1558" s="6">
        <v>0</v>
      </c>
      <c r="N1558" s="6">
        <v>0</v>
      </c>
      <c r="O1558" s="6">
        <v>0</v>
      </c>
      <c r="P1558" s="82">
        <f t="shared" si="26"/>
        <v>0</v>
      </c>
    </row>
    <row r="1559" spans="1:16" s="3" customFormat="1" x14ac:dyDescent="0.25">
      <c r="A1559" s="9">
        <v>2019</v>
      </c>
      <c r="B1559" s="9">
        <v>6</v>
      </c>
      <c r="C1559" s="10" t="s">
        <v>27</v>
      </c>
      <c r="D1559" s="10" t="s">
        <v>158</v>
      </c>
      <c r="E1559" s="11" t="s">
        <v>176</v>
      </c>
      <c r="F1559" s="10" t="s">
        <v>177</v>
      </c>
      <c r="G1559" s="12" t="s">
        <v>178</v>
      </c>
      <c r="H1559" s="6">
        <v>1.4</v>
      </c>
      <c r="I1559" s="6">
        <v>0</v>
      </c>
      <c r="J1559" s="6">
        <v>0</v>
      </c>
      <c r="K1559" s="6">
        <v>1.4</v>
      </c>
      <c r="L1559" s="6">
        <v>0</v>
      </c>
      <c r="M1559" s="6">
        <v>0</v>
      </c>
      <c r="N1559" s="6">
        <v>0</v>
      </c>
      <c r="O1559" s="6">
        <v>0</v>
      </c>
      <c r="P1559" s="82">
        <f t="shared" si="26"/>
        <v>0</v>
      </c>
    </row>
    <row r="1560" spans="1:16" s="3" customFormat="1" x14ac:dyDescent="0.25">
      <c r="A1560" s="9">
        <v>2019</v>
      </c>
      <c r="B1560" s="9">
        <v>6</v>
      </c>
      <c r="C1560" s="10" t="s">
        <v>27</v>
      </c>
      <c r="D1560" s="10" t="s">
        <v>158</v>
      </c>
      <c r="E1560" s="11" t="s">
        <v>176</v>
      </c>
      <c r="F1560" s="10" t="s">
        <v>179</v>
      </c>
      <c r="G1560" s="12" t="s">
        <v>178</v>
      </c>
      <c r="H1560" s="6">
        <v>3.4699999999999998</v>
      </c>
      <c r="I1560" s="6">
        <v>0</v>
      </c>
      <c r="J1560" s="6">
        <v>0</v>
      </c>
      <c r="K1560" s="6">
        <v>0</v>
      </c>
      <c r="L1560" s="6">
        <v>0</v>
      </c>
      <c r="M1560" s="6">
        <v>3.4699999999999998</v>
      </c>
      <c r="N1560" s="6">
        <v>1.94</v>
      </c>
      <c r="O1560" s="6">
        <v>0</v>
      </c>
      <c r="P1560" s="82">
        <f t="shared" si="26"/>
        <v>1.5299999999999998</v>
      </c>
    </row>
    <row r="1561" spans="1:16" s="3" customFormat="1" x14ac:dyDescent="0.25">
      <c r="A1561" s="9">
        <v>2019</v>
      </c>
      <c r="B1561" s="9">
        <v>6</v>
      </c>
      <c r="C1561" s="10" t="s">
        <v>27</v>
      </c>
      <c r="D1561" s="10" t="s">
        <v>180</v>
      </c>
      <c r="E1561" s="11" t="s">
        <v>29</v>
      </c>
      <c r="F1561" s="10" t="s">
        <v>181</v>
      </c>
      <c r="G1561" s="12" t="s">
        <v>182</v>
      </c>
      <c r="H1561" s="6">
        <v>16.7</v>
      </c>
      <c r="I1561" s="6">
        <v>0</v>
      </c>
      <c r="J1561" s="6">
        <v>0</v>
      </c>
      <c r="K1561" s="6">
        <v>16.7</v>
      </c>
      <c r="L1561" s="6">
        <v>0</v>
      </c>
      <c r="M1561" s="6">
        <v>0</v>
      </c>
      <c r="N1561" s="6">
        <v>0</v>
      </c>
      <c r="O1561" s="6">
        <v>0</v>
      </c>
      <c r="P1561" s="82">
        <f t="shared" si="26"/>
        <v>0</v>
      </c>
    </row>
    <row r="1562" spans="1:16" s="3" customFormat="1" x14ac:dyDescent="0.25">
      <c r="A1562" s="9">
        <v>2019</v>
      </c>
      <c r="B1562" s="9">
        <v>6</v>
      </c>
      <c r="C1562" s="10" t="s">
        <v>79</v>
      </c>
      <c r="D1562" s="10" t="s">
        <v>79</v>
      </c>
      <c r="E1562" s="11" t="s">
        <v>138</v>
      </c>
      <c r="F1562" s="10" t="s">
        <v>183</v>
      </c>
      <c r="G1562" s="12" t="s">
        <v>184</v>
      </c>
      <c r="H1562" s="6">
        <v>56.72</v>
      </c>
      <c r="I1562" s="6">
        <v>0</v>
      </c>
      <c r="J1562" s="6">
        <v>0</v>
      </c>
      <c r="K1562" s="6">
        <v>56.72</v>
      </c>
      <c r="L1562" s="6">
        <v>0</v>
      </c>
      <c r="M1562" s="6">
        <v>0</v>
      </c>
      <c r="N1562" s="6">
        <v>0</v>
      </c>
      <c r="O1562" s="6">
        <v>0</v>
      </c>
      <c r="P1562" s="82">
        <f t="shared" si="26"/>
        <v>0</v>
      </c>
    </row>
    <row r="1563" spans="1:16" s="3" customFormat="1" x14ac:dyDescent="0.25">
      <c r="A1563" s="9">
        <v>2019</v>
      </c>
      <c r="B1563" s="9">
        <v>6</v>
      </c>
      <c r="C1563" s="10" t="s">
        <v>79</v>
      </c>
      <c r="D1563" s="10" t="s">
        <v>137</v>
      </c>
      <c r="E1563" s="11" t="s">
        <v>138</v>
      </c>
      <c r="F1563" s="10" t="s">
        <v>183</v>
      </c>
      <c r="G1563" s="12" t="s">
        <v>184</v>
      </c>
      <c r="H1563" s="6">
        <v>1.99</v>
      </c>
      <c r="I1563" s="6">
        <v>0</v>
      </c>
      <c r="J1563" s="6">
        <v>0</v>
      </c>
      <c r="K1563" s="6">
        <v>1.99</v>
      </c>
      <c r="L1563" s="6">
        <v>0</v>
      </c>
      <c r="M1563" s="6">
        <v>0</v>
      </c>
      <c r="N1563" s="6">
        <v>0</v>
      </c>
      <c r="O1563" s="6">
        <v>0</v>
      </c>
      <c r="P1563" s="82">
        <f t="shared" si="26"/>
        <v>0</v>
      </c>
    </row>
    <row r="1564" spans="1:16" s="3" customFormat="1" x14ac:dyDescent="0.25">
      <c r="A1564" s="9">
        <v>2019</v>
      </c>
      <c r="B1564" s="9">
        <v>6</v>
      </c>
      <c r="C1564" s="10" t="s">
        <v>79</v>
      </c>
      <c r="D1564" s="10" t="s">
        <v>79</v>
      </c>
      <c r="E1564" s="11" t="s">
        <v>138</v>
      </c>
      <c r="F1564" s="10" t="s">
        <v>185</v>
      </c>
      <c r="G1564" s="12" t="s">
        <v>184</v>
      </c>
      <c r="H1564" s="6">
        <v>7.3599999999999994</v>
      </c>
      <c r="I1564" s="6">
        <v>0</v>
      </c>
      <c r="J1564" s="6">
        <v>0</v>
      </c>
      <c r="K1564" s="6">
        <v>7.3599999999999994</v>
      </c>
      <c r="L1564" s="6">
        <v>0</v>
      </c>
      <c r="M1564" s="6">
        <v>0</v>
      </c>
      <c r="N1564" s="6">
        <v>0</v>
      </c>
      <c r="O1564" s="6">
        <v>0</v>
      </c>
      <c r="P1564" s="82">
        <f t="shared" si="26"/>
        <v>0</v>
      </c>
    </row>
    <row r="1565" spans="1:16" s="3" customFormat="1" x14ac:dyDescent="0.25">
      <c r="A1565" s="9">
        <v>2019</v>
      </c>
      <c r="B1565" s="9">
        <v>6</v>
      </c>
      <c r="C1565" s="10" t="s">
        <v>79</v>
      </c>
      <c r="D1565" s="10" t="s">
        <v>137</v>
      </c>
      <c r="E1565" s="11" t="s">
        <v>138</v>
      </c>
      <c r="F1565" s="10" t="s">
        <v>186</v>
      </c>
      <c r="G1565" s="12" t="s">
        <v>184</v>
      </c>
      <c r="H1565" s="6">
        <v>1.5499999999999998</v>
      </c>
      <c r="I1565" s="6">
        <v>0</v>
      </c>
      <c r="J1565" s="6">
        <v>0</v>
      </c>
      <c r="K1565" s="6">
        <v>1.5499999999999998</v>
      </c>
      <c r="L1565" s="6">
        <v>0</v>
      </c>
      <c r="M1565" s="6">
        <v>0</v>
      </c>
      <c r="N1565" s="6">
        <v>0</v>
      </c>
      <c r="O1565" s="6">
        <v>0</v>
      </c>
      <c r="P1565" s="82">
        <f t="shared" si="26"/>
        <v>0</v>
      </c>
    </row>
    <row r="1566" spans="1:16" s="3" customFormat="1" x14ac:dyDescent="0.25">
      <c r="A1566" s="9">
        <v>2019</v>
      </c>
      <c r="B1566" s="9">
        <v>6</v>
      </c>
      <c r="C1566" s="10" t="s">
        <v>79</v>
      </c>
      <c r="D1566" s="10" t="s">
        <v>137</v>
      </c>
      <c r="E1566" s="11" t="s">
        <v>138</v>
      </c>
      <c r="F1566" s="10" t="s">
        <v>187</v>
      </c>
      <c r="G1566" s="12" t="s">
        <v>184</v>
      </c>
      <c r="H1566" s="6">
        <v>0.1</v>
      </c>
      <c r="I1566" s="6">
        <v>0</v>
      </c>
      <c r="J1566" s="6">
        <v>0</v>
      </c>
      <c r="K1566" s="6">
        <v>0.1</v>
      </c>
      <c r="L1566" s="6">
        <v>0</v>
      </c>
      <c r="M1566" s="6">
        <v>0</v>
      </c>
      <c r="N1566" s="6">
        <v>0</v>
      </c>
      <c r="O1566" s="6">
        <v>0</v>
      </c>
      <c r="P1566" s="82">
        <f t="shared" si="26"/>
        <v>0</v>
      </c>
    </row>
    <row r="1567" spans="1:16" s="3" customFormat="1" x14ac:dyDescent="0.25">
      <c r="A1567" s="9">
        <v>2019</v>
      </c>
      <c r="B1567" s="9">
        <v>6</v>
      </c>
      <c r="C1567" s="10" t="s">
        <v>79</v>
      </c>
      <c r="D1567" s="10" t="s">
        <v>79</v>
      </c>
      <c r="E1567" s="11" t="s">
        <v>138</v>
      </c>
      <c r="F1567" s="10" t="s">
        <v>188</v>
      </c>
      <c r="G1567" s="12" t="s">
        <v>184</v>
      </c>
      <c r="H1567" s="6">
        <v>0.05</v>
      </c>
      <c r="I1567" s="6">
        <v>0</v>
      </c>
      <c r="J1567" s="6">
        <v>0</v>
      </c>
      <c r="K1567" s="6">
        <v>0.05</v>
      </c>
      <c r="L1567" s="6">
        <v>0</v>
      </c>
      <c r="M1567" s="6">
        <v>0</v>
      </c>
      <c r="N1567" s="6">
        <v>0</v>
      </c>
      <c r="O1567" s="6">
        <v>0</v>
      </c>
      <c r="P1567" s="82">
        <f t="shared" si="26"/>
        <v>0</v>
      </c>
    </row>
    <row r="1568" spans="1:16" s="3" customFormat="1" x14ac:dyDescent="0.25">
      <c r="A1568" s="9">
        <v>2019</v>
      </c>
      <c r="B1568" s="9">
        <v>6</v>
      </c>
      <c r="C1568" s="10" t="s">
        <v>27</v>
      </c>
      <c r="D1568" s="10" t="s">
        <v>180</v>
      </c>
      <c r="E1568" s="11" t="s">
        <v>29</v>
      </c>
      <c r="F1568" s="10" t="s">
        <v>189</v>
      </c>
      <c r="G1568" s="12" t="s">
        <v>190</v>
      </c>
      <c r="H1568" s="6">
        <v>82.23</v>
      </c>
      <c r="I1568" s="6">
        <v>0</v>
      </c>
      <c r="J1568" s="6">
        <v>0</v>
      </c>
      <c r="K1568" s="6">
        <v>57.980000000000004</v>
      </c>
      <c r="L1568" s="6">
        <v>24.25</v>
      </c>
      <c r="M1568" s="6">
        <v>0</v>
      </c>
      <c r="N1568" s="6">
        <v>0</v>
      </c>
      <c r="O1568" s="6">
        <v>0</v>
      </c>
      <c r="P1568" s="82">
        <f t="shared" si="26"/>
        <v>0</v>
      </c>
    </row>
    <row r="1569" spans="1:16" s="3" customFormat="1" x14ac:dyDescent="0.25">
      <c r="A1569" s="9">
        <v>2019</v>
      </c>
      <c r="B1569" s="9">
        <v>6</v>
      </c>
      <c r="C1569" s="10" t="s">
        <v>27</v>
      </c>
      <c r="D1569" s="10" t="s">
        <v>191</v>
      </c>
      <c r="E1569" s="11" t="s">
        <v>29</v>
      </c>
      <c r="F1569" s="10" t="s">
        <v>189</v>
      </c>
      <c r="G1569" s="12" t="s">
        <v>190</v>
      </c>
      <c r="H1569" s="6">
        <v>0.63</v>
      </c>
      <c r="I1569" s="6">
        <v>0</v>
      </c>
      <c r="J1569" s="6">
        <v>0</v>
      </c>
      <c r="K1569" s="6">
        <v>0.45</v>
      </c>
      <c r="L1569" s="6">
        <v>0.18</v>
      </c>
      <c r="M1569" s="6">
        <v>0</v>
      </c>
      <c r="N1569" s="6">
        <v>0</v>
      </c>
      <c r="O1569" s="6">
        <v>0</v>
      </c>
      <c r="P1569" s="82">
        <f t="shared" si="26"/>
        <v>0</v>
      </c>
    </row>
    <row r="1570" spans="1:16" s="3" customFormat="1" x14ac:dyDescent="0.25">
      <c r="A1570" s="9">
        <v>2019</v>
      </c>
      <c r="B1570" s="9">
        <v>6</v>
      </c>
      <c r="C1570" s="10" t="s">
        <v>27</v>
      </c>
      <c r="D1570" s="10" t="s">
        <v>191</v>
      </c>
      <c r="E1570" s="11" t="s">
        <v>29</v>
      </c>
      <c r="F1570" s="10" t="s">
        <v>192</v>
      </c>
      <c r="G1570" s="12" t="s">
        <v>190</v>
      </c>
      <c r="H1570" s="6">
        <v>17.23</v>
      </c>
      <c r="I1570" s="6">
        <v>0</v>
      </c>
      <c r="J1570" s="6">
        <v>0</v>
      </c>
      <c r="K1570" s="6">
        <v>12.11</v>
      </c>
      <c r="L1570" s="6">
        <v>5.12</v>
      </c>
      <c r="M1570" s="6">
        <v>0</v>
      </c>
      <c r="N1570" s="6">
        <v>0</v>
      </c>
      <c r="O1570" s="6">
        <v>0</v>
      </c>
      <c r="P1570" s="82">
        <f t="shared" si="26"/>
        <v>0</v>
      </c>
    </row>
    <row r="1571" spans="1:16" s="3" customFormat="1" x14ac:dyDescent="0.25">
      <c r="A1571" s="9">
        <v>2019</v>
      </c>
      <c r="B1571" s="9">
        <v>6</v>
      </c>
      <c r="C1571" s="10" t="s">
        <v>19</v>
      </c>
      <c r="D1571" s="10" t="s">
        <v>106</v>
      </c>
      <c r="E1571" s="11" t="s">
        <v>29</v>
      </c>
      <c r="F1571" s="10" t="s">
        <v>193</v>
      </c>
      <c r="G1571" s="12" t="s">
        <v>193</v>
      </c>
      <c r="H1571" s="6">
        <v>3855.51</v>
      </c>
      <c r="I1571" s="6">
        <v>0</v>
      </c>
      <c r="J1571" s="6">
        <v>770.3</v>
      </c>
      <c r="K1571" s="6">
        <v>11.110000000000001</v>
      </c>
      <c r="L1571" s="6">
        <v>425.79</v>
      </c>
      <c r="M1571" s="6">
        <v>402.56</v>
      </c>
      <c r="N1571" s="6">
        <v>402.23</v>
      </c>
      <c r="O1571" s="6">
        <v>2245.75</v>
      </c>
      <c r="P1571" s="82">
        <f t="shared" si="26"/>
        <v>2246.08</v>
      </c>
    </row>
    <row r="1572" spans="1:16" s="3" customFormat="1" x14ac:dyDescent="0.25">
      <c r="A1572" s="9">
        <v>2019</v>
      </c>
      <c r="B1572" s="9">
        <v>6</v>
      </c>
      <c r="C1572" s="10" t="s">
        <v>89</v>
      </c>
      <c r="D1572" s="10" t="s">
        <v>197</v>
      </c>
      <c r="E1572" s="11" t="s">
        <v>29</v>
      </c>
      <c r="F1572" s="10" t="s">
        <v>198</v>
      </c>
      <c r="G1572" s="12" t="s">
        <v>196</v>
      </c>
      <c r="H1572" s="6">
        <v>5.54</v>
      </c>
      <c r="I1572" s="6">
        <v>0</v>
      </c>
      <c r="J1572" s="6">
        <v>0</v>
      </c>
      <c r="K1572" s="6">
        <v>5.54</v>
      </c>
      <c r="L1572" s="6">
        <v>0</v>
      </c>
      <c r="M1572" s="6">
        <v>0</v>
      </c>
      <c r="N1572" s="6">
        <v>0</v>
      </c>
      <c r="O1572" s="6">
        <v>0</v>
      </c>
      <c r="P1572" s="82">
        <f t="shared" si="26"/>
        <v>0</v>
      </c>
    </row>
    <row r="1573" spans="1:16" s="3" customFormat="1" x14ac:dyDescent="0.25">
      <c r="A1573" s="9">
        <v>2019</v>
      </c>
      <c r="B1573" s="9">
        <v>6</v>
      </c>
      <c r="C1573" s="10" t="s">
        <v>89</v>
      </c>
      <c r="D1573" s="10" t="s">
        <v>197</v>
      </c>
      <c r="E1573" s="11" t="s">
        <v>29</v>
      </c>
      <c r="F1573" s="10" t="s">
        <v>199</v>
      </c>
      <c r="G1573" s="5" t="s">
        <v>200</v>
      </c>
      <c r="H1573" s="6">
        <v>39.229999999999997</v>
      </c>
      <c r="I1573" s="6">
        <v>0</v>
      </c>
      <c r="J1573" s="6">
        <v>0</v>
      </c>
      <c r="K1573" s="6">
        <v>1.33</v>
      </c>
      <c r="L1573" s="6">
        <v>2.15</v>
      </c>
      <c r="M1573" s="6">
        <v>34.979999999999997</v>
      </c>
      <c r="N1573" s="6">
        <v>4.07</v>
      </c>
      <c r="O1573" s="6">
        <v>0.77</v>
      </c>
      <c r="P1573" s="82">
        <f t="shared" si="26"/>
        <v>31.68</v>
      </c>
    </row>
    <row r="1574" spans="1:16" s="3" customFormat="1" x14ac:dyDescent="0.25">
      <c r="A1574" s="9">
        <v>2019</v>
      </c>
      <c r="B1574" s="9">
        <v>6</v>
      </c>
      <c r="C1574" s="10" t="s">
        <v>89</v>
      </c>
      <c r="D1574" s="10" t="s">
        <v>197</v>
      </c>
      <c r="E1574" s="11" t="s">
        <v>29</v>
      </c>
      <c r="F1574" s="10" t="s">
        <v>201</v>
      </c>
      <c r="G1574" s="5" t="s">
        <v>200</v>
      </c>
      <c r="H1574" s="6">
        <v>56.75</v>
      </c>
      <c r="I1574" s="6">
        <v>0</v>
      </c>
      <c r="J1574" s="6">
        <v>0</v>
      </c>
      <c r="K1574" s="6">
        <v>1.92</v>
      </c>
      <c r="L1574" s="6">
        <v>3.11</v>
      </c>
      <c r="M1574" s="6">
        <v>50.6</v>
      </c>
      <c r="N1574" s="6">
        <v>5.88</v>
      </c>
      <c r="O1574" s="6">
        <v>1.1200000000000001</v>
      </c>
      <c r="P1574" s="82">
        <f t="shared" si="26"/>
        <v>45.839999999999996</v>
      </c>
    </row>
    <row r="1575" spans="1:16" s="3" customFormat="1" x14ac:dyDescent="0.25">
      <c r="A1575" s="9">
        <v>2019</v>
      </c>
      <c r="B1575" s="9">
        <v>6</v>
      </c>
      <c r="C1575" s="10" t="s">
        <v>89</v>
      </c>
      <c r="D1575" s="10" t="s">
        <v>197</v>
      </c>
      <c r="E1575" s="11" t="s">
        <v>29</v>
      </c>
      <c r="F1575" s="10" t="s">
        <v>202</v>
      </c>
      <c r="G1575" s="5" t="s">
        <v>200</v>
      </c>
      <c r="H1575" s="6">
        <v>18.649999999999999</v>
      </c>
      <c r="I1575" s="6">
        <v>0</v>
      </c>
      <c r="J1575" s="6">
        <v>0</v>
      </c>
      <c r="K1575" s="6">
        <v>0.63</v>
      </c>
      <c r="L1575" s="6">
        <v>1.02</v>
      </c>
      <c r="M1575" s="6">
        <v>16.63</v>
      </c>
      <c r="N1575" s="6">
        <v>1.9300000000000002</v>
      </c>
      <c r="O1575" s="6">
        <v>0.37</v>
      </c>
      <c r="P1575" s="82">
        <f t="shared" si="26"/>
        <v>15.07</v>
      </c>
    </row>
    <row r="1576" spans="1:16" s="3" customFormat="1" x14ac:dyDescent="0.25">
      <c r="A1576" s="9">
        <v>2019</v>
      </c>
      <c r="B1576" s="9">
        <v>6</v>
      </c>
      <c r="C1576" s="10" t="s">
        <v>203</v>
      </c>
      <c r="D1576" s="10" t="s">
        <v>204</v>
      </c>
      <c r="E1576" s="11" t="s">
        <v>17</v>
      </c>
      <c r="F1576" s="10" t="s">
        <v>204</v>
      </c>
      <c r="G1576" s="12" t="s">
        <v>205</v>
      </c>
      <c r="H1576" s="6">
        <v>28.16</v>
      </c>
      <c r="I1576" s="6">
        <v>0</v>
      </c>
      <c r="J1576" s="6">
        <v>0</v>
      </c>
      <c r="K1576" s="6">
        <v>0.22</v>
      </c>
      <c r="L1576" s="6">
        <v>9.33</v>
      </c>
      <c r="M1576" s="6">
        <v>0</v>
      </c>
      <c r="N1576" s="6">
        <v>0</v>
      </c>
      <c r="O1576" s="6">
        <v>18.61</v>
      </c>
      <c r="P1576" s="82">
        <f t="shared" si="26"/>
        <v>18.61</v>
      </c>
    </row>
    <row r="1577" spans="1:16" s="3" customFormat="1" x14ac:dyDescent="0.25">
      <c r="A1577" s="9">
        <v>2019</v>
      </c>
      <c r="B1577" s="9">
        <v>6</v>
      </c>
      <c r="C1577" s="10" t="s">
        <v>19</v>
      </c>
      <c r="D1577" s="10" t="s">
        <v>46</v>
      </c>
      <c r="E1577" s="11" t="s">
        <v>206</v>
      </c>
      <c r="F1577" s="10" t="s">
        <v>207</v>
      </c>
      <c r="G1577" s="12" t="s">
        <v>208</v>
      </c>
      <c r="H1577" s="6">
        <v>7.5699999999999994</v>
      </c>
      <c r="I1577" s="6">
        <v>0</v>
      </c>
      <c r="J1577" s="6">
        <v>0</v>
      </c>
      <c r="K1577" s="6">
        <v>2.8100000000000005</v>
      </c>
      <c r="L1577" s="6">
        <v>4.76</v>
      </c>
      <c r="M1577" s="6">
        <v>0</v>
      </c>
      <c r="N1577" s="6">
        <v>0</v>
      </c>
      <c r="O1577" s="6">
        <v>0</v>
      </c>
      <c r="P1577" s="82">
        <f t="shared" si="26"/>
        <v>0</v>
      </c>
    </row>
    <row r="1578" spans="1:16" s="3" customFormat="1" x14ac:dyDescent="0.25">
      <c r="A1578" s="9">
        <v>2019</v>
      </c>
      <c r="B1578" s="9">
        <v>6</v>
      </c>
      <c r="C1578" s="10" t="s">
        <v>209</v>
      </c>
      <c r="D1578" s="10" t="s">
        <v>210</v>
      </c>
      <c r="E1578" s="11" t="s">
        <v>17</v>
      </c>
      <c r="F1578" s="10" t="s">
        <v>211</v>
      </c>
      <c r="G1578" s="7" t="s">
        <v>212</v>
      </c>
      <c r="H1578" s="6">
        <v>0.13</v>
      </c>
      <c r="I1578" s="6">
        <v>0</v>
      </c>
      <c r="J1578" s="6">
        <v>0</v>
      </c>
      <c r="K1578" s="6">
        <v>0</v>
      </c>
      <c r="L1578" s="6">
        <v>0.03</v>
      </c>
      <c r="M1578" s="6">
        <v>0</v>
      </c>
      <c r="N1578" s="6">
        <v>0</v>
      </c>
      <c r="O1578" s="6">
        <v>0.1</v>
      </c>
      <c r="P1578" s="82">
        <f t="shared" si="26"/>
        <v>0.1</v>
      </c>
    </row>
    <row r="1579" spans="1:16" s="3" customFormat="1" x14ac:dyDescent="0.25">
      <c r="A1579" s="9">
        <v>2019</v>
      </c>
      <c r="B1579" s="9">
        <v>6</v>
      </c>
      <c r="C1579" s="10" t="s">
        <v>209</v>
      </c>
      <c r="D1579" s="10" t="s">
        <v>210</v>
      </c>
      <c r="E1579" s="11" t="s">
        <v>17</v>
      </c>
      <c r="F1579" s="10" t="s">
        <v>215</v>
      </c>
      <c r="G1579" s="7" t="s">
        <v>212</v>
      </c>
      <c r="H1579" s="6">
        <v>6.6899999999999995</v>
      </c>
      <c r="I1579" s="6">
        <v>0</v>
      </c>
      <c r="J1579" s="6">
        <v>0</v>
      </c>
      <c r="K1579" s="6">
        <v>0.1</v>
      </c>
      <c r="L1579" s="6">
        <v>1.42</v>
      </c>
      <c r="M1579" s="6">
        <v>0</v>
      </c>
      <c r="N1579" s="6">
        <v>0</v>
      </c>
      <c r="O1579" s="6">
        <v>5.17</v>
      </c>
      <c r="P1579" s="82">
        <f t="shared" si="26"/>
        <v>5.17</v>
      </c>
    </row>
    <row r="1580" spans="1:16" s="3" customFormat="1" x14ac:dyDescent="0.25">
      <c r="A1580" s="9">
        <v>2019</v>
      </c>
      <c r="B1580" s="9">
        <v>6</v>
      </c>
      <c r="C1580" s="10" t="s">
        <v>19</v>
      </c>
      <c r="D1580" s="10" t="s">
        <v>106</v>
      </c>
      <c r="E1580" s="11" t="s">
        <v>29</v>
      </c>
      <c r="F1580" s="10" t="s">
        <v>216</v>
      </c>
      <c r="G1580" s="12" t="s">
        <v>217</v>
      </c>
      <c r="H1580" s="6">
        <v>10258.56</v>
      </c>
      <c r="I1580" s="6">
        <v>0</v>
      </c>
      <c r="J1580" s="6">
        <v>4165.42</v>
      </c>
      <c r="K1580" s="6">
        <v>43.67</v>
      </c>
      <c r="L1580" s="6">
        <v>953.73</v>
      </c>
      <c r="M1580" s="6">
        <v>0</v>
      </c>
      <c r="N1580" s="6">
        <v>0</v>
      </c>
      <c r="O1580" s="6">
        <v>5095.7299999999996</v>
      </c>
      <c r="P1580" s="82">
        <f t="shared" si="26"/>
        <v>5095.7299999999996</v>
      </c>
    </row>
    <row r="1581" spans="1:16" s="3" customFormat="1" x14ac:dyDescent="0.25">
      <c r="A1581" s="9">
        <v>2019</v>
      </c>
      <c r="B1581" s="9">
        <v>6</v>
      </c>
      <c r="C1581" s="10" t="s">
        <v>19</v>
      </c>
      <c r="D1581" s="10" t="s">
        <v>106</v>
      </c>
      <c r="E1581" s="11" t="s">
        <v>29</v>
      </c>
      <c r="F1581" s="10" t="s">
        <v>218</v>
      </c>
      <c r="G1581" s="12" t="s">
        <v>217</v>
      </c>
      <c r="H1581" s="6">
        <v>4524.57</v>
      </c>
      <c r="I1581" s="6">
        <v>0</v>
      </c>
      <c r="J1581" s="6">
        <v>3895.7599999999998</v>
      </c>
      <c r="K1581" s="6">
        <v>7.98</v>
      </c>
      <c r="L1581" s="6">
        <v>119.57</v>
      </c>
      <c r="M1581" s="6">
        <v>0</v>
      </c>
      <c r="N1581" s="6">
        <v>0</v>
      </c>
      <c r="O1581" s="6">
        <v>501.25</v>
      </c>
      <c r="P1581" s="82">
        <f t="shared" si="26"/>
        <v>501.25</v>
      </c>
    </row>
    <row r="1582" spans="1:16" s="3" customFormat="1" x14ac:dyDescent="0.25">
      <c r="A1582" s="9">
        <v>2019</v>
      </c>
      <c r="B1582" s="9">
        <v>6</v>
      </c>
      <c r="C1582" s="10" t="s">
        <v>209</v>
      </c>
      <c r="D1582" s="10" t="s">
        <v>219</v>
      </c>
      <c r="E1582" s="11" t="s">
        <v>220</v>
      </c>
      <c r="F1582" s="10" t="s">
        <v>221</v>
      </c>
      <c r="G1582" s="12" t="s">
        <v>221</v>
      </c>
      <c r="H1582" s="6">
        <v>434.49</v>
      </c>
      <c r="I1582" s="6">
        <v>0</v>
      </c>
      <c r="J1582" s="6">
        <v>0</v>
      </c>
      <c r="K1582" s="6">
        <v>0.37</v>
      </c>
      <c r="L1582" s="6">
        <v>0</v>
      </c>
      <c r="M1582" s="6">
        <v>434.11</v>
      </c>
      <c r="N1582" s="6">
        <v>13.809999999999999</v>
      </c>
      <c r="O1582" s="6">
        <v>0</v>
      </c>
      <c r="P1582" s="82">
        <f t="shared" si="26"/>
        <v>420.3</v>
      </c>
    </row>
    <row r="1583" spans="1:16" s="3" customFormat="1" x14ac:dyDescent="0.25">
      <c r="A1583" s="9">
        <v>2019</v>
      </c>
      <c r="B1583" s="9">
        <v>6</v>
      </c>
      <c r="C1583" s="10" t="s">
        <v>222</v>
      </c>
      <c r="D1583" s="10" t="s">
        <v>223</v>
      </c>
      <c r="E1583" s="11" t="s">
        <v>224</v>
      </c>
      <c r="F1583" s="10" t="s">
        <v>225</v>
      </c>
      <c r="G1583" s="12" t="s">
        <v>226</v>
      </c>
      <c r="H1583" s="6">
        <v>3.48</v>
      </c>
      <c r="I1583" s="6">
        <v>0</v>
      </c>
      <c r="J1583" s="6">
        <v>0</v>
      </c>
      <c r="K1583" s="6">
        <v>0</v>
      </c>
      <c r="L1583" s="6">
        <v>0.01</v>
      </c>
      <c r="M1583" s="6">
        <v>0</v>
      </c>
      <c r="N1583" s="6">
        <v>0</v>
      </c>
      <c r="O1583" s="6">
        <v>3.4699999999999998</v>
      </c>
      <c r="P1583" s="82">
        <f t="shared" si="26"/>
        <v>3.4699999999999998</v>
      </c>
    </row>
    <row r="1584" spans="1:16" s="3" customFormat="1" x14ac:dyDescent="0.25">
      <c r="A1584" s="9">
        <v>2019</v>
      </c>
      <c r="B1584" s="9">
        <v>6</v>
      </c>
      <c r="C1584" s="10" t="s">
        <v>222</v>
      </c>
      <c r="D1584" s="10" t="s">
        <v>223</v>
      </c>
      <c r="E1584" s="11" t="s">
        <v>224</v>
      </c>
      <c r="F1584" s="10" t="s">
        <v>520</v>
      </c>
      <c r="G1584" s="12" t="s">
        <v>226</v>
      </c>
      <c r="H1584" s="6">
        <v>213.92</v>
      </c>
      <c r="I1584" s="6">
        <v>0</v>
      </c>
      <c r="J1584" s="6">
        <v>0</v>
      </c>
      <c r="K1584" s="6">
        <v>0.13</v>
      </c>
      <c r="L1584" s="6">
        <v>0.94</v>
      </c>
      <c r="M1584" s="6">
        <v>0</v>
      </c>
      <c r="N1584" s="6">
        <v>0</v>
      </c>
      <c r="O1584" s="6">
        <v>212.85</v>
      </c>
      <c r="P1584" s="82">
        <f t="shared" si="26"/>
        <v>212.85</v>
      </c>
    </row>
    <row r="1585" spans="1:16" s="3" customFormat="1" x14ac:dyDescent="0.25">
      <c r="A1585" s="9">
        <v>2019</v>
      </c>
      <c r="B1585" s="9">
        <v>6</v>
      </c>
      <c r="C1585" s="10" t="s">
        <v>222</v>
      </c>
      <c r="D1585" s="10" t="s">
        <v>229</v>
      </c>
      <c r="E1585" s="11" t="s">
        <v>224</v>
      </c>
      <c r="F1585" s="10" t="s">
        <v>230</v>
      </c>
      <c r="G1585" s="12" t="s">
        <v>226</v>
      </c>
      <c r="H1585" s="6">
        <v>1635.62</v>
      </c>
      <c r="I1585" s="6">
        <v>0</v>
      </c>
      <c r="J1585" s="6">
        <v>0</v>
      </c>
      <c r="K1585" s="6">
        <v>14.469999999999999</v>
      </c>
      <c r="L1585" s="6">
        <v>7.28</v>
      </c>
      <c r="M1585" s="6">
        <v>1613.8700000000001</v>
      </c>
      <c r="N1585" s="6">
        <v>1.1700000000000002</v>
      </c>
      <c r="O1585" s="6">
        <v>0</v>
      </c>
      <c r="P1585" s="82">
        <f t="shared" si="26"/>
        <v>1612.7</v>
      </c>
    </row>
    <row r="1586" spans="1:16" s="3" customFormat="1" x14ac:dyDescent="0.25">
      <c r="A1586" s="9">
        <v>2019</v>
      </c>
      <c r="B1586" s="9">
        <v>6</v>
      </c>
      <c r="C1586" s="10" t="s">
        <v>231</v>
      </c>
      <c r="D1586" s="10" t="s">
        <v>232</v>
      </c>
      <c r="E1586" s="11" t="s">
        <v>224</v>
      </c>
      <c r="F1586" s="10" t="s">
        <v>233</v>
      </c>
      <c r="G1586" s="12" t="s">
        <v>226</v>
      </c>
      <c r="H1586" s="6">
        <v>215.53</v>
      </c>
      <c r="I1586" s="6">
        <v>0</v>
      </c>
      <c r="J1586" s="6">
        <v>0</v>
      </c>
      <c r="K1586" s="6">
        <v>0.13</v>
      </c>
      <c r="L1586" s="6">
        <v>0.94</v>
      </c>
      <c r="M1586" s="6">
        <v>0</v>
      </c>
      <c r="N1586" s="6">
        <v>0</v>
      </c>
      <c r="O1586" s="6">
        <v>214.45</v>
      </c>
      <c r="P1586" s="82">
        <f t="shared" si="26"/>
        <v>214.45</v>
      </c>
    </row>
    <row r="1587" spans="1:16" s="3" customFormat="1" x14ac:dyDescent="0.25">
      <c r="A1587" s="9">
        <v>2019</v>
      </c>
      <c r="B1587" s="9">
        <v>6</v>
      </c>
      <c r="C1587" s="10" t="s">
        <v>222</v>
      </c>
      <c r="D1587" s="10" t="s">
        <v>229</v>
      </c>
      <c r="E1587" s="11" t="s">
        <v>224</v>
      </c>
      <c r="F1587" s="10" t="s">
        <v>234</v>
      </c>
      <c r="G1587" s="12" t="s">
        <v>226</v>
      </c>
      <c r="H1587" s="6">
        <v>261.62</v>
      </c>
      <c r="I1587" s="6">
        <v>0</v>
      </c>
      <c r="J1587" s="6">
        <v>0</v>
      </c>
      <c r="K1587" s="6">
        <v>0.16</v>
      </c>
      <c r="L1587" s="6">
        <v>1.18</v>
      </c>
      <c r="M1587" s="6">
        <v>0</v>
      </c>
      <c r="N1587" s="6">
        <v>0</v>
      </c>
      <c r="O1587" s="6">
        <v>260.27</v>
      </c>
      <c r="P1587" s="82">
        <f t="shared" si="26"/>
        <v>260.27</v>
      </c>
    </row>
    <row r="1588" spans="1:16" s="3" customFormat="1" x14ac:dyDescent="0.25">
      <c r="A1588" s="9">
        <v>2019</v>
      </c>
      <c r="B1588" s="9">
        <v>6</v>
      </c>
      <c r="C1588" s="10" t="s">
        <v>15</v>
      </c>
      <c r="D1588" s="10" t="s">
        <v>131</v>
      </c>
      <c r="E1588" s="11" t="s">
        <v>43</v>
      </c>
      <c r="F1588" s="10" t="s">
        <v>235</v>
      </c>
      <c r="G1588" s="12" t="s">
        <v>16</v>
      </c>
      <c r="H1588" s="6">
        <v>68.260000000000005</v>
      </c>
      <c r="I1588" s="6">
        <v>0</v>
      </c>
      <c r="J1588" s="6">
        <v>0</v>
      </c>
      <c r="K1588" s="6">
        <v>0.92</v>
      </c>
      <c r="L1588" s="6">
        <v>53.72</v>
      </c>
      <c r="M1588" s="6">
        <v>0</v>
      </c>
      <c r="N1588" s="6">
        <v>0</v>
      </c>
      <c r="O1588" s="6">
        <v>13.62</v>
      </c>
      <c r="P1588" s="82">
        <f t="shared" si="26"/>
        <v>13.62</v>
      </c>
    </row>
    <row r="1589" spans="1:16" s="3" customFormat="1" x14ac:dyDescent="0.25">
      <c r="A1589" s="9">
        <v>2019</v>
      </c>
      <c r="B1589" s="9">
        <v>6</v>
      </c>
      <c r="C1589" s="10" t="s">
        <v>15</v>
      </c>
      <c r="D1589" s="10" t="s">
        <v>236</v>
      </c>
      <c r="E1589" s="11" t="s">
        <v>43</v>
      </c>
      <c r="F1589" s="10" t="s">
        <v>237</v>
      </c>
      <c r="G1589" s="12" t="s">
        <v>16</v>
      </c>
      <c r="H1589" s="6">
        <v>11.46</v>
      </c>
      <c r="I1589" s="6">
        <v>0</v>
      </c>
      <c r="J1589" s="6">
        <v>0</v>
      </c>
      <c r="K1589" s="6">
        <v>0.11</v>
      </c>
      <c r="L1589" s="6">
        <v>14.27</v>
      </c>
      <c r="M1589" s="6">
        <v>-2.93</v>
      </c>
      <c r="N1589" s="6">
        <v>0</v>
      </c>
      <c r="O1589" s="6">
        <v>0</v>
      </c>
      <c r="P1589" s="82">
        <f t="shared" si="26"/>
        <v>-2.93</v>
      </c>
    </row>
    <row r="1590" spans="1:16" s="3" customFormat="1" x14ac:dyDescent="0.25">
      <c r="A1590" s="9">
        <v>2019</v>
      </c>
      <c r="B1590" s="9">
        <v>6</v>
      </c>
      <c r="C1590" s="10" t="s">
        <v>15</v>
      </c>
      <c r="D1590" s="10" t="s">
        <v>131</v>
      </c>
      <c r="E1590" s="11" t="s">
        <v>43</v>
      </c>
      <c r="F1590" s="10" t="s">
        <v>237</v>
      </c>
      <c r="G1590" s="12" t="s">
        <v>16</v>
      </c>
      <c r="H1590" s="6">
        <v>2.39</v>
      </c>
      <c r="I1590" s="6">
        <v>0</v>
      </c>
      <c r="J1590" s="6">
        <v>0</v>
      </c>
      <c r="K1590" s="6">
        <v>0.02</v>
      </c>
      <c r="L1590" s="6">
        <v>2.98</v>
      </c>
      <c r="M1590" s="6">
        <v>-0.61</v>
      </c>
      <c r="N1590" s="6">
        <v>0</v>
      </c>
      <c r="O1590" s="6">
        <v>0</v>
      </c>
      <c r="P1590" s="82">
        <f t="shared" si="26"/>
        <v>-0.61</v>
      </c>
    </row>
    <row r="1591" spans="1:16" s="3" customFormat="1" x14ac:dyDescent="0.25">
      <c r="A1591" s="9">
        <v>2019</v>
      </c>
      <c r="B1591" s="9">
        <v>6</v>
      </c>
      <c r="C1591" s="10" t="s">
        <v>15</v>
      </c>
      <c r="D1591" s="10" t="s">
        <v>131</v>
      </c>
      <c r="E1591" s="11" t="s">
        <v>43</v>
      </c>
      <c r="F1591" s="10" t="s">
        <v>131</v>
      </c>
      <c r="G1591" s="12" t="s">
        <v>16</v>
      </c>
      <c r="H1591" s="6">
        <v>0.81</v>
      </c>
      <c r="I1591" s="6">
        <v>0</v>
      </c>
      <c r="J1591" s="6">
        <v>0</v>
      </c>
      <c r="K1591" s="6">
        <v>0.75</v>
      </c>
      <c r="L1591" s="6">
        <v>0.06</v>
      </c>
      <c r="M1591" s="6">
        <v>0</v>
      </c>
      <c r="N1591" s="6">
        <v>0</v>
      </c>
      <c r="O1591" s="6">
        <v>0</v>
      </c>
      <c r="P1591" s="82">
        <f t="shared" si="26"/>
        <v>0</v>
      </c>
    </row>
    <row r="1592" spans="1:16" s="3" customFormat="1" x14ac:dyDescent="0.25">
      <c r="A1592" s="9">
        <v>2019</v>
      </c>
      <c r="B1592" s="9">
        <v>6</v>
      </c>
      <c r="C1592" s="10" t="s">
        <v>133</v>
      </c>
      <c r="D1592" s="10" t="s">
        <v>238</v>
      </c>
      <c r="E1592" s="11" t="s">
        <v>81</v>
      </c>
      <c r="F1592" s="10" t="s">
        <v>239</v>
      </c>
      <c r="G1592" s="12" t="s">
        <v>240</v>
      </c>
      <c r="H1592" s="6">
        <v>0.02</v>
      </c>
      <c r="I1592" s="6">
        <v>0</v>
      </c>
      <c r="J1592" s="6">
        <v>0</v>
      </c>
      <c r="K1592" s="6">
        <v>0</v>
      </c>
      <c r="L1592" s="6">
        <v>0.02</v>
      </c>
      <c r="M1592" s="6">
        <v>0</v>
      </c>
      <c r="N1592" s="6">
        <v>0</v>
      </c>
      <c r="O1592" s="6">
        <v>0</v>
      </c>
      <c r="P1592" s="82">
        <f t="shared" si="26"/>
        <v>0</v>
      </c>
    </row>
    <row r="1593" spans="1:16" s="3" customFormat="1" x14ac:dyDescent="0.25">
      <c r="A1593" s="9">
        <v>2019</v>
      </c>
      <c r="B1593" s="9">
        <v>6</v>
      </c>
      <c r="C1593" s="10" t="s">
        <v>133</v>
      </c>
      <c r="D1593" s="10" t="s">
        <v>238</v>
      </c>
      <c r="E1593" s="11" t="s">
        <v>81</v>
      </c>
      <c r="F1593" s="10" t="s">
        <v>241</v>
      </c>
      <c r="G1593" s="12" t="s">
        <v>240</v>
      </c>
      <c r="H1593" s="6">
        <v>0.14000000000000001</v>
      </c>
      <c r="I1593" s="6">
        <v>0</v>
      </c>
      <c r="J1593" s="6">
        <v>0</v>
      </c>
      <c r="K1593" s="6">
        <v>0.1</v>
      </c>
      <c r="L1593" s="6">
        <v>0.04</v>
      </c>
      <c r="M1593" s="6">
        <v>0</v>
      </c>
      <c r="N1593" s="6">
        <v>0</v>
      </c>
      <c r="O1593" s="6">
        <v>0</v>
      </c>
      <c r="P1593" s="82">
        <f t="shared" si="26"/>
        <v>0</v>
      </c>
    </row>
    <row r="1594" spans="1:16" s="3" customFormat="1" x14ac:dyDescent="0.25">
      <c r="A1594" s="9">
        <v>2019</v>
      </c>
      <c r="B1594" s="9">
        <v>6</v>
      </c>
      <c r="C1594" s="10" t="s">
        <v>19</v>
      </c>
      <c r="D1594" s="10" t="s">
        <v>166</v>
      </c>
      <c r="E1594" s="11" t="s">
        <v>242</v>
      </c>
      <c r="F1594" s="10" t="s">
        <v>243</v>
      </c>
      <c r="G1594" s="12" t="s">
        <v>244</v>
      </c>
      <c r="H1594" s="6">
        <v>0.95</v>
      </c>
      <c r="I1594" s="6">
        <v>0</v>
      </c>
      <c r="J1594" s="6">
        <v>0</v>
      </c>
      <c r="K1594" s="6">
        <v>0.95</v>
      </c>
      <c r="L1594" s="6">
        <v>0</v>
      </c>
      <c r="M1594" s="6">
        <v>0</v>
      </c>
      <c r="N1594" s="6">
        <v>0</v>
      </c>
      <c r="O1594" s="6">
        <v>0</v>
      </c>
      <c r="P1594" s="82">
        <f t="shared" si="26"/>
        <v>0</v>
      </c>
    </row>
    <row r="1595" spans="1:16" s="3" customFormat="1" x14ac:dyDescent="0.25">
      <c r="A1595" s="9">
        <v>2019</v>
      </c>
      <c r="B1595" s="9">
        <v>6</v>
      </c>
      <c r="C1595" s="10" t="s">
        <v>19</v>
      </c>
      <c r="D1595" s="10" t="s">
        <v>166</v>
      </c>
      <c r="E1595" s="11" t="s">
        <v>242</v>
      </c>
      <c r="F1595" s="10" t="s">
        <v>245</v>
      </c>
      <c r="G1595" s="12" t="s">
        <v>244</v>
      </c>
      <c r="H1595" s="6">
        <v>0.32</v>
      </c>
      <c r="I1595" s="6">
        <v>0</v>
      </c>
      <c r="J1595" s="6">
        <v>0</v>
      </c>
      <c r="K1595" s="6">
        <v>0.32</v>
      </c>
      <c r="L1595" s="6">
        <v>0</v>
      </c>
      <c r="M1595" s="6">
        <v>0</v>
      </c>
      <c r="N1595" s="6">
        <v>0</v>
      </c>
      <c r="O1595" s="6">
        <v>0</v>
      </c>
      <c r="P1595" s="82">
        <f t="shared" si="26"/>
        <v>0</v>
      </c>
    </row>
    <row r="1596" spans="1:16" s="3" customFormat="1" x14ac:dyDescent="0.25">
      <c r="A1596" s="9">
        <v>2019</v>
      </c>
      <c r="B1596" s="9">
        <v>6</v>
      </c>
      <c r="C1596" s="10" t="s">
        <v>19</v>
      </c>
      <c r="D1596" s="10" t="s">
        <v>166</v>
      </c>
      <c r="E1596" s="11" t="s">
        <v>242</v>
      </c>
      <c r="F1596" s="10" t="s">
        <v>246</v>
      </c>
      <c r="G1596" s="12" t="s">
        <v>247</v>
      </c>
      <c r="H1596" s="6">
        <v>0.04</v>
      </c>
      <c r="I1596" s="6">
        <v>0</v>
      </c>
      <c r="J1596" s="6">
        <v>0</v>
      </c>
      <c r="K1596" s="6">
        <v>0.04</v>
      </c>
      <c r="L1596" s="6">
        <v>0</v>
      </c>
      <c r="M1596" s="6">
        <v>0</v>
      </c>
      <c r="N1596" s="6">
        <v>0</v>
      </c>
      <c r="O1596" s="6">
        <v>0</v>
      </c>
      <c r="P1596" s="82">
        <f t="shared" si="26"/>
        <v>0</v>
      </c>
    </row>
    <row r="1597" spans="1:16" s="3" customFormat="1" x14ac:dyDescent="0.25">
      <c r="A1597" s="9">
        <v>2019</v>
      </c>
      <c r="B1597" s="9">
        <v>6</v>
      </c>
      <c r="C1597" s="10" t="s">
        <v>19</v>
      </c>
      <c r="D1597" s="10" t="s">
        <v>166</v>
      </c>
      <c r="E1597" s="11" t="s">
        <v>242</v>
      </c>
      <c r="F1597" s="10" t="s">
        <v>248</v>
      </c>
      <c r="G1597" s="12" t="s">
        <v>247</v>
      </c>
      <c r="H1597" s="6">
        <v>0.52</v>
      </c>
      <c r="I1597" s="6">
        <v>0</v>
      </c>
      <c r="J1597" s="6">
        <v>0</v>
      </c>
      <c r="K1597" s="6">
        <v>0.52</v>
      </c>
      <c r="L1597" s="6">
        <v>0</v>
      </c>
      <c r="M1597" s="6">
        <v>0</v>
      </c>
      <c r="N1597" s="6">
        <v>0</v>
      </c>
      <c r="O1597" s="6">
        <v>0</v>
      </c>
      <c r="P1597" s="82">
        <f t="shared" si="26"/>
        <v>0</v>
      </c>
    </row>
    <row r="1598" spans="1:16" s="3" customFormat="1" x14ac:dyDescent="0.25">
      <c r="A1598" s="9">
        <v>2019</v>
      </c>
      <c r="B1598" s="9">
        <v>6</v>
      </c>
      <c r="C1598" s="10" t="s">
        <v>55</v>
      </c>
      <c r="D1598" s="10" t="s">
        <v>249</v>
      </c>
      <c r="E1598" s="11" t="s">
        <v>250</v>
      </c>
      <c r="F1598" s="10" t="s">
        <v>251</v>
      </c>
      <c r="G1598" s="12" t="s">
        <v>252</v>
      </c>
      <c r="H1598" s="6">
        <v>13.64</v>
      </c>
      <c r="I1598" s="6">
        <v>0</v>
      </c>
      <c r="J1598" s="6">
        <v>0</v>
      </c>
      <c r="K1598" s="6">
        <v>1.8900000000000001</v>
      </c>
      <c r="L1598" s="6">
        <v>11.76</v>
      </c>
      <c r="M1598" s="6">
        <v>0</v>
      </c>
      <c r="N1598" s="6">
        <v>0</v>
      </c>
      <c r="O1598" s="6">
        <v>0</v>
      </c>
      <c r="P1598" s="82">
        <f t="shared" si="26"/>
        <v>0</v>
      </c>
    </row>
    <row r="1599" spans="1:16" s="3" customFormat="1" x14ac:dyDescent="0.25">
      <c r="A1599" s="9">
        <v>2019</v>
      </c>
      <c r="B1599" s="9">
        <v>6</v>
      </c>
      <c r="C1599" s="10" t="s">
        <v>253</v>
      </c>
      <c r="D1599" s="10" t="s">
        <v>254</v>
      </c>
      <c r="E1599" s="11" t="s">
        <v>255</v>
      </c>
      <c r="F1599" s="10" t="s">
        <v>256</v>
      </c>
      <c r="G1599" s="12" t="s">
        <v>253</v>
      </c>
      <c r="H1599" s="6">
        <v>711.55</v>
      </c>
      <c r="I1599" s="6">
        <v>0</v>
      </c>
      <c r="J1599" s="6">
        <v>0</v>
      </c>
      <c r="K1599" s="6">
        <v>0.57000000000000006</v>
      </c>
      <c r="L1599" s="6">
        <v>0.13</v>
      </c>
      <c r="M1599" s="6">
        <v>0</v>
      </c>
      <c r="N1599" s="6">
        <v>0</v>
      </c>
      <c r="O1599" s="6">
        <v>710.84999999999991</v>
      </c>
      <c r="P1599" s="82">
        <f t="shared" si="26"/>
        <v>710.84999999999991</v>
      </c>
    </row>
    <row r="1600" spans="1:16" s="3" customFormat="1" x14ac:dyDescent="0.25">
      <c r="A1600" s="9">
        <v>2019</v>
      </c>
      <c r="B1600" s="9">
        <v>6</v>
      </c>
      <c r="C1600" s="10" t="s">
        <v>253</v>
      </c>
      <c r="D1600" s="10" t="s">
        <v>254</v>
      </c>
      <c r="E1600" s="11" t="s">
        <v>255</v>
      </c>
      <c r="F1600" s="10" t="s">
        <v>257</v>
      </c>
      <c r="G1600" s="12" t="s">
        <v>253</v>
      </c>
      <c r="H1600" s="6">
        <v>5110.5600000000004</v>
      </c>
      <c r="I1600" s="6">
        <v>0</v>
      </c>
      <c r="J1600" s="6">
        <v>0</v>
      </c>
      <c r="K1600" s="6">
        <v>5.23</v>
      </c>
      <c r="L1600" s="6">
        <v>208.08</v>
      </c>
      <c r="M1600" s="6">
        <v>0</v>
      </c>
      <c r="N1600" s="6">
        <v>0</v>
      </c>
      <c r="O1600" s="6">
        <v>4897.26</v>
      </c>
      <c r="P1600" s="82">
        <f t="shared" si="26"/>
        <v>4897.26</v>
      </c>
    </row>
    <row r="1601" spans="1:16" s="3" customFormat="1" x14ac:dyDescent="0.25">
      <c r="A1601" s="9">
        <v>2019</v>
      </c>
      <c r="B1601" s="9">
        <v>6</v>
      </c>
      <c r="C1601" s="10" t="s">
        <v>27</v>
      </c>
      <c r="D1601" s="10" t="s">
        <v>84</v>
      </c>
      <c r="E1601" s="11" t="s">
        <v>43</v>
      </c>
      <c r="F1601" s="10" t="s">
        <v>258</v>
      </c>
      <c r="G1601" s="12" t="s">
        <v>258</v>
      </c>
      <c r="H1601" s="6">
        <v>0.12</v>
      </c>
      <c r="I1601" s="6">
        <v>0</v>
      </c>
      <c r="J1601" s="6">
        <v>0</v>
      </c>
      <c r="K1601" s="6">
        <v>0.12</v>
      </c>
      <c r="L1601" s="6">
        <v>0</v>
      </c>
      <c r="M1601" s="6">
        <v>0</v>
      </c>
      <c r="N1601" s="6">
        <v>0</v>
      </c>
      <c r="O1601" s="6">
        <v>0</v>
      </c>
      <c r="P1601" s="82">
        <f t="shared" si="26"/>
        <v>0</v>
      </c>
    </row>
    <row r="1602" spans="1:16" s="3" customFormat="1" x14ac:dyDescent="0.25">
      <c r="A1602" s="9">
        <v>2019</v>
      </c>
      <c r="B1602" s="9">
        <v>6</v>
      </c>
      <c r="C1602" s="10" t="s">
        <v>27</v>
      </c>
      <c r="D1602" s="10" t="s">
        <v>84</v>
      </c>
      <c r="E1602" s="11" t="s">
        <v>43</v>
      </c>
      <c r="F1602" s="10" t="s">
        <v>259</v>
      </c>
      <c r="G1602" s="12" t="s">
        <v>258</v>
      </c>
      <c r="H1602" s="6">
        <v>9.9699999999999989</v>
      </c>
      <c r="I1602" s="6">
        <v>0</v>
      </c>
      <c r="J1602" s="6">
        <v>0</v>
      </c>
      <c r="K1602" s="6">
        <v>9.9699999999999989</v>
      </c>
      <c r="L1602" s="6">
        <v>0</v>
      </c>
      <c r="M1602" s="6">
        <v>0</v>
      </c>
      <c r="N1602" s="6">
        <v>0</v>
      </c>
      <c r="O1602" s="6">
        <v>0</v>
      </c>
      <c r="P1602" s="82">
        <f t="shared" si="26"/>
        <v>0</v>
      </c>
    </row>
    <row r="1603" spans="1:16" s="3" customFormat="1" x14ac:dyDescent="0.25">
      <c r="A1603" s="9">
        <v>2019</v>
      </c>
      <c r="B1603" s="9">
        <v>6</v>
      </c>
      <c r="C1603" s="10" t="s">
        <v>27</v>
      </c>
      <c r="D1603" s="10" t="s">
        <v>84</v>
      </c>
      <c r="E1603" s="11" t="s">
        <v>43</v>
      </c>
      <c r="F1603" s="10" t="s">
        <v>260</v>
      </c>
      <c r="G1603" s="12" t="s">
        <v>258</v>
      </c>
      <c r="H1603" s="6">
        <v>6.41</v>
      </c>
      <c r="I1603" s="6">
        <v>0</v>
      </c>
      <c r="J1603" s="6">
        <v>0</v>
      </c>
      <c r="K1603" s="6">
        <v>6.41</v>
      </c>
      <c r="L1603" s="6">
        <v>0</v>
      </c>
      <c r="M1603" s="6">
        <v>0</v>
      </c>
      <c r="N1603" s="6">
        <v>0</v>
      </c>
      <c r="O1603" s="6">
        <v>0</v>
      </c>
      <c r="P1603" s="82">
        <f t="shared" si="26"/>
        <v>0</v>
      </c>
    </row>
    <row r="1604" spans="1:16" s="3" customFormat="1" x14ac:dyDescent="0.25">
      <c r="A1604" s="9">
        <v>2019</v>
      </c>
      <c r="B1604" s="9">
        <v>6</v>
      </c>
      <c r="C1604" s="10" t="s">
        <v>27</v>
      </c>
      <c r="D1604" s="10" t="s">
        <v>158</v>
      </c>
      <c r="E1604" s="11" t="s">
        <v>17</v>
      </c>
      <c r="F1604" s="10" t="s">
        <v>261</v>
      </c>
      <c r="G1604" s="12" t="s">
        <v>34</v>
      </c>
      <c r="H1604" s="6">
        <v>9.17</v>
      </c>
      <c r="I1604" s="6">
        <v>0</v>
      </c>
      <c r="J1604" s="6">
        <v>0</v>
      </c>
      <c r="K1604" s="6">
        <v>9.17</v>
      </c>
      <c r="L1604" s="6">
        <v>0</v>
      </c>
      <c r="M1604" s="6">
        <v>0</v>
      </c>
      <c r="N1604" s="6">
        <v>0</v>
      </c>
      <c r="O1604" s="6">
        <v>0</v>
      </c>
      <c r="P1604" s="82">
        <f t="shared" ref="P1604:P1667" si="27">+O1604+M1604-N1604</f>
        <v>0</v>
      </c>
    </row>
    <row r="1605" spans="1:16" s="3" customFormat="1" x14ac:dyDescent="0.25">
      <c r="A1605" s="9">
        <v>2019</v>
      </c>
      <c r="B1605" s="9">
        <v>6</v>
      </c>
      <c r="C1605" s="10" t="s">
        <v>27</v>
      </c>
      <c r="D1605" s="10" t="s">
        <v>158</v>
      </c>
      <c r="E1605" s="11" t="s">
        <v>17</v>
      </c>
      <c r="F1605" s="10" t="s">
        <v>262</v>
      </c>
      <c r="G1605" s="12" t="s">
        <v>34</v>
      </c>
      <c r="H1605" s="6">
        <v>5.85</v>
      </c>
      <c r="I1605" s="6">
        <v>0</v>
      </c>
      <c r="J1605" s="6">
        <v>0</v>
      </c>
      <c r="K1605" s="6">
        <v>9.9999999999999992E-2</v>
      </c>
      <c r="L1605" s="6">
        <v>0</v>
      </c>
      <c r="M1605" s="6">
        <v>5.74</v>
      </c>
      <c r="N1605" s="6">
        <v>10.27</v>
      </c>
      <c r="O1605" s="6">
        <v>0</v>
      </c>
      <c r="P1605" s="82">
        <f t="shared" si="27"/>
        <v>-4.5299999999999994</v>
      </c>
    </row>
    <row r="1606" spans="1:16" s="3" customFormat="1" x14ac:dyDescent="0.25">
      <c r="A1606" s="9">
        <v>2019</v>
      </c>
      <c r="B1606" s="9">
        <v>6</v>
      </c>
      <c r="C1606" s="10" t="s">
        <v>27</v>
      </c>
      <c r="D1606" s="10" t="s">
        <v>158</v>
      </c>
      <c r="E1606" s="11" t="s">
        <v>17</v>
      </c>
      <c r="F1606" s="10" t="s">
        <v>263</v>
      </c>
      <c r="G1606" s="12" t="s">
        <v>34</v>
      </c>
      <c r="H1606" s="6">
        <v>17.7</v>
      </c>
      <c r="I1606" s="6">
        <v>0</v>
      </c>
      <c r="J1606" s="6">
        <v>0</v>
      </c>
      <c r="K1606" s="6">
        <v>0.31</v>
      </c>
      <c r="L1606" s="6">
        <v>0</v>
      </c>
      <c r="M1606" s="6">
        <v>17.399999999999999</v>
      </c>
      <c r="N1606" s="6">
        <v>31.1</v>
      </c>
      <c r="O1606" s="6">
        <v>0</v>
      </c>
      <c r="P1606" s="82">
        <f t="shared" si="27"/>
        <v>-13.700000000000003</v>
      </c>
    </row>
    <row r="1607" spans="1:16" s="3" customFormat="1" x14ac:dyDescent="0.25">
      <c r="A1607" s="9">
        <v>2019</v>
      </c>
      <c r="B1607" s="9">
        <v>6</v>
      </c>
      <c r="C1607" s="10" t="s">
        <v>27</v>
      </c>
      <c r="D1607" s="10" t="s">
        <v>158</v>
      </c>
      <c r="E1607" s="11" t="s">
        <v>17</v>
      </c>
      <c r="F1607" s="10" t="s">
        <v>264</v>
      </c>
      <c r="G1607" s="12" t="s">
        <v>34</v>
      </c>
      <c r="H1607" s="6">
        <v>3.6</v>
      </c>
      <c r="I1607" s="6">
        <v>0</v>
      </c>
      <c r="J1607" s="6">
        <v>0</v>
      </c>
      <c r="K1607" s="6">
        <v>7.0000000000000007E-2</v>
      </c>
      <c r="L1607" s="6">
        <v>0</v>
      </c>
      <c r="M1607" s="6">
        <v>3.54</v>
      </c>
      <c r="N1607" s="6">
        <v>6.33</v>
      </c>
      <c r="O1607" s="6">
        <v>0</v>
      </c>
      <c r="P1607" s="82">
        <f t="shared" si="27"/>
        <v>-2.79</v>
      </c>
    </row>
    <row r="1608" spans="1:16" s="3" customFormat="1" x14ac:dyDescent="0.25">
      <c r="A1608" s="9">
        <v>2019</v>
      </c>
      <c r="B1608" s="9">
        <v>6</v>
      </c>
      <c r="C1608" s="10" t="s">
        <v>27</v>
      </c>
      <c r="D1608" s="10" t="s">
        <v>158</v>
      </c>
      <c r="E1608" s="11" t="s">
        <v>17</v>
      </c>
      <c r="F1608" s="10" t="s">
        <v>265</v>
      </c>
      <c r="G1608" s="12" t="s">
        <v>34</v>
      </c>
      <c r="H1608" s="6">
        <v>1.92</v>
      </c>
      <c r="I1608" s="6">
        <v>0</v>
      </c>
      <c r="J1608" s="6">
        <v>0</v>
      </c>
      <c r="K1608" s="6">
        <v>0.04</v>
      </c>
      <c r="L1608" s="6">
        <v>0</v>
      </c>
      <c r="M1608" s="6">
        <v>1.88</v>
      </c>
      <c r="N1608" s="6">
        <v>3.36</v>
      </c>
      <c r="O1608" s="6">
        <v>0</v>
      </c>
      <c r="P1608" s="82">
        <f t="shared" si="27"/>
        <v>-1.48</v>
      </c>
    </row>
    <row r="1609" spans="1:16" s="3" customFormat="1" x14ac:dyDescent="0.25">
      <c r="A1609" s="9">
        <v>2019</v>
      </c>
      <c r="B1609" s="9">
        <v>6</v>
      </c>
      <c r="C1609" s="10" t="s">
        <v>27</v>
      </c>
      <c r="D1609" s="10" t="s">
        <v>158</v>
      </c>
      <c r="E1609" s="11" t="s">
        <v>17</v>
      </c>
      <c r="F1609" s="10" t="s">
        <v>266</v>
      </c>
      <c r="G1609" s="12" t="s">
        <v>34</v>
      </c>
      <c r="H1609" s="6">
        <v>3.52</v>
      </c>
      <c r="I1609" s="6">
        <v>0</v>
      </c>
      <c r="J1609" s="6">
        <v>0</v>
      </c>
      <c r="K1609" s="6">
        <v>0.06</v>
      </c>
      <c r="L1609" s="6">
        <v>0</v>
      </c>
      <c r="M1609" s="6">
        <v>3.46</v>
      </c>
      <c r="N1609" s="6">
        <v>6.19</v>
      </c>
      <c r="O1609" s="6">
        <v>0</v>
      </c>
      <c r="P1609" s="82">
        <f t="shared" si="27"/>
        <v>-2.7300000000000004</v>
      </c>
    </row>
    <row r="1610" spans="1:16" s="3" customFormat="1" x14ac:dyDescent="0.25">
      <c r="A1610" s="9">
        <v>2019</v>
      </c>
      <c r="B1610" s="9">
        <v>6</v>
      </c>
      <c r="C1610" s="10" t="s">
        <v>124</v>
      </c>
      <c r="D1610" s="10" t="s">
        <v>125</v>
      </c>
      <c r="E1610" s="11" t="s">
        <v>126</v>
      </c>
      <c r="F1610" s="10" t="s">
        <v>270</v>
      </c>
      <c r="G1610" s="12" t="s">
        <v>269</v>
      </c>
      <c r="H1610" s="6">
        <v>2.02</v>
      </c>
      <c r="I1610" s="6">
        <v>0</v>
      </c>
      <c r="J1610" s="6">
        <v>0</v>
      </c>
      <c r="K1610" s="6">
        <v>2.02</v>
      </c>
      <c r="L1610" s="6">
        <v>0</v>
      </c>
      <c r="M1610" s="6">
        <v>0</v>
      </c>
      <c r="N1610" s="6">
        <v>0</v>
      </c>
      <c r="O1610" s="6">
        <v>0</v>
      </c>
      <c r="P1610" s="82">
        <f t="shared" si="27"/>
        <v>0</v>
      </c>
    </row>
    <row r="1611" spans="1:16" s="3" customFormat="1" x14ac:dyDescent="0.25">
      <c r="A1611" s="9">
        <v>2019</v>
      </c>
      <c r="B1611" s="9">
        <v>6</v>
      </c>
      <c r="C1611" s="10" t="s">
        <v>61</v>
      </c>
      <c r="D1611" s="10" t="s">
        <v>271</v>
      </c>
      <c r="E1611" s="11" t="s">
        <v>29</v>
      </c>
      <c r="F1611" s="10" t="s">
        <v>271</v>
      </c>
      <c r="G1611" s="12" t="s">
        <v>272</v>
      </c>
      <c r="H1611" s="6">
        <v>20.59</v>
      </c>
      <c r="I1611" s="6">
        <v>0</v>
      </c>
      <c r="J1611" s="6">
        <v>0</v>
      </c>
      <c r="K1611" s="6">
        <v>5.54</v>
      </c>
      <c r="L1611" s="6">
        <v>15.04</v>
      </c>
      <c r="M1611" s="6">
        <v>0</v>
      </c>
      <c r="N1611" s="6">
        <v>0</v>
      </c>
      <c r="O1611" s="6">
        <v>0</v>
      </c>
      <c r="P1611" s="82">
        <f t="shared" si="27"/>
        <v>0</v>
      </c>
    </row>
    <row r="1612" spans="1:16" s="3" customFormat="1" x14ac:dyDescent="0.25">
      <c r="A1612" s="9">
        <v>2019</v>
      </c>
      <c r="B1612" s="9">
        <v>6</v>
      </c>
      <c r="C1612" s="10" t="s">
        <v>89</v>
      </c>
      <c r="D1612" s="10" t="s">
        <v>273</v>
      </c>
      <c r="E1612" s="11" t="s">
        <v>29</v>
      </c>
      <c r="F1612" s="10" t="s">
        <v>274</v>
      </c>
      <c r="G1612" s="12" t="s">
        <v>275</v>
      </c>
      <c r="H1612" s="6">
        <v>66.489999999999995</v>
      </c>
      <c r="I1612" s="6">
        <v>0</v>
      </c>
      <c r="J1612" s="6">
        <v>0</v>
      </c>
      <c r="K1612" s="6">
        <v>22.419999999999998</v>
      </c>
      <c r="L1612" s="6">
        <v>13.39</v>
      </c>
      <c r="M1612" s="6">
        <v>30.68</v>
      </c>
      <c r="N1612" s="6">
        <v>0</v>
      </c>
      <c r="O1612" s="6">
        <v>0</v>
      </c>
      <c r="P1612" s="82">
        <f t="shared" si="27"/>
        <v>30.68</v>
      </c>
    </row>
    <row r="1613" spans="1:16" s="3" customFormat="1" x14ac:dyDescent="0.25">
      <c r="A1613" s="9">
        <v>2019</v>
      </c>
      <c r="B1613" s="9">
        <v>6</v>
      </c>
      <c r="C1613" s="10" t="s">
        <v>89</v>
      </c>
      <c r="D1613" s="10" t="s">
        <v>273</v>
      </c>
      <c r="E1613" s="11" t="s">
        <v>29</v>
      </c>
      <c r="F1613" s="10" t="s">
        <v>276</v>
      </c>
      <c r="G1613" s="12" t="s">
        <v>275</v>
      </c>
      <c r="H1613" s="6">
        <v>140.06</v>
      </c>
      <c r="I1613" s="6">
        <v>0</v>
      </c>
      <c r="J1613" s="6">
        <v>0</v>
      </c>
      <c r="K1613" s="6">
        <v>43.03</v>
      </c>
      <c r="L1613" s="6">
        <v>28.2</v>
      </c>
      <c r="M1613" s="6">
        <v>68.819999999999993</v>
      </c>
      <c r="N1613" s="6">
        <v>0</v>
      </c>
      <c r="O1613" s="6">
        <v>0</v>
      </c>
      <c r="P1613" s="82">
        <f t="shared" si="27"/>
        <v>68.819999999999993</v>
      </c>
    </row>
    <row r="1614" spans="1:16" s="3" customFormat="1" x14ac:dyDescent="0.25">
      <c r="A1614" s="9">
        <v>2019</v>
      </c>
      <c r="B1614" s="9">
        <v>6</v>
      </c>
      <c r="C1614" s="10" t="s">
        <v>231</v>
      </c>
      <c r="D1614" s="10" t="s">
        <v>277</v>
      </c>
      <c r="E1614" s="11" t="s">
        <v>17</v>
      </c>
      <c r="F1614" s="10" t="s">
        <v>278</v>
      </c>
      <c r="G1614" s="12" t="s">
        <v>278</v>
      </c>
      <c r="H1614" s="6">
        <v>407.32</v>
      </c>
      <c r="I1614" s="6">
        <v>0</v>
      </c>
      <c r="J1614" s="6">
        <v>0</v>
      </c>
      <c r="K1614" s="6">
        <v>0.96</v>
      </c>
      <c r="L1614" s="6">
        <v>14.37</v>
      </c>
      <c r="M1614" s="6">
        <v>0</v>
      </c>
      <c r="N1614" s="6">
        <v>0</v>
      </c>
      <c r="O1614" s="6">
        <v>391.99</v>
      </c>
      <c r="P1614" s="82">
        <f t="shared" si="27"/>
        <v>391.99</v>
      </c>
    </row>
    <row r="1615" spans="1:16" s="3" customFormat="1" x14ac:dyDescent="0.25">
      <c r="A1615" s="9">
        <v>2019</v>
      </c>
      <c r="B1615" s="9">
        <v>6</v>
      </c>
      <c r="C1615" s="10" t="s">
        <v>231</v>
      </c>
      <c r="D1615" s="10" t="s">
        <v>277</v>
      </c>
      <c r="E1615" s="11" t="s">
        <v>17</v>
      </c>
      <c r="F1615" s="10" t="s">
        <v>279</v>
      </c>
      <c r="G1615" s="12" t="s">
        <v>278</v>
      </c>
      <c r="H1615" s="6">
        <v>0.69</v>
      </c>
      <c r="I1615" s="6">
        <v>0</v>
      </c>
      <c r="J1615" s="6">
        <v>0</v>
      </c>
      <c r="K1615" s="6">
        <v>0</v>
      </c>
      <c r="L1615" s="6">
        <v>0.02</v>
      </c>
      <c r="M1615" s="6">
        <v>0</v>
      </c>
      <c r="N1615" s="6">
        <v>0</v>
      </c>
      <c r="O1615" s="6">
        <v>0.67</v>
      </c>
      <c r="P1615" s="82">
        <f t="shared" si="27"/>
        <v>0.67</v>
      </c>
    </row>
    <row r="1616" spans="1:16" s="3" customFormat="1" x14ac:dyDescent="0.25">
      <c r="A1616" s="9">
        <v>2019</v>
      </c>
      <c r="B1616" s="9">
        <v>6</v>
      </c>
      <c r="C1616" s="10" t="s">
        <v>19</v>
      </c>
      <c r="D1616" s="10" t="s">
        <v>46</v>
      </c>
      <c r="E1616" s="11" t="s">
        <v>280</v>
      </c>
      <c r="F1616" s="10" t="s">
        <v>518</v>
      </c>
      <c r="G1616" s="12" t="s">
        <v>282</v>
      </c>
      <c r="H1616" s="6">
        <v>0.01</v>
      </c>
      <c r="I1616" s="6">
        <v>0</v>
      </c>
      <c r="J1616" s="6">
        <v>0</v>
      </c>
      <c r="K1616" s="6">
        <v>0.01</v>
      </c>
      <c r="L1616" s="6">
        <v>0</v>
      </c>
      <c r="M1616" s="6">
        <v>0</v>
      </c>
      <c r="N1616" s="6">
        <v>0</v>
      </c>
      <c r="O1616" s="6">
        <v>0</v>
      </c>
      <c r="P1616" s="82">
        <f t="shared" si="27"/>
        <v>0</v>
      </c>
    </row>
    <row r="1617" spans="1:16" s="3" customFormat="1" x14ac:dyDescent="0.25">
      <c r="A1617" s="9">
        <v>2019</v>
      </c>
      <c r="B1617" s="9">
        <v>6</v>
      </c>
      <c r="C1617" s="10" t="s">
        <v>19</v>
      </c>
      <c r="D1617" s="10" t="s">
        <v>46</v>
      </c>
      <c r="E1617" s="11" t="s">
        <v>280</v>
      </c>
      <c r="F1617" s="10" t="s">
        <v>281</v>
      </c>
      <c r="G1617" s="12" t="s">
        <v>282</v>
      </c>
      <c r="H1617" s="6">
        <v>0.57999999999999996</v>
      </c>
      <c r="I1617" s="6">
        <v>0</v>
      </c>
      <c r="J1617" s="6">
        <v>0</v>
      </c>
      <c r="K1617" s="6">
        <v>0.57999999999999996</v>
      </c>
      <c r="L1617" s="6">
        <v>0</v>
      </c>
      <c r="M1617" s="6">
        <v>0</v>
      </c>
      <c r="N1617" s="6">
        <v>0</v>
      </c>
      <c r="O1617" s="6">
        <v>0</v>
      </c>
      <c r="P1617" s="82">
        <f t="shared" si="27"/>
        <v>0</v>
      </c>
    </row>
    <row r="1618" spans="1:16" s="3" customFormat="1" x14ac:dyDescent="0.25">
      <c r="A1618" s="9">
        <v>2019</v>
      </c>
      <c r="B1618" s="9">
        <v>6</v>
      </c>
      <c r="C1618" s="10" t="s">
        <v>19</v>
      </c>
      <c r="D1618" s="10" t="s">
        <v>46</v>
      </c>
      <c r="E1618" s="11" t="s">
        <v>280</v>
      </c>
      <c r="F1618" s="10" t="s">
        <v>283</v>
      </c>
      <c r="G1618" s="12" t="s">
        <v>282</v>
      </c>
      <c r="H1618" s="6">
        <v>0.09</v>
      </c>
      <c r="I1618" s="6">
        <v>0</v>
      </c>
      <c r="J1618" s="6">
        <v>0</v>
      </c>
      <c r="K1618" s="6">
        <v>0.09</v>
      </c>
      <c r="L1618" s="6">
        <v>0</v>
      </c>
      <c r="M1618" s="6">
        <v>0</v>
      </c>
      <c r="N1618" s="6">
        <v>0</v>
      </c>
      <c r="O1618" s="6">
        <v>0</v>
      </c>
      <c r="P1618" s="82">
        <f t="shared" si="27"/>
        <v>0</v>
      </c>
    </row>
    <row r="1619" spans="1:16" s="3" customFormat="1" x14ac:dyDescent="0.25">
      <c r="A1619" s="9">
        <v>2019</v>
      </c>
      <c r="B1619" s="9">
        <v>6</v>
      </c>
      <c r="C1619" s="10" t="s">
        <v>133</v>
      </c>
      <c r="D1619" s="10" t="s">
        <v>284</v>
      </c>
      <c r="E1619" s="11" t="s">
        <v>285</v>
      </c>
      <c r="F1619" s="10" t="s">
        <v>286</v>
      </c>
      <c r="G1619" s="12" t="s">
        <v>287</v>
      </c>
      <c r="H1619" s="6">
        <v>13.12</v>
      </c>
      <c r="I1619" s="6">
        <v>0</v>
      </c>
      <c r="J1619" s="6">
        <v>0</v>
      </c>
      <c r="K1619" s="6">
        <v>1.43</v>
      </c>
      <c r="L1619" s="6">
        <v>4.9800000000000004</v>
      </c>
      <c r="M1619" s="6">
        <v>0</v>
      </c>
      <c r="N1619" s="6">
        <v>0</v>
      </c>
      <c r="O1619" s="6">
        <v>6.71</v>
      </c>
      <c r="P1619" s="82">
        <f t="shared" si="27"/>
        <v>6.71</v>
      </c>
    </row>
    <row r="1620" spans="1:16" s="3" customFormat="1" x14ac:dyDescent="0.25">
      <c r="A1620" s="9">
        <v>2019</v>
      </c>
      <c r="B1620" s="9">
        <v>6</v>
      </c>
      <c r="C1620" s="10" t="s">
        <v>89</v>
      </c>
      <c r="D1620" s="10" t="s">
        <v>288</v>
      </c>
      <c r="E1620" s="11" t="s">
        <v>126</v>
      </c>
      <c r="F1620" s="10" t="s">
        <v>289</v>
      </c>
      <c r="G1620" s="12" t="s">
        <v>290</v>
      </c>
      <c r="H1620" s="6">
        <v>0.12</v>
      </c>
      <c r="I1620" s="6">
        <v>0</v>
      </c>
      <c r="J1620" s="6">
        <v>0</v>
      </c>
      <c r="K1620" s="6">
        <v>0.12</v>
      </c>
      <c r="L1620" s="6">
        <v>0</v>
      </c>
      <c r="M1620" s="6">
        <v>0</v>
      </c>
      <c r="N1620" s="6">
        <v>0</v>
      </c>
      <c r="O1620" s="6">
        <v>0</v>
      </c>
      <c r="P1620" s="82">
        <f t="shared" si="27"/>
        <v>0</v>
      </c>
    </row>
    <row r="1621" spans="1:16" s="3" customFormat="1" x14ac:dyDescent="0.25">
      <c r="A1621" s="9">
        <v>2019</v>
      </c>
      <c r="B1621" s="9">
        <v>6</v>
      </c>
      <c r="C1621" s="10" t="s">
        <v>89</v>
      </c>
      <c r="D1621" s="10" t="s">
        <v>288</v>
      </c>
      <c r="E1621" s="11" t="s">
        <v>126</v>
      </c>
      <c r="F1621" s="10" t="s">
        <v>291</v>
      </c>
      <c r="G1621" s="12" t="s">
        <v>290</v>
      </c>
      <c r="H1621" s="6">
        <v>1.27</v>
      </c>
      <c r="I1621" s="6">
        <v>0</v>
      </c>
      <c r="J1621" s="6">
        <v>0</v>
      </c>
      <c r="K1621" s="6">
        <v>1.27</v>
      </c>
      <c r="L1621" s="6">
        <v>0</v>
      </c>
      <c r="M1621" s="6">
        <v>0</v>
      </c>
      <c r="N1621" s="6">
        <v>0</v>
      </c>
      <c r="O1621" s="6">
        <v>0</v>
      </c>
      <c r="P1621" s="82">
        <f t="shared" si="27"/>
        <v>0</v>
      </c>
    </row>
    <row r="1622" spans="1:16" s="3" customFormat="1" x14ac:dyDescent="0.25">
      <c r="A1622" s="9">
        <v>2019</v>
      </c>
      <c r="B1622" s="9">
        <v>6</v>
      </c>
      <c r="C1622" s="10" t="s">
        <v>19</v>
      </c>
      <c r="D1622" s="10" t="s">
        <v>66</v>
      </c>
      <c r="E1622" s="11" t="s">
        <v>43</v>
      </c>
      <c r="F1622" s="10" t="s">
        <v>117</v>
      </c>
      <c r="G1622" s="5" t="s">
        <v>117</v>
      </c>
      <c r="H1622" s="6">
        <v>1.23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1.23</v>
      </c>
      <c r="P1622" s="82">
        <f t="shared" si="27"/>
        <v>1.23</v>
      </c>
    </row>
    <row r="1623" spans="1:16" s="3" customFormat="1" x14ac:dyDescent="0.25">
      <c r="A1623" s="9">
        <v>2019</v>
      </c>
      <c r="B1623" s="9">
        <v>6</v>
      </c>
      <c r="C1623" s="10" t="s">
        <v>133</v>
      </c>
      <c r="D1623" s="10" t="s">
        <v>292</v>
      </c>
      <c r="E1623" s="11" t="s">
        <v>29</v>
      </c>
      <c r="F1623" s="10" t="s">
        <v>293</v>
      </c>
      <c r="G1623" s="12" t="s">
        <v>294</v>
      </c>
      <c r="H1623" s="6">
        <v>0.01</v>
      </c>
      <c r="I1623" s="6">
        <v>0</v>
      </c>
      <c r="J1623" s="6">
        <v>0</v>
      </c>
      <c r="K1623" s="6">
        <v>0</v>
      </c>
      <c r="L1623" s="6">
        <v>0.01</v>
      </c>
      <c r="M1623" s="6">
        <v>0</v>
      </c>
      <c r="N1623" s="6">
        <v>0</v>
      </c>
      <c r="O1623" s="6">
        <v>0</v>
      </c>
      <c r="P1623" s="82">
        <f t="shared" si="27"/>
        <v>0</v>
      </c>
    </row>
    <row r="1624" spans="1:16" s="3" customFormat="1" x14ac:dyDescent="0.25">
      <c r="A1624" s="9">
        <v>2019</v>
      </c>
      <c r="B1624" s="9">
        <v>6</v>
      </c>
      <c r="C1624" s="10" t="s">
        <v>19</v>
      </c>
      <c r="D1624" s="10" t="s">
        <v>46</v>
      </c>
      <c r="E1624" s="11" t="s">
        <v>206</v>
      </c>
      <c r="F1624" s="10" t="s">
        <v>295</v>
      </c>
      <c r="G1624" s="12" t="s">
        <v>296</v>
      </c>
      <c r="H1624" s="6">
        <v>0.55000000000000004</v>
      </c>
      <c r="I1624" s="6">
        <v>0</v>
      </c>
      <c r="J1624" s="6">
        <v>0</v>
      </c>
      <c r="K1624" s="6">
        <v>0.25</v>
      </c>
      <c r="L1624" s="6">
        <v>0.28999999999999998</v>
      </c>
      <c r="M1624" s="6">
        <v>0</v>
      </c>
      <c r="N1624" s="6">
        <v>0</v>
      </c>
      <c r="O1624" s="6">
        <v>0</v>
      </c>
      <c r="P1624" s="82">
        <f t="shared" si="27"/>
        <v>0</v>
      </c>
    </row>
    <row r="1625" spans="1:16" s="3" customFormat="1" x14ac:dyDescent="0.25">
      <c r="A1625" s="9">
        <v>2019</v>
      </c>
      <c r="B1625" s="9">
        <v>6</v>
      </c>
      <c r="C1625" s="10" t="s">
        <v>19</v>
      </c>
      <c r="D1625" s="10" t="s">
        <v>46</v>
      </c>
      <c r="E1625" s="11" t="s">
        <v>206</v>
      </c>
      <c r="F1625" s="10" t="s">
        <v>297</v>
      </c>
      <c r="G1625" s="12" t="s">
        <v>296</v>
      </c>
      <c r="H1625" s="6">
        <v>0.34</v>
      </c>
      <c r="I1625" s="6">
        <v>0</v>
      </c>
      <c r="J1625" s="6">
        <v>0</v>
      </c>
      <c r="K1625" s="6">
        <v>0.16</v>
      </c>
      <c r="L1625" s="6">
        <v>0.18</v>
      </c>
      <c r="M1625" s="6">
        <v>0</v>
      </c>
      <c r="N1625" s="6">
        <v>0</v>
      </c>
      <c r="O1625" s="6">
        <v>0</v>
      </c>
      <c r="P1625" s="82">
        <f t="shared" si="27"/>
        <v>0</v>
      </c>
    </row>
    <row r="1626" spans="1:16" s="3" customFormat="1" x14ac:dyDescent="0.25">
      <c r="A1626" s="9">
        <v>2019</v>
      </c>
      <c r="B1626" s="9">
        <v>6</v>
      </c>
      <c r="C1626" s="10" t="s">
        <v>19</v>
      </c>
      <c r="D1626" s="10" t="s">
        <v>46</v>
      </c>
      <c r="E1626" s="11" t="s">
        <v>206</v>
      </c>
      <c r="F1626" s="10" t="s">
        <v>298</v>
      </c>
      <c r="G1626" s="12" t="s">
        <v>296</v>
      </c>
      <c r="H1626" s="6">
        <v>0.16</v>
      </c>
      <c r="I1626" s="6">
        <v>0</v>
      </c>
      <c r="J1626" s="6">
        <v>0</v>
      </c>
      <c r="K1626" s="6">
        <v>7.0000000000000007E-2</v>
      </c>
      <c r="L1626" s="6">
        <v>0.09</v>
      </c>
      <c r="M1626" s="6">
        <v>0</v>
      </c>
      <c r="N1626" s="6">
        <v>0</v>
      </c>
      <c r="O1626" s="6">
        <v>0</v>
      </c>
      <c r="P1626" s="82">
        <f t="shared" si="27"/>
        <v>0</v>
      </c>
    </row>
    <row r="1627" spans="1:16" s="3" customFormat="1" x14ac:dyDescent="0.25">
      <c r="A1627" s="9">
        <v>2019</v>
      </c>
      <c r="B1627" s="9">
        <v>6</v>
      </c>
      <c r="C1627" s="10" t="s">
        <v>19</v>
      </c>
      <c r="D1627" s="10" t="s">
        <v>299</v>
      </c>
      <c r="E1627" s="11" t="s">
        <v>81</v>
      </c>
      <c r="F1627" s="10" t="s">
        <v>300</v>
      </c>
      <c r="G1627" s="12" t="s">
        <v>301</v>
      </c>
      <c r="H1627" s="6">
        <v>0.98</v>
      </c>
      <c r="I1627" s="6">
        <v>0</v>
      </c>
      <c r="J1627" s="6">
        <v>0</v>
      </c>
      <c r="K1627" s="6">
        <v>0.98</v>
      </c>
      <c r="L1627" s="6">
        <v>0</v>
      </c>
      <c r="M1627" s="6">
        <v>0</v>
      </c>
      <c r="N1627" s="6">
        <v>0</v>
      </c>
      <c r="O1627" s="6">
        <v>0</v>
      </c>
      <c r="P1627" s="82">
        <f t="shared" si="27"/>
        <v>0</v>
      </c>
    </row>
    <row r="1628" spans="1:16" s="3" customFormat="1" x14ac:dyDescent="0.25">
      <c r="A1628" s="9">
        <v>2019</v>
      </c>
      <c r="B1628" s="9">
        <v>6</v>
      </c>
      <c r="C1628" s="10" t="s">
        <v>19</v>
      </c>
      <c r="D1628" s="10" t="s">
        <v>106</v>
      </c>
      <c r="E1628" s="11" t="s">
        <v>85</v>
      </c>
      <c r="F1628" s="10" t="s">
        <v>302</v>
      </c>
      <c r="G1628" s="12" t="s">
        <v>303</v>
      </c>
      <c r="H1628" s="6">
        <v>90.53</v>
      </c>
      <c r="I1628" s="6">
        <v>0</v>
      </c>
      <c r="J1628" s="6">
        <v>0</v>
      </c>
      <c r="K1628" s="6">
        <v>6.4</v>
      </c>
      <c r="L1628" s="6">
        <v>0</v>
      </c>
      <c r="M1628" s="6">
        <v>84.14</v>
      </c>
      <c r="N1628" s="6">
        <v>10.16</v>
      </c>
      <c r="O1628" s="6">
        <v>0</v>
      </c>
      <c r="P1628" s="82">
        <f t="shared" si="27"/>
        <v>73.98</v>
      </c>
    </row>
    <row r="1629" spans="1:16" s="3" customFormat="1" x14ac:dyDescent="0.25">
      <c r="A1629" s="9">
        <v>2019</v>
      </c>
      <c r="B1629" s="9">
        <v>6</v>
      </c>
      <c r="C1629" s="10" t="s">
        <v>19</v>
      </c>
      <c r="D1629" s="10" t="s">
        <v>20</v>
      </c>
      <c r="E1629" s="11" t="s">
        <v>304</v>
      </c>
      <c r="F1629" s="10" t="s">
        <v>305</v>
      </c>
      <c r="G1629" s="12" t="s">
        <v>306</v>
      </c>
      <c r="H1629" s="6">
        <v>0.14000000000000001</v>
      </c>
      <c r="I1629" s="6">
        <v>0</v>
      </c>
      <c r="J1629" s="6">
        <v>0</v>
      </c>
      <c r="K1629" s="6">
        <v>0.14000000000000001</v>
      </c>
      <c r="L1629" s="6">
        <v>0</v>
      </c>
      <c r="M1629" s="6">
        <v>0</v>
      </c>
      <c r="N1629" s="6">
        <v>0</v>
      </c>
      <c r="O1629" s="6">
        <v>0</v>
      </c>
      <c r="P1629" s="82">
        <f t="shared" si="27"/>
        <v>0</v>
      </c>
    </row>
    <row r="1630" spans="1:16" s="3" customFormat="1" x14ac:dyDescent="0.25">
      <c r="A1630" s="9">
        <v>2019</v>
      </c>
      <c r="B1630" s="9">
        <v>6</v>
      </c>
      <c r="C1630" s="10" t="s">
        <v>19</v>
      </c>
      <c r="D1630" s="10" t="s">
        <v>20</v>
      </c>
      <c r="E1630" s="11" t="s">
        <v>304</v>
      </c>
      <c r="F1630" s="10" t="s">
        <v>307</v>
      </c>
      <c r="G1630" s="12" t="s">
        <v>306</v>
      </c>
      <c r="H1630" s="6">
        <v>1.62</v>
      </c>
      <c r="I1630" s="6">
        <v>0</v>
      </c>
      <c r="J1630" s="6">
        <v>0</v>
      </c>
      <c r="K1630" s="6">
        <v>0</v>
      </c>
      <c r="L1630" s="6">
        <v>1.62</v>
      </c>
      <c r="M1630" s="6">
        <v>0</v>
      </c>
      <c r="N1630" s="6">
        <v>0</v>
      </c>
      <c r="O1630" s="6">
        <v>0</v>
      </c>
      <c r="P1630" s="82">
        <f t="shared" si="27"/>
        <v>0</v>
      </c>
    </row>
    <row r="1631" spans="1:16" s="3" customFormat="1" x14ac:dyDescent="0.25">
      <c r="A1631" s="9">
        <v>2019</v>
      </c>
      <c r="B1631" s="9">
        <v>6</v>
      </c>
      <c r="C1631" s="10" t="s">
        <v>19</v>
      </c>
      <c r="D1631" s="10" t="s">
        <v>103</v>
      </c>
      <c r="E1631" s="11" t="s">
        <v>304</v>
      </c>
      <c r="F1631" s="10" t="s">
        <v>308</v>
      </c>
      <c r="G1631" s="12" t="s">
        <v>306</v>
      </c>
      <c r="H1631" s="6">
        <v>0.01</v>
      </c>
      <c r="I1631" s="6">
        <v>0</v>
      </c>
      <c r="J1631" s="6">
        <v>0</v>
      </c>
      <c r="K1631" s="6">
        <v>0</v>
      </c>
      <c r="L1631" s="6">
        <v>0.01</v>
      </c>
      <c r="M1631" s="6">
        <v>0</v>
      </c>
      <c r="N1631" s="6">
        <v>0</v>
      </c>
      <c r="O1631" s="6">
        <v>0</v>
      </c>
      <c r="P1631" s="82">
        <f t="shared" si="27"/>
        <v>0</v>
      </c>
    </row>
    <row r="1632" spans="1:16" s="3" customFormat="1" x14ac:dyDescent="0.25">
      <c r="A1632" s="9">
        <v>2019</v>
      </c>
      <c r="B1632" s="9">
        <v>6</v>
      </c>
      <c r="C1632" s="10" t="s">
        <v>19</v>
      </c>
      <c r="D1632" s="10" t="s">
        <v>78</v>
      </c>
      <c r="E1632" s="11" t="s">
        <v>17</v>
      </c>
      <c r="F1632" s="10" t="s">
        <v>525</v>
      </c>
      <c r="G1632" s="12" t="s">
        <v>526</v>
      </c>
      <c r="H1632" s="6">
        <v>9.31</v>
      </c>
      <c r="I1632" s="6">
        <v>0</v>
      </c>
      <c r="J1632" s="6">
        <v>0</v>
      </c>
      <c r="K1632" s="6">
        <v>9.31</v>
      </c>
      <c r="L1632" s="6">
        <v>0</v>
      </c>
      <c r="M1632" s="6">
        <v>0</v>
      </c>
      <c r="N1632" s="6">
        <v>0</v>
      </c>
      <c r="O1632" s="6">
        <v>0</v>
      </c>
      <c r="P1632" s="82">
        <f t="shared" si="27"/>
        <v>0</v>
      </c>
    </row>
    <row r="1633" spans="1:16" s="3" customFormat="1" x14ac:dyDescent="0.25">
      <c r="A1633" s="9">
        <v>2019</v>
      </c>
      <c r="B1633" s="9">
        <v>6</v>
      </c>
      <c r="C1633" s="10" t="s">
        <v>19</v>
      </c>
      <c r="D1633" s="10" t="s">
        <v>106</v>
      </c>
      <c r="E1633" s="11" t="s">
        <v>81</v>
      </c>
      <c r="F1633" s="10" t="s">
        <v>309</v>
      </c>
      <c r="G1633" s="12" t="s">
        <v>310</v>
      </c>
      <c r="H1633" s="6">
        <v>10.84</v>
      </c>
      <c r="I1633" s="6">
        <v>0</v>
      </c>
      <c r="J1633" s="6">
        <v>0</v>
      </c>
      <c r="K1633" s="6">
        <v>0.28999999999999998</v>
      </c>
      <c r="L1633" s="6">
        <v>10.55</v>
      </c>
      <c r="M1633" s="6">
        <v>0</v>
      </c>
      <c r="N1633" s="6">
        <v>0</v>
      </c>
      <c r="O1633" s="6">
        <v>0</v>
      </c>
      <c r="P1633" s="82">
        <f t="shared" si="27"/>
        <v>0</v>
      </c>
    </row>
    <row r="1634" spans="1:16" s="3" customFormat="1" x14ac:dyDescent="0.25">
      <c r="A1634" s="9">
        <v>2019</v>
      </c>
      <c r="B1634" s="9">
        <v>6</v>
      </c>
      <c r="C1634" s="10" t="s">
        <v>19</v>
      </c>
      <c r="D1634" s="10" t="s">
        <v>103</v>
      </c>
      <c r="E1634" s="11" t="s">
        <v>81</v>
      </c>
      <c r="F1634" s="10" t="s">
        <v>311</v>
      </c>
      <c r="G1634" s="12" t="s">
        <v>312</v>
      </c>
      <c r="H1634" s="6">
        <v>0.14000000000000001</v>
      </c>
      <c r="I1634" s="6">
        <v>0</v>
      </c>
      <c r="J1634" s="6">
        <v>0</v>
      </c>
      <c r="K1634" s="6">
        <v>0.14000000000000001</v>
      </c>
      <c r="L1634" s="6">
        <v>0</v>
      </c>
      <c r="M1634" s="6">
        <v>0</v>
      </c>
      <c r="N1634" s="6">
        <v>0</v>
      </c>
      <c r="O1634" s="6">
        <v>0</v>
      </c>
      <c r="P1634" s="82">
        <f t="shared" si="27"/>
        <v>0</v>
      </c>
    </row>
    <row r="1635" spans="1:16" s="3" customFormat="1" x14ac:dyDescent="0.25">
      <c r="A1635" s="9">
        <v>2019</v>
      </c>
      <c r="B1635" s="9">
        <v>6</v>
      </c>
      <c r="C1635" s="10" t="s">
        <v>19</v>
      </c>
      <c r="D1635" s="10" t="s">
        <v>78</v>
      </c>
      <c r="E1635" s="11" t="s">
        <v>313</v>
      </c>
      <c r="F1635" s="10" t="s">
        <v>314</v>
      </c>
      <c r="G1635" s="12" t="s">
        <v>315</v>
      </c>
      <c r="H1635" s="6">
        <v>164.6</v>
      </c>
      <c r="I1635" s="6">
        <v>0</v>
      </c>
      <c r="J1635" s="6">
        <v>0</v>
      </c>
      <c r="K1635" s="6">
        <v>8.75</v>
      </c>
      <c r="L1635" s="6">
        <v>13.93</v>
      </c>
      <c r="M1635" s="6">
        <v>0</v>
      </c>
      <c r="N1635" s="6">
        <v>0</v>
      </c>
      <c r="O1635" s="6">
        <v>141.93</v>
      </c>
      <c r="P1635" s="82">
        <f t="shared" si="27"/>
        <v>141.93</v>
      </c>
    </row>
    <row r="1636" spans="1:16" s="3" customFormat="1" x14ac:dyDescent="0.25">
      <c r="A1636" s="9">
        <v>2019</v>
      </c>
      <c r="B1636" s="9">
        <v>6</v>
      </c>
      <c r="C1636" s="10" t="s">
        <v>19</v>
      </c>
      <c r="D1636" s="10" t="s">
        <v>78</v>
      </c>
      <c r="E1636" s="11" t="s">
        <v>313</v>
      </c>
      <c r="F1636" s="10" t="s">
        <v>316</v>
      </c>
      <c r="G1636" s="12" t="s">
        <v>315</v>
      </c>
      <c r="H1636" s="6">
        <v>1.19</v>
      </c>
      <c r="I1636" s="6">
        <v>0</v>
      </c>
      <c r="J1636" s="6">
        <v>0</v>
      </c>
      <c r="K1636" s="6">
        <v>1.06</v>
      </c>
      <c r="L1636" s="6">
        <v>0.13</v>
      </c>
      <c r="M1636" s="6">
        <v>0</v>
      </c>
      <c r="N1636" s="6">
        <v>0</v>
      </c>
      <c r="O1636" s="6">
        <v>0</v>
      </c>
      <c r="P1636" s="82">
        <f t="shared" si="27"/>
        <v>0</v>
      </c>
    </row>
    <row r="1637" spans="1:16" s="3" customFormat="1" x14ac:dyDescent="0.25">
      <c r="A1637" s="9">
        <v>2019</v>
      </c>
      <c r="B1637" s="9">
        <v>6</v>
      </c>
      <c r="C1637" s="10" t="s">
        <v>19</v>
      </c>
      <c r="D1637" s="10" t="s">
        <v>78</v>
      </c>
      <c r="E1637" s="8" t="s">
        <v>313</v>
      </c>
      <c r="F1637" s="10" t="s">
        <v>317</v>
      </c>
      <c r="G1637" s="12" t="s">
        <v>315</v>
      </c>
      <c r="H1637" s="6">
        <v>96.3</v>
      </c>
      <c r="I1637" s="6">
        <v>0</v>
      </c>
      <c r="J1637" s="6">
        <v>0</v>
      </c>
      <c r="K1637" s="6">
        <v>0.33</v>
      </c>
      <c r="L1637" s="6">
        <v>7</v>
      </c>
      <c r="M1637" s="6">
        <v>0</v>
      </c>
      <c r="N1637" s="6">
        <v>0</v>
      </c>
      <c r="O1637" s="6">
        <v>88.97</v>
      </c>
      <c r="P1637" s="82">
        <f t="shared" si="27"/>
        <v>88.97</v>
      </c>
    </row>
    <row r="1638" spans="1:16" s="3" customFormat="1" x14ac:dyDescent="0.25">
      <c r="A1638" s="9">
        <v>2019</v>
      </c>
      <c r="B1638" s="9">
        <v>6</v>
      </c>
      <c r="C1638" s="10" t="s">
        <v>19</v>
      </c>
      <c r="D1638" s="10" t="s">
        <v>78</v>
      </c>
      <c r="E1638" s="11" t="s">
        <v>280</v>
      </c>
      <c r="F1638" s="10" t="s">
        <v>318</v>
      </c>
      <c r="G1638" s="12" t="s">
        <v>319</v>
      </c>
      <c r="H1638" s="6">
        <v>0.62</v>
      </c>
      <c r="I1638" s="6">
        <v>0</v>
      </c>
      <c r="J1638" s="6">
        <v>0</v>
      </c>
      <c r="K1638" s="6">
        <v>0.62</v>
      </c>
      <c r="L1638" s="6">
        <v>0</v>
      </c>
      <c r="M1638" s="6">
        <v>0</v>
      </c>
      <c r="N1638" s="6">
        <v>0</v>
      </c>
      <c r="O1638" s="6">
        <v>0</v>
      </c>
      <c r="P1638" s="82">
        <f t="shared" si="27"/>
        <v>0</v>
      </c>
    </row>
    <row r="1639" spans="1:16" s="3" customFormat="1" x14ac:dyDescent="0.25">
      <c r="A1639" s="9">
        <v>2019</v>
      </c>
      <c r="B1639" s="9">
        <v>6</v>
      </c>
      <c r="C1639" s="10" t="s">
        <v>19</v>
      </c>
      <c r="D1639" s="10" t="s">
        <v>78</v>
      </c>
      <c r="E1639" s="11" t="s">
        <v>280</v>
      </c>
      <c r="F1639" s="10" t="s">
        <v>320</v>
      </c>
      <c r="G1639" s="12" t="s">
        <v>319</v>
      </c>
      <c r="H1639" s="6">
        <v>1.73</v>
      </c>
      <c r="I1639" s="6">
        <v>0</v>
      </c>
      <c r="J1639" s="6">
        <v>0</v>
      </c>
      <c r="K1639" s="6">
        <v>1.73</v>
      </c>
      <c r="L1639" s="6">
        <v>0</v>
      </c>
      <c r="M1639" s="6">
        <v>0</v>
      </c>
      <c r="N1639" s="6">
        <v>0</v>
      </c>
      <c r="O1639" s="6">
        <v>0</v>
      </c>
      <c r="P1639" s="82">
        <f t="shared" si="27"/>
        <v>0</v>
      </c>
    </row>
    <row r="1640" spans="1:16" s="3" customFormat="1" x14ac:dyDescent="0.25">
      <c r="A1640" s="9">
        <v>2019</v>
      </c>
      <c r="B1640" s="9">
        <v>6</v>
      </c>
      <c r="C1640" s="10" t="s">
        <v>19</v>
      </c>
      <c r="D1640" s="10" t="s">
        <v>78</v>
      </c>
      <c r="E1640" s="11" t="s">
        <v>280</v>
      </c>
      <c r="F1640" s="10" t="s">
        <v>321</v>
      </c>
      <c r="G1640" s="12" t="s">
        <v>319</v>
      </c>
      <c r="H1640" s="6">
        <v>1.32</v>
      </c>
      <c r="I1640" s="6">
        <v>0</v>
      </c>
      <c r="J1640" s="6">
        <v>0</v>
      </c>
      <c r="K1640" s="6">
        <v>1.32</v>
      </c>
      <c r="L1640" s="6">
        <v>0</v>
      </c>
      <c r="M1640" s="6">
        <v>0</v>
      </c>
      <c r="N1640" s="6">
        <v>0</v>
      </c>
      <c r="O1640" s="6">
        <v>0</v>
      </c>
      <c r="P1640" s="82">
        <f t="shared" si="27"/>
        <v>0</v>
      </c>
    </row>
    <row r="1641" spans="1:16" s="3" customFormat="1" x14ac:dyDescent="0.25">
      <c r="A1641" s="9">
        <v>2019</v>
      </c>
      <c r="B1641" s="9">
        <v>6</v>
      </c>
      <c r="C1641" s="10" t="s">
        <v>19</v>
      </c>
      <c r="D1641" s="10" t="s">
        <v>78</v>
      </c>
      <c r="E1641" s="11" t="s">
        <v>280</v>
      </c>
      <c r="F1641" s="10" t="s">
        <v>322</v>
      </c>
      <c r="G1641" s="12" t="s">
        <v>319</v>
      </c>
      <c r="H1641" s="6">
        <v>9.07</v>
      </c>
      <c r="I1641" s="6">
        <v>0</v>
      </c>
      <c r="J1641" s="6">
        <v>0</v>
      </c>
      <c r="K1641" s="6">
        <v>5.74</v>
      </c>
      <c r="L1641" s="6">
        <v>3.32</v>
      </c>
      <c r="M1641" s="6">
        <v>0</v>
      </c>
      <c r="N1641" s="6">
        <v>0</v>
      </c>
      <c r="O1641" s="6">
        <v>0</v>
      </c>
      <c r="P1641" s="82">
        <f t="shared" si="27"/>
        <v>0</v>
      </c>
    </row>
    <row r="1642" spans="1:16" s="3" customFormat="1" x14ac:dyDescent="0.25">
      <c r="A1642" s="9">
        <v>2019</v>
      </c>
      <c r="B1642" s="9">
        <v>6</v>
      </c>
      <c r="C1642" s="10" t="s">
        <v>19</v>
      </c>
      <c r="D1642" s="10" t="s">
        <v>46</v>
      </c>
      <c r="E1642" s="11" t="s">
        <v>81</v>
      </c>
      <c r="F1642" s="10" t="s">
        <v>323</v>
      </c>
      <c r="G1642" s="12" t="s">
        <v>324</v>
      </c>
      <c r="H1642" s="6">
        <v>1.17</v>
      </c>
      <c r="I1642" s="6">
        <v>0</v>
      </c>
      <c r="J1642" s="6">
        <v>0</v>
      </c>
      <c r="K1642" s="6">
        <v>1.17</v>
      </c>
      <c r="L1642" s="6">
        <v>0</v>
      </c>
      <c r="M1642" s="6">
        <v>0</v>
      </c>
      <c r="N1642" s="6">
        <v>0</v>
      </c>
      <c r="O1642" s="6">
        <v>0</v>
      </c>
      <c r="P1642" s="82">
        <f t="shared" si="27"/>
        <v>0</v>
      </c>
    </row>
    <row r="1643" spans="1:16" s="3" customFormat="1" x14ac:dyDescent="0.25">
      <c r="A1643" s="9">
        <v>2019</v>
      </c>
      <c r="B1643" s="9">
        <v>6</v>
      </c>
      <c r="C1643" s="10" t="s">
        <v>19</v>
      </c>
      <c r="D1643" s="10" t="s">
        <v>103</v>
      </c>
      <c r="E1643" s="11" t="s">
        <v>81</v>
      </c>
      <c r="F1643" s="10" t="s">
        <v>325</v>
      </c>
      <c r="G1643" s="12" t="s">
        <v>326</v>
      </c>
      <c r="H1643" s="6">
        <v>7.54</v>
      </c>
      <c r="I1643" s="6">
        <v>0</v>
      </c>
      <c r="J1643" s="6">
        <v>0</v>
      </c>
      <c r="K1643" s="6">
        <v>7.0000000000000007E-2</v>
      </c>
      <c r="L1643" s="6">
        <v>7.47</v>
      </c>
      <c r="M1643" s="6">
        <v>0</v>
      </c>
      <c r="N1643" s="6">
        <v>0</v>
      </c>
      <c r="O1643" s="6">
        <v>0</v>
      </c>
      <c r="P1643" s="82">
        <f t="shared" si="27"/>
        <v>0</v>
      </c>
    </row>
    <row r="1644" spans="1:16" s="3" customFormat="1" x14ac:dyDescent="0.25">
      <c r="A1644" s="9">
        <v>2019</v>
      </c>
      <c r="B1644" s="9">
        <v>6</v>
      </c>
      <c r="C1644" s="10" t="s">
        <v>327</v>
      </c>
      <c r="D1644" s="10" t="s">
        <v>328</v>
      </c>
      <c r="E1644" s="11" t="s">
        <v>29</v>
      </c>
      <c r="F1644" s="10" t="s">
        <v>329</v>
      </c>
      <c r="G1644" s="12" t="s">
        <v>330</v>
      </c>
      <c r="H1644" s="6">
        <v>15.47</v>
      </c>
      <c r="I1644" s="6">
        <v>0</v>
      </c>
      <c r="J1644" s="6">
        <v>0</v>
      </c>
      <c r="K1644" s="6">
        <v>0.78</v>
      </c>
      <c r="L1644" s="6">
        <v>14.69</v>
      </c>
      <c r="M1644" s="6">
        <v>0</v>
      </c>
      <c r="N1644" s="6">
        <v>0</v>
      </c>
      <c r="O1644" s="6">
        <v>0</v>
      </c>
      <c r="P1644" s="82">
        <f t="shared" si="27"/>
        <v>0</v>
      </c>
    </row>
    <row r="1645" spans="1:16" s="3" customFormat="1" x14ac:dyDescent="0.25">
      <c r="A1645" s="9">
        <v>2019</v>
      </c>
      <c r="B1645" s="9">
        <v>6</v>
      </c>
      <c r="C1645" s="10" t="s">
        <v>327</v>
      </c>
      <c r="D1645" s="10" t="s">
        <v>328</v>
      </c>
      <c r="E1645" s="11" t="s">
        <v>29</v>
      </c>
      <c r="F1645" s="10" t="s">
        <v>331</v>
      </c>
      <c r="G1645" s="12" t="s">
        <v>330</v>
      </c>
      <c r="H1645" s="6">
        <v>14.94</v>
      </c>
      <c r="I1645" s="6">
        <v>0</v>
      </c>
      <c r="J1645" s="6">
        <v>0</v>
      </c>
      <c r="K1645" s="6">
        <v>3.5300000000000002</v>
      </c>
      <c r="L1645" s="6">
        <v>11.41</v>
      </c>
      <c r="M1645" s="6">
        <v>0</v>
      </c>
      <c r="N1645" s="6">
        <v>0</v>
      </c>
      <c r="O1645" s="6">
        <v>0</v>
      </c>
      <c r="P1645" s="82">
        <f t="shared" si="27"/>
        <v>0</v>
      </c>
    </row>
    <row r="1646" spans="1:16" s="3" customFormat="1" x14ac:dyDescent="0.25">
      <c r="A1646" s="9">
        <v>2019</v>
      </c>
      <c r="B1646" s="9">
        <v>6</v>
      </c>
      <c r="C1646" s="10" t="s">
        <v>89</v>
      </c>
      <c r="D1646" s="10" t="s">
        <v>90</v>
      </c>
      <c r="E1646" s="8" t="s">
        <v>29</v>
      </c>
      <c r="F1646" s="10" t="s">
        <v>535</v>
      </c>
      <c r="G1646" s="12" t="s">
        <v>330</v>
      </c>
      <c r="H1646" s="6">
        <v>0.06</v>
      </c>
      <c r="I1646" s="6">
        <v>0</v>
      </c>
      <c r="J1646" s="6">
        <v>0</v>
      </c>
      <c r="K1646" s="6">
        <v>0</v>
      </c>
      <c r="L1646" s="6">
        <v>0.06</v>
      </c>
      <c r="M1646" s="6">
        <v>0</v>
      </c>
      <c r="N1646" s="6">
        <v>0</v>
      </c>
      <c r="O1646" s="6">
        <v>0</v>
      </c>
      <c r="P1646" s="82">
        <f t="shared" si="27"/>
        <v>0</v>
      </c>
    </row>
    <row r="1647" spans="1:16" s="3" customFormat="1" x14ac:dyDescent="0.25">
      <c r="A1647" s="9">
        <v>2019</v>
      </c>
      <c r="B1647" s="9">
        <v>6</v>
      </c>
      <c r="C1647" s="10" t="s">
        <v>89</v>
      </c>
      <c r="D1647" s="10" t="s">
        <v>332</v>
      </c>
      <c r="E1647" s="11" t="s">
        <v>29</v>
      </c>
      <c r="F1647" s="10" t="s">
        <v>333</v>
      </c>
      <c r="G1647" s="12" t="s">
        <v>330</v>
      </c>
      <c r="H1647" s="6">
        <v>6.27</v>
      </c>
      <c r="I1647" s="6">
        <v>0</v>
      </c>
      <c r="J1647" s="6">
        <v>0</v>
      </c>
      <c r="K1647" s="6">
        <v>6.27</v>
      </c>
      <c r="L1647" s="6">
        <v>0</v>
      </c>
      <c r="M1647" s="6">
        <v>0</v>
      </c>
      <c r="N1647" s="6">
        <v>0</v>
      </c>
      <c r="O1647" s="6">
        <v>0</v>
      </c>
      <c r="P1647" s="82">
        <f t="shared" si="27"/>
        <v>0</v>
      </c>
    </row>
    <row r="1648" spans="1:16" s="3" customFormat="1" x14ac:dyDescent="0.25">
      <c r="A1648" s="9">
        <v>2019</v>
      </c>
      <c r="B1648" s="9">
        <v>6</v>
      </c>
      <c r="C1648" s="10" t="s">
        <v>89</v>
      </c>
      <c r="D1648" s="10" t="s">
        <v>273</v>
      </c>
      <c r="E1648" s="11" t="s">
        <v>29</v>
      </c>
      <c r="F1648" s="10" t="s">
        <v>334</v>
      </c>
      <c r="G1648" s="12" t="s">
        <v>330</v>
      </c>
      <c r="H1648" s="6">
        <v>29.99</v>
      </c>
      <c r="I1648" s="6">
        <v>0</v>
      </c>
      <c r="J1648" s="6">
        <v>0</v>
      </c>
      <c r="K1648" s="6">
        <v>1.1599999999999999</v>
      </c>
      <c r="L1648" s="6">
        <v>5.36</v>
      </c>
      <c r="M1648" s="6">
        <v>0</v>
      </c>
      <c r="N1648" s="6">
        <v>0</v>
      </c>
      <c r="O1648" s="6">
        <v>23.47</v>
      </c>
      <c r="P1648" s="82">
        <f t="shared" si="27"/>
        <v>23.47</v>
      </c>
    </row>
    <row r="1649" spans="1:16" s="3" customFormat="1" x14ac:dyDescent="0.25">
      <c r="A1649" s="9">
        <v>2019</v>
      </c>
      <c r="B1649" s="9">
        <v>6</v>
      </c>
      <c r="C1649" s="10" t="s">
        <v>327</v>
      </c>
      <c r="D1649" s="10" t="s">
        <v>328</v>
      </c>
      <c r="E1649" s="11" t="s">
        <v>29</v>
      </c>
      <c r="F1649" s="10" t="s">
        <v>335</v>
      </c>
      <c r="G1649" s="12" t="s">
        <v>330</v>
      </c>
      <c r="H1649" s="6">
        <v>5.7</v>
      </c>
      <c r="I1649" s="6">
        <v>0</v>
      </c>
      <c r="J1649" s="6">
        <v>0</v>
      </c>
      <c r="K1649" s="6">
        <v>3.9</v>
      </c>
      <c r="L1649" s="6">
        <v>1.8</v>
      </c>
      <c r="M1649" s="6">
        <v>0</v>
      </c>
      <c r="N1649" s="6">
        <v>0</v>
      </c>
      <c r="O1649" s="6">
        <v>0</v>
      </c>
      <c r="P1649" s="82">
        <f t="shared" si="27"/>
        <v>0</v>
      </c>
    </row>
    <row r="1650" spans="1:16" s="3" customFormat="1" x14ac:dyDescent="0.25">
      <c r="A1650" s="9">
        <v>2019</v>
      </c>
      <c r="B1650" s="9">
        <v>6</v>
      </c>
      <c r="C1650" s="10" t="s">
        <v>146</v>
      </c>
      <c r="D1650" s="10" t="s">
        <v>336</v>
      </c>
      <c r="E1650" s="11" t="s">
        <v>29</v>
      </c>
      <c r="F1650" s="10" t="s">
        <v>337</v>
      </c>
      <c r="G1650" s="12" t="s">
        <v>330</v>
      </c>
      <c r="H1650" s="6">
        <v>135.66</v>
      </c>
      <c r="I1650" s="6">
        <v>0</v>
      </c>
      <c r="J1650" s="6">
        <v>0</v>
      </c>
      <c r="K1650" s="6">
        <v>0.54</v>
      </c>
      <c r="L1650" s="6">
        <v>67.75</v>
      </c>
      <c r="M1650" s="6">
        <v>0</v>
      </c>
      <c r="N1650" s="6">
        <v>0</v>
      </c>
      <c r="O1650" s="6">
        <v>67.39</v>
      </c>
      <c r="P1650" s="82">
        <f t="shared" si="27"/>
        <v>67.39</v>
      </c>
    </row>
    <row r="1651" spans="1:16" s="3" customFormat="1" x14ac:dyDescent="0.25">
      <c r="A1651" s="9">
        <v>2019</v>
      </c>
      <c r="B1651" s="9">
        <v>6</v>
      </c>
      <c r="C1651" s="10" t="s">
        <v>89</v>
      </c>
      <c r="D1651" s="10" t="s">
        <v>332</v>
      </c>
      <c r="E1651" s="11" t="s">
        <v>29</v>
      </c>
      <c r="F1651" s="10" t="s">
        <v>337</v>
      </c>
      <c r="G1651" s="12" t="s">
        <v>330</v>
      </c>
      <c r="H1651" s="6">
        <v>25.75</v>
      </c>
      <c r="I1651" s="6">
        <v>0</v>
      </c>
      <c r="J1651" s="6">
        <v>0</v>
      </c>
      <c r="K1651" s="6">
        <v>0.1</v>
      </c>
      <c r="L1651" s="6">
        <v>12.85</v>
      </c>
      <c r="M1651" s="6">
        <v>0</v>
      </c>
      <c r="N1651" s="6">
        <v>0</v>
      </c>
      <c r="O1651" s="6">
        <v>12.780000000000001</v>
      </c>
      <c r="P1651" s="82">
        <f t="shared" si="27"/>
        <v>12.780000000000001</v>
      </c>
    </row>
    <row r="1652" spans="1:16" s="3" customFormat="1" x14ac:dyDescent="0.25">
      <c r="A1652" s="9">
        <v>2019</v>
      </c>
      <c r="B1652" s="9">
        <v>6</v>
      </c>
      <c r="C1652" s="10" t="s">
        <v>15</v>
      </c>
      <c r="D1652" s="10" t="s">
        <v>24</v>
      </c>
      <c r="E1652" s="11" t="s">
        <v>25</v>
      </c>
      <c r="F1652" s="10" t="s">
        <v>338</v>
      </c>
      <c r="G1652" s="12" t="s">
        <v>338</v>
      </c>
      <c r="H1652" s="6">
        <v>121.12</v>
      </c>
      <c r="I1652" s="6">
        <v>0</v>
      </c>
      <c r="J1652" s="6">
        <v>0</v>
      </c>
      <c r="K1652" s="6">
        <v>27.18</v>
      </c>
      <c r="L1652" s="6">
        <v>4.3600000000000003</v>
      </c>
      <c r="M1652" s="6">
        <v>0</v>
      </c>
      <c r="N1652" s="6">
        <v>0</v>
      </c>
      <c r="O1652" s="6">
        <v>89.57</v>
      </c>
      <c r="P1652" s="82">
        <f t="shared" si="27"/>
        <v>89.57</v>
      </c>
    </row>
    <row r="1653" spans="1:16" s="3" customFormat="1" x14ac:dyDescent="0.25">
      <c r="A1653" s="9">
        <v>2019</v>
      </c>
      <c r="B1653" s="9">
        <v>6</v>
      </c>
      <c r="C1653" s="10" t="s">
        <v>133</v>
      </c>
      <c r="D1653" s="10" t="s">
        <v>339</v>
      </c>
      <c r="E1653" s="11" t="s">
        <v>340</v>
      </c>
      <c r="F1653" s="10" t="s">
        <v>341</v>
      </c>
      <c r="G1653" s="12" t="s">
        <v>342</v>
      </c>
      <c r="H1653" s="6">
        <v>9.43</v>
      </c>
      <c r="I1653" s="6">
        <v>0</v>
      </c>
      <c r="J1653" s="6">
        <v>0</v>
      </c>
      <c r="K1653" s="6">
        <v>0.16</v>
      </c>
      <c r="L1653" s="6">
        <v>0</v>
      </c>
      <c r="M1653" s="6">
        <v>0</v>
      </c>
      <c r="N1653" s="6">
        <v>0</v>
      </c>
      <c r="O1653" s="6">
        <v>9.27</v>
      </c>
      <c r="P1653" s="82">
        <f t="shared" si="27"/>
        <v>9.27</v>
      </c>
    </row>
    <row r="1654" spans="1:16" s="3" customFormat="1" x14ac:dyDescent="0.25">
      <c r="A1654" s="9">
        <v>2019</v>
      </c>
      <c r="B1654" s="9">
        <v>6</v>
      </c>
      <c r="C1654" s="10" t="s">
        <v>124</v>
      </c>
      <c r="D1654" s="10" t="s">
        <v>125</v>
      </c>
      <c r="E1654" s="11" t="s">
        <v>67</v>
      </c>
      <c r="F1654" s="10" t="s">
        <v>343</v>
      </c>
      <c r="G1654" s="12" t="s">
        <v>344</v>
      </c>
      <c r="H1654" s="6">
        <v>0.25</v>
      </c>
      <c r="I1654" s="6">
        <v>0</v>
      </c>
      <c r="J1654" s="6">
        <v>0</v>
      </c>
      <c r="K1654" s="6">
        <v>0.25</v>
      </c>
      <c r="L1654" s="6">
        <v>0</v>
      </c>
      <c r="M1654" s="6">
        <v>0</v>
      </c>
      <c r="N1654" s="6">
        <v>0</v>
      </c>
      <c r="O1654" s="6">
        <v>0</v>
      </c>
      <c r="P1654" s="82">
        <f t="shared" si="27"/>
        <v>0</v>
      </c>
    </row>
    <row r="1655" spans="1:16" s="3" customFormat="1" x14ac:dyDescent="0.25">
      <c r="A1655" s="9">
        <v>2019</v>
      </c>
      <c r="B1655" s="9">
        <v>6</v>
      </c>
      <c r="C1655" s="10" t="s">
        <v>124</v>
      </c>
      <c r="D1655" s="10" t="s">
        <v>125</v>
      </c>
      <c r="E1655" s="11" t="s">
        <v>67</v>
      </c>
      <c r="F1655" s="10" t="s">
        <v>345</v>
      </c>
      <c r="G1655" s="12" t="s">
        <v>344</v>
      </c>
      <c r="H1655" s="6">
        <v>1.02</v>
      </c>
      <c r="I1655" s="6">
        <v>0</v>
      </c>
      <c r="J1655" s="6">
        <v>0</v>
      </c>
      <c r="K1655" s="6">
        <v>0.69</v>
      </c>
      <c r="L1655" s="6">
        <v>0.33</v>
      </c>
      <c r="M1655" s="6">
        <v>0</v>
      </c>
      <c r="N1655" s="6">
        <v>0</v>
      </c>
      <c r="O1655" s="6">
        <v>0</v>
      </c>
      <c r="P1655" s="82">
        <f t="shared" si="27"/>
        <v>0</v>
      </c>
    </row>
    <row r="1656" spans="1:16" s="3" customFormat="1" x14ac:dyDescent="0.25">
      <c r="A1656" s="9">
        <v>2019</v>
      </c>
      <c r="B1656" s="9">
        <v>6</v>
      </c>
      <c r="C1656" s="10" t="s">
        <v>133</v>
      </c>
      <c r="D1656" s="10" t="s">
        <v>349</v>
      </c>
      <c r="E1656" s="11" t="s">
        <v>126</v>
      </c>
      <c r="F1656" s="10" t="s">
        <v>350</v>
      </c>
      <c r="G1656" s="12" t="s">
        <v>351</v>
      </c>
      <c r="H1656" s="6">
        <v>291.83999999999997</v>
      </c>
      <c r="I1656" s="6">
        <v>0</v>
      </c>
      <c r="J1656" s="6">
        <v>0</v>
      </c>
      <c r="K1656" s="6">
        <v>273.68</v>
      </c>
      <c r="L1656" s="6">
        <v>18.16</v>
      </c>
      <c r="M1656" s="6">
        <v>0</v>
      </c>
      <c r="N1656" s="6">
        <v>0</v>
      </c>
      <c r="O1656" s="6">
        <v>0</v>
      </c>
      <c r="P1656" s="82">
        <f t="shared" si="27"/>
        <v>0</v>
      </c>
    </row>
    <row r="1657" spans="1:16" s="3" customFormat="1" x14ac:dyDescent="0.25">
      <c r="A1657" s="9">
        <v>2019</v>
      </c>
      <c r="B1657" s="9">
        <v>6</v>
      </c>
      <c r="C1657" s="10" t="s">
        <v>133</v>
      </c>
      <c r="D1657" s="10" t="s">
        <v>238</v>
      </c>
      <c r="E1657" s="11" t="s">
        <v>126</v>
      </c>
      <c r="F1657" s="10" t="s">
        <v>352</v>
      </c>
      <c r="G1657" s="12" t="s">
        <v>351</v>
      </c>
      <c r="H1657" s="6">
        <v>0.61</v>
      </c>
      <c r="I1657" s="6">
        <v>0</v>
      </c>
      <c r="J1657" s="6">
        <v>0</v>
      </c>
      <c r="K1657" s="6">
        <v>0.61</v>
      </c>
      <c r="L1657" s="6">
        <v>0</v>
      </c>
      <c r="M1657" s="6">
        <v>0</v>
      </c>
      <c r="N1657" s="6">
        <v>0</v>
      </c>
      <c r="O1657" s="6">
        <v>0</v>
      </c>
      <c r="P1657" s="82">
        <f t="shared" si="27"/>
        <v>0</v>
      </c>
    </row>
    <row r="1658" spans="1:16" s="3" customFormat="1" x14ac:dyDescent="0.25">
      <c r="A1658" s="9">
        <v>2019</v>
      </c>
      <c r="B1658" s="9">
        <v>6</v>
      </c>
      <c r="C1658" s="10" t="s">
        <v>124</v>
      </c>
      <c r="D1658" s="10" t="s">
        <v>353</v>
      </c>
      <c r="E1658" s="11" t="s">
        <v>126</v>
      </c>
      <c r="F1658" s="10" t="s">
        <v>354</v>
      </c>
      <c r="G1658" s="12" t="s">
        <v>355</v>
      </c>
      <c r="H1658" s="6">
        <v>0.57999999999999996</v>
      </c>
      <c r="I1658" s="6">
        <v>0</v>
      </c>
      <c r="J1658" s="6">
        <v>0</v>
      </c>
      <c r="K1658" s="6">
        <v>0.57999999999999996</v>
      </c>
      <c r="L1658" s="6">
        <v>0</v>
      </c>
      <c r="M1658" s="6">
        <v>0</v>
      </c>
      <c r="N1658" s="6">
        <v>0</v>
      </c>
      <c r="O1658" s="6">
        <v>0</v>
      </c>
      <c r="P1658" s="82">
        <f t="shared" si="27"/>
        <v>0</v>
      </c>
    </row>
    <row r="1659" spans="1:16" s="3" customFormat="1" x14ac:dyDescent="0.25">
      <c r="A1659" s="9">
        <v>2019</v>
      </c>
      <c r="B1659" s="9">
        <v>6</v>
      </c>
      <c r="C1659" s="10" t="s">
        <v>55</v>
      </c>
      <c r="D1659" s="10" t="s">
        <v>249</v>
      </c>
      <c r="E1659" s="11" t="s">
        <v>250</v>
      </c>
      <c r="F1659" s="10" t="s">
        <v>356</v>
      </c>
      <c r="G1659" s="12" t="s">
        <v>357</v>
      </c>
      <c r="H1659" s="6">
        <v>3.89</v>
      </c>
      <c r="I1659" s="6">
        <v>0</v>
      </c>
      <c r="J1659" s="6">
        <v>0</v>
      </c>
      <c r="K1659" s="6">
        <v>2.52</v>
      </c>
      <c r="L1659" s="6">
        <v>1.37</v>
      </c>
      <c r="M1659" s="6">
        <v>0</v>
      </c>
      <c r="N1659" s="6">
        <v>0</v>
      </c>
      <c r="O1659" s="6">
        <v>0</v>
      </c>
      <c r="P1659" s="82">
        <f t="shared" si="27"/>
        <v>0</v>
      </c>
    </row>
    <row r="1660" spans="1:16" s="3" customFormat="1" x14ac:dyDescent="0.25">
      <c r="A1660" s="9">
        <v>2019</v>
      </c>
      <c r="B1660" s="9">
        <v>6</v>
      </c>
      <c r="C1660" s="10" t="s">
        <v>55</v>
      </c>
      <c r="D1660" s="10" t="s">
        <v>249</v>
      </c>
      <c r="E1660" s="11" t="s">
        <v>250</v>
      </c>
      <c r="F1660" s="10" t="s">
        <v>358</v>
      </c>
      <c r="G1660" s="12" t="s">
        <v>357</v>
      </c>
      <c r="H1660" s="6">
        <v>30.97</v>
      </c>
      <c r="I1660" s="6">
        <v>0</v>
      </c>
      <c r="J1660" s="6">
        <v>0</v>
      </c>
      <c r="K1660" s="6">
        <v>0.23</v>
      </c>
      <c r="L1660" s="6">
        <v>30.74</v>
      </c>
      <c r="M1660" s="6">
        <v>0</v>
      </c>
      <c r="N1660" s="6">
        <v>0</v>
      </c>
      <c r="O1660" s="6">
        <v>0</v>
      </c>
      <c r="P1660" s="82">
        <f t="shared" si="27"/>
        <v>0</v>
      </c>
    </row>
    <row r="1661" spans="1:16" s="3" customFormat="1" x14ac:dyDescent="0.25">
      <c r="A1661" s="9">
        <v>2019</v>
      </c>
      <c r="B1661" s="9">
        <v>6</v>
      </c>
      <c r="C1661" s="10" t="s">
        <v>55</v>
      </c>
      <c r="D1661" s="10" t="s">
        <v>249</v>
      </c>
      <c r="E1661" s="11" t="s">
        <v>250</v>
      </c>
      <c r="F1661" s="10" t="s">
        <v>359</v>
      </c>
      <c r="G1661" s="12" t="s">
        <v>357</v>
      </c>
      <c r="H1661" s="6">
        <v>52.11</v>
      </c>
      <c r="I1661" s="6">
        <v>0</v>
      </c>
      <c r="J1661" s="6">
        <v>0</v>
      </c>
      <c r="K1661" s="6">
        <v>4.99</v>
      </c>
      <c r="L1661" s="6">
        <v>47.12</v>
      </c>
      <c r="M1661" s="6">
        <v>0</v>
      </c>
      <c r="N1661" s="6">
        <v>0</v>
      </c>
      <c r="O1661" s="6">
        <v>0</v>
      </c>
      <c r="P1661" s="82">
        <f t="shared" si="27"/>
        <v>0</v>
      </c>
    </row>
    <row r="1662" spans="1:16" s="3" customFormat="1" x14ac:dyDescent="0.25">
      <c r="A1662" s="9">
        <v>2019</v>
      </c>
      <c r="B1662" s="9">
        <v>6</v>
      </c>
      <c r="C1662" s="10" t="s">
        <v>55</v>
      </c>
      <c r="D1662" s="10" t="s">
        <v>249</v>
      </c>
      <c r="E1662" s="11" t="s">
        <v>250</v>
      </c>
      <c r="F1662" s="10" t="s">
        <v>360</v>
      </c>
      <c r="G1662" s="12" t="s">
        <v>357</v>
      </c>
      <c r="H1662" s="6">
        <v>27.72</v>
      </c>
      <c r="I1662" s="6">
        <v>0</v>
      </c>
      <c r="J1662" s="6">
        <v>0</v>
      </c>
      <c r="K1662" s="6">
        <v>8.32</v>
      </c>
      <c r="L1662" s="6">
        <v>19.41</v>
      </c>
      <c r="M1662" s="6">
        <v>0</v>
      </c>
      <c r="N1662" s="6">
        <v>0</v>
      </c>
      <c r="O1662" s="6">
        <v>0</v>
      </c>
      <c r="P1662" s="82">
        <f t="shared" si="27"/>
        <v>0</v>
      </c>
    </row>
    <row r="1663" spans="1:16" s="3" customFormat="1" x14ac:dyDescent="0.25">
      <c r="A1663" s="9">
        <v>2019</v>
      </c>
      <c r="B1663" s="9">
        <v>6</v>
      </c>
      <c r="C1663" s="10" t="s">
        <v>327</v>
      </c>
      <c r="D1663" s="10" t="s">
        <v>361</v>
      </c>
      <c r="E1663" s="11" t="s">
        <v>250</v>
      </c>
      <c r="F1663" s="10" t="s">
        <v>362</v>
      </c>
      <c r="G1663" s="12" t="s">
        <v>357</v>
      </c>
      <c r="H1663" s="6">
        <v>1.49</v>
      </c>
      <c r="I1663" s="6">
        <v>0</v>
      </c>
      <c r="J1663" s="6">
        <v>0</v>
      </c>
      <c r="K1663" s="6">
        <v>0.01</v>
      </c>
      <c r="L1663" s="6">
        <v>1.48</v>
      </c>
      <c r="M1663" s="6">
        <v>0</v>
      </c>
      <c r="N1663" s="6">
        <v>0</v>
      </c>
      <c r="O1663" s="6">
        <v>0</v>
      </c>
      <c r="P1663" s="82">
        <f t="shared" si="27"/>
        <v>0</v>
      </c>
    </row>
    <row r="1664" spans="1:16" s="3" customFormat="1" x14ac:dyDescent="0.25">
      <c r="A1664" s="9">
        <v>2019</v>
      </c>
      <c r="B1664" s="9">
        <v>6</v>
      </c>
      <c r="C1664" s="10" t="s">
        <v>327</v>
      </c>
      <c r="D1664" s="10" t="s">
        <v>361</v>
      </c>
      <c r="E1664" s="11" t="s">
        <v>250</v>
      </c>
      <c r="F1664" s="10" t="s">
        <v>363</v>
      </c>
      <c r="G1664" s="12" t="s">
        <v>357</v>
      </c>
      <c r="H1664" s="6">
        <v>6.2</v>
      </c>
      <c r="I1664" s="6">
        <v>0</v>
      </c>
      <c r="J1664" s="6">
        <v>0</v>
      </c>
      <c r="K1664" s="6">
        <v>0.03</v>
      </c>
      <c r="L1664" s="6">
        <v>6.17</v>
      </c>
      <c r="M1664" s="6">
        <v>0</v>
      </c>
      <c r="N1664" s="6">
        <v>0</v>
      </c>
      <c r="O1664" s="6">
        <v>0</v>
      </c>
      <c r="P1664" s="82">
        <f t="shared" si="27"/>
        <v>0</v>
      </c>
    </row>
    <row r="1665" spans="1:16" s="3" customFormat="1" x14ac:dyDescent="0.25">
      <c r="A1665" s="9">
        <v>2019</v>
      </c>
      <c r="B1665" s="9">
        <v>6</v>
      </c>
      <c r="C1665" s="10" t="s">
        <v>55</v>
      </c>
      <c r="D1665" s="10" t="s">
        <v>249</v>
      </c>
      <c r="E1665" s="11" t="s">
        <v>250</v>
      </c>
      <c r="F1665" s="10" t="s">
        <v>363</v>
      </c>
      <c r="G1665" s="12" t="s">
        <v>357</v>
      </c>
      <c r="H1665" s="6">
        <v>9.2899999999999991</v>
      </c>
      <c r="I1665" s="6">
        <v>0</v>
      </c>
      <c r="J1665" s="6">
        <v>0</v>
      </c>
      <c r="K1665" s="6">
        <v>0.04</v>
      </c>
      <c r="L1665" s="6">
        <v>9.25</v>
      </c>
      <c r="M1665" s="6">
        <v>0</v>
      </c>
      <c r="N1665" s="6">
        <v>0</v>
      </c>
      <c r="O1665" s="6">
        <v>0</v>
      </c>
      <c r="P1665" s="82">
        <f t="shared" si="27"/>
        <v>0</v>
      </c>
    </row>
    <row r="1666" spans="1:16" s="3" customFormat="1" x14ac:dyDescent="0.25">
      <c r="A1666" s="9">
        <v>2019</v>
      </c>
      <c r="B1666" s="9">
        <v>6</v>
      </c>
      <c r="C1666" s="10" t="s">
        <v>19</v>
      </c>
      <c r="D1666" s="10" t="s">
        <v>110</v>
      </c>
      <c r="E1666" s="11" t="s">
        <v>364</v>
      </c>
      <c r="F1666" s="10" t="s">
        <v>365</v>
      </c>
      <c r="G1666" s="12" t="s">
        <v>366</v>
      </c>
      <c r="H1666" s="6">
        <v>385.23</v>
      </c>
      <c r="I1666" s="6">
        <v>0</v>
      </c>
      <c r="J1666" s="6">
        <v>0</v>
      </c>
      <c r="K1666" s="6">
        <v>0</v>
      </c>
      <c r="L1666" s="6">
        <v>0</v>
      </c>
      <c r="M1666" s="6">
        <v>385.23</v>
      </c>
      <c r="N1666" s="6">
        <v>0</v>
      </c>
      <c r="O1666" s="6">
        <v>0</v>
      </c>
      <c r="P1666" s="82">
        <f t="shared" si="27"/>
        <v>385.23</v>
      </c>
    </row>
    <row r="1667" spans="1:16" s="3" customFormat="1" x14ac:dyDescent="0.25">
      <c r="A1667" s="9">
        <v>2019</v>
      </c>
      <c r="B1667" s="9">
        <v>6</v>
      </c>
      <c r="C1667" s="10" t="s">
        <v>327</v>
      </c>
      <c r="D1667" s="10" t="s">
        <v>361</v>
      </c>
      <c r="E1667" s="11" t="s">
        <v>29</v>
      </c>
      <c r="F1667" s="10" t="s">
        <v>367</v>
      </c>
      <c r="G1667" s="5" t="s">
        <v>368</v>
      </c>
      <c r="H1667" s="6">
        <v>6.02</v>
      </c>
      <c r="I1667" s="6">
        <v>0</v>
      </c>
      <c r="J1667" s="6">
        <v>0</v>
      </c>
      <c r="K1667" s="6">
        <v>2.69</v>
      </c>
      <c r="L1667" s="6">
        <v>3.33</v>
      </c>
      <c r="M1667" s="6">
        <v>0</v>
      </c>
      <c r="N1667" s="6">
        <v>0</v>
      </c>
      <c r="O1667" s="6">
        <v>0</v>
      </c>
      <c r="P1667" s="82">
        <f t="shared" si="27"/>
        <v>0</v>
      </c>
    </row>
    <row r="1668" spans="1:16" s="3" customFormat="1" x14ac:dyDescent="0.25">
      <c r="A1668" s="9">
        <v>2019</v>
      </c>
      <c r="B1668" s="9">
        <v>6</v>
      </c>
      <c r="C1668" s="10" t="s">
        <v>327</v>
      </c>
      <c r="D1668" s="10" t="s">
        <v>369</v>
      </c>
      <c r="E1668" s="11" t="s">
        <v>29</v>
      </c>
      <c r="F1668" s="10" t="s">
        <v>367</v>
      </c>
      <c r="G1668" s="5" t="s">
        <v>368</v>
      </c>
      <c r="H1668" s="6">
        <v>1.71</v>
      </c>
      <c r="I1668" s="6">
        <v>0</v>
      </c>
      <c r="J1668" s="6">
        <v>0</v>
      </c>
      <c r="K1668" s="6">
        <v>1.71</v>
      </c>
      <c r="L1668" s="6">
        <v>0</v>
      </c>
      <c r="M1668" s="6">
        <v>0</v>
      </c>
      <c r="N1668" s="6">
        <v>0</v>
      </c>
      <c r="O1668" s="6">
        <v>0</v>
      </c>
      <c r="P1668" s="82">
        <f t="shared" ref="P1668:P1731" si="28">+O1668+M1668-N1668</f>
        <v>0</v>
      </c>
    </row>
    <row r="1669" spans="1:16" s="3" customFormat="1" x14ac:dyDescent="0.25">
      <c r="A1669" s="9">
        <v>2019</v>
      </c>
      <c r="B1669" s="9">
        <v>6</v>
      </c>
      <c r="C1669" s="10" t="s">
        <v>89</v>
      </c>
      <c r="D1669" s="10" t="s">
        <v>370</v>
      </c>
      <c r="E1669" s="11" t="s">
        <v>371</v>
      </c>
      <c r="F1669" s="10" t="s">
        <v>372</v>
      </c>
      <c r="G1669" s="12" t="s">
        <v>372</v>
      </c>
      <c r="H1669" s="6">
        <v>24.79</v>
      </c>
      <c r="I1669" s="6">
        <v>0</v>
      </c>
      <c r="J1669" s="6">
        <v>0</v>
      </c>
      <c r="K1669" s="6">
        <v>0.25</v>
      </c>
      <c r="L1669" s="6">
        <v>1.42</v>
      </c>
      <c r="M1669" s="6">
        <v>0</v>
      </c>
      <c r="N1669" s="6">
        <v>0</v>
      </c>
      <c r="O1669" s="6">
        <v>23.12</v>
      </c>
      <c r="P1669" s="82">
        <f t="shared" si="28"/>
        <v>23.12</v>
      </c>
    </row>
    <row r="1670" spans="1:16" s="3" customFormat="1" x14ac:dyDescent="0.25">
      <c r="A1670" s="9">
        <v>2019</v>
      </c>
      <c r="B1670" s="9">
        <v>6</v>
      </c>
      <c r="C1670" s="10" t="s">
        <v>124</v>
      </c>
      <c r="D1670" s="10" t="s">
        <v>373</v>
      </c>
      <c r="E1670" s="11" t="s">
        <v>29</v>
      </c>
      <c r="F1670" s="10" t="s">
        <v>374</v>
      </c>
      <c r="G1670" s="5" t="s">
        <v>375</v>
      </c>
      <c r="H1670" s="6">
        <v>19.5</v>
      </c>
      <c r="I1670" s="6">
        <v>0</v>
      </c>
      <c r="J1670" s="6">
        <v>0</v>
      </c>
      <c r="K1670" s="6">
        <v>19.5</v>
      </c>
      <c r="L1670" s="6">
        <v>0</v>
      </c>
      <c r="M1670" s="6">
        <v>0</v>
      </c>
      <c r="N1670" s="6">
        <v>0</v>
      </c>
      <c r="O1670" s="6">
        <v>0</v>
      </c>
      <c r="P1670" s="82">
        <f t="shared" si="28"/>
        <v>0</v>
      </c>
    </row>
    <row r="1671" spans="1:16" s="3" customFormat="1" x14ac:dyDescent="0.25">
      <c r="A1671" s="9">
        <v>2019</v>
      </c>
      <c r="B1671" s="9">
        <v>6</v>
      </c>
      <c r="C1671" s="10" t="s">
        <v>124</v>
      </c>
      <c r="D1671" s="10" t="s">
        <v>353</v>
      </c>
      <c r="E1671" s="11" t="s">
        <v>29</v>
      </c>
      <c r="F1671" s="10" t="s">
        <v>376</v>
      </c>
      <c r="G1671" s="5" t="s">
        <v>377</v>
      </c>
      <c r="H1671" s="6">
        <v>11.04</v>
      </c>
      <c r="I1671" s="6">
        <v>0</v>
      </c>
      <c r="J1671" s="6">
        <v>0</v>
      </c>
      <c r="K1671" s="6">
        <v>11.04</v>
      </c>
      <c r="L1671" s="6">
        <v>0</v>
      </c>
      <c r="M1671" s="6">
        <v>0</v>
      </c>
      <c r="N1671" s="6">
        <v>0</v>
      </c>
      <c r="O1671" s="6">
        <v>0</v>
      </c>
      <c r="P1671" s="82">
        <f t="shared" si="28"/>
        <v>0</v>
      </c>
    </row>
    <row r="1672" spans="1:16" s="3" customFormat="1" x14ac:dyDescent="0.25">
      <c r="A1672" s="9">
        <v>2019</v>
      </c>
      <c r="B1672" s="9">
        <v>6</v>
      </c>
      <c r="C1672" s="10" t="s">
        <v>124</v>
      </c>
      <c r="D1672" s="10" t="s">
        <v>353</v>
      </c>
      <c r="E1672" s="11" t="s">
        <v>29</v>
      </c>
      <c r="F1672" s="10" t="s">
        <v>378</v>
      </c>
      <c r="G1672" s="5" t="s">
        <v>377</v>
      </c>
      <c r="H1672" s="6">
        <v>10.54</v>
      </c>
      <c r="I1672" s="6">
        <v>0</v>
      </c>
      <c r="J1672" s="6">
        <v>0</v>
      </c>
      <c r="K1672" s="6">
        <v>10.54</v>
      </c>
      <c r="L1672" s="6">
        <v>0</v>
      </c>
      <c r="M1672" s="6">
        <v>0</v>
      </c>
      <c r="N1672" s="6">
        <v>0</v>
      </c>
      <c r="O1672" s="6">
        <v>0</v>
      </c>
      <c r="P1672" s="82">
        <f t="shared" si="28"/>
        <v>0</v>
      </c>
    </row>
    <row r="1673" spans="1:16" s="3" customFormat="1" x14ac:dyDescent="0.25">
      <c r="A1673" s="9">
        <v>2019</v>
      </c>
      <c r="B1673" s="9">
        <v>6</v>
      </c>
      <c r="C1673" s="10" t="s">
        <v>124</v>
      </c>
      <c r="D1673" s="10" t="s">
        <v>379</v>
      </c>
      <c r="E1673" s="11" t="s">
        <v>29</v>
      </c>
      <c r="F1673" s="10" t="s">
        <v>380</v>
      </c>
      <c r="G1673" s="5" t="s">
        <v>375</v>
      </c>
      <c r="H1673" s="6">
        <v>0.27</v>
      </c>
      <c r="I1673" s="6">
        <v>0</v>
      </c>
      <c r="J1673" s="6">
        <v>0</v>
      </c>
      <c r="K1673" s="6">
        <v>0.27</v>
      </c>
      <c r="L1673" s="6">
        <v>0</v>
      </c>
      <c r="M1673" s="6">
        <v>0</v>
      </c>
      <c r="N1673" s="6">
        <v>0</v>
      </c>
      <c r="O1673" s="6">
        <v>0</v>
      </c>
      <c r="P1673" s="82">
        <f t="shared" si="28"/>
        <v>0</v>
      </c>
    </row>
    <row r="1674" spans="1:16" s="3" customFormat="1" x14ac:dyDescent="0.25">
      <c r="A1674" s="9">
        <v>2019</v>
      </c>
      <c r="B1674" s="9">
        <v>6</v>
      </c>
      <c r="C1674" s="10" t="s">
        <v>124</v>
      </c>
      <c r="D1674" s="10" t="s">
        <v>373</v>
      </c>
      <c r="E1674" s="11" t="s">
        <v>29</v>
      </c>
      <c r="F1674" s="10" t="s">
        <v>381</v>
      </c>
      <c r="G1674" s="5" t="s">
        <v>375</v>
      </c>
      <c r="H1674" s="6">
        <v>1.58</v>
      </c>
      <c r="I1674" s="6">
        <v>0</v>
      </c>
      <c r="J1674" s="6">
        <v>0</v>
      </c>
      <c r="K1674" s="6">
        <v>1.58</v>
      </c>
      <c r="L1674" s="6">
        <v>0</v>
      </c>
      <c r="M1674" s="6">
        <v>0</v>
      </c>
      <c r="N1674" s="6">
        <v>0</v>
      </c>
      <c r="O1674" s="6">
        <v>0</v>
      </c>
      <c r="P1674" s="82">
        <f t="shared" si="28"/>
        <v>0</v>
      </c>
    </row>
    <row r="1675" spans="1:16" s="3" customFormat="1" x14ac:dyDescent="0.25">
      <c r="A1675" s="9">
        <v>2019</v>
      </c>
      <c r="B1675" s="9">
        <v>6</v>
      </c>
      <c r="C1675" s="10" t="s">
        <v>124</v>
      </c>
      <c r="D1675" s="10" t="s">
        <v>379</v>
      </c>
      <c r="E1675" s="11" t="s">
        <v>29</v>
      </c>
      <c r="F1675" s="10" t="s">
        <v>381</v>
      </c>
      <c r="G1675" s="5" t="s">
        <v>375</v>
      </c>
      <c r="H1675" s="6">
        <v>3.6</v>
      </c>
      <c r="I1675" s="6">
        <v>0</v>
      </c>
      <c r="J1675" s="6">
        <v>0</v>
      </c>
      <c r="K1675" s="6">
        <v>3.6</v>
      </c>
      <c r="L1675" s="6">
        <v>0</v>
      </c>
      <c r="M1675" s="6">
        <v>0</v>
      </c>
      <c r="N1675" s="6">
        <v>0</v>
      </c>
      <c r="O1675" s="6">
        <v>0</v>
      </c>
      <c r="P1675" s="82">
        <f t="shared" si="28"/>
        <v>0</v>
      </c>
    </row>
    <row r="1676" spans="1:16" s="3" customFormat="1" x14ac:dyDescent="0.25">
      <c r="A1676" s="9">
        <v>2019</v>
      </c>
      <c r="B1676" s="9">
        <v>6</v>
      </c>
      <c r="C1676" s="10" t="s">
        <v>124</v>
      </c>
      <c r="D1676" s="10" t="s">
        <v>382</v>
      </c>
      <c r="E1676" s="11" t="s">
        <v>29</v>
      </c>
      <c r="F1676" s="10" t="s">
        <v>383</v>
      </c>
      <c r="G1676" s="5" t="s">
        <v>384</v>
      </c>
      <c r="H1676" s="6">
        <v>0.19</v>
      </c>
      <c r="I1676" s="6">
        <v>0</v>
      </c>
      <c r="J1676" s="6">
        <v>0</v>
      </c>
      <c r="K1676" s="6">
        <v>0.19</v>
      </c>
      <c r="L1676" s="6">
        <v>0</v>
      </c>
      <c r="M1676" s="6">
        <v>0</v>
      </c>
      <c r="N1676" s="6">
        <v>0</v>
      </c>
      <c r="O1676" s="6">
        <v>0</v>
      </c>
      <c r="P1676" s="82">
        <f t="shared" si="28"/>
        <v>0</v>
      </c>
    </row>
    <row r="1677" spans="1:16" s="3" customFormat="1" x14ac:dyDescent="0.25">
      <c r="A1677" s="9">
        <v>2019</v>
      </c>
      <c r="B1677" s="9">
        <v>6</v>
      </c>
      <c r="C1677" s="10" t="s">
        <v>124</v>
      </c>
      <c r="D1677" s="10" t="s">
        <v>353</v>
      </c>
      <c r="E1677" s="11" t="s">
        <v>29</v>
      </c>
      <c r="F1677" s="10" t="s">
        <v>353</v>
      </c>
      <c r="G1677" s="12" t="s">
        <v>353</v>
      </c>
      <c r="H1677" s="6">
        <v>119.46</v>
      </c>
      <c r="I1677" s="6">
        <v>0</v>
      </c>
      <c r="J1677" s="6">
        <v>0</v>
      </c>
      <c r="K1677" s="6">
        <v>119.46</v>
      </c>
      <c r="L1677" s="6">
        <v>0</v>
      </c>
      <c r="M1677" s="6">
        <v>0</v>
      </c>
      <c r="N1677" s="6">
        <v>0</v>
      </c>
      <c r="O1677" s="6">
        <v>0</v>
      </c>
      <c r="P1677" s="82">
        <f t="shared" si="28"/>
        <v>0</v>
      </c>
    </row>
    <row r="1678" spans="1:16" s="3" customFormat="1" x14ac:dyDescent="0.25">
      <c r="A1678" s="9">
        <v>2019</v>
      </c>
      <c r="B1678" s="9">
        <v>6</v>
      </c>
      <c r="C1678" s="10" t="s">
        <v>124</v>
      </c>
      <c r="D1678" s="10" t="s">
        <v>353</v>
      </c>
      <c r="E1678" s="11" t="s">
        <v>29</v>
      </c>
      <c r="F1678" s="10" t="s">
        <v>385</v>
      </c>
      <c r="G1678" s="5" t="s">
        <v>377</v>
      </c>
      <c r="H1678" s="6">
        <v>2.38</v>
      </c>
      <c r="I1678" s="6">
        <v>0</v>
      </c>
      <c r="J1678" s="6">
        <v>0</v>
      </c>
      <c r="K1678" s="6">
        <v>2.38</v>
      </c>
      <c r="L1678" s="6">
        <v>0</v>
      </c>
      <c r="M1678" s="6">
        <v>0</v>
      </c>
      <c r="N1678" s="6">
        <v>0</v>
      </c>
      <c r="O1678" s="6">
        <v>0</v>
      </c>
      <c r="P1678" s="82">
        <f t="shared" si="28"/>
        <v>0</v>
      </c>
    </row>
    <row r="1679" spans="1:16" s="3" customFormat="1" x14ac:dyDescent="0.25">
      <c r="A1679" s="9">
        <v>2019</v>
      </c>
      <c r="B1679" s="9">
        <v>6</v>
      </c>
      <c r="C1679" s="10" t="s">
        <v>124</v>
      </c>
      <c r="D1679" s="10" t="s">
        <v>353</v>
      </c>
      <c r="E1679" s="11" t="s">
        <v>29</v>
      </c>
      <c r="F1679" s="10" t="s">
        <v>386</v>
      </c>
      <c r="G1679" s="5" t="s">
        <v>377</v>
      </c>
      <c r="H1679" s="6">
        <v>2.44</v>
      </c>
      <c r="I1679" s="6">
        <v>0</v>
      </c>
      <c r="J1679" s="6">
        <v>0</v>
      </c>
      <c r="K1679" s="6">
        <v>2.44</v>
      </c>
      <c r="L1679" s="6">
        <v>0</v>
      </c>
      <c r="M1679" s="6">
        <v>0</v>
      </c>
      <c r="N1679" s="6">
        <v>0</v>
      </c>
      <c r="O1679" s="6">
        <v>0</v>
      </c>
      <c r="P1679" s="82">
        <f t="shared" si="28"/>
        <v>0</v>
      </c>
    </row>
    <row r="1680" spans="1:16" s="3" customFormat="1" x14ac:dyDescent="0.25">
      <c r="A1680" s="9">
        <v>2019</v>
      </c>
      <c r="B1680" s="9">
        <v>6</v>
      </c>
      <c r="C1680" s="10" t="s">
        <v>387</v>
      </c>
      <c r="D1680" s="10" t="s">
        <v>388</v>
      </c>
      <c r="E1680" s="11" t="s">
        <v>29</v>
      </c>
      <c r="F1680" s="10" t="s">
        <v>389</v>
      </c>
      <c r="G1680" s="5" t="s">
        <v>377</v>
      </c>
      <c r="H1680" s="6">
        <v>44.01</v>
      </c>
      <c r="I1680" s="6">
        <v>0</v>
      </c>
      <c r="J1680" s="6">
        <v>0</v>
      </c>
      <c r="K1680" s="6">
        <v>44.01</v>
      </c>
      <c r="L1680" s="6">
        <v>0</v>
      </c>
      <c r="M1680" s="6">
        <v>0</v>
      </c>
      <c r="N1680" s="6">
        <v>0</v>
      </c>
      <c r="O1680" s="6">
        <v>0</v>
      </c>
      <c r="P1680" s="82">
        <f t="shared" si="28"/>
        <v>0</v>
      </c>
    </row>
    <row r="1681" spans="1:16" s="3" customFormat="1" x14ac:dyDescent="0.25">
      <c r="A1681" s="9">
        <v>2019</v>
      </c>
      <c r="B1681" s="9">
        <v>6</v>
      </c>
      <c r="C1681" s="10" t="s">
        <v>124</v>
      </c>
      <c r="D1681" s="10" t="s">
        <v>382</v>
      </c>
      <c r="E1681" s="11" t="s">
        <v>29</v>
      </c>
      <c r="F1681" s="10" t="s">
        <v>390</v>
      </c>
      <c r="G1681" s="5" t="s">
        <v>384</v>
      </c>
      <c r="H1681" s="6">
        <v>0.06</v>
      </c>
      <c r="I1681" s="6">
        <v>0</v>
      </c>
      <c r="J1681" s="6">
        <v>0</v>
      </c>
      <c r="K1681" s="6">
        <v>0.06</v>
      </c>
      <c r="L1681" s="6">
        <v>0</v>
      </c>
      <c r="M1681" s="6">
        <v>0</v>
      </c>
      <c r="N1681" s="6">
        <v>0</v>
      </c>
      <c r="O1681" s="6">
        <v>0</v>
      </c>
      <c r="P1681" s="82">
        <f t="shared" si="28"/>
        <v>0</v>
      </c>
    </row>
    <row r="1682" spans="1:16" s="3" customFormat="1" x14ac:dyDescent="0.25">
      <c r="A1682" s="9">
        <v>2019</v>
      </c>
      <c r="B1682" s="9">
        <v>6</v>
      </c>
      <c r="C1682" s="10" t="s">
        <v>19</v>
      </c>
      <c r="D1682" s="10" t="s">
        <v>20</v>
      </c>
      <c r="E1682" s="11" t="s">
        <v>104</v>
      </c>
      <c r="F1682" s="10" t="s">
        <v>391</v>
      </c>
      <c r="G1682" s="12" t="s">
        <v>392</v>
      </c>
      <c r="H1682" s="6">
        <v>1.54</v>
      </c>
      <c r="I1682" s="6">
        <v>0</v>
      </c>
      <c r="J1682" s="6">
        <v>0</v>
      </c>
      <c r="K1682" s="6">
        <v>0</v>
      </c>
      <c r="L1682" s="6">
        <v>1.54</v>
      </c>
      <c r="M1682" s="6">
        <v>0</v>
      </c>
      <c r="N1682" s="6">
        <v>0</v>
      </c>
      <c r="O1682" s="6">
        <v>0</v>
      </c>
      <c r="P1682" s="82">
        <f t="shared" si="28"/>
        <v>0</v>
      </c>
    </row>
    <row r="1683" spans="1:16" s="3" customFormat="1" x14ac:dyDescent="0.25">
      <c r="A1683" s="9">
        <v>2019</v>
      </c>
      <c r="B1683" s="9">
        <v>6</v>
      </c>
      <c r="C1683" s="10" t="s">
        <v>15</v>
      </c>
      <c r="D1683" s="10" t="s">
        <v>393</v>
      </c>
      <c r="E1683" s="11" t="s">
        <v>43</v>
      </c>
      <c r="F1683" s="10" t="s">
        <v>393</v>
      </c>
      <c r="G1683" s="12" t="s">
        <v>393</v>
      </c>
      <c r="H1683" s="6">
        <v>1.19</v>
      </c>
      <c r="I1683" s="6">
        <v>0</v>
      </c>
      <c r="J1683" s="6">
        <v>0</v>
      </c>
      <c r="K1683" s="6">
        <v>7.0000000000000007E-2</v>
      </c>
      <c r="L1683" s="6">
        <v>1.1200000000000001</v>
      </c>
      <c r="M1683" s="6">
        <v>0</v>
      </c>
      <c r="N1683" s="6">
        <v>0</v>
      </c>
      <c r="O1683" s="6">
        <v>0</v>
      </c>
      <c r="P1683" s="82">
        <f t="shared" si="28"/>
        <v>0</v>
      </c>
    </row>
    <row r="1684" spans="1:16" s="3" customFormat="1" x14ac:dyDescent="0.25">
      <c r="A1684" s="9">
        <v>2019</v>
      </c>
      <c r="B1684" s="9">
        <v>6</v>
      </c>
      <c r="C1684" s="10" t="s">
        <v>15</v>
      </c>
      <c r="D1684" s="10" t="s">
        <v>393</v>
      </c>
      <c r="E1684" s="11" t="s">
        <v>43</v>
      </c>
      <c r="F1684" s="10" t="s">
        <v>394</v>
      </c>
      <c r="G1684" s="12" t="s">
        <v>393</v>
      </c>
      <c r="H1684" s="6">
        <v>3.77</v>
      </c>
      <c r="I1684" s="6">
        <v>0</v>
      </c>
      <c r="J1684" s="6">
        <v>0</v>
      </c>
      <c r="K1684" s="6">
        <v>2.33</v>
      </c>
      <c r="L1684" s="6">
        <v>1.44</v>
      </c>
      <c r="M1684" s="6">
        <v>0</v>
      </c>
      <c r="N1684" s="6">
        <v>0</v>
      </c>
      <c r="O1684" s="6">
        <v>0</v>
      </c>
      <c r="P1684" s="82">
        <f t="shared" si="28"/>
        <v>0</v>
      </c>
    </row>
    <row r="1685" spans="1:16" s="3" customFormat="1" x14ac:dyDescent="0.25">
      <c r="A1685" s="9">
        <v>2019</v>
      </c>
      <c r="B1685" s="9">
        <v>6</v>
      </c>
      <c r="C1685" s="10" t="s">
        <v>15</v>
      </c>
      <c r="D1685" s="10" t="s">
        <v>536</v>
      </c>
      <c r="E1685" s="11" t="s">
        <v>43</v>
      </c>
      <c r="F1685" s="10" t="s">
        <v>394</v>
      </c>
      <c r="G1685" s="12" t="s">
        <v>393</v>
      </c>
      <c r="H1685" s="6">
        <v>0.06</v>
      </c>
      <c r="I1685" s="6">
        <v>0</v>
      </c>
      <c r="J1685" s="6">
        <v>0</v>
      </c>
      <c r="K1685" s="6">
        <v>0</v>
      </c>
      <c r="L1685" s="6">
        <v>0.06</v>
      </c>
      <c r="M1685" s="6">
        <v>0</v>
      </c>
      <c r="N1685" s="6">
        <v>0</v>
      </c>
      <c r="O1685" s="6">
        <v>0</v>
      </c>
      <c r="P1685" s="82">
        <f t="shared" si="28"/>
        <v>0</v>
      </c>
    </row>
    <row r="1686" spans="1:16" s="3" customFormat="1" x14ac:dyDescent="0.25">
      <c r="A1686" s="9">
        <v>2019</v>
      </c>
      <c r="B1686" s="9">
        <v>6</v>
      </c>
      <c r="C1686" s="10" t="s">
        <v>15</v>
      </c>
      <c r="D1686" s="10" t="s">
        <v>393</v>
      </c>
      <c r="E1686" s="11" t="s">
        <v>43</v>
      </c>
      <c r="F1686" s="10" t="s">
        <v>395</v>
      </c>
      <c r="G1686" s="12" t="s">
        <v>393</v>
      </c>
      <c r="H1686" s="6">
        <v>7.86</v>
      </c>
      <c r="I1686" s="6">
        <v>0</v>
      </c>
      <c r="J1686" s="6">
        <v>0</v>
      </c>
      <c r="K1686" s="6">
        <v>7.58</v>
      </c>
      <c r="L1686" s="6">
        <v>0.28000000000000003</v>
      </c>
      <c r="M1686" s="6">
        <v>0</v>
      </c>
      <c r="N1686" s="6">
        <v>0</v>
      </c>
      <c r="O1686" s="6">
        <v>0</v>
      </c>
      <c r="P1686" s="82">
        <f t="shared" si="28"/>
        <v>0</v>
      </c>
    </row>
    <row r="1687" spans="1:16" s="3" customFormat="1" x14ac:dyDescent="0.25">
      <c r="A1687" s="9">
        <v>2019</v>
      </c>
      <c r="B1687" s="9">
        <v>6</v>
      </c>
      <c r="C1687" s="10" t="s">
        <v>15</v>
      </c>
      <c r="D1687" s="10" t="s">
        <v>393</v>
      </c>
      <c r="E1687" s="11" t="s">
        <v>43</v>
      </c>
      <c r="F1687" s="10" t="s">
        <v>396</v>
      </c>
      <c r="G1687" s="12" t="s">
        <v>396</v>
      </c>
      <c r="H1687" s="6">
        <v>2.19</v>
      </c>
      <c r="I1687" s="6">
        <v>0</v>
      </c>
      <c r="J1687" s="6">
        <v>0</v>
      </c>
      <c r="K1687" s="6">
        <v>1.58</v>
      </c>
      <c r="L1687" s="6">
        <v>0.61</v>
      </c>
      <c r="M1687" s="6">
        <v>0</v>
      </c>
      <c r="N1687" s="6">
        <v>0</v>
      </c>
      <c r="O1687" s="6">
        <v>0</v>
      </c>
      <c r="P1687" s="82">
        <f t="shared" si="28"/>
        <v>0</v>
      </c>
    </row>
    <row r="1688" spans="1:16" s="3" customFormat="1" x14ac:dyDescent="0.25">
      <c r="A1688" s="9">
        <v>2019</v>
      </c>
      <c r="B1688" s="9">
        <v>6</v>
      </c>
      <c r="C1688" s="10" t="s">
        <v>55</v>
      </c>
      <c r="D1688" s="10" t="s">
        <v>249</v>
      </c>
      <c r="E1688" s="11" t="s">
        <v>29</v>
      </c>
      <c r="F1688" s="10" t="s">
        <v>397</v>
      </c>
      <c r="G1688" s="12" t="s">
        <v>398</v>
      </c>
      <c r="H1688" s="6">
        <v>14.2</v>
      </c>
      <c r="I1688" s="6">
        <v>0</v>
      </c>
      <c r="J1688" s="6">
        <v>0</v>
      </c>
      <c r="K1688" s="6">
        <v>14.2</v>
      </c>
      <c r="L1688" s="6">
        <v>0</v>
      </c>
      <c r="M1688" s="6">
        <v>0</v>
      </c>
      <c r="N1688" s="6">
        <v>0</v>
      </c>
      <c r="O1688" s="6">
        <v>0</v>
      </c>
      <c r="P1688" s="82">
        <f t="shared" si="28"/>
        <v>0</v>
      </c>
    </row>
    <row r="1689" spans="1:16" s="3" customFormat="1" x14ac:dyDescent="0.25">
      <c r="A1689" s="9">
        <v>2019</v>
      </c>
      <c r="B1689" s="9">
        <v>6</v>
      </c>
      <c r="C1689" s="10" t="s">
        <v>55</v>
      </c>
      <c r="D1689" s="10" t="s">
        <v>249</v>
      </c>
      <c r="E1689" s="11" t="s">
        <v>29</v>
      </c>
      <c r="F1689" s="10" t="s">
        <v>398</v>
      </c>
      <c r="G1689" s="12" t="s">
        <v>398</v>
      </c>
      <c r="H1689" s="6">
        <v>95.57</v>
      </c>
      <c r="I1689" s="6">
        <v>0</v>
      </c>
      <c r="J1689" s="6">
        <v>0</v>
      </c>
      <c r="K1689" s="6">
        <v>68.790000000000006</v>
      </c>
      <c r="L1689" s="6">
        <v>26.78</v>
      </c>
      <c r="M1689" s="6">
        <v>0</v>
      </c>
      <c r="N1689" s="6">
        <v>0</v>
      </c>
      <c r="O1689" s="6">
        <v>0</v>
      </c>
      <c r="P1689" s="82">
        <f t="shared" si="28"/>
        <v>0</v>
      </c>
    </row>
    <row r="1690" spans="1:16" s="3" customFormat="1" x14ac:dyDescent="0.25">
      <c r="A1690" s="9">
        <v>2019</v>
      </c>
      <c r="B1690" s="9">
        <v>6</v>
      </c>
      <c r="C1690" s="10" t="s">
        <v>61</v>
      </c>
      <c r="D1690" s="10" t="s">
        <v>399</v>
      </c>
      <c r="E1690" s="11" t="s">
        <v>29</v>
      </c>
      <c r="F1690" s="10" t="s">
        <v>400</v>
      </c>
      <c r="G1690" s="12" t="s">
        <v>401</v>
      </c>
      <c r="H1690" s="6">
        <v>10.86</v>
      </c>
      <c r="I1690" s="6">
        <v>0</v>
      </c>
      <c r="J1690" s="6">
        <v>0</v>
      </c>
      <c r="K1690" s="6">
        <v>0.83</v>
      </c>
      <c r="L1690" s="6">
        <v>3.56</v>
      </c>
      <c r="M1690" s="6">
        <v>6.47</v>
      </c>
      <c r="N1690" s="6">
        <v>3.35</v>
      </c>
      <c r="O1690" s="6">
        <v>0</v>
      </c>
      <c r="P1690" s="82">
        <f t="shared" si="28"/>
        <v>3.1199999999999997</v>
      </c>
    </row>
    <row r="1691" spans="1:16" s="3" customFormat="1" x14ac:dyDescent="0.25">
      <c r="A1691" s="9">
        <v>2019</v>
      </c>
      <c r="B1691" s="9">
        <v>6</v>
      </c>
      <c r="C1691" s="10" t="s">
        <v>61</v>
      </c>
      <c r="D1691" s="10" t="s">
        <v>401</v>
      </c>
      <c r="E1691" s="11" t="s">
        <v>29</v>
      </c>
      <c r="F1691" s="10" t="s">
        <v>401</v>
      </c>
      <c r="G1691" s="12" t="s">
        <v>401</v>
      </c>
      <c r="H1691" s="6">
        <v>2.15</v>
      </c>
      <c r="I1691" s="6">
        <v>0</v>
      </c>
      <c r="J1691" s="6">
        <v>0</v>
      </c>
      <c r="K1691" s="6">
        <v>0.03</v>
      </c>
      <c r="L1691" s="6">
        <v>0.26</v>
      </c>
      <c r="M1691" s="6">
        <v>0</v>
      </c>
      <c r="N1691" s="6">
        <v>0</v>
      </c>
      <c r="O1691" s="6">
        <v>1.87</v>
      </c>
      <c r="P1691" s="82">
        <f t="shared" si="28"/>
        <v>1.87</v>
      </c>
    </row>
    <row r="1692" spans="1:16" s="3" customFormat="1" x14ac:dyDescent="0.25">
      <c r="A1692" s="9">
        <v>2019</v>
      </c>
      <c r="B1692" s="9">
        <v>6</v>
      </c>
      <c r="C1692" s="10" t="s">
        <v>61</v>
      </c>
      <c r="D1692" s="10" t="s">
        <v>62</v>
      </c>
      <c r="E1692" s="11" t="s">
        <v>29</v>
      </c>
      <c r="F1692" s="10" t="s">
        <v>402</v>
      </c>
      <c r="G1692" s="12" t="s">
        <v>401</v>
      </c>
      <c r="H1692" s="6">
        <v>67.5</v>
      </c>
      <c r="I1692" s="6">
        <v>0</v>
      </c>
      <c r="J1692" s="6">
        <v>0</v>
      </c>
      <c r="K1692" s="6">
        <v>2.46</v>
      </c>
      <c r="L1692" s="6">
        <v>65.040000000000006</v>
      </c>
      <c r="M1692" s="6">
        <v>0</v>
      </c>
      <c r="N1692" s="6">
        <v>0</v>
      </c>
      <c r="O1692" s="6">
        <v>0</v>
      </c>
      <c r="P1692" s="82">
        <f t="shared" si="28"/>
        <v>0</v>
      </c>
    </row>
    <row r="1693" spans="1:16" s="3" customFormat="1" x14ac:dyDescent="0.25">
      <c r="A1693" s="9">
        <v>2019</v>
      </c>
      <c r="B1693" s="9">
        <v>6</v>
      </c>
      <c r="C1693" s="10" t="s">
        <v>61</v>
      </c>
      <c r="D1693" s="10" t="s">
        <v>401</v>
      </c>
      <c r="E1693" s="11" t="s">
        <v>29</v>
      </c>
      <c r="F1693" s="10" t="s">
        <v>402</v>
      </c>
      <c r="G1693" s="12" t="s">
        <v>401</v>
      </c>
      <c r="H1693" s="6">
        <v>27.31</v>
      </c>
      <c r="I1693" s="6">
        <v>0</v>
      </c>
      <c r="J1693" s="6">
        <v>0</v>
      </c>
      <c r="K1693" s="6">
        <v>1</v>
      </c>
      <c r="L1693" s="6">
        <v>26.32</v>
      </c>
      <c r="M1693" s="6">
        <v>0</v>
      </c>
      <c r="N1693" s="6">
        <v>0</v>
      </c>
      <c r="O1693" s="6">
        <v>0</v>
      </c>
      <c r="P1693" s="82">
        <f t="shared" si="28"/>
        <v>0</v>
      </c>
    </row>
    <row r="1694" spans="1:16" s="3" customFormat="1" x14ac:dyDescent="0.25">
      <c r="A1694" s="9">
        <v>2019</v>
      </c>
      <c r="B1694" s="9">
        <v>6</v>
      </c>
      <c r="C1694" s="10" t="s">
        <v>98</v>
      </c>
      <c r="D1694" s="10" t="s">
        <v>403</v>
      </c>
      <c r="E1694" s="11" t="s">
        <v>29</v>
      </c>
      <c r="F1694" s="10" t="s">
        <v>404</v>
      </c>
      <c r="G1694" s="12" t="s">
        <v>405</v>
      </c>
      <c r="H1694" s="6">
        <v>0.06</v>
      </c>
      <c r="I1694" s="6">
        <v>0</v>
      </c>
      <c r="J1694" s="6">
        <v>0</v>
      </c>
      <c r="K1694" s="6">
        <v>0.06</v>
      </c>
      <c r="L1694" s="6">
        <v>0</v>
      </c>
      <c r="M1694" s="6">
        <v>0</v>
      </c>
      <c r="N1694" s="6">
        <v>0</v>
      </c>
      <c r="O1694" s="6">
        <v>0</v>
      </c>
      <c r="P1694" s="82">
        <f t="shared" si="28"/>
        <v>0</v>
      </c>
    </row>
    <row r="1695" spans="1:16" s="3" customFormat="1" x14ac:dyDescent="0.25">
      <c r="A1695" s="9">
        <v>2019</v>
      </c>
      <c r="B1695" s="9">
        <v>6</v>
      </c>
      <c r="C1695" s="10" t="s">
        <v>19</v>
      </c>
      <c r="D1695" s="10" t="s">
        <v>70</v>
      </c>
      <c r="E1695" s="11" t="s">
        <v>364</v>
      </c>
      <c r="F1695" s="10" t="s">
        <v>406</v>
      </c>
      <c r="G1695" s="12" t="s">
        <v>407</v>
      </c>
      <c r="H1695" s="6">
        <v>3291.6400000000003</v>
      </c>
      <c r="I1695" s="6">
        <v>0</v>
      </c>
      <c r="J1695" s="6">
        <v>3199.7900000000004</v>
      </c>
      <c r="K1695" s="6">
        <v>7.5499999999999989</v>
      </c>
      <c r="L1695" s="6">
        <v>84.289999999999992</v>
      </c>
      <c r="M1695" s="6">
        <v>0</v>
      </c>
      <c r="N1695" s="6">
        <v>0</v>
      </c>
      <c r="O1695" s="6">
        <v>0</v>
      </c>
      <c r="P1695" s="82">
        <f t="shared" si="28"/>
        <v>0</v>
      </c>
    </row>
    <row r="1696" spans="1:16" s="3" customFormat="1" x14ac:dyDescent="0.25">
      <c r="A1696" s="9">
        <v>2019</v>
      </c>
      <c r="B1696" s="9">
        <v>6</v>
      </c>
      <c r="C1696" s="10" t="s">
        <v>19</v>
      </c>
      <c r="D1696" s="10" t="s">
        <v>70</v>
      </c>
      <c r="E1696" s="11" t="s">
        <v>364</v>
      </c>
      <c r="F1696" s="10" t="s">
        <v>408</v>
      </c>
      <c r="G1696" s="12" t="s">
        <v>407</v>
      </c>
      <c r="H1696" s="6">
        <v>1573.02</v>
      </c>
      <c r="I1696" s="6">
        <v>0</v>
      </c>
      <c r="J1696" s="6">
        <v>1529.13</v>
      </c>
      <c r="K1696" s="6">
        <v>3.61</v>
      </c>
      <c r="L1696" s="6">
        <v>40.28</v>
      </c>
      <c r="M1696" s="6">
        <v>0</v>
      </c>
      <c r="N1696" s="6">
        <v>0</v>
      </c>
      <c r="O1696" s="6">
        <v>0</v>
      </c>
      <c r="P1696" s="82">
        <f t="shared" si="28"/>
        <v>0</v>
      </c>
    </row>
    <row r="1697" spans="1:16" s="3" customFormat="1" x14ac:dyDescent="0.25">
      <c r="A1697" s="9">
        <v>2019</v>
      </c>
      <c r="B1697" s="9">
        <v>6</v>
      </c>
      <c r="C1697" s="10" t="s">
        <v>19</v>
      </c>
      <c r="D1697" s="10" t="s">
        <v>70</v>
      </c>
      <c r="E1697" s="11" t="s">
        <v>364</v>
      </c>
      <c r="F1697" s="10" t="s">
        <v>409</v>
      </c>
      <c r="G1697" s="12" t="s">
        <v>407</v>
      </c>
      <c r="H1697" s="6">
        <v>12584.140000000001</v>
      </c>
      <c r="I1697" s="6">
        <v>0</v>
      </c>
      <c r="J1697" s="6">
        <v>6414.579999999999</v>
      </c>
      <c r="K1697" s="6">
        <v>23.740000000000002</v>
      </c>
      <c r="L1697" s="6">
        <v>262.93</v>
      </c>
      <c r="M1697" s="6">
        <v>4097.42</v>
      </c>
      <c r="N1697" s="6">
        <v>0</v>
      </c>
      <c r="O1697" s="6">
        <v>1785.47</v>
      </c>
      <c r="P1697" s="82">
        <f t="shared" si="28"/>
        <v>5882.89</v>
      </c>
    </row>
    <row r="1698" spans="1:16" s="3" customFormat="1" x14ac:dyDescent="0.25">
      <c r="A1698" s="9">
        <v>2019</v>
      </c>
      <c r="B1698" s="9">
        <v>6</v>
      </c>
      <c r="C1698" s="10" t="s">
        <v>61</v>
      </c>
      <c r="D1698" s="10" t="s">
        <v>399</v>
      </c>
      <c r="E1698" s="11" t="s">
        <v>29</v>
      </c>
      <c r="F1698" s="10" t="s">
        <v>410</v>
      </c>
      <c r="G1698" s="12" t="s">
        <v>411</v>
      </c>
      <c r="H1698" s="6">
        <v>7.87</v>
      </c>
      <c r="I1698" s="6">
        <v>0</v>
      </c>
      <c r="J1698" s="6">
        <v>0</v>
      </c>
      <c r="K1698" s="6">
        <v>7.87</v>
      </c>
      <c r="L1698" s="6">
        <v>0</v>
      </c>
      <c r="M1698" s="6">
        <v>0</v>
      </c>
      <c r="N1698" s="6">
        <v>0</v>
      </c>
      <c r="O1698" s="6">
        <v>0</v>
      </c>
      <c r="P1698" s="82">
        <f t="shared" si="28"/>
        <v>0</v>
      </c>
    </row>
    <row r="1699" spans="1:16" s="3" customFormat="1" x14ac:dyDescent="0.25">
      <c r="A1699" s="9">
        <v>2019</v>
      </c>
      <c r="B1699" s="9">
        <v>6</v>
      </c>
      <c r="C1699" s="10" t="s">
        <v>61</v>
      </c>
      <c r="D1699" s="10" t="s">
        <v>399</v>
      </c>
      <c r="E1699" s="11" t="s">
        <v>29</v>
      </c>
      <c r="F1699" s="10" t="s">
        <v>412</v>
      </c>
      <c r="G1699" s="12" t="s">
        <v>411</v>
      </c>
      <c r="H1699" s="6">
        <v>1.21</v>
      </c>
      <c r="I1699" s="6">
        <v>0</v>
      </c>
      <c r="J1699" s="6">
        <v>0</v>
      </c>
      <c r="K1699" s="6">
        <v>1.21</v>
      </c>
      <c r="L1699" s="6">
        <v>0</v>
      </c>
      <c r="M1699" s="6">
        <v>0</v>
      </c>
      <c r="N1699" s="6">
        <v>0</v>
      </c>
      <c r="O1699" s="6">
        <v>0</v>
      </c>
      <c r="P1699" s="82">
        <f t="shared" si="28"/>
        <v>0</v>
      </c>
    </row>
    <row r="1700" spans="1:16" s="3" customFormat="1" x14ac:dyDescent="0.25">
      <c r="A1700" s="9">
        <v>2019</v>
      </c>
      <c r="B1700" s="9">
        <v>6</v>
      </c>
      <c r="C1700" s="10" t="s">
        <v>61</v>
      </c>
      <c r="D1700" s="10" t="s">
        <v>62</v>
      </c>
      <c r="E1700" s="11" t="s">
        <v>29</v>
      </c>
      <c r="F1700" s="10" t="s">
        <v>413</v>
      </c>
      <c r="G1700" s="12" t="s">
        <v>411</v>
      </c>
      <c r="H1700" s="6">
        <v>2.75</v>
      </c>
      <c r="I1700" s="6">
        <v>0</v>
      </c>
      <c r="J1700" s="6">
        <v>0</v>
      </c>
      <c r="K1700" s="6">
        <v>2.75</v>
      </c>
      <c r="L1700" s="6">
        <v>0</v>
      </c>
      <c r="M1700" s="6">
        <v>0</v>
      </c>
      <c r="N1700" s="6">
        <v>0</v>
      </c>
      <c r="O1700" s="6">
        <v>0</v>
      </c>
      <c r="P1700" s="82">
        <f t="shared" si="28"/>
        <v>0</v>
      </c>
    </row>
    <row r="1701" spans="1:16" s="3" customFormat="1" x14ac:dyDescent="0.25">
      <c r="A1701" s="9">
        <v>2019</v>
      </c>
      <c r="B1701" s="9">
        <v>6</v>
      </c>
      <c r="C1701" s="10" t="s">
        <v>61</v>
      </c>
      <c r="D1701" s="10" t="s">
        <v>399</v>
      </c>
      <c r="E1701" s="11" t="s">
        <v>29</v>
      </c>
      <c r="F1701" s="10" t="s">
        <v>414</v>
      </c>
      <c r="G1701" s="12" t="s">
        <v>411</v>
      </c>
      <c r="H1701" s="6">
        <v>6.01</v>
      </c>
      <c r="I1701" s="6">
        <v>0</v>
      </c>
      <c r="J1701" s="6">
        <v>0</v>
      </c>
      <c r="K1701" s="6">
        <v>0.22</v>
      </c>
      <c r="L1701" s="6">
        <v>0</v>
      </c>
      <c r="M1701" s="6">
        <v>5.79</v>
      </c>
      <c r="N1701" s="6">
        <v>2.2000000000000002</v>
      </c>
      <c r="O1701" s="6">
        <v>0</v>
      </c>
      <c r="P1701" s="82">
        <f t="shared" si="28"/>
        <v>3.59</v>
      </c>
    </row>
    <row r="1702" spans="1:16" s="3" customFormat="1" x14ac:dyDescent="0.25">
      <c r="A1702" s="9">
        <v>2019</v>
      </c>
      <c r="B1702" s="9">
        <v>6</v>
      </c>
      <c r="C1702" s="10" t="s">
        <v>61</v>
      </c>
      <c r="D1702" s="10" t="s">
        <v>399</v>
      </c>
      <c r="E1702" s="11" t="s">
        <v>29</v>
      </c>
      <c r="F1702" s="10" t="s">
        <v>415</v>
      </c>
      <c r="G1702" s="12" t="s">
        <v>411</v>
      </c>
      <c r="H1702" s="6">
        <v>16.02</v>
      </c>
      <c r="I1702" s="6">
        <v>0</v>
      </c>
      <c r="J1702" s="6">
        <v>0</v>
      </c>
      <c r="K1702" s="6">
        <v>4.0599999999999996</v>
      </c>
      <c r="L1702" s="6">
        <v>0</v>
      </c>
      <c r="M1702" s="6">
        <v>11.96</v>
      </c>
      <c r="N1702" s="6">
        <v>4.54</v>
      </c>
      <c r="O1702" s="6">
        <v>0</v>
      </c>
      <c r="P1702" s="82">
        <f t="shared" si="28"/>
        <v>7.4200000000000008</v>
      </c>
    </row>
    <row r="1703" spans="1:16" s="3" customFormat="1" x14ac:dyDescent="0.25">
      <c r="A1703" s="9">
        <v>2019</v>
      </c>
      <c r="B1703" s="9">
        <v>6</v>
      </c>
      <c r="C1703" s="10" t="s">
        <v>61</v>
      </c>
      <c r="D1703" s="10" t="s">
        <v>399</v>
      </c>
      <c r="E1703" s="11" t="s">
        <v>29</v>
      </c>
      <c r="F1703" s="10" t="s">
        <v>416</v>
      </c>
      <c r="G1703" s="12" t="s">
        <v>411</v>
      </c>
      <c r="H1703" s="6">
        <v>30.65</v>
      </c>
      <c r="I1703" s="6">
        <v>0</v>
      </c>
      <c r="J1703" s="6">
        <v>0</v>
      </c>
      <c r="K1703" s="6">
        <v>4.3499999999999996</v>
      </c>
      <c r="L1703" s="6">
        <v>2.85</v>
      </c>
      <c r="M1703" s="6">
        <v>23.45</v>
      </c>
      <c r="N1703" s="6">
        <v>8.9</v>
      </c>
      <c r="O1703" s="6">
        <v>0</v>
      </c>
      <c r="P1703" s="82">
        <f t="shared" si="28"/>
        <v>14.549999999999999</v>
      </c>
    </row>
    <row r="1704" spans="1:16" s="3" customFormat="1" x14ac:dyDescent="0.25">
      <c r="A1704" s="9">
        <v>2019</v>
      </c>
      <c r="B1704" s="9">
        <v>6</v>
      </c>
      <c r="C1704" s="10" t="s">
        <v>61</v>
      </c>
      <c r="D1704" s="10" t="s">
        <v>417</v>
      </c>
      <c r="E1704" s="11" t="s">
        <v>29</v>
      </c>
      <c r="F1704" s="10" t="s">
        <v>418</v>
      </c>
      <c r="G1704" s="12" t="s">
        <v>411</v>
      </c>
      <c r="H1704" s="6">
        <v>7.79</v>
      </c>
      <c r="I1704" s="6">
        <v>0</v>
      </c>
      <c r="J1704" s="6">
        <v>0</v>
      </c>
      <c r="K1704" s="6">
        <v>6.15</v>
      </c>
      <c r="L1704" s="6">
        <v>1.6400000000000001</v>
      </c>
      <c r="M1704" s="6">
        <v>0</v>
      </c>
      <c r="N1704" s="6">
        <v>0</v>
      </c>
      <c r="O1704" s="6">
        <v>0</v>
      </c>
      <c r="P1704" s="82">
        <f t="shared" si="28"/>
        <v>0</v>
      </c>
    </row>
    <row r="1705" spans="1:16" s="3" customFormat="1" x14ac:dyDescent="0.25">
      <c r="A1705" s="9">
        <v>2019</v>
      </c>
      <c r="B1705" s="9">
        <v>6</v>
      </c>
      <c r="C1705" s="10" t="s">
        <v>61</v>
      </c>
      <c r="D1705" s="10" t="s">
        <v>62</v>
      </c>
      <c r="E1705" s="11" t="s">
        <v>29</v>
      </c>
      <c r="F1705" s="10" t="s">
        <v>419</v>
      </c>
      <c r="G1705" s="12" t="s">
        <v>411</v>
      </c>
      <c r="H1705" s="6">
        <v>4.5199999999999996</v>
      </c>
      <c r="I1705" s="6">
        <v>0</v>
      </c>
      <c r="J1705" s="6">
        <v>0</v>
      </c>
      <c r="K1705" s="6">
        <v>4.5199999999999996</v>
      </c>
      <c r="L1705" s="6">
        <v>0</v>
      </c>
      <c r="M1705" s="6">
        <v>0</v>
      </c>
      <c r="N1705" s="6">
        <v>0</v>
      </c>
      <c r="O1705" s="6">
        <v>0</v>
      </c>
      <c r="P1705" s="82">
        <f t="shared" si="28"/>
        <v>0</v>
      </c>
    </row>
    <row r="1706" spans="1:16" s="3" customFormat="1" x14ac:dyDescent="0.25">
      <c r="A1706" s="9">
        <v>2019</v>
      </c>
      <c r="B1706" s="9">
        <v>6</v>
      </c>
      <c r="C1706" s="10" t="s">
        <v>61</v>
      </c>
      <c r="D1706" s="10" t="s">
        <v>62</v>
      </c>
      <c r="E1706" s="11" t="s">
        <v>29</v>
      </c>
      <c r="F1706" s="10" t="s">
        <v>420</v>
      </c>
      <c r="G1706" s="12" t="s">
        <v>411</v>
      </c>
      <c r="H1706" s="6">
        <v>0.84</v>
      </c>
      <c r="I1706" s="6">
        <v>0</v>
      </c>
      <c r="J1706" s="6">
        <v>0</v>
      </c>
      <c r="K1706" s="6">
        <v>0.84</v>
      </c>
      <c r="L1706" s="6">
        <v>0</v>
      </c>
      <c r="M1706" s="6">
        <v>0</v>
      </c>
      <c r="N1706" s="6">
        <v>0</v>
      </c>
      <c r="O1706" s="6">
        <v>0</v>
      </c>
      <c r="P1706" s="82">
        <f t="shared" si="28"/>
        <v>0</v>
      </c>
    </row>
    <row r="1707" spans="1:16" s="3" customFormat="1" x14ac:dyDescent="0.25">
      <c r="A1707" s="9">
        <v>2019</v>
      </c>
      <c r="B1707" s="9">
        <v>6</v>
      </c>
      <c r="C1707" s="10" t="s">
        <v>61</v>
      </c>
      <c r="D1707" s="10" t="s">
        <v>62</v>
      </c>
      <c r="E1707" s="11" t="s">
        <v>29</v>
      </c>
      <c r="F1707" s="10" t="s">
        <v>421</v>
      </c>
      <c r="G1707" s="12" t="s">
        <v>411</v>
      </c>
      <c r="H1707" s="6">
        <v>0.72</v>
      </c>
      <c r="I1707" s="6">
        <v>0</v>
      </c>
      <c r="J1707" s="6">
        <v>0</v>
      </c>
      <c r="K1707" s="6">
        <v>0.72</v>
      </c>
      <c r="L1707" s="6">
        <v>0</v>
      </c>
      <c r="M1707" s="6">
        <v>0</v>
      </c>
      <c r="N1707" s="6">
        <v>0</v>
      </c>
      <c r="O1707" s="6">
        <v>0</v>
      </c>
      <c r="P1707" s="82">
        <f t="shared" si="28"/>
        <v>0</v>
      </c>
    </row>
    <row r="1708" spans="1:16" s="3" customFormat="1" x14ac:dyDescent="0.25">
      <c r="A1708" s="9">
        <v>2019</v>
      </c>
      <c r="B1708" s="9">
        <v>6</v>
      </c>
      <c r="C1708" s="10" t="s">
        <v>61</v>
      </c>
      <c r="D1708" s="10" t="s">
        <v>399</v>
      </c>
      <c r="E1708" s="11" t="s">
        <v>29</v>
      </c>
      <c r="F1708" s="10" t="s">
        <v>422</v>
      </c>
      <c r="G1708" s="12" t="s">
        <v>411</v>
      </c>
      <c r="H1708" s="6">
        <v>6.97</v>
      </c>
      <c r="I1708" s="6">
        <v>0</v>
      </c>
      <c r="J1708" s="6">
        <v>0</v>
      </c>
      <c r="K1708" s="6">
        <v>0.51</v>
      </c>
      <c r="L1708" s="6">
        <v>0</v>
      </c>
      <c r="M1708" s="6">
        <v>6.46</v>
      </c>
      <c r="N1708" s="6">
        <v>2.4500000000000002</v>
      </c>
      <c r="O1708" s="6">
        <v>0</v>
      </c>
      <c r="P1708" s="82">
        <f t="shared" si="28"/>
        <v>4.01</v>
      </c>
    </row>
    <row r="1709" spans="1:16" s="3" customFormat="1" x14ac:dyDescent="0.25">
      <c r="A1709" s="9">
        <v>2019</v>
      </c>
      <c r="B1709" s="9">
        <v>6</v>
      </c>
      <c r="C1709" s="10" t="s">
        <v>61</v>
      </c>
      <c r="D1709" s="10" t="s">
        <v>399</v>
      </c>
      <c r="E1709" s="11" t="s">
        <v>29</v>
      </c>
      <c r="F1709" s="10" t="s">
        <v>423</v>
      </c>
      <c r="G1709" s="12" t="s">
        <v>411</v>
      </c>
      <c r="H1709" s="6">
        <v>7.14</v>
      </c>
      <c r="I1709" s="6">
        <v>0</v>
      </c>
      <c r="J1709" s="6">
        <v>0</v>
      </c>
      <c r="K1709" s="6">
        <v>0.25</v>
      </c>
      <c r="L1709" s="6">
        <v>0</v>
      </c>
      <c r="M1709" s="6">
        <v>6.89</v>
      </c>
      <c r="N1709" s="6">
        <v>2.62</v>
      </c>
      <c r="O1709" s="6">
        <v>0</v>
      </c>
      <c r="P1709" s="82">
        <f t="shared" si="28"/>
        <v>4.2699999999999996</v>
      </c>
    </row>
    <row r="1710" spans="1:16" s="3" customFormat="1" x14ac:dyDescent="0.25">
      <c r="A1710" s="9">
        <v>2019</v>
      </c>
      <c r="B1710" s="9">
        <v>6</v>
      </c>
      <c r="C1710" s="10" t="s">
        <v>61</v>
      </c>
      <c r="D1710" s="10" t="s">
        <v>399</v>
      </c>
      <c r="E1710" s="11" t="s">
        <v>29</v>
      </c>
      <c r="F1710" s="10" t="s">
        <v>424</v>
      </c>
      <c r="G1710" s="12" t="s">
        <v>411</v>
      </c>
      <c r="H1710" s="6">
        <v>17.32</v>
      </c>
      <c r="I1710" s="6">
        <v>0</v>
      </c>
      <c r="J1710" s="6">
        <v>0</v>
      </c>
      <c r="K1710" s="6">
        <v>0.65</v>
      </c>
      <c r="L1710" s="6">
        <v>0</v>
      </c>
      <c r="M1710" s="6">
        <v>16.670000000000002</v>
      </c>
      <c r="N1710" s="6">
        <v>6.32</v>
      </c>
      <c r="O1710" s="6">
        <v>0</v>
      </c>
      <c r="P1710" s="82">
        <f t="shared" si="28"/>
        <v>10.350000000000001</v>
      </c>
    </row>
    <row r="1711" spans="1:16" s="3" customFormat="1" x14ac:dyDescent="0.25">
      <c r="A1711" s="9">
        <v>2019</v>
      </c>
      <c r="B1711" s="9">
        <v>6</v>
      </c>
      <c r="C1711" s="10" t="s">
        <v>124</v>
      </c>
      <c r="D1711" s="10" t="s">
        <v>425</v>
      </c>
      <c r="E1711" s="11" t="s">
        <v>426</v>
      </c>
      <c r="F1711" s="10" t="s">
        <v>427</v>
      </c>
      <c r="G1711" s="12" t="s">
        <v>427</v>
      </c>
      <c r="H1711" s="6">
        <v>19.29</v>
      </c>
      <c r="I1711" s="6">
        <v>0</v>
      </c>
      <c r="J1711" s="6">
        <v>0</v>
      </c>
      <c r="K1711" s="6">
        <v>3.97</v>
      </c>
      <c r="L1711" s="6">
        <v>15.33</v>
      </c>
      <c r="M1711" s="6">
        <v>0</v>
      </c>
      <c r="N1711" s="6">
        <v>0</v>
      </c>
      <c r="O1711" s="6">
        <v>0</v>
      </c>
      <c r="P1711" s="82">
        <f t="shared" si="28"/>
        <v>0</v>
      </c>
    </row>
    <row r="1712" spans="1:16" s="3" customFormat="1" x14ac:dyDescent="0.25">
      <c r="A1712" s="9">
        <v>2019</v>
      </c>
      <c r="B1712" s="9">
        <v>6</v>
      </c>
      <c r="C1712" s="10" t="s">
        <v>89</v>
      </c>
      <c r="D1712" s="10" t="s">
        <v>90</v>
      </c>
      <c r="E1712" s="11" t="s">
        <v>29</v>
      </c>
      <c r="F1712" s="10" t="s">
        <v>428</v>
      </c>
      <c r="G1712" s="12" t="s">
        <v>429</v>
      </c>
      <c r="H1712" s="6">
        <v>3.05</v>
      </c>
      <c r="I1712" s="6">
        <v>0</v>
      </c>
      <c r="J1712" s="6">
        <v>0</v>
      </c>
      <c r="K1712" s="6">
        <v>3.05</v>
      </c>
      <c r="L1712" s="6">
        <v>0</v>
      </c>
      <c r="M1712" s="6">
        <v>0</v>
      </c>
      <c r="N1712" s="6">
        <v>0</v>
      </c>
      <c r="O1712" s="6">
        <v>0</v>
      </c>
      <c r="P1712" s="82">
        <f t="shared" si="28"/>
        <v>0</v>
      </c>
    </row>
    <row r="1713" spans="1:16" s="3" customFormat="1" x14ac:dyDescent="0.25">
      <c r="A1713" s="9">
        <v>2019</v>
      </c>
      <c r="B1713" s="9">
        <v>6</v>
      </c>
      <c r="C1713" s="10" t="s">
        <v>89</v>
      </c>
      <c r="D1713" s="10" t="s">
        <v>288</v>
      </c>
      <c r="E1713" s="11" t="s">
        <v>29</v>
      </c>
      <c r="F1713" s="10" t="s">
        <v>430</v>
      </c>
      <c r="G1713" s="12" t="s">
        <v>431</v>
      </c>
      <c r="H1713" s="6">
        <v>80.78</v>
      </c>
      <c r="I1713" s="6">
        <v>0</v>
      </c>
      <c r="J1713" s="6">
        <v>0</v>
      </c>
      <c r="K1713" s="6">
        <v>8.58</v>
      </c>
      <c r="L1713" s="6">
        <v>0</v>
      </c>
      <c r="M1713" s="6">
        <v>72.2</v>
      </c>
      <c r="N1713" s="6">
        <v>11.33</v>
      </c>
      <c r="O1713" s="6">
        <v>0</v>
      </c>
      <c r="P1713" s="82">
        <f t="shared" si="28"/>
        <v>60.870000000000005</v>
      </c>
    </row>
    <row r="1714" spans="1:16" s="3" customFormat="1" x14ac:dyDescent="0.25">
      <c r="A1714" s="9">
        <v>2019</v>
      </c>
      <c r="B1714" s="9">
        <v>6</v>
      </c>
      <c r="C1714" s="10" t="s">
        <v>89</v>
      </c>
      <c r="D1714" s="10" t="s">
        <v>90</v>
      </c>
      <c r="E1714" s="11" t="s">
        <v>29</v>
      </c>
      <c r="F1714" s="10" t="s">
        <v>432</v>
      </c>
      <c r="G1714" s="12" t="s">
        <v>433</v>
      </c>
      <c r="H1714" s="6">
        <v>306.39</v>
      </c>
      <c r="I1714" s="6">
        <v>0</v>
      </c>
      <c r="J1714" s="6">
        <v>0</v>
      </c>
      <c r="K1714" s="6">
        <v>1.47</v>
      </c>
      <c r="L1714" s="6">
        <v>0</v>
      </c>
      <c r="M1714" s="6">
        <v>304.93</v>
      </c>
      <c r="N1714" s="6">
        <v>101.45</v>
      </c>
      <c r="O1714" s="6">
        <v>0</v>
      </c>
      <c r="P1714" s="82">
        <f t="shared" si="28"/>
        <v>203.48000000000002</v>
      </c>
    </row>
    <row r="1715" spans="1:16" s="3" customFormat="1" x14ac:dyDescent="0.25">
      <c r="A1715" s="9">
        <v>2019</v>
      </c>
      <c r="B1715" s="9">
        <v>6</v>
      </c>
      <c r="C1715" s="10" t="s">
        <v>203</v>
      </c>
      <c r="D1715" s="10" t="s">
        <v>434</v>
      </c>
      <c r="E1715" s="11" t="s">
        <v>43</v>
      </c>
      <c r="F1715" s="10" t="s">
        <v>434</v>
      </c>
      <c r="G1715" s="12" t="s">
        <v>434</v>
      </c>
      <c r="H1715" s="6">
        <v>9.4600000000000009</v>
      </c>
      <c r="I1715" s="6">
        <v>0</v>
      </c>
      <c r="J1715" s="6">
        <v>0</v>
      </c>
      <c r="K1715" s="6">
        <v>1.06</v>
      </c>
      <c r="L1715" s="6">
        <v>0.45</v>
      </c>
      <c r="M1715" s="6">
        <v>0</v>
      </c>
      <c r="N1715" s="6">
        <v>0</v>
      </c>
      <c r="O1715" s="6">
        <v>7.95</v>
      </c>
      <c r="P1715" s="82">
        <f t="shared" si="28"/>
        <v>7.95</v>
      </c>
    </row>
    <row r="1716" spans="1:16" s="3" customFormat="1" x14ac:dyDescent="0.25">
      <c r="A1716" s="9">
        <v>2019</v>
      </c>
      <c r="B1716" s="9">
        <v>6</v>
      </c>
      <c r="C1716" s="10" t="s">
        <v>15</v>
      </c>
      <c r="D1716" s="10" t="s">
        <v>24</v>
      </c>
      <c r="E1716" s="11" t="s">
        <v>43</v>
      </c>
      <c r="F1716" s="10" t="s">
        <v>435</v>
      </c>
      <c r="G1716" s="12" t="s">
        <v>434</v>
      </c>
      <c r="H1716" s="6">
        <v>33.21</v>
      </c>
      <c r="I1716" s="6">
        <v>0</v>
      </c>
      <c r="J1716" s="6">
        <v>0</v>
      </c>
      <c r="K1716" s="6">
        <v>0.13</v>
      </c>
      <c r="L1716" s="6">
        <v>3.59</v>
      </c>
      <c r="M1716" s="6">
        <v>0</v>
      </c>
      <c r="N1716" s="6">
        <v>0</v>
      </c>
      <c r="O1716" s="6">
        <v>29.490000000000002</v>
      </c>
      <c r="P1716" s="82">
        <f t="shared" si="28"/>
        <v>29.490000000000002</v>
      </c>
    </row>
    <row r="1717" spans="1:16" s="3" customFormat="1" x14ac:dyDescent="0.25">
      <c r="A1717" s="9">
        <v>2019</v>
      </c>
      <c r="B1717" s="9">
        <v>6</v>
      </c>
      <c r="C1717" s="10" t="s">
        <v>124</v>
      </c>
      <c r="D1717" s="10" t="s">
        <v>125</v>
      </c>
      <c r="E1717" s="11" t="s">
        <v>126</v>
      </c>
      <c r="F1717" s="10" t="s">
        <v>436</v>
      </c>
      <c r="G1717" s="12" t="s">
        <v>437</v>
      </c>
      <c r="H1717" s="6">
        <v>18</v>
      </c>
      <c r="I1717" s="6">
        <v>0</v>
      </c>
      <c r="J1717" s="6">
        <v>0</v>
      </c>
      <c r="K1717" s="6">
        <v>18</v>
      </c>
      <c r="L1717" s="6">
        <v>0</v>
      </c>
      <c r="M1717" s="6">
        <v>0</v>
      </c>
      <c r="N1717" s="6">
        <v>0</v>
      </c>
      <c r="O1717" s="6">
        <v>0</v>
      </c>
      <c r="P1717" s="82">
        <f t="shared" si="28"/>
        <v>0</v>
      </c>
    </row>
    <row r="1718" spans="1:16" s="3" customFormat="1" x14ac:dyDescent="0.25">
      <c r="A1718" s="9">
        <v>2019</v>
      </c>
      <c r="B1718" s="9">
        <v>6</v>
      </c>
      <c r="C1718" s="10" t="s">
        <v>124</v>
      </c>
      <c r="D1718" s="10" t="s">
        <v>425</v>
      </c>
      <c r="E1718" s="11" t="s">
        <v>126</v>
      </c>
      <c r="F1718" s="10" t="s">
        <v>438</v>
      </c>
      <c r="G1718" s="12" t="s">
        <v>439</v>
      </c>
      <c r="H1718" s="6">
        <v>0.5</v>
      </c>
      <c r="I1718" s="6">
        <v>0</v>
      </c>
      <c r="J1718" s="6">
        <v>0</v>
      </c>
      <c r="K1718" s="6">
        <v>0.5</v>
      </c>
      <c r="L1718" s="6">
        <v>0</v>
      </c>
      <c r="M1718" s="6">
        <v>0</v>
      </c>
      <c r="N1718" s="6">
        <v>0</v>
      </c>
      <c r="O1718" s="6">
        <v>0</v>
      </c>
      <c r="P1718" s="82">
        <f t="shared" si="28"/>
        <v>0</v>
      </c>
    </row>
    <row r="1719" spans="1:16" s="3" customFormat="1" x14ac:dyDescent="0.25">
      <c r="A1719" s="9">
        <v>2019</v>
      </c>
      <c r="B1719" s="9">
        <v>6</v>
      </c>
      <c r="C1719" s="10" t="s">
        <v>124</v>
      </c>
      <c r="D1719" s="10" t="s">
        <v>379</v>
      </c>
      <c r="E1719" s="11" t="s">
        <v>126</v>
      </c>
      <c r="F1719" s="10" t="s">
        <v>440</v>
      </c>
      <c r="G1719" s="12" t="s">
        <v>439</v>
      </c>
      <c r="H1719" s="6">
        <v>0.15</v>
      </c>
      <c r="I1719" s="6">
        <v>0</v>
      </c>
      <c r="J1719" s="6">
        <v>0</v>
      </c>
      <c r="K1719" s="6">
        <v>0.15</v>
      </c>
      <c r="L1719" s="6">
        <v>0</v>
      </c>
      <c r="M1719" s="6">
        <v>0</v>
      </c>
      <c r="N1719" s="6">
        <v>0</v>
      </c>
      <c r="O1719" s="6">
        <v>0</v>
      </c>
      <c r="P1719" s="82">
        <f t="shared" si="28"/>
        <v>0</v>
      </c>
    </row>
    <row r="1720" spans="1:16" s="3" customFormat="1" x14ac:dyDescent="0.25">
      <c r="A1720" s="9">
        <v>2019</v>
      </c>
      <c r="B1720" s="9">
        <v>6</v>
      </c>
      <c r="C1720" s="12" t="s">
        <v>124</v>
      </c>
      <c r="D1720" s="12" t="s">
        <v>379</v>
      </c>
      <c r="E1720" s="12" t="s">
        <v>126</v>
      </c>
      <c r="F1720" s="12" t="s">
        <v>532</v>
      </c>
      <c r="G1720" s="12" t="s">
        <v>439</v>
      </c>
      <c r="H1720" s="6">
        <v>1.393E-2</v>
      </c>
      <c r="I1720" s="6"/>
      <c r="J1720" s="6"/>
      <c r="K1720" s="6">
        <v>1.393E-2</v>
      </c>
      <c r="L1720" s="6"/>
      <c r="M1720" s="6"/>
      <c r="N1720" s="6"/>
      <c r="O1720" s="6"/>
      <c r="P1720" s="82">
        <f t="shared" si="28"/>
        <v>0</v>
      </c>
    </row>
    <row r="1721" spans="1:16" s="3" customFormat="1" x14ac:dyDescent="0.25">
      <c r="A1721" s="9">
        <v>2019</v>
      </c>
      <c r="B1721" s="9">
        <v>6</v>
      </c>
      <c r="C1721" s="10" t="s">
        <v>19</v>
      </c>
      <c r="D1721" s="10" t="s">
        <v>20</v>
      </c>
      <c r="E1721" s="9" t="s">
        <v>441</v>
      </c>
      <c r="F1721" s="10" t="s">
        <v>442</v>
      </c>
      <c r="G1721" s="5" t="s">
        <v>442</v>
      </c>
      <c r="H1721" s="6">
        <v>3.55</v>
      </c>
      <c r="I1721" s="6">
        <v>0</v>
      </c>
      <c r="J1721" s="6">
        <v>0</v>
      </c>
      <c r="K1721" s="6">
        <v>0.54</v>
      </c>
      <c r="L1721" s="6">
        <v>3.02</v>
      </c>
      <c r="M1721" s="6">
        <v>0</v>
      </c>
      <c r="N1721" s="6">
        <v>0</v>
      </c>
      <c r="O1721" s="6">
        <v>0</v>
      </c>
      <c r="P1721" s="82">
        <f t="shared" si="28"/>
        <v>0</v>
      </c>
    </row>
    <row r="1722" spans="1:16" s="3" customFormat="1" x14ac:dyDescent="0.25">
      <c r="A1722" s="9">
        <v>2019</v>
      </c>
      <c r="B1722" s="9">
        <v>6</v>
      </c>
      <c r="C1722" s="10" t="s">
        <v>19</v>
      </c>
      <c r="D1722" s="10" t="s">
        <v>70</v>
      </c>
      <c r="E1722" s="9" t="s">
        <v>441</v>
      </c>
      <c r="F1722" s="10" t="s">
        <v>442</v>
      </c>
      <c r="G1722" s="5" t="s">
        <v>442</v>
      </c>
      <c r="H1722" s="6">
        <v>0.02</v>
      </c>
      <c r="I1722" s="6">
        <v>0</v>
      </c>
      <c r="J1722" s="6">
        <v>0</v>
      </c>
      <c r="K1722" s="6">
        <v>0</v>
      </c>
      <c r="L1722" s="6">
        <v>0.02</v>
      </c>
      <c r="M1722" s="6">
        <v>0</v>
      </c>
      <c r="N1722" s="6">
        <v>0</v>
      </c>
      <c r="O1722" s="6">
        <v>0</v>
      </c>
      <c r="P1722" s="82">
        <f t="shared" si="28"/>
        <v>0</v>
      </c>
    </row>
    <row r="1723" spans="1:16" s="3" customFormat="1" x14ac:dyDescent="0.25">
      <c r="A1723" s="9">
        <v>2019</v>
      </c>
      <c r="B1723" s="9">
        <v>6</v>
      </c>
      <c r="C1723" s="10" t="s">
        <v>19</v>
      </c>
      <c r="D1723" s="10" t="s">
        <v>106</v>
      </c>
      <c r="E1723" s="9" t="s">
        <v>29</v>
      </c>
      <c r="F1723" s="10" t="s">
        <v>443</v>
      </c>
      <c r="G1723" s="12" t="s">
        <v>444</v>
      </c>
      <c r="H1723" s="6">
        <v>4945.1899999999996</v>
      </c>
      <c r="I1723" s="6">
        <v>0</v>
      </c>
      <c r="J1723" s="6">
        <v>4845.2299999999996</v>
      </c>
      <c r="K1723" s="6">
        <v>8.6300000000000008</v>
      </c>
      <c r="L1723" s="6">
        <v>91.33</v>
      </c>
      <c r="M1723" s="6">
        <v>0</v>
      </c>
      <c r="N1723" s="6">
        <v>0</v>
      </c>
      <c r="O1723" s="6">
        <v>0</v>
      </c>
      <c r="P1723" s="82">
        <f t="shared" si="28"/>
        <v>0</v>
      </c>
    </row>
    <row r="1724" spans="1:16" s="3" customFormat="1" x14ac:dyDescent="0.25">
      <c r="A1724" s="9">
        <v>2019</v>
      </c>
      <c r="B1724" s="9">
        <v>6</v>
      </c>
      <c r="C1724" s="10" t="s">
        <v>19</v>
      </c>
      <c r="D1724" s="10" t="s">
        <v>70</v>
      </c>
      <c r="E1724" s="9" t="s">
        <v>29</v>
      </c>
      <c r="F1724" s="10" t="s">
        <v>445</v>
      </c>
      <c r="G1724" s="12" t="s">
        <v>444</v>
      </c>
      <c r="H1724" s="6">
        <v>361.08</v>
      </c>
      <c r="I1724" s="6">
        <v>0</v>
      </c>
      <c r="J1724" s="6">
        <v>353.8</v>
      </c>
      <c r="K1724" s="6">
        <v>0.63</v>
      </c>
      <c r="L1724" s="6">
        <v>6.65</v>
      </c>
      <c r="M1724" s="6">
        <v>0</v>
      </c>
      <c r="N1724" s="6">
        <v>0</v>
      </c>
      <c r="O1724" s="6">
        <v>0</v>
      </c>
      <c r="P1724" s="82">
        <f t="shared" si="28"/>
        <v>0</v>
      </c>
    </row>
    <row r="1725" spans="1:16" s="3" customFormat="1" x14ac:dyDescent="0.25">
      <c r="A1725" s="9">
        <v>2019</v>
      </c>
      <c r="B1725" s="9">
        <v>6</v>
      </c>
      <c r="C1725" s="10" t="s">
        <v>19</v>
      </c>
      <c r="D1725" s="10" t="s">
        <v>70</v>
      </c>
      <c r="E1725" s="9" t="s">
        <v>29</v>
      </c>
      <c r="F1725" s="10" t="s">
        <v>446</v>
      </c>
      <c r="G1725" s="12" t="s">
        <v>444</v>
      </c>
      <c r="H1725" s="6">
        <v>31.97</v>
      </c>
      <c r="I1725" s="6">
        <v>0</v>
      </c>
      <c r="J1725" s="6">
        <v>31.3</v>
      </c>
      <c r="K1725" s="6">
        <v>0.08</v>
      </c>
      <c r="L1725" s="6">
        <v>0.59</v>
      </c>
      <c r="M1725" s="6">
        <v>0</v>
      </c>
      <c r="N1725" s="6">
        <v>0</v>
      </c>
      <c r="O1725" s="6">
        <v>0</v>
      </c>
      <c r="P1725" s="82">
        <f t="shared" si="28"/>
        <v>0</v>
      </c>
    </row>
    <row r="1726" spans="1:16" s="3" customFormat="1" x14ac:dyDescent="0.25">
      <c r="A1726" s="9">
        <v>2019</v>
      </c>
      <c r="B1726" s="9">
        <v>6</v>
      </c>
      <c r="C1726" s="10" t="s">
        <v>19</v>
      </c>
      <c r="D1726" s="10" t="s">
        <v>78</v>
      </c>
      <c r="E1726" s="9" t="s">
        <v>29</v>
      </c>
      <c r="F1726" s="10" t="s">
        <v>447</v>
      </c>
      <c r="G1726" s="12" t="s">
        <v>448</v>
      </c>
      <c r="H1726" s="6">
        <v>1237.8900000000001</v>
      </c>
      <c r="I1726" s="6">
        <v>0</v>
      </c>
      <c r="J1726" s="6">
        <v>246.33</v>
      </c>
      <c r="K1726" s="6">
        <v>3.59</v>
      </c>
      <c r="L1726" s="6">
        <v>136.49</v>
      </c>
      <c r="M1726" s="6">
        <v>128.79</v>
      </c>
      <c r="N1726" s="6">
        <v>128.69999999999999</v>
      </c>
      <c r="O1726" s="6">
        <v>722.68</v>
      </c>
      <c r="P1726" s="82">
        <f t="shared" si="28"/>
        <v>722.77</v>
      </c>
    </row>
    <row r="1727" spans="1:16" s="3" customFormat="1" x14ac:dyDescent="0.25">
      <c r="A1727" s="9">
        <v>2019</v>
      </c>
      <c r="B1727" s="9">
        <v>6</v>
      </c>
      <c r="C1727" s="10" t="s">
        <v>15</v>
      </c>
      <c r="D1727" s="10" t="s">
        <v>24</v>
      </c>
      <c r="E1727" s="9" t="s">
        <v>25</v>
      </c>
      <c r="F1727" s="10" t="s">
        <v>449</v>
      </c>
      <c r="G1727" s="12" t="s">
        <v>449</v>
      </c>
      <c r="H1727" s="6">
        <v>1.47</v>
      </c>
      <c r="I1727" s="6">
        <v>0</v>
      </c>
      <c r="J1727" s="6">
        <v>0</v>
      </c>
      <c r="K1727" s="6">
        <v>0.32999999999999996</v>
      </c>
      <c r="L1727" s="6">
        <v>0.05</v>
      </c>
      <c r="M1727" s="6">
        <v>0</v>
      </c>
      <c r="N1727" s="6">
        <v>0</v>
      </c>
      <c r="O1727" s="6">
        <v>1.08</v>
      </c>
      <c r="P1727" s="82">
        <f t="shared" si="28"/>
        <v>1.08</v>
      </c>
    </row>
    <row r="1728" spans="1:16" s="3" customFormat="1" x14ac:dyDescent="0.25">
      <c r="A1728" s="9">
        <v>2019</v>
      </c>
      <c r="B1728" s="9">
        <v>6</v>
      </c>
      <c r="C1728" s="10" t="s">
        <v>61</v>
      </c>
      <c r="D1728" s="10" t="s">
        <v>450</v>
      </c>
      <c r="E1728" s="9" t="s">
        <v>43</v>
      </c>
      <c r="F1728" s="10" t="s">
        <v>451</v>
      </c>
      <c r="G1728" s="12" t="s">
        <v>452</v>
      </c>
      <c r="H1728" s="6">
        <v>45.620000000000005</v>
      </c>
      <c r="I1728" s="6">
        <v>0</v>
      </c>
      <c r="J1728" s="6">
        <v>6.74</v>
      </c>
      <c r="K1728" s="6">
        <v>16.189999999999998</v>
      </c>
      <c r="L1728" s="6">
        <v>2.5300000000000002</v>
      </c>
      <c r="M1728" s="6">
        <v>0</v>
      </c>
      <c r="N1728" s="6">
        <v>0</v>
      </c>
      <c r="O1728" s="6">
        <v>20.170000000000002</v>
      </c>
      <c r="P1728" s="82">
        <f t="shared" si="28"/>
        <v>20.170000000000002</v>
      </c>
    </row>
    <row r="1729" spans="1:16" s="3" customFormat="1" x14ac:dyDescent="0.25">
      <c r="A1729" s="9">
        <v>2019</v>
      </c>
      <c r="B1729" s="9">
        <v>6</v>
      </c>
      <c r="C1729" s="10" t="s">
        <v>61</v>
      </c>
      <c r="D1729" s="10" t="s">
        <v>453</v>
      </c>
      <c r="E1729" s="9" t="s">
        <v>43</v>
      </c>
      <c r="F1729" s="10" t="s">
        <v>454</v>
      </c>
      <c r="G1729" s="12" t="s">
        <v>452</v>
      </c>
      <c r="H1729" s="6">
        <v>21.66</v>
      </c>
      <c r="I1729" s="6">
        <v>0</v>
      </c>
      <c r="J1729" s="6">
        <v>0</v>
      </c>
      <c r="K1729" s="6">
        <v>3.87</v>
      </c>
      <c r="L1729" s="6">
        <v>17.78</v>
      </c>
      <c r="M1729" s="6">
        <v>0</v>
      </c>
      <c r="N1729" s="6">
        <v>0</v>
      </c>
      <c r="O1729" s="6">
        <v>0</v>
      </c>
      <c r="P1729" s="82">
        <f t="shared" si="28"/>
        <v>0</v>
      </c>
    </row>
    <row r="1730" spans="1:16" s="3" customFormat="1" x14ac:dyDescent="0.25">
      <c r="A1730" s="9">
        <v>2019</v>
      </c>
      <c r="B1730" s="9">
        <v>6</v>
      </c>
      <c r="C1730" s="10" t="s">
        <v>19</v>
      </c>
      <c r="D1730" s="10" t="s">
        <v>70</v>
      </c>
      <c r="E1730" s="9" t="s">
        <v>21</v>
      </c>
      <c r="F1730" s="10" t="s">
        <v>455</v>
      </c>
      <c r="G1730" s="12" t="s">
        <v>456</v>
      </c>
      <c r="H1730" s="6">
        <v>4.0199999999999996</v>
      </c>
      <c r="I1730" s="6">
        <v>0</v>
      </c>
      <c r="J1730" s="6">
        <v>0</v>
      </c>
      <c r="K1730" s="6">
        <v>0.65</v>
      </c>
      <c r="L1730" s="6">
        <v>3.37</v>
      </c>
      <c r="M1730" s="6">
        <v>0</v>
      </c>
      <c r="N1730" s="6">
        <v>0</v>
      </c>
      <c r="O1730" s="6">
        <v>0</v>
      </c>
      <c r="P1730" s="82">
        <f t="shared" si="28"/>
        <v>0</v>
      </c>
    </row>
    <row r="1731" spans="1:16" s="3" customFormat="1" x14ac:dyDescent="0.25">
      <c r="A1731" s="9">
        <v>2019</v>
      </c>
      <c r="B1731" s="9">
        <v>6</v>
      </c>
      <c r="C1731" s="10" t="s">
        <v>19</v>
      </c>
      <c r="D1731" s="10" t="s">
        <v>70</v>
      </c>
      <c r="E1731" s="9" t="s">
        <v>21</v>
      </c>
      <c r="F1731" s="10" t="s">
        <v>457</v>
      </c>
      <c r="G1731" s="12" t="s">
        <v>456</v>
      </c>
      <c r="H1731" s="6">
        <v>0.3</v>
      </c>
      <c r="I1731" s="6">
        <v>0</v>
      </c>
      <c r="J1731" s="6">
        <v>0</v>
      </c>
      <c r="K1731" s="6">
        <v>0.12</v>
      </c>
      <c r="L1731" s="6">
        <v>0.18</v>
      </c>
      <c r="M1731" s="6">
        <v>0</v>
      </c>
      <c r="N1731" s="6">
        <v>0</v>
      </c>
      <c r="O1731" s="6">
        <v>0</v>
      </c>
      <c r="P1731" s="82">
        <f t="shared" si="28"/>
        <v>0</v>
      </c>
    </row>
    <row r="1732" spans="1:16" s="3" customFormat="1" x14ac:dyDescent="0.25">
      <c r="A1732" s="9">
        <v>2019</v>
      </c>
      <c r="B1732" s="9">
        <v>6</v>
      </c>
      <c r="C1732" s="10" t="s">
        <v>19</v>
      </c>
      <c r="D1732" s="10" t="s">
        <v>70</v>
      </c>
      <c r="E1732" s="9" t="s">
        <v>21</v>
      </c>
      <c r="F1732" s="10" t="s">
        <v>458</v>
      </c>
      <c r="G1732" s="12" t="s">
        <v>456</v>
      </c>
      <c r="H1732" s="6">
        <v>16.13</v>
      </c>
      <c r="I1732" s="6">
        <v>0</v>
      </c>
      <c r="J1732" s="6">
        <v>0</v>
      </c>
      <c r="K1732" s="6">
        <v>6.46</v>
      </c>
      <c r="L1732" s="6">
        <v>9.68</v>
      </c>
      <c r="M1732" s="6">
        <v>0</v>
      </c>
      <c r="N1732" s="6">
        <v>0</v>
      </c>
      <c r="O1732" s="6">
        <v>0</v>
      </c>
      <c r="P1732" s="82">
        <f t="shared" ref="P1732:P1795" si="29">+O1732+M1732-N1732</f>
        <v>0</v>
      </c>
    </row>
    <row r="1733" spans="1:16" s="3" customFormat="1" x14ac:dyDescent="0.25">
      <c r="A1733" s="9">
        <v>2019</v>
      </c>
      <c r="B1733" s="9">
        <v>6</v>
      </c>
      <c r="C1733" s="10" t="s">
        <v>98</v>
      </c>
      <c r="D1733" s="10" t="s">
        <v>120</v>
      </c>
      <c r="E1733" s="9" t="s">
        <v>459</v>
      </c>
      <c r="F1733" s="10" t="s">
        <v>460</v>
      </c>
      <c r="G1733" s="12" t="s">
        <v>460</v>
      </c>
      <c r="H1733" s="6">
        <v>5.46</v>
      </c>
      <c r="I1733" s="6">
        <v>0</v>
      </c>
      <c r="J1733" s="6">
        <v>0</v>
      </c>
      <c r="K1733" s="6">
        <v>0</v>
      </c>
      <c r="L1733" s="6">
        <v>5.46</v>
      </c>
      <c r="M1733" s="6">
        <v>0</v>
      </c>
      <c r="N1733" s="6">
        <v>0</v>
      </c>
      <c r="O1733" s="6">
        <v>0</v>
      </c>
      <c r="P1733" s="82">
        <f t="shared" si="29"/>
        <v>0</v>
      </c>
    </row>
    <row r="1734" spans="1:16" s="3" customFormat="1" x14ac:dyDescent="0.25">
      <c r="A1734" s="9">
        <v>2019</v>
      </c>
      <c r="B1734" s="9">
        <v>6</v>
      </c>
      <c r="C1734" s="10" t="s">
        <v>79</v>
      </c>
      <c r="D1734" s="10" t="s">
        <v>137</v>
      </c>
      <c r="E1734" s="9" t="s">
        <v>138</v>
      </c>
      <c r="F1734" s="10" t="s">
        <v>461</v>
      </c>
      <c r="G1734" s="12" t="s">
        <v>462</v>
      </c>
      <c r="H1734" s="6">
        <v>21.72</v>
      </c>
      <c r="I1734" s="6">
        <v>0</v>
      </c>
      <c r="J1734" s="6">
        <v>0</v>
      </c>
      <c r="K1734" s="6">
        <v>6.26</v>
      </c>
      <c r="L1734" s="6">
        <v>15.46</v>
      </c>
      <c r="M1734" s="6">
        <v>0</v>
      </c>
      <c r="N1734" s="6">
        <v>0</v>
      </c>
      <c r="O1734" s="6">
        <v>0</v>
      </c>
      <c r="P1734" s="82">
        <f t="shared" si="29"/>
        <v>0</v>
      </c>
    </row>
    <row r="1735" spans="1:16" s="3" customFormat="1" x14ac:dyDescent="0.25">
      <c r="A1735" s="9">
        <v>2019</v>
      </c>
      <c r="B1735" s="9">
        <v>6</v>
      </c>
      <c r="C1735" s="10" t="s">
        <v>79</v>
      </c>
      <c r="D1735" s="10" t="s">
        <v>137</v>
      </c>
      <c r="E1735" s="9" t="s">
        <v>138</v>
      </c>
      <c r="F1735" s="10" t="s">
        <v>463</v>
      </c>
      <c r="G1735" s="12" t="s">
        <v>462</v>
      </c>
      <c r="H1735" s="6">
        <v>43.339999999999996</v>
      </c>
      <c r="I1735" s="6">
        <v>0</v>
      </c>
      <c r="J1735" s="6">
        <v>0</v>
      </c>
      <c r="K1735" s="6">
        <v>15.48</v>
      </c>
      <c r="L1735" s="6">
        <v>27.85</v>
      </c>
      <c r="M1735" s="6">
        <v>0</v>
      </c>
      <c r="N1735" s="6">
        <v>0</v>
      </c>
      <c r="O1735" s="6">
        <v>0</v>
      </c>
      <c r="P1735" s="82">
        <f t="shared" si="29"/>
        <v>0</v>
      </c>
    </row>
    <row r="1736" spans="1:16" s="3" customFormat="1" x14ac:dyDescent="0.25">
      <c r="A1736" s="9">
        <v>2019</v>
      </c>
      <c r="B1736" s="9">
        <v>6</v>
      </c>
      <c r="C1736" s="10" t="s">
        <v>231</v>
      </c>
      <c r="D1736" s="10" t="s">
        <v>464</v>
      </c>
      <c r="E1736" s="9" t="s">
        <v>43</v>
      </c>
      <c r="F1736" s="10" t="s">
        <v>465</v>
      </c>
      <c r="G1736" s="12" t="s">
        <v>466</v>
      </c>
      <c r="H1736" s="6">
        <v>186.67</v>
      </c>
      <c r="I1736" s="6">
        <v>0</v>
      </c>
      <c r="J1736" s="6">
        <v>0</v>
      </c>
      <c r="K1736" s="6">
        <v>0.23</v>
      </c>
      <c r="L1736" s="6">
        <v>3.71</v>
      </c>
      <c r="M1736" s="6">
        <v>0</v>
      </c>
      <c r="N1736" s="6">
        <v>0</v>
      </c>
      <c r="O1736" s="6">
        <v>182.73</v>
      </c>
      <c r="P1736" s="82">
        <f t="shared" si="29"/>
        <v>182.73</v>
      </c>
    </row>
    <row r="1737" spans="1:16" s="3" customFormat="1" x14ac:dyDescent="0.25">
      <c r="A1737" s="9">
        <v>2019</v>
      </c>
      <c r="B1737" s="9">
        <v>6</v>
      </c>
      <c r="C1737" s="10" t="s">
        <v>231</v>
      </c>
      <c r="D1737" s="10" t="s">
        <v>464</v>
      </c>
      <c r="E1737" s="9" t="s">
        <v>43</v>
      </c>
      <c r="F1737" s="10" t="s">
        <v>467</v>
      </c>
      <c r="G1737" s="12" t="s">
        <v>466</v>
      </c>
      <c r="H1737" s="6">
        <v>739.35</v>
      </c>
      <c r="I1737" s="6">
        <v>0</v>
      </c>
      <c r="J1737" s="6">
        <v>0</v>
      </c>
      <c r="K1737" s="6">
        <v>0.87</v>
      </c>
      <c r="L1737" s="6">
        <v>14.6</v>
      </c>
      <c r="M1737" s="6">
        <v>0</v>
      </c>
      <c r="N1737" s="6">
        <v>0</v>
      </c>
      <c r="O1737" s="6">
        <v>723.88</v>
      </c>
      <c r="P1737" s="82">
        <f t="shared" si="29"/>
        <v>723.88</v>
      </c>
    </row>
    <row r="1738" spans="1:16" s="3" customFormat="1" x14ac:dyDescent="0.25">
      <c r="A1738" s="9">
        <v>2019</v>
      </c>
      <c r="B1738" s="9">
        <v>6</v>
      </c>
      <c r="C1738" s="10" t="s">
        <v>61</v>
      </c>
      <c r="D1738" s="10" t="s">
        <v>401</v>
      </c>
      <c r="E1738" s="9" t="s">
        <v>29</v>
      </c>
      <c r="F1738" s="10" t="s">
        <v>468</v>
      </c>
      <c r="G1738" s="12" t="s">
        <v>468</v>
      </c>
      <c r="H1738" s="6">
        <v>13.44</v>
      </c>
      <c r="I1738" s="6">
        <v>0</v>
      </c>
      <c r="J1738" s="6">
        <v>0</v>
      </c>
      <c r="K1738" s="6">
        <v>0.16</v>
      </c>
      <c r="L1738" s="6">
        <v>1.62</v>
      </c>
      <c r="M1738" s="6">
        <v>0</v>
      </c>
      <c r="N1738" s="6">
        <v>0</v>
      </c>
      <c r="O1738" s="6">
        <v>11.66</v>
      </c>
      <c r="P1738" s="82">
        <f t="shared" si="29"/>
        <v>11.66</v>
      </c>
    </row>
    <row r="1739" spans="1:16" s="3" customFormat="1" x14ac:dyDescent="0.25">
      <c r="A1739" s="9">
        <v>2019</v>
      </c>
      <c r="B1739" s="9">
        <v>6</v>
      </c>
      <c r="C1739" s="10" t="s">
        <v>133</v>
      </c>
      <c r="D1739" s="10" t="s">
        <v>292</v>
      </c>
      <c r="E1739" s="9" t="s">
        <v>441</v>
      </c>
      <c r="F1739" s="10" t="s">
        <v>469</v>
      </c>
      <c r="G1739" s="12" t="s">
        <v>470</v>
      </c>
      <c r="H1739" s="6">
        <v>5.45</v>
      </c>
      <c r="I1739" s="6">
        <v>0</v>
      </c>
      <c r="J1739" s="6">
        <v>0</v>
      </c>
      <c r="K1739" s="6">
        <v>4.3099999999999996</v>
      </c>
      <c r="L1739" s="6">
        <v>1.1400000000000001</v>
      </c>
      <c r="M1739" s="6">
        <v>0</v>
      </c>
      <c r="N1739" s="6">
        <v>0</v>
      </c>
      <c r="O1739" s="6">
        <v>0</v>
      </c>
      <c r="P1739" s="82">
        <f t="shared" si="29"/>
        <v>0</v>
      </c>
    </row>
    <row r="1740" spans="1:16" s="3" customFormat="1" x14ac:dyDescent="0.25">
      <c r="A1740" s="9">
        <v>2019</v>
      </c>
      <c r="B1740" s="9">
        <v>6</v>
      </c>
      <c r="C1740" s="10" t="s">
        <v>98</v>
      </c>
      <c r="D1740" s="10" t="s">
        <v>471</v>
      </c>
      <c r="E1740" s="9" t="s">
        <v>29</v>
      </c>
      <c r="F1740" s="10" t="s">
        <v>472</v>
      </c>
      <c r="G1740" s="12" t="s">
        <v>473</v>
      </c>
      <c r="H1740" s="6">
        <v>846.32</v>
      </c>
      <c r="I1740" s="6">
        <v>0</v>
      </c>
      <c r="J1740" s="6">
        <v>0</v>
      </c>
      <c r="K1740" s="6">
        <v>0</v>
      </c>
      <c r="L1740" s="6">
        <v>0</v>
      </c>
      <c r="M1740" s="6">
        <v>846.32</v>
      </c>
      <c r="N1740" s="6">
        <v>87.06</v>
      </c>
      <c r="O1740" s="6">
        <v>0</v>
      </c>
      <c r="P1740" s="82">
        <f t="shared" si="29"/>
        <v>759.26</v>
      </c>
    </row>
    <row r="1741" spans="1:16" s="3" customFormat="1" x14ac:dyDescent="0.25">
      <c r="A1741" s="9">
        <v>2019</v>
      </c>
      <c r="B1741" s="9">
        <v>6</v>
      </c>
      <c r="C1741" s="10" t="s">
        <v>474</v>
      </c>
      <c r="D1741" s="10" t="s">
        <v>475</v>
      </c>
      <c r="E1741" s="9" t="s">
        <v>242</v>
      </c>
      <c r="F1741" s="10" t="s">
        <v>476</v>
      </c>
      <c r="G1741" s="12" t="s">
        <v>477</v>
      </c>
      <c r="H1741" s="6">
        <v>464.36</v>
      </c>
      <c r="I1741" s="6">
        <v>0</v>
      </c>
      <c r="J1741" s="6">
        <v>0</v>
      </c>
      <c r="K1741" s="6">
        <v>4.58</v>
      </c>
      <c r="L1741" s="6">
        <v>1.56</v>
      </c>
      <c r="M1741" s="6">
        <v>1.06</v>
      </c>
      <c r="N1741" s="6">
        <v>0</v>
      </c>
      <c r="O1741" s="6">
        <v>457.16</v>
      </c>
      <c r="P1741" s="82">
        <f t="shared" si="29"/>
        <v>458.22</v>
      </c>
    </row>
    <row r="1742" spans="1:16" s="3" customFormat="1" x14ac:dyDescent="0.25">
      <c r="A1742" s="9">
        <v>2019</v>
      </c>
      <c r="B1742" s="9">
        <v>6</v>
      </c>
      <c r="C1742" s="10" t="s">
        <v>124</v>
      </c>
      <c r="D1742" s="10" t="s">
        <v>425</v>
      </c>
      <c r="E1742" s="8" t="s">
        <v>115</v>
      </c>
      <c r="F1742" s="10" t="s">
        <v>478</v>
      </c>
      <c r="G1742" s="12" t="s">
        <v>479</v>
      </c>
      <c r="H1742" s="6">
        <v>9.08</v>
      </c>
      <c r="I1742" s="6">
        <v>0</v>
      </c>
      <c r="J1742" s="6">
        <v>0</v>
      </c>
      <c r="K1742" s="6">
        <v>8.02</v>
      </c>
      <c r="L1742" s="6">
        <v>1.05</v>
      </c>
      <c r="M1742" s="6">
        <v>0</v>
      </c>
      <c r="N1742" s="6">
        <v>0</v>
      </c>
      <c r="O1742" s="6">
        <v>0</v>
      </c>
      <c r="P1742" s="82">
        <f t="shared" si="29"/>
        <v>0</v>
      </c>
    </row>
    <row r="1743" spans="1:16" s="3" customFormat="1" x14ac:dyDescent="0.25">
      <c r="A1743" s="9">
        <v>2019</v>
      </c>
      <c r="B1743" s="9">
        <v>6</v>
      </c>
      <c r="C1743" s="10" t="s">
        <v>124</v>
      </c>
      <c r="D1743" s="10" t="s">
        <v>425</v>
      </c>
      <c r="E1743" s="8" t="s">
        <v>115</v>
      </c>
      <c r="F1743" s="10" t="s">
        <v>480</v>
      </c>
      <c r="G1743" s="12" t="s">
        <v>479</v>
      </c>
      <c r="H1743" s="6">
        <v>14.49</v>
      </c>
      <c r="I1743" s="6">
        <v>0</v>
      </c>
      <c r="J1743" s="6">
        <v>0</v>
      </c>
      <c r="K1743" s="6">
        <v>14.49</v>
      </c>
      <c r="L1743" s="6">
        <v>0</v>
      </c>
      <c r="M1743" s="6">
        <v>0</v>
      </c>
      <c r="N1743" s="6">
        <v>0</v>
      </c>
      <c r="O1743" s="6">
        <v>0</v>
      </c>
      <c r="P1743" s="82">
        <f t="shared" si="29"/>
        <v>0</v>
      </c>
    </row>
    <row r="1744" spans="1:16" s="3" customFormat="1" x14ac:dyDescent="0.25">
      <c r="A1744" s="9">
        <v>2019</v>
      </c>
      <c r="B1744" s="9">
        <v>6</v>
      </c>
      <c r="C1744" s="10" t="s">
        <v>124</v>
      </c>
      <c r="D1744" s="10" t="s">
        <v>425</v>
      </c>
      <c r="E1744" s="8" t="s">
        <v>115</v>
      </c>
      <c r="F1744" s="10" t="s">
        <v>481</v>
      </c>
      <c r="G1744" s="12" t="s">
        <v>479</v>
      </c>
      <c r="H1744" s="6">
        <v>1.1100000000000001</v>
      </c>
      <c r="I1744" s="6">
        <v>0</v>
      </c>
      <c r="J1744" s="6">
        <v>0</v>
      </c>
      <c r="K1744" s="6">
        <v>1.1100000000000001</v>
      </c>
      <c r="L1744" s="6">
        <v>0</v>
      </c>
      <c r="M1744" s="6">
        <v>0</v>
      </c>
      <c r="N1744" s="6">
        <v>0</v>
      </c>
      <c r="O1744" s="6">
        <v>0</v>
      </c>
      <c r="P1744" s="82">
        <f t="shared" si="29"/>
        <v>0</v>
      </c>
    </row>
    <row r="1745" spans="1:16" s="3" customFormat="1" x14ac:dyDescent="0.25">
      <c r="A1745" s="9">
        <v>2019</v>
      </c>
      <c r="B1745" s="9">
        <v>6</v>
      </c>
      <c r="C1745" s="10" t="s">
        <v>19</v>
      </c>
      <c r="D1745" s="10" t="s">
        <v>78</v>
      </c>
      <c r="E1745" s="9" t="s">
        <v>29</v>
      </c>
      <c r="F1745" s="10" t="s">
        <v>447</v>
      </c>
      <c r="G1745" s="12" t="s">
        <v>482</v>
      </c>
      <c r="H1745" s="6">
        <v>3923.7</v>
      </c>
      <c r="I1745" s="6">
        <v>0</v>
      </c>
      <c r="J1745" s="6">
        <v>784.52</v>
      </c>
      <c r="K1745" s="6">
        <v>11.29</v>
      </c>
      <c r="L1745" s="6">
        <v>433.79999999999995</v>
      </c>
      <c r="M1745" s="6">
        <v>410.24</v>
      </c>
      <c r="N1745" s="6">
        <v>409.96000000000004</v>
      </c>
      <c r="O1745" s="6">
        <v>2283.85</v>
      </c>
      <c r="P1745" s="82">
        <f t="shared" si="29"/>
        <v>2284.13</v>
      </c>
    </row>
    <row r="1746" spans="1:16" s="3" customFormat="1" x14ac:dyDescent="0.25">
      <c r="A1746" s="9">
        <v>2019</v>
      </c>
      <c r="B1746" s="9">
        <v>6</v>
      </c>
      <c r="C1746" s="10" t="s">
        <v>98</v>
      </c>
      <c r="D1746" s="10" t="s">
        <v>483</v>
      </c>
      <c r="E1746" s="9" t="s">
        <v>29</v>
      </c>
      <c r="F1746" s="10" t="s">
        <v>99</v>
      </c>
      <c r="G1746" s="12" t="s">
        <v>483</v>
      </c>
      <c r="H1746" s="6">
        <v>3.73</v>
      </c>
      <c r="I1746" s="6">
        <v>0</v>
      </c>
      <c r="J1746" s="6">
        <v>0</v>
      </c>
      <c r="K1746" s="6">
        <v>0</v>
      </c>
      <c r="L1746" s="6">
        <v>1.17</v>
      </c>
      <c r="M1746" s="6">
        <v>2.56</v>
      </c>
      <c r="N1746" s="6">
        <v>0</v>
      </c>
      <c r="O1746" s="6">
        <v>0</v>
      </c>
      <c r="P1746" s="82">
        <f t="shared" si="29"/>
        <v>2.56</v>
      </c>
    </row>
    <row r="1747" spans="1:16" s="3" customFormat="1" x14ac:dyDescent="0.25">
      <c r="A1747" s="9">
        <v>2019</v>
      </c>
      <c r="B1747" s="9">
        <v>6</v>
      </c>
      <c r="C1747" s="10" t="s">
        <v>98</v>
      </c>
      <c r="D1747" s="10" t="s">
        <v>483</v>
      </c>
      <c r="E1747" s="9" t="s">
        <v>29</v>
      </c>
      <c r="F1747" s="10" t="s">
        <v>484</v>
      </c>
      <c r="G1747" s="12" t="s">
        <v>483</v>
      </c>
      <c r="H1747" s="6">
        <v>26.5</v>
      </c>
      <c r="I1747" s="6">
        <v>0</v>
      </c>
      <c r="J1747" s="6">
        <v>0</v>
      </c>
      <c r="K1747" s="6">
        <v>0</v>
      </c>
      <c r="L1747" s="6">
        <v>10.06</v>
      </c>
      <c r="M1747" s="6">
        <v>16.45</v>
      </c>
      <c r="N1747" s="6">
        <v>0</v>
      </c>
      <c r="O1747" s="6">
        <v>0</v>
      </c>
      <c r="P1747" s="82">
        <f t="shared" si="29"/>
        <v>16.45</v>
      </c>
    </row>
    <row r="1748" spans="1:16" s="3" customFormat="1" x14ac:dyDescent="0.25">
      <c r="A1748" s="9">
        <v>2019</v>
      </c>
      <c r="B1748" s="9">
        <v>6</v>
      </c>
      <c r="C1748" s="10" t="s">
        <v>133</v>
      </c>
      <c r="D1748" s="10" t="s">
        <v>238</v>
      </c>
      <c r="E1748" s="9" t="s">
        <v>126</v>
      </c>
      <c r="F1748" s="10" t="s">
        <v>485</v>
      </c>
      <c r="G1748" s="12" t="s">
        <v>486</v>
      </c>
      <c r="H1748" s="6">
        <v>2.59</v>
      </c>
      <c r="I1748" s="6">
        <v>0</v>
      </c>
      <c r="J1748" s="6">
        <v>0</v>
      </c>
      <c r="K1748" s="6">
        <v>0</v>
      </c>
      <c r="L1748" s="6">
        <v>2.59</v>
      </c>
      <c r="M1748" s="6">
        <v>0</v>
      </c>
      <c r="N1748" s="6">
        <v>0</v>
      </c>
      <c r="O1748" s="6">
        <v>0</v>
      </c>
      <c r="P1748" s="82">
        <f t="shared" si="29"/>
        <v>0</v>
      </c>
    </row>
    <row r="1749" spans="1:16" s="3" customFormat="1" x14ac:dyDescent="0.25">
      <c r="A1749" s="9">
        <v>2019</v>
      </c>
      <c r="B1749" s="9">
        <v>6</v>
      </c>
      <c r="C1749" s="10" t="s">
        <v>133</v>
      </c>
      <c r="D1749" s="10" t="s">
        <v>487</v>
      </c>
      <c r="E1749" s="9" t="s">
        <v>126</v>
      </c>
      <c r="F1749" s="10" t="s">
        <v>488</v>
      </c>
      <c r="G1749" s="12" t="s">
        <v>489</v>
      </c>
      <c r="H1749" s="6">
        <v>1.55</v>
      </c>
      <c r="I1749" s="6">
        <v>0</v>
      </c>
      <c r="J1749" s="6">
        <v>0</v>
      </c>
      <c r="K1749" s="6">
        <v>1.55</v>
      </c>
      <c r="L1749" s="6">
        <v>0</v>
      </c>
      <c r="M1749" s="6">
        <v>0</v>
      </c>
      <c r="N1749" s="6">
        <v>0</v>
      </c>
      <c r="O1749" s="6">
        <v>0</v>
      </c>
      <c r="P1749" s="82">
        <f t="shared" si="29"/>
        <v>0</v>
      </c>
    </row>
    <row r="1750" spans="1:16" s="3" customFormat="1" x14ac:dyDescent="0.25">
      <c r="A1750" s="9">
        <v>2019</v>
      </c>
      <c r="B1750" s="9">
        <v>6</v>
      </c>
      <c r="C1750" s="10" t="s">
        <v>133</v>
      </c>
      <c r="D1750" s="10" t="s">
        <v>349</v>
      </c>
      <c r="E1750" s="9" t="s">
        <v>29</v>
      </c>
      <c r="F1750" s="10" t="s">
        <v>490</v>
      </c>
      <c r="G1750" s="12" t="s">
        <v>491</v>
      </c>
      <c r="H1750" s="6">
        <v>26.53</v>
      </c>
      <c r="I1750" s="6">
        <v>0</v>
      </c>
      <c r="J1750" s="6">
        <v>0</v>
      </c>
      <c r="K1750" s="6">
        <v>26.23</v>
      </c>
      <c r="L1750" s="6">
        <v>0.3</v>
      </c>
      <c r="M1750" s="6">
        <v>0</v>
      </c>
      <c r="N1750" s="6">
        <v>0</v>
      </c>
      <c r="O1750" s="6">
        <v>0</v>
      </c>
      <c r="P1750" s="82">
        <f t="shared" si="29"/>
        <v>0</v>
      </c>
    </row>
    <row r="1751" spans="1:16" s="3" customFormat="1" x14ac:dyDescent="0.25">
      <c r="A1751" s="9">
        <v>2019</v>
      </c>
      <c r="B1751" s="9">
        <v>6</v>
      </c>
      <c r="C1751" s="10" t="s">
        <v>133</v>
      </c>
      <c r="D1751" s="10" t="s">
        <v>349</v>
      </c>
      <c r="E1751" s="9" t="s">
        <v>29</v>
      </c>
      <c r="F1751" s="10" t="s">
        <v>491</v>
      </c>
      <c r="G1751" s="12" t="s">
        <v>491</v>
      </c>
      <c r="H1751" s="6">
        <v>25.99</v>
      </c>
      <c r="I1751" s="6">
        <v>0</v>
      </c>
      <c r="J1751" s="6">
        <v>0</v>
      </c>
      <c r="K1751" s="6">
        <v>20.86</v>
      </c>
      <c r="L1751" s="6">
        <v>5.12</v>
      </c>
      <c r="M1751" s="6">
        <v>0</v>
      </c>
      <c r="N1751" s="6">
        <v>0</v>
      </c>
      <c r="O1751" s="6">
        <v>0</v>
      </c>
      <c r="P1751" s="82">
        <f t="shared" si="29"/>
        <v>0</v>
      </c>
    </row>
    <row r="1752" spans="1:16" s="3" customFormat="1" x14ac:dyDescent="0.25">
      <c r="A1752" s="9">
        <v>2019</v>
      </c>
      <c r="B1752" s="9">
        <v>6</v>
      </c>
      <c r="C1752" s="10" t="s">
        <v>15</v>
      </c>
      <c r="D1752" s="10" t="s">
        <v>492</v>
      </c>
      <c r="E1752" s="9" t="s">
        <v>43</v>
      </c>
      <c r="F1752" s="10" t="s">
        <v>493</v>
      </c>
      <c r="G1752" s="12" t="s">
        <v>15</v>
      </c>
      <c r="H1752" s="6">
        <v>5.65</v>
      </c>
      <c r="I1752" s="6">
        <v>0</v>
      </c>
      <c r="J1752" s="6">
        <v>0</v>
      </c>
      <c r="K1752" s="6">
        <v>2.39</v>
      </c>
      <c r="L1752" s="6">
        <v>3.26</v>
      </c>
      <c r="M1752" s="6">
        <v>0</v>
      </c>
      <c r="N1752" s="6">
        <v>0</v>
      </c>
      <c r="O1752" s="6">
        <v>0</v>
      </c>
      <c r="P1752" s="82">
        <f t="shared" si="29"/>
        <v>0</v>
      </c>
    </row>
    <row r="1753" spans="1:16" s="3" customFormat="1" x14ac:dyDescent="0.25">
      <c r="A1753" s="9">
        <v>2019</v>
      </c>
      <c r="B1753" s="9">
        <v>6</v>
      </c>
      <c r="C1753" s="10" t="s">
        <v>55</v>
      </c>
      <c r="D1753" s="10" t="s">
        <v>249</v>
      </c>
      <c r="E1753" s="9" t="s">
        <v>537</v>
      </c>
      <c r="F1753" s="10" t="s">
        <v>538</v>
      </c>
      <c r="G1753" s="12" t="s">
        <v>538</v>
      </c>
      <c r="H1753" s="10">
        <v>0.02</v>
      </c>
      <c r="I1753" s="6">
        <v>0</v>
      </c>
      <c r="J1753" s="6">
        <v>0</v>
      </c>
      <c r="K1753" s="10">
        <v>0.02</v>
      </c>
      <c r="L1753" s="6">
        <v>0</v>
      </c>
      <c r="M1753" s="6">
        <v>0</v>
      </c>
      <c r="N1753" s="6">
        <v>0</v>
      </c>
      <c r="O1753" s="6">
        <v>0</v>
      </c>
      <c r="P1753" s="82">
        <f t="shared" si="29"/>
        <v>0</v>
      </c>
    </row>
    <row r="1754" spans="1:16" s="3" customFormat="1" x14ac:dyDescent="0.25">
      <c r="A1754" s="9">
        <v>2019</v>
      </c>
      <c r="B1754" s="9">
        <v>6</v>
      </c>
      <c r="C1754" s="10" t="s">
        <v>19</v>
      </c>
      <c r="D1754" s="10" t="s">
        <v>66</v>
      </c>
      <c r="E1754" s="9" t="s">
        <v>43</v>
      </c>
      <c r="F1754" s="10" t="s">
        <v>494</v>
      </c>
      <c r="G1754" s="12" t="s">
        <v>495</v>
      </c>
      <c r="H1754" s="6">
        <v>0.19</v>
      </c>
      <c r="I1754" s="6">
        <v>0</v>
      </c>
      <c r="J1754" s="6">
        <v>0</v>
      </c>
      <c r="K1754" s="6">
        <v>0.19</v>
      </c>
      <c r="L1754" s="6">
        <v>0</v>
      </c>
      <c r="M1754" s="6">
        <v>0</v>
      </c>
      <c r="N1754" s="6">
        <v>0</v>
      </c>
      <c r="O1754" s="6">
        <v>0</v>
      </c>
      <c r="P1754" s="82">
        <f t="shared" si="29"/>
        <v>0</v>
      </c>
    </row>
    <row r="1755" spans="1:16" s="3" customFormat="1" x14ac:dyDescent="0.25">
      <c r="A1755" s="9">
        <v>2019</v>
      </c>
      <c r="B1755" s="9">
        <v>6</v>
      </c>
      <c r="C1755" s="10" t="s">
        <v>98</v>
      </c>
      <c r="D1755" s="10" t="s">
        <v>120</v>
      </c>
      <c r="E1755" s="9" t="s">
        <v>29</v>
      </c>
      <c r="F1755" s="10" t="s">
        <v>496</v>
      </c>
      <c r="G1755" s="12" t="s">
        <v>497</v>
      </c>
      <c r="H1755" s="6">
        <v>38.61</v>
      </c>
      <c r="I1755" s="6">
        <v>0</v>
      </c>
      <c r="J1755" s="6">
        <v>0</v>
      </c>
      <c r="K1755" s="6">
        <v>0</v>
      </c>
      <c r="L1755" s="6">
        <v>0</v>
      </c>
      <c r="M1755" s="6">
        <v>38.61</v>
      </c>
      <c r="N1755" s="6">
        <v>0</v>
      </c>
      <c r="O1755" s="6">
        <v>0</v>
      </c>
      <c r="P1755" s="82">
        <f t="shared" si="29"/>
        <v>38.61</v>
      </c>
    </row>
    <row r="1756" spans="1:16" s="3" customFormat="1" x14ac:dyDescent="0.25">
      <c r="A1756" s="9">
        <v>2019</v>
      </c>
      <c r="B1756" s="9">
        <v>6</v>
      </c>
      <c r="C1756" s="10" t="s">
        <v>222</v>
      </c>
      <c r="D1756" s="10" t="s">
        <v>229</v>
      </c>
      <c r="E1756" s="9" t="s">
        <v>224</v>
      </c>
      <c r="F1756" s="10" t="s">
        <v>498</v>
      </c>
      <c r="G1756" s="12" t="s">
        <v>499</v>
      </c>
      <c r="H1756" s="6">
        <v>114.79</v>
      </c>
      <c r="I1756" s="6">
        <v>0</v>
      </c>
      <c r="J1756" s="6">
        <v>0</v>
      </c>
      <c r="K1756" s="6">
        <v>7.0000000000000007E-2</v>
      </c>
      <c r="L1756" s="6">
        <v>0.52</v>
      </c>
      <c r="M1756" s="6">
        <v>0</v>
      </c>
      <c r="N1756" s="6">
        <v>0</v>
      </c>
      <c r="O1756" s="6">
        <v>114.2</v>
      </c>
      <c r="P1756" s="82">
        <f t="shared" si="29"/>
        <v>114.2</v>
      </c>
    </row>
    <row r="1757" spans="1:16" s="3" customFormat="1" x14ac:dyDescent="0.25">
      <c r="A1757" s="9">
        <v>2019</v>
      </c>
      <c r="B1757" s="9">
        <v>6</v>
      </c>
      <c r="C1757" s="10" t="s">
        <v>231</v>
      </c>
      <c r="D1757" s="10" t="s">
        <v>232</v>
      </c>
      <c r="E1757" s="9" t="s">
        <v>500</v>
      </c>
      <c r="F1757" s="10" t="s">
        <v>539</v>
      </c>
      <c r="G1757" s="12" t="s">
        <v>502</v>
      </c>
      <c r="H1757" s="6">
        <v>5.54</v>
      </c>
      <c r="I1757" s="6">
        <v>0</v>
      </c>
      <c r="J1757" s="6">
        <v>0</v>
      </c>
      <c r="K1757" s="6">
        <v>5.54</v>
      </c>
      <c r="L1757" s="6">
        <v>0</v>
      </c>
      <c r="M1757" s="6">
        <v>0</v>
      </c>
      <c r="N1757" s="6">
        <v>0</v>
      </c>
      <c r="O1757" s="6">
        <v>0</v>
      </c>
      <c r="P1757" s="82">
        <f t="shared" si="29"/>
        <v>0</v>
      </c>
    </row>
    <row r="1758" spans="1:16" s="3" customFormat="1" x14ac:dyDescent="0.25">
      <c r="A1758" s="9">
        <v>2019</v>
      </c>
      <c r="B1758" s="9">
        <v>6</v>
      </c>
      <c r="C1758" s="10" t="s">
        <v>222</v>
      </c>
      <c r="D1758" s="10" t="s">
        <v>223</v>
      </c>
      <c r="E1758" s="9" t="s">
        <v>500</v>
      </c>
      <c r="F1758" s="10" t="s">
        <v>501</v>
      </c>
      <c r="G1758" s="12" t="s">
        <v>502</v>
      </c>
      <c r="H1758" s="6">
        <v>327.22000000000003</v>
      </c>
      <c r="I1758" s="6">
        <v>0</v>
      </c>
      <c r="J1758" s="6">
        <v>0</v>
      </c>
      <c r="K1758" s="6">
        <v>0.19</v>
      </c>
      <c r="L1758" s="6">
        <v>1.42</v>
      </c>
      <c r="M1758" s="6">
        <v>0</v>
      </c>
      <c r="N1758" s="6">
        <v>0</v>
      </c>
      <c r="O1758" s="6">
        <v>325.61</v>
      </c>
      <c r="P1758" s="82">
        <f t="shared" si="29"/>
        <v>325.61</v>
      </c>
    </row>
    <row r="1759" spans="1:16" s="3" customFormat="1" x14ac:dyDescent="0.25">
      <c r="A1759" s="9">
        <v>2019</v>
      </c>
      <c r="B1759" s="9">
        <v>6</v>
      </c>
      <c r="C1759" s="10" t="s">
        <v>231</v>
      </c>
      <c r="D1759" s="10" t="s">
        <v>503</v>
      </c>
      <c r="E1759" s="9" t="s">
        <v>500</v>
      </c>
      <c r="F1759" s="10" t="s">
        <v>501</v>
      </c>
      <c r="G1759" s="12" t="s">
        <v>502</v>
      </c>
      <c r="H1759" s="6">
        <v>360.72</v>
      </c>
      <c r="I1759" s="6">
        <v>0</v>
      </c>
      <c r="J1759" s="6">
        <v>0</v>
      </c>
      <c r="K1759" s="6">
        <v>0.21</v>
      </c>
      <c r="L1759" s="6">
        <v>1.5699999999999998</v>
      </c>
      <c r="M1759" s="6">
        <v>0</v>
      </c>
      <c r="N1759" s="6">
        <v>0</v>
      </c>
      <c r="O1759" s="6">
        <v>358.94</v>
      </c>
      <c r="P1759" s="82">
        <f t="shared" si="29"/>
        <v>358.94</v>
      </c>
    </row>
    <row r="1760" spans="1:16" s="3" customFormat="1" x14ac:dyDescent="0.25">
      <c r="A1760" s="9">
        <v>2019</v>
      </c>
      <c r="B1760" s="9">
        <v>6</v>
      </c>
      <c r="C1760" s="10" t="s">
        <v>231</v>
      </c>
      <c r="D1760" s="10" t="s">
        <v>522</v>
      </c>
      <c r="E1760" s="9" t="s">
        <v>500</v>
      </c>
      <c r="F1760" s="10" t="s">
        <v>523</v>
      </c>
      <c r="G1760" s="12" t="s">
        <v>502</v>
      </c>
      <c r="H1760" s="6">
        <v>633.15</v>
      </c>
      <c r="I1760" s="6">
        <v>0</v>
      </c>
      <c r="J1760" s="6">
        <v>0</v>
      </c>
      <c r="K1760" s="6">
        <v>0.38</v>
      </c>
      <c r="L1760" s="6">
        <v>2.75</v>
      </c>
      <c r="M1760" s="6">
        <v>0</v>
      </c>
      <c r="N1760" s="6">
        <v>0</v>
      </c>
      <c r="O1760" s="6">
        <v>630.02</v>
      </c>
      <c r="P1760" s="82">
        <f t="shared" si="29"/>
        <v>630.02</v>
      </c>
    </row>
    <row r="1761" spans="1:16" s="3" customFormat="1" x14ac:dyDescent="0.25">
      <c r="A1761" s="9">
        <v>2019</v>
      </c>
      <c r="B1761" s="9">
        <v>6</v>
      </c>
      <c r="C1761" s="10" t="s">
        <v>133</v>
      </c>
      <c r="D1761" s="10" t="s">
        <v>292</v>
      </c>
      <c r="E1761" s="9" t="s">
        <v>242</v>
      </c>
      <c r="F1761" s="10" t="s">
        <v>504</v>
      </c>
      <c r="G1761" s="12" t="s">
        <v>505</v>
      </c>
      <c r="H1761" s="6">
        <v>58.63</v>
      </c>
      <c r="I1761" s="6">
        <v>0</v>
      </c>
      <c r="J1761" s="6">
        <v>0</v>
      </c>
      <c r="K1761" s="6">
        <v>0</v>
      </c>
      <c r="L1761" s="6">
        <v>1.31</v>
      </c>
      <c r="M1761" s="6">
        <v>0</v>
      </c>
      <c r="N1761" s="6">
        <v>0</v>
      </c>
      <c r="O1761" s="6">
        <v>57.32</v>
      </c>
      <c r="P1761" s="82">
        <f t="shared" si="29"/>
        <v>57.32</v>
      </c>
    </row>
    <row r="1762" spans="1:16" s="3" customFormat="1" x14ac:dyDescent="0.25">
      <c r="A1762" s="9">
        <v>2019</v>
      </c>
      <c r="B1762" s="9">
        <v>6</v>
      </c>
      <c r="C1762" s="10" t="s">
        <v>133</v>
      </c>
      <c r="D1762" s="10" t="s">
        <v>506</v>
      </c>
      <c r="E1762" s="9" t="s">
        <v>242</v>
      </c>
      <c r="F1762" s="10" t="s">
        <v>507</v>
      </c>
      <c r="G1762" s="12" t="s">
        <v>505</v>
      </c>
      <c r="H1762" s="6">
        <v>29.13</v>
      </c>
      <c r="I1762" s="6">
        <v>0</v>
      </c>
      <c r="J1762" s="6">
        <v>0</v>
      </c>
      <c r="K1762" s="6">
        <v>0</v>
      </c>
      <c r="L1762" s="6">
        <v>0.59</v>
      </c>
      <c r="M1762" s="6">
        <v>0</v>
      </c>
      <c r="N1762" s="6">
        <v>0</v>
      </c>
      <c r="O1762" s="6">
        <v>28.54</v>
      </c>
      <c r="P1762" s="82">
        <f t="shared" si="29"/>
        <v>28.54</v>
      </c>
    </row>
    <row r="1763" spans="1:16" s="3" customFormat="1" x14ac:dyDescent="0.25">
      <c r="A1763" s="9">
        <v>2019</v>
      </c>
      <c r="B1763" s="9">
        <v>6</v>
      </c>
      <c r="C1763" s="10" t="s">
        <v>133</v>
      </c>
      <c r="D1763" s="10" t="s">
        <v>292</v>
      </c>
      <c r="E1763" s="9" t="s">
        <v>242</v>
      </c>
      <c r="F1763" s="10" t="s">
        <v>508</v>
      </c>
      <c r="G1763" s="12" t="s">
        <v>505</v>
      </c>
      <c r="H1763" s="6">
        <v>98.33</v>
      </c>
      <c r="I1763" s="6">
        <v>0</v>
      </c>
      <c r="J1763" s="6">
        <v>0</v>
      </c>
      <c r="K1763" s="6">
        <v>0</v>
      </c>
      <c r="L1763" s="6">
        <v>2.2000000000000002</v>
      </c>
      <c r="M1763" s="6">
        <v>0</v>
      </c>
      <c r="N1763" s="6">
        <v>0</v>
      </c>
      <c r="O1763" s="6">
        <v>96.13</v>
      </c>
      <c r="P1763" s="82">
        <f t="shared" si="29"/>
        <v>96.13</v>
      </c>
    </row>
    <row r="1764" spans="1:16" s="3" customFormat="1" x14ac:dyDescent="0.25">
      <c r="A1764" s="9">
        <v>2019</v>
      </c>
      <c r="B1764" s="9">
        <v>6</v>
      </c>
      <c r="C1764" s="10" t="s">
        <v>133</v>
      </c>
      <c r="D1764" s="10" t="s">
        <v>292</v>
      </c>
      <c r="E1764" s="9" t="s">
        <v>441</v>
      </c>
      <c r="F1764" s="10" t="s">
        <v>509</v>
      </c>
      <c r="G1764" s="12" t="s">
        <v>510</v>
      </c>
      <c r="H1764" s="6">
        <v>6.1499999999999995</v>
      </c>
      <c r="I1764" s="6">
        <v>0</v>
      </c>
      <c r="J1764" s="6">
        <v>0</v>
      </c>
      <c r="K1764" s="6">
        <v>6.1499999999999995</v>
      </c>
      <c r="L1764" s="6">
        <v>0</v>
      </c>
      <c r="M1764" s="6">
        <v>0</v>
      </c>
      <c r="N1764" s="6">
        <v>0</v>
      </c>
      <c r="O1764" s="6">
        <v>0</v>
      </c>
      <c r="P1764" s="82">
        <f t="shared" si="29"/>
        <v>0</v>
      </c>
    </row>
    <row r="1765" spans="1:16" s="3" customFormat="1" x14ac:dyDescent="0.25">
      <c r="A1765" s="9">
        <v>2019</v>
      </c>
      <c r="B1765" s="9">
        <v>6</v>
      </c>
      <c r="C1765" s="10" t="s">
        <v>19</v>
      </c>
      <c r="D1765" s="10" t="s">
        <v>299</v>
      </c>
      <c r="E1765" s="9" t="s">
        <v>280</v>
      </c>
      <c r="F1765" s="10" t="s">
        <v>511</v>
      </c>
      <c r="G1765" s="12" t="s">
        <v>512</v>
      </c>
      <c r="H1765" s="6">
        <v>0.11</v>
      </c>
      <c r="I1765" s="6">
        <v>0</v>
      </c>
      <c r="J1765" s="6">
        <v>0</v>
      </c>
      <c r="K1765" s="6">
        <v>0.11</v>
      </c>
      <c r="L1765" s="6">
        <v>0</v>
      </c>
      <c r="M1765" s="6">
        <v>0</v>
      </c>
      <c r="N1765" s="6">
        <v>0</v>
      </c>
      <c r="O1765" s="6">
        <v>0</v>
      </c>
      <c r="P1765" s="82">
        <f t="shared" si="29"/>
        <v>0</v>
      </c>
    </row>
    <row r="1766" spans="1:16" s="3" customFormat="1" x14ac:dyDescent="0.25">
      <c r="A1766" s="9">
        <v>2019</v>
      </c>
      <c r="B1766" s="9">
        <v>6</v>
      </c>
      <c r="C1766" s="10" t="s">
        <v>19</v>
      </c>
      <c r="D1766" s="10" t="s">
        <v>299</v>
      </c>
      <c r="E1766" s="9" t="s">
        <v>280</v>
      </c>
      <c r="F1766" s="10" t="s">
        <v>513</v>
      </c>
      <c r="G1766" s="12" t="s">
        <v>512</v>
      </c>
      <c r="H1766" s="6">
        <v>0.06</v>
      </c>
      <c r="I1766" s="6">
        <v>0</v>
      </c>
      <c r="J1766" s="6">
        <v>0</v>
      </c>
      <c r="K1766" s="6">
        <v>0.06</v>
      </c>
      <c r="L1766" s="6">
        <v>0</v>
      </c>
      <c r="M1766" s="6">
        <v>0</v>
      </c>
      <c r="N1766" s="6">
        <v>0</v>
      </c>
      <c r="O1766" s="6">
        <v>0</v>
      </c>
      <c r="P1766" s="82">
        <f t="shared" si="29"/>
        <v>0</v>
      </c>
    </row>
    <row r="1767" spans="1:16" s="3" customFormat="1" x14ac:dyDescent="0.25">
      <c r="A1767" s="9">
        <v>2019</v>
      </c>
      <c r="B1767" s="9">
        <v>6</v>
      </c>
      <c r="C1767" s="10" t="s">
        <v>19</v>
      </c>
      <c r="D1767" s="10" t="s">
        <v>46</v>
      </c>
      <c r="E1767" s="9" t="s">
        <v>280</v>
      </c>
      <c r="F1767" s="10" t="s">
        <v>514</v>
      </c>
      <c r="G1767" s="12" t="s">
        <v>512</v>
      </c>
      <c r="H1767" s="6">
        <v>7.0000000000000007E-2</v>
      </c>
      <c r="I1767" s="6">
        <v>0</v>
      </c>
      <c r="J1767" s="6">
        <v>0</v>
      </c>
      <c r="K1767" s="6">
        <v>7.0000000000000007E-2</v>
      </c>
      <c r="L1767" s="6">
        <v>0</v>
      </c>
      <c r="M1767" s="6">
        <v>0</v>
      </c>
      <c r="N1767" s="6">
        <v>0</v>
      </c>
      <c r="O1767" s="6">
        <v>0</v>
      </c>
      <c r="P1767" s="82">
        <f t="shared" si="29"/>
        <v>0</v>
      </c>
    </row>
    <row r="1768" spans="1:16" s="3" customFormat="1" x14ac:dyDescent="0.25">
      <c r="A1768" s="5">
        <v>2019</v>
      </c>
      <c r="B1768" s="5">
        <v>7</v>
      </c>
      <c r="C1768" s="12" t="s">
        <v>15</v>
      </c>
      <c r="D1768" s="12" t="s">
        <v>16</v>
      </c>
      <c r="E1768" s="5" t="s">
        <v>17</v>
      </c>
      <c r="F1768" s="12" t="s">
        <v>18</v>
      </c>
      <c r="G1768" s="10" t="s">
        <v>18</v>
      </c>
      <c r="H1768" s="6">
        <v>1.49</v>
      </c>
      <c r="I1768" s="6">
        <v>0</v>
      </c>
      <c r="J1768" s="6">
        <v>0</v>
      </c>
      <c r="K1768" s="6">
        <v>0</v>
      </c>
      <c r="L1768" s="6">
        <v>1.49</v>
      </c>
      <c r="M1768" s="6">
        <v>0</v>
      </c>
      <c r="N1768" s="6">
        <v>0</v>
      </c>
      <c r="O1768" s="6">
        <v>0</v>
      </c>
      <c r="P1768" s="82">
        <f t="shared" si="29"/>
        <v>0</v>
      </c>
    </row>
    <row r="1769" spans="1:16" s="3" customFormat="1" x14ac:dyDescent="0.25">
      <c r="A1769" s="5">
        <v>2019</v>
      </c>
      <c r="B1769" s="5">
        <v>7</v>
      </c>
      <c r="C1769" s="12" t="s">
        <v>19</v>
      </c>
      <c r="D1769" s="12" t="s">
        <v>20</v>
      </c>
      <c r="E1769" s="5" t="s">
        <v>21</v>
      </c>
      <c r="F1769" s="12" t="s">
        <v>22</v>
      </c>
      <c r="G1769" s="10" t="s">
        <v>23</v>
      </c>
      <c r="H1769" s="6">
        <v>0.02</v>
      </c>
      <c r="I1769" s="6">
        <v>0</v>
      </c>
      <c r="J1769" s="6">
        <v>0</v>
      </c>
      <c r="K1769" s="6">
        <v>0.02</v>
      </c>
      <c r="L1769" s="6">
        <v>0</v>
      </c>
      <c r="M1769" s="6">
        <v>0</v>
      </c>
      <c r="N1769" s="6">
        <v>0</v>
      </c>
      <c r="O1769" s="6">
        <v>0</v>
      </c>
      <c r="P1769" s="82">
        <f t="shared" si="29"/>
        <v>0</v>
      </c>
    </row>
    <row r="1770" spans="1:16" s="3" customFormat="1" x14ac:dyDescent="0.25">
      <c r="A1770" s="5">
        <v>2019</v>
      </c>
      <c r="B1770" s="5">
        <v>7</v>
      </c>
      <c r="C1770" s="12" t="s">
        <v>15</v>
      </c>
      <c r="D1770" s="12" t="s">
        <v>24</v>
      </c>
      <c r="E1770" s="5" t="s">
        <v>25</v>
      </c>
      <c r="F1770" s="12" t="s">
        <v>26</v>
      </c>
      <c r="G1770" s="10" t="s">
        <v>26</v>
      </c>
      <c r="H1770" s="6">
        <v>0.46</v>
      </c>
      <c r="I1770" s="6">
        <v>0</v>
      </c>
      <c r="J1770" s="6">
        <v>0</v>
      </c>
      <c r="K1770" s="6">
        <v>0.05</v>
      </c>
      <c r="L1770" s="6">
        <v>0.41</v>
      </c>
      <c r="M1770" s="6">
        <v>0</v>
      </c>
      <c r="N1770" s="6">
        <v>0</v>
      </c>
      <c r="O1770" s="6">
        <v>0</v>
      </c>
      <c r="P1770" s="82">
        <f t="shared" si="29"/>
        <v>0</v>
      </c>
    </row>
    <row r="1771" spans="1:16" s="3" customFormat="1" x14ac:dyDescent="0.25">
      <c r="A1771" s="5">
        <v>2019</v>
      </c>
      <c r="B1771" s="5">
        <v>7</v>
      </c>
      <c r="C1771" s="12" t="s">
        <v>27</v>
      </c>
      <c r="D1771" s="12" t="s">
        <v>28</v>
      </c>
      <c r="E1771" s="5" t="s">
        <v>29</v>
      </c>
      <c r="F1771" s="12" t="s">
        <v>30</v>
      </c>
      <c r="G1771" s="10" t="s">
        <v>30</v>
      </c>
      <c r="H1771" s="6">
        <v>34.950000000000003</v>
      </c>
      <c r="I1771" s="6">
        <v>0</v>
      </c>
      <c r="J1771" s="6">
        <v>0</v>
      </c>
      <c r="K1771" s="6">
        <v>0.1</v>
      </c>
      <c r="L1771" s="6">
        <v>0</v>
      </c>
      <c r="M1771" s="6">
        <v>34.839999999999996</v>
      </c>
      <c r="N1771" s="6">
        <v>14.620000000000001</v>
      </c>
      <c r="O1771" s="6">
        <v>0</v>
      </c>
      <c r="P1771" s="82">
        <f t="shared" si="29"/>
        <v>20.219999999999995</v>
      </c>
    </row>
    <row r="1772" spans="1:16" s="3" customFormat="1" x14ac:dyDescent="0.25">
      <c r="A1772" s="5">
        <v>2019</v>
      </c>
      <c r="B1772" s="5">
        <v>7</v>
      </c>
      <c r="C1772" s="12" t="s">
        <v>27</v>
      </c>
      <c r="D1772" s="12" t="s">
        <v>28</v>
      </c>
      <c r="E1772" s="5" t="s">
        <v>29</v>
      </c>
      <c r="F1772" s="12" t="s">
        <v>31</v>
      </c>
      <c r="G1772" s="10" t="s">
        <v>30</v>
      </c>
      <c r="H1772" s="6">
        <v>10.290000000000001</v>
      </c>
      <c r="I1772" s="6">
        <v>0</v>
      </c>
      <c r="J1772" s="6">
        <v>0</v>
      </c>
      <c r="K1772" s="6">
        <v>0.03</v>
      </c>
      <c r="L1772" s="6">
        <v>0</v>
      </c>
      <c r="M1772" s="6">
        <v>10.26</v>
      </c>
      <c r="N1772" s="6">
        <v>4.3</v>
      </c>
      <c r="O1772" s="6">
        <v>0</v>
      </c>
      <c r="P1772" s="82">
        <f t="shared" si="29"/>
        <v>5.96</v>
      </c>
    </row>
    <row r="1773" spans="1:16" s="3" customFormat="1" x14ac:dyDescent="0.25">
      <c r="A1773" s="5">
        <v>2019</v>
      </c>
      <c r="B1773" s="5">
        <v>7</v>
      </c>
      <c r="C1773" s="12" t="s">
        <v>27</v>
      </c>
      <c r="D1773" s="12" t="s">
        <v>28</v>
      </c>
      <c r="E1773" s="5" t="s">
        <v>29</v>
      </c>
      <c r="F1773" s="12" t="s">
        <v>32</v>
      </c>
      <c r="G1773" s="10" t="s">
        <v>30</v>
      </c>
      <c r="H1773" s="6">
        <v>1.7900000000000003</v>
      </c>
      <c r="I1773" s="6">
        <v>0</v>
      </c>
      <c r="J1773" s="6">
        <v>0</v>
      </c>
      <c r="K1773" s="6">
        <v>0.05</v>
      </c>
      <c r="L1773" s="6">
        <v>0</v>
      </c>
      <c r="M1773" s="6">
        <v>1.73</v>
      </c>
      <c r="N1773" s="6">
        <v>0.72000000000000008</v>
      </c>
      <c r="O1773" s="6">
        <v>0</v>
      </c>
      <c r="P1773" s="82">
        <f t="shared" si="29"/>
        <v>1.0099999999999998</v>
      </c>
    </row>
    <row r="1774" spans="1:16" s="3" customFormat="1" x14ac:dyDescent="0.25">
      <c r="A1774" s="5">
        <v>2019</v>
      </c>
      <c r="B1774" s="5">
        <v>7</v>
      </c>
      <c r="C1774" s="12" t="s">
        <v>27</v>
      </c>
      <c r="D1774" s="12" t="s">
        <v>28</v>
      </c>
      <c r="E1774" s="5" t="s">
        <v>29</v>
      </c>
      <c r="F1774" s="12" t="s">
        <v>33</v>
      </c>
      <c r="G1774" s="10" t="s">
        <v>30</v>
      </c>
      <c r="H1774" s="6">
        <v>10.54</v>
      </c>
      <c r="I1774" s="6">
        <v>0</v>
      </c>
      <c r="J1774" s="6">
        <v>0</v>
      </c>
      <c r="K1774" s="6">
        <v>0.03</v>
      </c>
      <c r="L1774" s="6">
        <v>0</v>
      </c>
      <c r="M1774" s="6">
        <v>10.51</v>
      </c>
      <c r="N1774" s="6">
        <v>4.41</v>
      </c>
      <c r="O1774" s="6">
        <v>0</v>
      </c>
      <c r="P1774" s="82">
        <f t="shared" si="29"/>
        <v>6.1</v>
      </c>
    </row>
    <row r="1775" spans="1:16" s="3" customFormat="1" x14ac:dyDescent="0.25">
      <c r="A1775" s="5">
        <v>2019</v>
      </c>
      <c r="B1775" s="5">
        <v>7</v>
      </c>
      <c r="C1775" s="12" t="s">
        <v>27</v>
      </c>
      <c r="D1775" s="12" t="s">
        <v>28</v>
      </c>
      <c r="E1775" s="5" t="s">
        <v>29</v>
      </c>
      <c r="F1775" s="12" t="s">
        <v>34</v>
      </c>
      <c r="G1775" s="10" t="s">
        <v>30</v>
      </c>
      <c r="H1775" s="6">
        <v>52.83</v>
      </c>
      <c r="I1775" s="6">
        <v>0</v>
      </c>
      <c r="J1775" s="6">
        <v>0</v>
      </c>
      <c r="K1775" s="6">
        <v>0.15</v>
      </c>
      <c r="L1775" s="6">
        <v>0</v>
      </c>
      <c r="M1775" s="6">
        <v>52.68</v>
      </c>
      <c r="N1775" s="6">
        <v>22.11</v>
      </c>
      <c r="O1775" s="6">
        <v>0</v>
      </c>
      <c r="P1775" s="82">
        <f t="shared" si="29"/>
        <v>30.57</v>
      </c>
    </row>
    <row r="1776" spans="1:16" s="3" customFormat="1" x14ac:dyDescent="0.25">
      <c r="A1776" s="5">
        <v>2019</v>
      </c>
      <c r="B1776" s="5">
        <v>7</v>
      </c>
      <c r="C1776" s="12" t="s">
        <v>27</v>
      </c>
      <c r="D1776" s="12" t="s">
        <v>28</v>
      </c>
      <c r="E1776" s="5" t="s">
        <v>29</v>
      </c>
      <c r="F1776" s="12" t="s">
        <v>36</v>
      </c>
      <c r="G1776" s="10" t="s">
        <v>30</v>
      </c>
      <c r="H1776" s="6">
        <v>13.73</v>
      </c>
      <c r="I1776" s="6">
        <v>0</v>
      </c>
      <c r="J1776" s="6">
        <v>0</v>
      </c>
      <c r="K1776" s="6">
        <v>0.43</v>
      </c>
      <c r="L1776" s="6">
        <v>0</v>
      </c>
      <c r="M1776" s="6">
        <v>13.3</v>
      </c>
      <c r="N1776" s="6">
        <v>5.58</v>
      </c>
      <c r="O1776" s="6">
        <v>0</v>
      </c>
      <c r="P1776" s="82">
        <f t="shared" si="29"/>
        <v>7.7200000000000006</v>
      </c>
    </row>
    <row r="1777" spans="1:16" s="3" customFormat="1" x14ac:dyDescent="0.25">
      <c r="A1777" s="5">
        <v>2019</v>
      </c>
      <c r="B1777" s="5">
        <v>7</v>
      </c>
      <c r="C1777" s="12" t="s">
        <v>27</v>
      </c>
      <c r="D1777" s="12" t="s">
        <v>28</v>
      </c>
      <c r="E1777" s="5" t="s">
        <v>29</v>
      </c>
      <c r="F1777" s="12" t="s">
        <v>37</v>
      </c>
      <c r="G1777" s="10" t="s">
        <v>30</v>
      </c>
      <c r="H1777" s="6">
        <v>0.95</v>
      </c>
      <c r="I1777" s="6">
        <v>0</v>
      </c>
      <c r="J1777" s="6">
        <v>0</v>
      </c>
      <c r="K1777" s="6">
        <v>0.03</v>
      </c>
      <c r="L1777" s="6">
        <v>0</v>
      </c>
      <c r="M1777" s="6">
        <v>0.92</v>
      </c>
      <c r="N1777" s="6">
        <v>0.38</v>
      </c>
      <c r="O1777" s="6">
        <v>0</v>
      </c>
      <c r="P1777" s="82">
        <f t="shared" si="29"/>
        <v>0.54</v>
      </c>
    </row>
    <row r="1778" spans="1:16" s="3" customFormat="1" x14ac:dyDescent="0.25">
      <c r="A1778" s="5">
        <v>2019</v>
      </c>
      <c r="B1778" s="5">
        <v>7</v>
      </c>
      <c r="C1778" s="12" t="s">
        <v>27</v>
      </c>
      <c r="D1778" s="12" t="s">
        <v>28</v>
      </c>
      <c r="E1778" s="5" t="s">
        <v>29</v>
      </c>
      <c r="F1778" s="12" t="s">
        <v>38</v>
      </c>
      <c r="G1778" s="10" t="s">
        <v>30</v>
      </c>
      <c r="H1778" s="6">
        <v>99.12</v>
      </c>
      <c r="I1778" s="6">
        <v>0</v>
      </c>
      <c r="J1778" s="6">
        <v>0</v>
      </c>
      <c r="K1778" s="6">
        <v>3.11</v>
      </c>
      <c r="L1778" s="6">
        <v>0</v>
      </c>
      <c r="M1778" s="6">
        <v>96</v>
      </c>
      <c r="N1778" s="6">
        <v>40.29</v>
      </c>
      <c r="O1778" s="6">
        <v>0</v>
      </c>
      <c r="P1778" s="82">
        <f t="shared" si="29"/>
        <v>55.71</v>
      </c>
    </row>
    <row r="1779" spans="1:16" s="3" customFormat="1" x14ac:dyDescent="0.25">
      <c r="A1779" s="5">
        <v>2019</v>
      </c>
      <c r="B1779" s="5">
        <v>7</v>
      </c>
      <c r="C1779" s="12" t="s">
        <v>27</v>
      </c>
      <c r="D1779" s="12" t="s">
        <v>28</v>
      </c>
      <c r="E1779" s="5" t="s">
        <v>29</v>
      </c>
      <c r="F1779" s="12" t="s">
        <v>39</v>
      </c>
      <c r="G1779" s="10" t="s">
        <v>30</v>
      </c>
      <c r="H1779" s="6">
        <v>45.84</v>
      </c>
      <c r="I1779" s="6">
        <v>0</v>
      </c>
      <c r="J1779" s="6">
        <v>0</v>
      </c>
      <c r="K1779" s="6">
        <v>1.44</v>
      </c>
      <c r="L1779" s="6">
        <v>0</v>
      </c>
      <c r="M1779" s="6">
        <v>44.39</v>
      </c>
      <c r="N1779" s="6">
        <v>18.63</v>
      </c>
      <c r="O1779" s="6">
        <v>0</v>
      </c>
      <c r="P1779" s="82">
        <f t="shared" si="29"/>
        <v>25.76</v>
      </c>
    </row>
    <row r="1780" spans="1:16" s="3" customFormat="1" x14ac:dyDescent="0.25">
      <c r="A1780" s="5">
        <v>2019</v>
      </c>
      <c r="B1780" s="5">
        <v>7</v>
      </c>
      <c r="C1780" s="12" t="s">
        <v>27</v>
      </c>
      <c r="D1780" s="12" t="s">
        <v>28</v>
      </c>
      <c r="E1780" s="5" t="s">
        <v>29</v>
      </c>
      <c r="F1780" s="12" t="s">
        <v>40</v>
      </c>
      <c r="G1780" s="10" t="s">
        <v>30</v>
      </c>
      <c r="H1780" s="6">
        <v>28.67</v>
      </c>
      <c r="I1780" s="6">
        <v>0</v>
      </c>
      <c r="J1780" s="6">
        <v>0</v>
      </c>
      <c r="K1780" s="6">
        <v>0.9</v>
      </c>
      <c r="L1780" s="6">
        <v>0</v>
      </c>
      <c r="M1780" s="6">
        <v>27.77</v>
      </c>
      <c r="N1780" s="6">
        <v>11.66</v>
      </c>
      <c r="O1780" s="6">
        <v>0</v>
      </c>
      <c r="P1780" s="82">
        <f t="shared" si="29"/>
        <v>16.11</v>
      </c>
    </row>
    <row r="1781" spans="1:16" s="3" customFormat="1" x14ac:dyDescent="0.25">
      <c r="A1781" s="5">
        <v>2019</v>
      </c>
      <c r="B1781" s="5">
        <v>7</v>
      </c>
      <c r="C1781" s="12" t="s">
        <v>27</v>
      </c>
      <c r="D1781" s="12" t="s">
        <v>28</v>
      </c>
      <c r="E1781" s="5" t="s">
        <v>29</v>
      </c>
      <c r="F1781" s="12" t="s">
        <v>41</v>
      </c>
      <c r="G1781" s="10" t="s">
        <v>30</v>
      </c>
      <c r="H1781" s="6">
        <v>9.34</v>
      </c>
      <c r="I1781" s="6">
        <v>0</v>
      </c>
      <c r="J1781" s="6">
        <v>0</v>
      </c>
      <c r="K1781" s="6">
        <v>0.3</v>
      </c>
      <c r="L1781" s="6">
        <v>0</v>
      </c>
      <c r="M1781" s="6">
        <v>9.0500000000000007</v>
      </c>
      <c r="N1781" s="6">
        <v>3.8000000000000003</v>
      </c>
      <c r="O1781" s="6">
        <v>0</v>
      </c>
      <c r="P1781" s="82">
        <f t="shared" si="29"/>
        <v>5.25</v>
      </c>
    </row>
    <row r="1782" spans="1:16" s="3" customFormat="1" x14ac:dyDescent="0.25">
      <c r="A1782" s="5">
        <v>2019</v>
      </c>
      <c r="B1782" s="5">
        <v>7</v>
      </c>
      <c r="C1782" s="12" t="s">
        <v>124</v>
      </c>
      <c r="D1782" s="12" t="s">
        <v>353</v>
      </c>
      <c r="E1782" s="5" t="s">
        <v>29</v>
      </c>
      <c r="F1782" s="12" t="s">
        <v>515</v>
      </c>
      <c r="G1782" s="10" t="s">
        <v>516</v>
      </c>
      <c r="H1782" s="6">
        <v>4.05</v>
      </c>
      <c r="I1782" s="6">
        <v>0</v>
      </c>
      <c r="J1782" s="6">
        <v>0</v>
      </c>
      <c r="K1782" s="6">
        <v>4.05</v>
      </c>
      <c r="L1782" s="6">
        <v>0</v>
      </c>
      <c r="M1782" s="6">
        <v>0</v>
      </c>
      <c r="N1782" s="6">
        <v>0</v>
      </c>
      <c r="O1782" s="6">
        <v>0</v>
      </c>
      <c r="P1782" s="82">
        <f t="shared" si="29"/>
        <v>0</v>
      </c>
    </row>
    <row r="1783" spans="1:16" s="3" customFormat="1" x14ac:dyDescent="0.25">
      <c r="A1783" s="5">
        <v>2019</v>
      </c>
      <c r="B1783" s="5">
        <v>7</v>
      </c>
      <c r="C1783" s="12" t="s">
        <v>15</v>
      </c>
      <c r="D1783" s="12" t="s">
        <v>42</v>
      </c>
      <c r="E1783" s="5" t="s">
        <v>43</v>
      </c>
      <c r="F1783" s="12" t="s">
        <v>44</v>
      </c>
      <c r="G1783" s="10" t="s">
        <v>45</v>
      </c>
      <c r="H1783" s="6">
        <v>0.81</v>
      </c>
      <c r="I1783" s="6">
        <v>0</v>
      </c>
      <c r="J1783" s="6">
        <v>0</v>
      </c>
      <c r="K1783" s="6">
        <v>0.81</v>
      </c>
      <c r="L1783" s="6">
        <v>0</v>
      </c>
      <c r="M1783" s="6">
        <v>0</v>
      </c>
      <c r="N1783" s="6">
        <v>0</v>
      </c>
      <c r="O1783" s="6">
        <v>0</v>
      </c>
      <c r="P1783" s="82">
        <f t="shared" si="29"/>
        <v>0</v>
      </c>
    </row>
    <row r="1784" spans="1:16" s="3" customFormat="1" x14ac:dyDescent="0.25">
      <c r="A1784" s="5">
        <v>2019</v>
      </c>
      <c r="B1784" s="5">
        <v>7</v>
      </c>
      <c r="C1784" s="12" t="s">
        <v>19</v>
      </c>
      <c r="D1784" s="12" t="s">
        <v>46</v>
      </c>
      <c r="E1784" s="5" t="s">
        <v>17</v>
      </c>
      <c r="F1784" s="12" t="s">
        <v>47</v>
      </c>
      <c r="G1784" s="10" t="s">
        <v>48</v>
      </c>
      <c r="H1784" s="6">
        <v>0.47</v>
      </c>
      <c r="I1784" s="6">
        <v>0</v>
      </c>
      <c r="J1784" s="6">
        <v>0</v>
      </c>
      <c r="K1784" s="6">
        <v>0.47</v>
      </c>
      <c r="L1784" s="6">
        <v>0</v>
      </c>
      <c r="M1784" s="6">
        <v>0</v>
      </c>
      <c r="N1784" s="6">
        <v>0</v>
      </c>
      <c r="O1784" s="6">
        <v>0</v>
      </c>
      <c r="P1784" s="82">
        <f t="shared" si="29"/>
        <v>0</v>
      </c>
    </row>
    <row r="1785" spans="1:16" s="3" customFormat="1" x14ac:dyDescent="0.25">
      <c r="A1785" s="5">
        <v>2019</v>
      </c>
      <c r="B1785" s="5">
        <v>7</v>
      </c>
      <c r="C1785" s="12" t="s">
        <v>19</v>
      </c>
      <c r="D1785" s="12" t="s">
        <v>46</v>
      </c>
      <c r="E1785" s="5" t="s">
        <v>17</v>
      </c>
      <c r="F1785" s="12" t="s">
        <v>49</v>
      </c>
      <c r="G1785" s="10" t="s">
        <v>48</v>
      </c>
      <c r="H1785" s="6">
        <v>1.1400000000000001</v>
      </c>
      <c r="I1785" s="6">
        <v>0</v>
      </c>
      <c r="J1785" s="6">
        <v>0</v>
      </c>
      <c r="K1785" s="6">
        <v>1.1400000000000001</v>
      </c>
      <c r="L1785" s="6">
        <v>0</v>
      </c>
      <c r="M1785" s="6">
        <v>0</v>
      </c>
      <c r="N1785" s="6">
        <v>0</v>
      </c>
      <c r="O1785" s="6">
        <v>0</v>
      </c>
      <c r="P1785" s="82">
        <f t="shared" si="29"/>
        <v>0</v>
      </c>
    </row>
    <row r="1786" spans="1:16" s="3" customFormat="1" x14ac:dyDescent="0.25">
      <c r="A1786" s="5">
        <v>2019</v>
      </c>
      <c r="B1786" s="5">
        <v>7</v>
      </c>
      <c r="C1786" s="12" t="s">
        <v>15</v>
      </c>
      <c r="D1786" s="12" t="s">
        <v>50</v>
      </c>
      <c r="E1786" s="5" t="s">
        <v>51</v>
      </c>
      <c r="F1786" s="12" t="s">
        <v>52</v>
      </c>
      <c r="G1786" s="10" t="s">
        <v>53</v>
      </c>
      <c r="H1786" s="6">
        <v>43.569999999999993</v>
      </c>
      <c r="I1786" s="6">
        <v>0</v>
      </c>
      <c r="J1786" s="6">
        <v>0</v>
      </c>
      <c r="K1786" s="6">
        <v>2.7199999999999998</v>
      </c>
      <c r="L1786" s="6">
        <v>40.85</v>
      </c>
      <c r="M1786" s="6">
        <v>0</v>
      </c>
      <c r="N1786" s="6">
        <v>0</v>
      </c>
      <c r="O1786" s="6">
        <v>0</v>
      </c>
      <c r="P1786" s="82">
        <f t="shared" si="29"/>
        <v>0</v>
      </c>
    </row>
    <row r="1787" spans="1:16" s="3" customFormat="1" x14ac:dyDescent="0.25">
      <c r="A1787" s="5">
        <v>2019</v>
      </c>
      <c r="B1787" s="5">
        <v>7</v>
      </c>
      <c r="C1787" s="12" t="s">
        <v>15</v>
      </c>
      <c r="D1787" s="12" t="s">
        <v>50</v>
      </c>
      <c r="E1787" s="5" t="s">
        <v>51</v>
      </c>
      <c r="F1787" s="12" t="s">
        <v>54</v>
      </c>
      <c r="G1787" s="10" t="s">
        <v>53</v>
      </c>
      <c r="H1787" s="6">
        <v>21.65</v>
      </c>
      <c r="I1787" s="6">
        <v>0</v>
      </c>
      <c r="J1787" s="6">
        <v>0</v>
      </c>
      <c r="K1787" s="6">
        <v>1.08</v>
      </c>
      <c r="L1787" s="6">
        <v>20.57</v>
      </c>
      <c r="M1787" s="6">
        <v>0</v>
      </c>
      <c r="N1787" s="6">
        <v>0</v>
      </c>
      <c r="O1787" s="6">
        <v>0</v>
      </c>
      <c r="P1787" s="82">
        <f t="shared" si="29"/>
        <v>0</v>
      </c>
    </row>
    <row r="1788" spans="1:16" s="3" customFormat="1" x14ac:dyDescent="0.25">
      <c r="A1788" s="5">
        <v>2019</v>
      </c>
      <c r="B1788" s="5">
        <v>7</v>
      </c>
      <c r="C1788" s="12" t="s">
        <v>327</v>
      </c>
      <c r="D1788" s="12" t="s">
        <v>533</v>
      </c>
      <c r="E1788" s="12" t="s">
        <v>81</v>
      </c>
      <c r="F1788" s="12" t="s">
        <v>534</v>
      </c>
      <c r="G1788" s="10" t="s">
        <v>534</v>
      </c>
      <c r="H1788" s="6">
        <v>0.17</v>
      </c>
      <c r="I1788" s="6">
        <v>0</v>
      </c>
      <c r="J1788" s="6">
        <v>0</v>
      </c>
      <c r="K1788" s="6">
        <v>0.17</v>
      </c>
      <c r="L1788" s="6">
        <v>0</v>
      </c>
      <c r="M1788" s="6">
        <v>0</v>
      </c>
      <c r="N1788" s="6">
        <v>0</v>
      </c>
      <c r="O1788" s="6">
        <v>0</v>
      </c>
      <c r="P1788" s="82">
        <f t="shared" si="29"/>
        <v>0</v>
      </c>
    </row>
    <row r="1789" spans="1:16" s="3" customFormat="1" x14ac:dyDescent="0.25">
      <c r="A1789" s="5">
        <v>2019</v>
      </c>
      <c r="B1789" s="5">
        <v>7</v>
      </c>
      <c r="C1789" s="12" t="s">
        <v>55</v>
      </c>
      <c r="D1789" s="12" t="s">
        <v>56</v>
      </c>
      <c r="E1789" s="5" t="s">
        <v>57</v>
      </c>
      <c r="F1789" s="12" t="s">
        <v>58</v>
      </c>
      <c r="G1789" s="10" t="s">
        <v>59</v>
      </c>
      <c r="H1789" s="6">
        <v>0.04</v>
      </c>
      <c r="I1789" s="6">
        <v>0</v>
      </c>
      <c r="J1789" s="6">
        <v>0</v>
      </c>
      <c r="K1789" s="6">
        <v>0.04</v>
      </c>
      <c r="L1789" s="6">
        <v>0</v>
      </c>
      <c r="M1789" s="6">
        <v>0</v>
      </c>
      <c r="N1789" s="6">
        <v>0</v>
      </c>
      <c r="O1789" s="6">
        <v>0</v>
      </c>
      <c r="P1789" s="82">
        <f t="shared" si="29"/>
        <v>0</v>
      </c>
    </row>
    <row r="1790" spans="1:16" s="3" customFormat="1" x14ac:dyDescent="0.25">
      <c r="A1790" s="5">
        <v>2019</v>
      </c>
      <c r="B1790" s="5">
        <v>7</v>
      </c>
      <c r="C1790" s="12" t="s">
        <v>55</v>
      </c>
      <c r="D1790" s="12" t="s">
        <v>60</v>
      </c>
      <c r="E1790" s="5" t="s">
        <v>57</v>
      </c>
      <c r="F1790" s="12" t="s">
        <v>60</v>
      </c>
      <c r="G1790" s="10" t="s">
        <v>59</v>
      </c>
      <c r="H1790" s="6">
        <v>313.95</v>
      </c>
      <c r="I1790" s="6">
        <v>0</v>
      </c>
      <c r="J1790" s="6">
        <v>0</v>
      </c>
      <c r="K1790" s="6">
        <v>2.4300000000000002</v>
      </c>
      <c r="L1790" s="6">
        <v>0</v>
      </c>
      <c r="M1790" s="6">
        <v>0</v>
      </c>
      <c r="N1790" s="6">
        <v>0</v>
      </c>
      <c r="O1790" s="6">
        <v>311.52</v>
      </c>
      <c r="P1790" s="82">
        <f t="shared" si="29"/>
        <v>311.52</v>
      </c>
    </row>
    <row r="1791" spans="1:16" s="3" customFormat="1" x14ac:dyDescent="0.25">
      <c r="A1791" s="5">
        <v>2019</v>
      </c>
      <c r="B1791" s="5">
        <v>7</v>
      </c>
      <c r="C1791" s="12" t="s">
        <v>61</v>
      </c>
      <c r="D1791" s="12" t="s">
        <v>62</v>
      </c>
      <c r="E1791" s="5" t="s">
        <v>29</v>
      </c>
      <c r="F1791" s="12" t="s">
        <v>63</v>
      </c>
      <c r="G1791" s="10" t="s">
        <v>64</v>
      </c>
      <c r="H1791" s="6">
        <v>0.99</v>
      </c>
      <c r="I1791" s="6">
        <v>0</v>
      </c>
      <c r="J1791" s="6">
        <v>0</v>
      </c>
      <c r="K1791" s="6">
        <v>0.05</v>
      </c>
      <c r="L1791" s="6">
        <v>0.95</v>
      </c>
      <c r="M1791" s="6">
        <v>0</v>
      </c>
      <c r="N1791" s="6">
        <v>0</v>
      </c>
      <c r="O1791" s="6">
        <v>0</v>
      </c>
      <c r="P1791" s="82">
        <f t="shared" si="29"/>
        <v>0</v>
      </c>
    </row>
    <row r="1792" spans="1:16" s="3" customFormat="1" x14ac:dyDescent="0.25">
      <c r="A1792" s="5">
        <v>2019</v>
      </c>
      <c r="B1792" s="5">
        <v>7</v>
      </c>
      <c r="C1792" s="12" t="s">
        <v>61</v>
      </c>
      <c r="D1792" s="12" t="s">
        <v>62</v>
      </c>
      <c r="E1792" s="5" t="s">
        <v>29</v>
      </c>
      <c r="F1792" s="12" t="s">
        <v>65</v>
      </c>
      <c r="G1792" s="10" t="s">
        <v>64</v>
      </c>
      <c r="H1792" s="6">
        <v>61.74</v>
      </c>
      <c r="I1792" s="6">
        <v>0</v>
      </c>
      <c r="J1792" s="6">
        <v>17</v>
      </c>
      <c r="K1792" s="6">
        <v>3.48</v>
      </c>
      <c r="L1792" s="6">
        <v>35.49</v>
      </c>
      <c r="M1792" s="6">
        <v>0</v>
      </c>
      <c r="N1792" s="6">
        <v>0</v>
      </c>
      <c r="O1792" s="6">
        <v>5.78</v>
      </c>
      <c r="P1792" s="82">
        <f t="shared" si="29"/>
        <v>5.78</v>
      </c>
    </row>
    <row r="1793" spans="1:16" s="3" customFormat="1" x14ac:dyDescent="0.25">
      <c r="A1793" s="5">
        <v>2019</v>
      </c>
      <c r="B1793" s="5">
        <v>7</v>
      </c>
      <c r="C1793" s="12" t="s">
        <v>19</v>
      </c>
      <c r="D1793" s="12" t="s">
        <v>66</v>
      </c>
      <c r="E1793" s="5" t="s">
        <v>67</v>
      </c>
      <c r="F1793" s="12" t="s">
        <v>68</v>
      </c>
      <c r="G1793" s="10" t="s">
        <v>68</v>
      </c>
      <c r="H1793" s="6">
        <v>0.21</v>
      </c>
      <c r="I1793" s="6">
        <v>0</v>
      </c>
      <c r="J1793" s="6">
        <v>0</v>
      </c>
      <c r="K1793" s="6">
        <v>0.21</v>
      </c>
      <c r="L1793" s="6">
        <v>0</v>
      </c>
      <c r="M1793" s="6">
        <v>0</v>
      </c>
      <c r="N1793" s="6">
        <v>0</v>
      </c>
      <c r="O1793" s="6">
        <v>0</v>
      </c>
      <c r="P1793" s="82">
        <f t="shared" si="29"/>
        <v>0</v>
      </c>
    </row>
    <row r="1794" spans="1:16" s="3" customFormat="1" x14ac:dyDescent="0.25">
      <c r="A1794" s="5">
        <v>2019</v>
      </c>
      <c r="B1794" s="5">
        <v>7</v>
      </c>
      <c r="C1794" s="12" t="s">
        <v>19</v>
      </c>
      <c r="D1794" s="12" t="s">
        <v>66</v>
      </c>
      <c r="E1794" s="5" t="s">
        <v>67</v>
      </c>
      <c r="F1794" s="12" t="s">
        <v>69</v>
      </c>
      <c r="G1794" s="10" t="s">
        <v>68</v>
      </c>
      <c r="H1794" s="6">
        <v>0.05</v>
      </c>
      <c r="I1794" s="6">
        <v>0</v>
      </c>
      <c r="J1794" s="6">
        <v>0</v>
      </c>
      <c r="K1794" s="6">
        <v>0.05</v>
      </c>
      <c r="L1794" s="6">
        <v>0</v>
      </c>
      <c r="M1794" s="6">
        <v>0</v>
      </c>
      <c r="N1794" s="6">
        <v>0</v>
      </c>
      <c r="O1794" s="6">
        <v>0</v>
      </c>
      <c r="P1794" s="82">
        <f t="shared" si="29"/>
        <v>0</v>
      </c>
    </row>
    <row r="1795" spans="1:16" s="3" customFormat="1" x14ac:dyDescent="0.25">
      <c r="A1795" s="5">
        <v>2019</v>
      </c>
      <c r="B1795" s="5">
        <v>7</v>
      </c>
      <c r="C1795" s="12" t="s">
        <v>19</v>
      </c>
      <c r="D1795" s="12" t="s">
        <v>70</v>
      </c>
      <c r="E1795" s="5" t="s">
        <v>67</v>
      </c>
      <c r="F1795" s="12" t="s">
        <v>71</v>
      </c>
      <c r="G1795" s="10" t="s">
        <v>68</v>
      </c>
      <c r="H1795" s="6">
        <v>1.25</v>
      </c>
      <c r="I1795" s="6">
        <v>0</v>
      </c>
      <c r="J1795" s="6">
        <v>0</v>
      </c>
      <c r="K1795" s="6">
        <v>7.0000000000000007E-2</v>
      </c>
      <c r="L1795" s="6">
        <v>1.19</v>
      </c>
      <c r="M1795" s="6">
        <v>0</v>
      </c>
      <c r="N1795" s="6">
        <v>0</v>
      </c>
      <c r="O1795" s="6">
        <v>0</v>
      </c>
      <c r="P1795" s="82">
        <f t="shared" si="29"/>
        <v>0</v>
      </c>
    </row>
    <row r="1796" spans="1:16" s="3" customFormat="1" x14ac:dyDescent="0.25">
      <c r="A1796" s="5">
        <v>2019</v>
      </c>
      <c r="B1796" s="5">
        <v>7</v>
      </c>
      <c r="C1796" s="12" t="s">
        <v>19</v>
      </c>
      <c r="D1796" s="12" t="s">
        <v>20</v>
      </c>
      <c r="E1796" s="5" t="s">
        <v>67</v>
      </c>
      <c r="F1796" s="12" t="s">
        <v>72</v>
      </c>
      <c r="G1796" s="10" t="s">
        <v>68</v>
      </c>
      <c r="H1796" s="6">
        <v>0.41000000000000003</v>
      </c>
      <c r="I1796" s="6">
        <v>0</v>
      </c>
      <c r="J1796" s="6">
        <v>0</v>
      </c>
      <c r="K1796" s="6">
        <v>0.02</v>
      </c>
      <c r="L1796" s="6">
        <v>0.38</v>
      </c>
      <c r="M1796" s="6">
        <v>0</v>
      </c>
      <c r="N1796" s="6">
        <v>0</v>
      </c>
      <c r="O1796" s="6">
        <v>0</v>
      </c>
      <c r="P1796" s="82">
        <f t="shared" ref="P1796:P1859" si="30">+O1796+M1796-N1796</f>
        <v>0</v>
      </c>
    </row>
    <row r="1797" spans="1:16" s="3" customFormat="1" x14ac:dyDescent="0.25">
      <c r="A1797" s="5">
        <v>2019</v>
      </c>
      <c r="B1797" s="5">
        <v>7</v>
      </c>
      <c r="C1797" s="12" t="s">
        <v>61</v>
      </c>
      <c r="D1797" s="12" t="s">
        <v>62</v>
      </c>
      <c r="E1797" s="5" t="s">
        <v>29</v>
      </c>
      <c r="F1797" s="12" t="s">
        <v>73</v>
      </c>
      <c r="G1797" s="10" t="s">
        <v>74</v>
      </c>
      <c r="H1797" s="6">
        <v>29.52</v>
      </c>
      <c r="I1797" s="6">
        <v>0</v>
      </c>
      <c r="J1797" s="6">
        <v>0</v>
      </c>
      <c r="K1797" s="6">
        <v>13.65</v>
      </c>
      <c r="L1797" s="6">
        <v>15.86</v>
      </c>
      <c r="M1797" s="6">
        <v>0</v>
      </c>
      <c r="N1797" s="6">
        <v>0</v>
      </c>
      <c r="O1797" s="6">
        <v>0</v>
      </c>
      <c r="P1797" s="82">
        <f t="shared" si="30"/>
        <v>0</v>
      </c>
    </row>
    <row r="1798" spans="1:16" s="3" customFormat="1" x14ac:dyDescent="0.25">
      <c r="A1798" s="5">
        <v>2019</v>
      </c>
      <c r="B1798" s="5">
        <v>7</v>
      </c>
      <c r="C1798" s="12" t="s">
        <v>19</v>
      </c>
      <c r="D1798" s="12" t="s">
        <v>75</v>
      </c>
      <c r="E1798" s="5" t="s">
        <v>17</v>
      </c>
      <c r="F1798" s="12" t="s">
        <v>76</v>
      </c>
      <c r="G1798" s="10" t="s">
        <v>77</v>
      </c>
      <c r="H1798" s="6">
        <v>4.28</v>
      </c>
      <c r="I1798" s="6">
        <v>0</v>
      </c>
      <c r="J1798" s="6">
        <v>0</v>
      </c>
      <c r="K1798" s="6">
        <v>4.28</v>
      </c>
      <c r="L1798" s="6">
        <v>0</v>
      </c>
      <c r="M1798" s="6">
        <v>0</v>
      </c>
      <c r="N1798" s="6">
        <v>0</v>
      </c>
      <c r="O1798" s="6">
        <v>0</v>
      </c>
      <c r="P1798" s="82">
        <f t="shared" si="30"/>
        <v>0</v>
      </c>
    </row>
    <row r="1799" spans="1:16" s="3" customFormat="1" x14ac:dyDescent="0.25">
      <c r="A1799" s="5">
        <v>2019</v>
      </c>
      <c r="B1799" s="5">
        <v>7</v>
      </c>
      <c r="C1799" s="12" t="s">
        <v>19</v>
      </c>
      <c r="D1799" s="12" t="s">
        <v>78</v>
      </c>
      <c r="E1799" s="5" t="s">
        <v>17</v>
      </c>
      <c r="F1799" s="12" t="s">
        <v>76</v>
      </c>
      <c r="G1799" s="10" t="s">
        <v>77</v>
      </c>
      <c r="H1799" s="6">
        <v>0.6</v>
      </c>
      <c r="I1799" s="6">
        <v>0</v>
      </c>
      <c r="J1799" s="6">
        <v>0</v>
      </c>
      <c r="K1799" s="6">
        <v>0.6</v>
      </c>
      <c r="L1799" s="6">
        <v>0</v>
      </c>
      <c r="M1799" s="6">
        <v>0</v>
      </c>
      <c r="N1799" s="6">
        <v>0</v>
      </c>
      <c r="O1799" s="6">
        <v>0</v>
      </c>
      <c r="P1799" s="82">
        <f t="shared" si="30"/>
        <v>0</v>
      </c>
    </row>
    <row r="1800" spans="1:16" s="3" customFormat="1" x14ac:dyDescent="0.25">
      <c r="A1800" s="5">
        <v>2019</v>
      </c>
      <c r="B1800" s="5">
        <v>7</v>
      </c>
      <c r="C1800" s="12" t="s">
        <v>79</v>
      </c>
      <c r="D1800" s="12" t="s">
        <v>80</v>
      </c>
      <c r="E1800" s="5" t="s">
        <v>81</v>
      </c>
      <c r="F1800" s="12" t="s">
        <v>82</v>
      </c>
      <c r="G1800" s="10" t="s">
        <v>83</v>
      </c>
      <c r="H1800" s="6">
        <v>46.34</v>
      </c>
      <c r="I1800" s="6">
        <v>0</v>
      </c>
      <c r="J1800" s="6">
        <v>0</v>
      </c>
      <c r="K1800" s="6">
        <v>46.34</v>
      </c>
      <c r="L1800" s="6">
        <v>0</v>
      </c>
      <c r="M1800" s="6">
        <v>0</v>
      </c>
      <c r="N1800" s="6">
        <v>0</v>
      </c>
      <c r="O1800" s="6">
        <v>0</v>
      </c>
      <c r="P1800" s="82">
        <f t="shared" si="30"/>
        <v>0</v>
      </c>
    </row>
    <row r="1801" spans="1:16" s="3" customFormat="1" x14ac:dyDescent="0.25">
      <c r="A1801" s="5">
        <v>2019</v>
      </c>
      <c r="B1801" s="5">
        <v>7</v>
      </c>
      <c r="C1801" s="12" t="s">
        <v>79</v>
      </c>
      <c r="D1801" s="12" t="s">
        <v>80</v>
      </c>
      <c r="E1801" s="5" t="s">
        <v>81</v>
      </c>
      <c r="F1801" s="12" t="s">
        <v>83</v>
      </c>
      <c r="G1801" s="10" t="s">
        <v>83</v>
      </c>
      <c r="H1801" s="6">
        <v>55.57</v>
      </c>
      <c r="I1801" s="6">
        <v>0</v>
      </c>
      <c r="J1801" s="6">
        <v>0</v>
      </c>
      <c r="K1801" s="6">
        <v>37</v>
      </c>
      <c r="L1801" s="6">
        <v>0.86</v>
      </c>
      <c r="M1801" s="6">
        <v>6.75</v>
      </c>
      <c r="N1801" s="6">
        <v>0</v>
      </c>
      <c r="O1801" s="6">
        <v>10.96</v>
      </c>
      <c r="P1801" s="82">
        <f t="shared" si="30"/>
        <v>17.71</v>
      </c>
    </row>
    <row r="1802" spans="1:16" s="3" customFormat="1" x14ac:dyDescent="0.25">
      <c r="A1802" s="5">
        <v>2019</v>
      </c>
      <c r="B1802" s="5">
        <v>7</v>
      </c>
      <c r="C1802" s="12" t="s">
        <v>27</v>
      </c>
      <c r="D1802" s="12" t="s">
        <v>84</v>
      </c>
      <c r="E1802" s="5" t="s">
        <v>85</v>
      </c>
      <c r="F1802" s="12" t="s">
        <v>86</v>
      </c>
      <c r="G1802" s="10" t="s">
        <v>87</v>
      </c>
      <c r="H1802" s="6">
        <v>8.1</v>
      </c>
      <c r="I1802" s="6">
        <v>0</v>
      </c>
      <c r="J1802" s="6">
        <v>0</v>
      </c>
      <c r="K1802" s="6">
        <v>2.4500000000000002</v>
      </c>
      <c r="L1802" s="6">
        <v>5.65</v>
      </c>
      <c r="M1802" s="6">
        <v>0</v>
      </c>
      <c r="N1802" s="6">
        <v>0</v>
      </c>
      <c r="O1802" s="6">
        <v>0</v>
      </c>
      <c r="P1802" s="82">
        <f t="shared" si="30"/>
        <v>0</v>
      </c>
    </row>
    <row r="1803" spans="1:16" s="3" customFormat="1" x14ac:dyDescent="0.25">
      <c r="A1803" s="5">
        <v>2019</v>
      </c>
      <c r="B1803" s="5">
        <v>7</v>
      </c>
      <c r="C1803" s="12" t="s">
        <v>27</v>
      </c>
      <c r="D1803" s="12" t="s">
        <v>84</v>
      </c>
      <c r="E1803" s="5" t="s">
        <v>85</v>
      </c>
      <c r="F1803" s="12" t="s">
        <v>88</v>
      </c>
      <c r="G1803" s="10" t="s">
        <v>87</v>
      </c>
      <c r="H1803" s="6">
        <v>2.68</v>
      </c>
      <c r="I1803" s="6">
        <v>0</v>
      </c>
      <c r="J1803" s="6">
        <v>0</v>
      </c>
      <c r="K1803" s="6">
        <v>0.81</v>
      </c>
      <c r="L1803" s="6">
        <v>1.87</v>
      </c>
      <c r="M1803" s="6">
        <v>0</v>
      </c>
      <c r="N1803" s="6">
        <v>0</v>
      </c>
      <c r="O1803" s="6">
        <v>0</v>
      </c>
      <c r="P1803" s="82">
        <f t="shared" si="30"/>
        <v>0</v>
      </c>
    </row>
    <row r="1804" spans="1:16" s="3" customFormat="1" x14ac:dyDescent="0.25">
      <c r="A1804" s="5">
        <v>2019</v>
      </c>
      <c r="B1804" s="5">
        <v>7</v>
      </c>
      <c r="C1804" s="12" t="s">
        <v>89</v>
      </c>
      <c r="D1804" s="12" t="s">
        <v>90</v>
      </c>
      <c r="E1804" s="5" t="s">
        <v>91</v>
      </c>
      <c r="F1804" s="12" t="s">
        <v>92</v>
      </c>
      <c r="G1804" s="10" t="s">
        <v>93</v>
      </c>
      <c r="H1804" s="6">
        <v>1.0900000000000001</v>
      </c>
      <c r="I1804" s="6">
        <v>0</v>
      </c>
      <c r="J1804" s="6">
        <v>0</v>
      </c>
      <c r="K1804" s="6">
        <v>0</v>
      </c>
      <c r="L1804" s="6">
        <v>0.53</v>
      </c>
      <c r="M1804" s="6">
        <v>0.56000000000000005</v>
      </c>
      <c r="N1804" s="6">
        <v>0.2</v>
      </c>
      <c r="O1804" s="6">
        <v>0</v>
      </c>
      <c r="P1804" s="82">
        <f t="shared" si="30"/>
        <v>0.36000000000000004</v>
      </c>
    </row>
    <row r="1805" spans="1:16" s="3" customFormat="1" x14ac:dyDescent="0.25">
      <c r="A1805" s="5">
        <v>2019</v>
      </c>
      <c r="B1805" s="5">
        <v>7</v>
      </c>
      <c r="C1805" s="12" t="s">
        <v>89</v>
      </c>
      <c r="D1805" s="12" t="s">
        <v>90</v>
      </c>
      <c r="E1805" s="5" t="s">
        <v>91</v>
      </c>
      <c r="F1805" s="12" t="s">
        <v>94</v>
      </c>
      <c r="G1805" s="10" t="s">
        <v>93</v>
      </c>
      <c r="H1805" s="6">
        <v>17.850000000000001</v>
      </c>
      <c r="I1805" s="6">
        <v>0</v>
      </c>
      <c r="J1805" s="6">
        <v>0</v>
      </c>
      <c r="K1805" s="6">
        <v>0.15</v>
      </c>
      <c r="L1805" s="6">
        <v>5.74</v>
      </c>
      <c r="M1805" s="6">
        <v>11.96</v>
      </c>
      <c r="N1805" s="6">
        <v>4.1399999999999997</v>
      </c>
      <c r="O1805" s="6">
        <v>0</v>
      </c>
      <c r="P1805" s="82">
        <f t="shared" si="30"/>
        <v>7.8200000000000012</v>
      </c>
    </row>
    <row r="1806" spans="1:16" s="3" customFormat="1" x14ac:dyDescent="0.25">
      <c r="A1806" s="5">
        <v>2019</v>
      </c>
      <c r="B1806" s="5">
        <v>7</v>
      </c>
      <c r="C1806" s="12" t="s">
        <v>89</v>
      </c>
      <c r="D1806" s="12" t="s">
        <v>90</v>
      </c>
      <c r="E1806" s="5" t="s">
        <v>91</v>
      </c>
      <c r="F1806" s="12" t="s">
        <v>95</v>
      </c>
      <c r="G1806" s="10" t="s">
        <v>93</v>
      </c>
      <c r="H1806" s="6">
        <v>250.05</v>
      </c>
      <c r="I1806" s="6">
        <v>0</v>
      </c>
      <c r="J1806" s="6">
        <v>0</v>
      </c>
      <c r="K1806" s="6">
        <v>1.31</v>
      </c>
      <c r="L1806" s="6">
        <v>25.74</v>
      </c>
      <c r="M1806" s="6">
        <v>223</v>
      </c>
      <c r="N1806" s="6">
        <v>77.19</v>
      </c>
      <c r="O1806" s="6">
        <v>0</v>
      </c>
      <c r="P1806" s="82">
        <f t="shared" si="30"/>
        <v>145.81</v>
      </c>
    </row>
    <row r="1807" spans="1:16" s="3" customFormat="1" x14ac:dyDescent="0.25">
      <c r="A1807" s="5">
        <v>2019</v>
      </c>
      <c r="B1807" s="5">
        <v>7</v>
      </c>
      <c r="C1807" s="12" t="s">
        <v>89</v>
      </c>
      <c r="D1807" s="12" t="s">
        <v>90</v>
      </c>
      <c r="E1807" s="5" t="s">
        <v>91</v>
      </c>
      <c r="F1807" s="12" t="s">
        <v>96</v>
      </c>
      <c r="G1807" s="10" t="s">
        <v>93</v>
      </c>
      <c r="H1807" s="6">
        <v>0.05</v>
      </c>
      <c r="I1807" s="6">
        <v>0</v>
      </c>
      <c r="J1807" s="6">
        <v>0</v>
      </c>
      <c r="K1807" s="6">
        <v>0</v>
      </c>
      <c r="L1807" s="6">
        <v>0</v>
      </c>
      <c r="M1807" s="6">
        <v>0.05</v>
      </c>
      <c r="N1807" s="6">
        <v>0.02</v>
      </c>
      <c r="O1807" s="6">
        <v>0</v>
      </c>
      <c r="P1807" s="82">
        <f t="shared" si="30"/>
        <v>3.0000000000000002E-2</v>
      </c>
    </row>
    <row r="1808" spans="1:16" s="3" customFormat="1" x14ac:dyDescent="0.25">
      <c r="A1808" s="5">
        <v>2019</v>
      </c>
      <c r="B1808" s="5">
        <v>7</v>
      </c>
      <c r="C1808" s="12" t="s">
        <v>89</v>
      </c>
      <c r="D1808" s="12" t="s">
        <v>90</v>
      </c>
      <c r="E1808" s="5" t="s">
        <v>91</v>
      </c>
      <c r="F1808" s="12" t="s">
        <v>97</v>
      </c>
      <c r="G1808" s="10" t="s">
        <v>93</v>
      </c>
      <c r="H1808" s="6">
        <v>55.49</v>
      </c>
      <c r="I1808" s="6">
        <v>0</v>
      </c>
      <c r="J1808" s="6">
        <v>0</v>
      </c>
      <c r="K1808" s="6">
        <v>1.74</v>
      </c>
      <c r="L1808" s="6">
        <v>2.09</v>
      </c>
      <c r="M1808" s="6">
        <v>51.66</v>
      </c>
      <c r="N1808" s="6">
        <v>17.88</v>
      </c>
      <c r="O1808" s="6">
        <v>0</v>
      </c>
      <c r="P1808" s="82">
        <f t="shared" si="30"/>
        <v>33.78</v>
      </c>
    </row>
    <row r="1809" spans="1:16" s="3" customFormat="1" x14ac:dyDescent="0.25">
      <c r="A1809" s="5">
        <v>2019</v>
      </c>
      <c r="B1809" s="5">
        <v>7</v>
      </c>
      <c r="C1809" s="12" t="s">
        <v>98</v>
      </c>
      <c r="D1809" s="12" t="s">
        <v>99</v>
      </c>
      <c r="E1809" s="5" t="s">
        <v>100</v>
      </c>
      <c r="F1809" s="12" t="s">
        <v>101</v>
      </c>
      <c r="G1809" s="10" t="s">
        <v>102</v>
      </c>
      <c r="H1809" s="6">
        <v>18.29</v>
      </c>
      <c r="I1809" s="6">
        <v>0</v>
      </c>
      <c r="J1809" s="6">
        <v>0</v>
      </c>
      <c r="K1809" s="6">
        <v>0</v>
      </c>
      <c r="L1809" s="6">
        <v>0.98</v>
      </c>
      <c r="M1809" s="6">
        <v>0</v>
      </c>
      <c r="N1809" s="6">
        <v>0</v>
      </c>
      <c r="O1809" s="6">
        <v>17.309999999999999</v>
      </c>
      <c r="P1809" s="82">
        <f t="shared" si="30"/>
        <v>17.309999999999999</v>
      </c>
    </row>
    <row r="1810" spans="1:16" s="3" customFormat="1" x14ac:dyDescent="0.25">
      <c r="A1810" s="5">
        <v>2019</v>
      </c>
      <c r="B1810" s="5">
        <v>7</v>
      </c>
      <c r="C1810" s="12" t="s">
        <v>19</v>
      </c>
      <c r="D1810" s="12" t="s">
        <v>103</v>
      </c>
      <c r="E1810" s="5" t="s">
        <v>104</v>
      </c>
      <c r="F1810" s="12" t="s">
        <v>105</v>
      </c>
      <c r="G1810" s="10" t="s">
        <v>19</v>
      </c>
      <c r="H1810" s="6">
        <v>11.35</v>
      </c>
      <c r="I1810" s="6">
        <v>0</v>
      </c>
      <c r="J1810" s="6">
        <v>0</v>
      </c>
      <c r="K1810" s="6">
        <v>0</v>
      </c>
      <c r="L1810" s="6">
        <v>11.35</v>
      </c>
      <c r="M1810" s="6">
        <v>0</v>
      </c>
      <c r="N1810" s="6">
        <v>0</v>
      </c>
      <c r="O1810" s="6">
        <v>0</v>
      </c>
      <c r="P1810" s="82">
        <f t="shared" si="30"/>
        <v>0</v>
      </c>
    </row>
    <row r="1811" spans="1:16" s="3" customFormat="1" x14ac:dyDescent="0.25">
      <c r="A1811" s="5">
        <v>2019</v>
      </c>
      <c r="B1811" s="5">
        <v>7</v>
      </c>
      <c r="C1811" s="12" t="s">
        <v>19</v>
      </c>
      <c r="D1811" s="12" t="s">
        <v>106</v>
      </c>
      <c r="E1811" s="5" t="s">
        <v>104</v>
      </c>
      <c r="F1811" s="12" t="s">
        <v>107</v>
      </c>
      <c r="G1811" s="10" t="s">
        <v>19</v>
      </c>
      <c r="H1811" s="6">
        <v>7.1</v>
      </c>
      <c r="I1811" s="6">
        <v>0</v>
      </c>
      <c r="J1811" s="6">
        <v>0</v>
      </c>
      <c r="K1811" s="6">
        <v>0.4</v>
      </c>
      <c r="L1811" s="6">
        <v>6.6899999999999995</v>
      </c>
      <c r="M1811" s="6">
        <v>0</v>
      </c>
      <c r="N1811" s="6">
        <v>0</v>
      </c>
      <c r="O1811" s="6">
        <v>0</v>
      </c>
      <c r="P1811" s="82">
        <f t="shared" si="30"/>
        <v>0</v>
      </c>
    </row>
    <row r="1812" spans="1:16" s="3" customFormat="1" x14ac:dyDescent="0.25">
      <c r="A1812" s="5">
        <v>2019</v>
      </c>
      <c r="B1812" s="5">
        <v>7</v>
      </c>
      <c r="C1812" s="12" t="s">
        <v>19</v>
      </c>
      <c r="D1812" s="12" t="s">
        <v>66</v>
      </c>
      <c r="E1812" s="5" t="s">
        <v>104</v>
      </c>
      <c r="F1812" s="12" t="s">
        <v>107</v>
      </c>
      <c r="G1812" s="10" t="s">
        <v>19</v>
      </c>
      <c r="H1812" s="6">
        <v>11.05</v>
      </c>
      <c r="I1812" s="6">
        <v>0</v>
      </c>
      <c r="J1812" s="6">
        <v>0</v>
      </c>
      <c r="K1812" s="6">
        <v>0.61</v>
      </c>
      <c r="L1812" s="6">
        <v>10.44</v>
      </c>
      <c r="M1812" s="6">
        <v>0</v>
      </c>
      <c r="N1812" s="6">
        <v>0</v>
      </c>
      <c r="O1812" s="6">
        <v>0</v>
      </c>
      <c r="P1812" s="82">
        <f t="shared" si="30"/>
        <v>0</v>
      </c>
    </row>
    <row r="1813" spans="1:16" s="3" customFormat="1" x14ac:dyDescent="0.25">
      <c r="A1813" s="5">
        <v>2019</v>
      </c>
      <c r="B1813" s="5">
        <v>7</v>
      </c>
      <c r="C1813" s="12" t="s">
        <v>19</v>
      </c>
      <c r="D1813" s="12" t="s">
        <v>70</v>
      </c>
      <c r="E1813" s="5" t="s">
        <v>104</v>
      </c>
      <c r="F1813" s="12" t="s">
        <v>108</v>
      </c>
      <c r="G1813" s="10" t="s">
        <v>19</v>
      </c>
      <c r="H1813" s="6">
        <v>12.540000000000001</v>
      </c>
      <c r="I1813" s="6">
        <v>0</v>
      </c>
      <c r="J1813" s="6">
        <v>0</v>
      </c>
      <c r="K1813" s="6">
        <v>0.77</v>
      </c>
      <c r="L1813" s="6">
        <v>11.77</v>
      </c>
      <c r="M1813" s="6">
        <v>0</v>
      </c>
      <c r="N1813" s="6">
        <v>0</v>
      </c>
      <c r="O1813" s="6">
        <v>0</v>
      </c>
      <c r="P1813" s="82">
        <f t="shared" si="30"/>
        <v>0</v>
      </c>
    </row>
    <row r="1814" spans="1:16" s="3" customFormat="1" x14ac:dyDescent="0.25">
      <c r="A1814" s="5">
        <v>2019</v>
      </c>
      <c r="B1814" s="5">
        <v>7</v>
      </c>
      <c r="C1814" s="12" t="s">
        <v>19</v>
      </c>
      <c r="D1814" s="12" t="s">
        <v>70</v>
      </c>
      <c r="E1814" s="5" t="s">
        <v>104</v>
      </c>
      <c r="F1814" s="12" t="s">
        <v>109</v>
      </c>
      <c r="G1814" s="10" t="s">
        <v>19</v>
      </c>
      <c r="H1814" s="6">
        <v>24.18</v>
      </c>
      <c r="I1814" s="6">
        <v>0</v>
      </c>
      <c r="J1814" s="6">
        <v>0</v>
      </c>
      <c r="K1814" s="6">
        <v>1.56</v>
      </c>
      <c r="L1814" s="6">
        <v>12.85</v>
      </c>
      <c r="M1814" s="6">
        <v>9.77</v>
      </c>
      <c r="N1814" s="6">
        <v>0</v>
      </c>
      <c r="O1814" s="6">
        <v>0</v>
      </c>
      <c r="P1814" s="82">
        <f t="shared" si="30"/>
        <v>9.77</v>
      </c>
    </row>
    <row r="1815" spans="1:16" s="3" customFormat="1" x14ac:dyDescent="0.25">
      <c r="A1815" s="5">
        <v>2019</v>
      </c>
      <c r="B1815" s="5">
        <v>7</v>
      </c>
      <c r="C1815" s="12" t="s">
        <v>19</v>
      </c>
      <c r="D1815" s="12" t="s">
        <v>110</v>
      </c>
      <c r="E1815" s="5" t="s">
        <v>104</v>
      </c>
      <c r="F1815" s="12" t="s">
        <v>111</v>
      </c>
      <c r="G1815" s="10" t="s">
        <v>19</v>
      </c>
      <c r="H1815" s="6">
        <v>1.8599999999999999</v>
      </c>
      <c r="I1815" s="6">
        <v>0</v>
      </c>
      <c r="J1815" s="6">
        <v>0</v>
      </c>
      <c r="K1815" s="6">
        <v>0</v>
      </c>
      <c r="L1815" s="6">
        <v>0</v>
      </c>
      <c r="M1815" s="6">
        <v>1.8599999999999999</v>
      </c>
      <c r="N1815" s="6">
        <v>0</v>
      </c>
      <c r="O1815" s="6">
        <v>0</v>
      </c>
      <c r="P1815" s="82">
        <f t="shared" si="30"/>
        <v>1.8599999999999999</v>
      </c>
    </row>
    <row r="1816" spans="1:16" s="3" customFormat="1" x14ac:dyDescent="0.25">
      <c r="A1816" s="5">
        <v>2019</v>
      </c>
      <c r="B1816" s="5">
        <v>7</v>
      </c>
      <c r="C1816" s="12" t="s">
        <v>19</v>
      </c>
      <c r="D1816" s="12" t="s">
        <v>70</v>
      </c>
      <c r="E1816" s="5" t="s">
        <v>104</v>
      </c>
      <c r="F1816" s="12" t="s">
        <v>112</v>
      </c>
      <c r="G1816" s="10" t="s">
        <v>19</v>
      </c>
      <c r="H1816" s="6">
        <v>4.74</v>
      </c>
      <c r="I1816" s="6">
        <v>0</v>
      </c>
      <c r="J1816" s="6">
        <v>0</v>
      </c>
      <c r="K1816" s="6">
        <v>0.53</v>
      </c>
      <c r="L1816" s="6">
        <v>4.21</v>
      </c>
      <c r="M1816" s="6">
        <v>0</v>
      </c>
      <c r="N1816" s="6">
        <v>0</v>
      </c>
      <c r="O1816" s="6">
        <v>0</v>
      </c>
      <c r="P1816" s="82">
        <f t="shared" si="30"/>
        <v>0</v>
      </c>
    </row>
    <row r="1817" spans="1:16" s="3" customFormat="1" x14ac:dyDescent="0.25">
      <c r="A1817" s="5">
        <v>2019</v>
      </c>
      <c r="B1817" s="5">
        <v>7</v>
      </c>
      <c r="C1817" s="12" t="s">
        <v>19</v>
      </c>
      <c r="D1817" s="12" t="s">
        <v>20</v>
      </c>
      <c r="E1817" s="5" t="s">
        <v>115</v>
      </c>
      <c r="F1817" s="12" t="s">
        <v>116</v>
      </c>
      <c r="G1817" s="9" t="s">
        <v>117</v>
      </c>
      <c r="H1817" s="6">
        <v>1.55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1.55</v>
      </c>
      <c r="P1817" s="82">
        <f t="shared" si="30"/>
        <v>1.55</v>
      </c>
    </row>
    <row r="1818" spans="1:16" s="3" customFormat="1" x14ac:dyDescent="0.25">
      <c r="A1818" s="5">
        <v>2019</v>
      </c>
      <c r="B1818" s="5">
        <v>7</v>
      </c>
      <c r="C1818" s="12" t="s">
        <v>19</v>
      </c>
      <c r="D1818" s="12" t="s">
        <v>20</v>
      </c>
      <c r="E1818" s="5" t="s">
        <v>115</v>
      </c>
      <c r="F1818" s="12" t="s">
        <v>118</v>
      </c>
      <c r="G1818" s="9" t="s">
        <v>117</v>
      </c>
      <c r="H1818" s="6">
        <v>1.42</v>
      </c>
      <c r="I1818" s="6">
        <v>0</v>
      </c>
      <c r="J1818" s="6">
        <v>0</v>
      </c>
      <c r="K1818" s="6">
        <v>0.03</v>
      </c>
      <c r="L1818" s="6">
        <v>0</v>
      </c>
      <c r="M1818" s="6">
        <v>0</v>
      </c>
      <c r="N1818" s="6">
        <v>0</v>
      </c>
      <c r="O1818" s="6">
        <v>1.3900000000000001</v>
      </c>
      <c r="P1818" s="82">
        <f t="shared" si="30"/>
        <v>1.3900000000000001</v>
      </c>
    </row>
    <row r="1819" spans="1:16" s="3" customFormat="1" x14ac:dyDescent="0.25">
      <c r="A1819" s="5">
        <v>2019</v>
      </c>
      <c r="B1819" s="5">
        <v>7</v>
      </c>
      <c r="C1819" s="12" t="s">
        <v>19</v>
      </c>
      <c r="D1819" s="12" t="s">
        <v>20</v>
      </c>
      <c r="E1819" s="5" t="s">
        <v>115</v>
      </c>
      <c r="F1819" s="12" t="s">
        <v>119</v>
      </c>
      <c r="G1819" s="9" t="s">
        <v>117</v>
      </c>
      <c r="H1819" s="6">
        <v>2.7</v>
      </c>
      <c r="I1819" s="6">
        <v>0</v>
      </c>
      <c r="J1819" s="6">
        <v>0</v>
      </c>
      <c r="K1819" s="6">
        <v>0.21</v>
      </c>
      <c r="L1819" s="6">
        <v>0</v>
      </c>
      <c r="M1819" s="6">
        <v>0</v>
      </c>
      <c r="N1819" s="6">
        <v>0</v>
      </c>
      <c r="O1819" s="6">
        <v>2.4900000000000002</v>
      </c>
      <c r="P1819" s="82">
        <f t="shared" si="30"/>
        <v>2.4900000000000002</v>
      </c>
    </row>
    <row r="1820" spans="1:16" s="3" customFormat="1" x14ac:dyDescent="0.25">
      <c r="A1820" s="5">
        <v>2019</v>
      </c>
      <c r="B1820" s="5">
        <v>7</v>
      </c>
      <c r="C1820" s="12" t="s">
        <v>98</v>
      </c>
      <c r="D1820" s="12" t="s">
        <v>120</v>
      </c>
      <c r="E1820" s="5" t="s">
        <v>121</v>
      </c>
      <c r="F1820" s="12" t="s">
        <v>122</v>
      </c>
      <c r="G1820" s="10" t="s">
        <v>122</v>
      </c>
      <c r="H1820" s="6">
        <v>10.46</v>
      </c>
      <c r="I1820" s="6">
        <v>0</v>
      </c>
      <c r="J1820" s="6">
        <v>0</v>
      </c>
      <c r="K1820" s="6">
        <v>0</v>
      </c>
      <c r="L1820" s="6">
        <v>0.98</v>
      </c>
      <c r="M1820" s="6">
        <v>0</v>
      </c>
      <c r="N1820" s="6">
        <v>0</v>
      </c>
      <c r="O1820" s="6">
        <v>9.4700000000000006</v>
      </c>
      <c r="P1820" s="82">
        <f t="shared" si="30"/>
        <v>9.4700000000000006</v>
      </c>
    </row>
    <row r="1821" spans="1:16" s="3" customFormat="1" x14ac:dyDescent="0.25">
      <c r="A1821" s="5">
        <v>2019</v>
      </c>
      <c r="B1821" s="5">
        <v>7</v>
      </c>
      <c r="C1821" s="12" t="s">
        <v>98</v>
      </c>
      <c r="D1821" s="12" t="s">
        <v>120</v>
      </c>
      <c r="E1821" s="5" t="s">
        <v>121</v>
      </c>
      <c r="F1821" s="12" t="s">
        <v>123</v>
      </c>
      <c r="G1821" s="10" t="s">
        <v>122</v>
      </c>
      <c r="H1821" s="6">
        <v>0.12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0.12</v>
      </c>
      <c r="P1821" s="82">
        <f t="shared" si="30"/>
        <v>0.12</v>
      </c>
    </row>
    <row r="1822" spans="1:16" s="3" customFormat="1" x14ac:dyDescent="0.25">
      <c r="A1822" s="5">
        <v>2019</v>
      </c>
      <c r="B1822" s="5">
        <v>7</v>
      </c>
      <c r="C1822" s="12" t="s">
        <v>124</v>
      </c>
      <c r="D1822" s="12" t="s">
        <v>125</v>
      </c>
      <c r="E1822" s="5" t="s">
        <v>126</v>
      </c>
      <c r="F1822" s="12" t="s">
        <v>127</v>
      </c>
      <c r="G1822" s="10" t="s">
        <v>128</v>
      </c>
      <c r="H1822" s="6">
        <v>64.900000000000006</v>
      </c>
      <c r="I1822" s="6">
        <v>0</v>
      </c>
      <c r="J1822" s="6">
        <v>0</v>
      </c>
      <c r="K1822" s="6">
        <v>0</v>
      </c>
      <c r="L1822" s="6">
        <v>19.239999999999998</v>
      </c>
      <c r="M1822" s="6">
        <v>45.66</v>
      </c>
      <c r="N1822" s="6">
        <v>3.07</v>
      </c>
      <c r="O1822" s="6">
        <v>0</v>
      </c>
      <c r="P1822" s="82">
        <f t="shared" si="30"/>
        <v>42.589999999999996</v>
      </c>
    </row>
    <row r="1823" spans="1:16" s="3" customFormat="1" x14ac:dyDescent="0.25">
      <c r="A1823" s="5">
        <v>2019</v>
      </c>
      <c r="B1823" s="5">
        <v>7</v>
      </c>
      <c r="C1823" s="12" t="s">
        <v>124</v>
      </c>
      <c r="D1823" s="12" t="s">
        <v>129</v>
      </c>
      <c r="E1823" s="5" t="s">
        <v>126</v>
      </c>
      <c r="F1823" s="12" t="s">
        <v>130</v>
      </c>
      <c r="G1823" s="10" t="s">
        <v>128</v>
      </c>
      <c r="H1823" s="6">
        <v>21.99</v>
      </c>
      <c r="I1823" s="6">
        <v>0</v>
      </c>
      <c r="J1823" s="6">
        <v>0</v>
      </c>
      <c r="K1823" s="6">
        <v>9.58</v>
      </c>
      <c r="L1823" s="6">
        <v>0.74</v>
      </c>
      <c r="M1823" s="6">
        <v>0</v>
      </c>
      <c r="N1823" s="6">
        <v>0</v>
      </c>
      <c r="O1823" s="6">
        <v>11.68</v>
      </c>
      <c r="P1823" s="82">
        <f t="shared" si="30"/>
        <v>11.68</v>
      </c>
    </row>
    <row r="1824" spans="1:16" s="3" customFormat="1" x14ac:dyDescent="0.25">
      <c r="A1824" s="5">
        <v>2019</v>
      </c>
      <c r="B1824" s="5">
        <v>7</v>
      </c>
      <c r="C1824" s="12" t="s">
        <v>15</v>
      </c>
      <c r="D1824" s="12" t="s">
        <v>131</v>
      </c>
      <c r="E1824" s="5" t="s">
        <v>43</v>
      </c>
      <c r="F1824" s="12" t="s">
        <v>132</v>
      </c>
      <c r="G1824" s="10" t="s">
        <v>132</v>
      </c>
      <c r="H1824" s="6">
        <v>0.4</v>
      </c>
      <c r="I1824" s="6">
        <v>0</v>
      </c>
      <c r="J1824" s="6">
        <v>0</v>
      </c>
      <c r="K1824" s="6">
        <v>0.27</v>
      </c>
      <c r="L1824" s="6">
        <v>0.13</v>
      </c>
      <c r="M1824" s="6">
        <v>0</v>
      </c>
      <c r="N1824" s="6">
        <v>0</v>
      </c>
      <c r="O1824" s="6">
        <v>0</v>
      </c>
      <c r="P1824" s="82">
        <f t="shared" si="30"/>
        <v>0</v>
      </c>
    </row>
    <row r="1825" spans="1:16" s="3" customFormat="1" x14ac:dyDescent="0.25">
      <c r="A1825" s="5">
        <v>2019</v>
      </c>
      <c r="B1825" s="5">
        <v>7</v>
      </c>
      <c r="C1825" s="12" t="s">
        <v>133</v>
      </c>
      <c r="D1825" s="12" t="s">
        <v>134</v>
      </c>
      <c r="E1825" s="5" t="s">
        <v>43</v>
      </c>
      <c r="F1825" s="12" t="s">
        <v>135</v>
      </c>
      <c r="G1825" s="10" t="s">
        <v>136</v>
      </c>
      <c r="H1825" s="6">
        <v>94.32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94.32</v>
      </c>
      <c r="P1825" s="82">
        <f t="shared" si="30"/>
        <v>94.32</v>
      </c>
    </row>
    <row r="1826" spans="1:16" s="3" customFormat="1" x14ac:dyDescent="0.25">
      <c r="A1826" s="5">
        <v>2019</v>
      </c>
      <c r="B1826" s="5">
        <v>7</v>
      </c>
      <c r="C1826" s="12" t="s">
        <v>79</v>
      </c>
      <c r="D1826" s="12" t="s">
        <v>137</v>
      </c>
      <c r="E1826" s="5" t="s">
        <v>138</v>
      </c>
      <c r="F1826" s="12" t="s">
        <v>139</v>
      </c>
      <c r="G1826" s="10" t="s">
        <v>140</v>
      </c>
      <c r="H1826" s="6">
        <v>0.11</v>
      </c>
      <c r="I1826" s="6">
        <v>0</v>
      </c>
      <c r="J1826" s="6">
        <v>0</v>
      </c>
      <c r="K1826" s="6">
        <v>0.11</v>
      </c>
      <c r="L1826" s="6">
        <v>0</v>
      </c>
      <c r="M1826" s="6">
        <v>0</v>
      </c>
      <c r="N1826" s="6">
        <v>0</v>
      </c>
      <c r="O1826" s="6">
        <v>0</v>
      </c>
      <c r="P1826" s="82">
        <f t="shared" si="30"/>
        <v>0</v>
      </c>
    </row>
    <row r="1827" spans="1:16" s="3" customFormat="1" x14ac:dyDescent="0.25">
      <c r="A1827" s="5">
        <v>2019</v>
      </c>
      <c r="B1827" s="5">
        <v>7</v>
      </c>
      <c r="C1827" s="12" t="s">
        <v>79</v>
      </c>
      <c r="D1827" s="12" t="s">
        <v>137</v>
      </c>
      <c r="E1827" s="5" t="s">
        <v>138</v>
      </c>
      <c r="F1827" s="12" t="s">
        <v>141</v>
      </c>
      <c r="G1827" s="10" t="s">
        <v>140</v>
      </c>
      <c r="H1827" s="6">
        <v>0.52</v>
      </c>
      <c r="I1827" s="6">
        <v>0</v>
      </c>
      <c r="J1827" s="6">
        <v>0</v>
      </c>
      <c r="K1827" s="6">
        <v>0.52</v>
      </c>
      <c r="L1827" s="6">
        <v>0</v>
      </c>
      <c r="M1827" s="6">
        <v>0</v>
      </c>
      <c r="N1827" s="6">
        <v>0</v>
      </c>
      <c r="O1827" s="6">
        <v>0</v>
      </c>
      <c r="P1827" s="82">
        <f t="shared" si="30"/>
        <v>0</v>
      </c>
    </row>
    <row r="1828" spans="1:16" s="3" customFormat="1" x14ac:dyDescent="0.25">
      <c r="A1828" s="5">
        <v>2019</v>
      </c>
      <c r="B1828" s="5">
        <v>7</v>
      </c>
      <c r="C1828" s="12" t="s">
        <v>79</v>
      </c>
      <c r="D1828" s="12" t="s">
        <v>79</v>
      </c>
      <c r="E1828" s="5" t="s">
        <v>138</v>
      </c>
      <c r="F1828" s="12" t="s">
        <v>140</v>
      </c>
      <c r="G1828" s="10" t="s">
        <v>140</v>
      </c>
      <c r="H1828" s="6">
        <v>6.16</v>
      </c>
      <c r="I1828" s="6">
        <v>0</v>
      </c>
      <c r="J1828" s="6">
        <v>0</v>
      </c>
      <c r="K1828" s="6">
        <v>6.16</v>
      </c>
      <c r="L1828" s="6">
        <v>0</v>
      </c>
      <c r="M1828" s="6">
        <v>0</v>
      </c>
      <c r="N1828" s="6">
        <v>0</v>
      </c>
      <c r="O1828" s="6">
        <v>0</v>
      </c>
      <c r="P1828" s="82">
        <f t="shared" si="30"/>
        <v>0</v>
      </c>
    </row>
    <row r="1829" spans="1:16" s="3" customFormat="1" x14ac:dyDescent="0.25">
      <c r="A1829" s="5">
        <v>2019</v>
      </c>
      <c r="B1829" s="5">
        <v>7</v>
      </c>
      <c r="C1829" s="12" t="s">
        <v>79</v>
      </c>
      <c r="D1829" s="12" t="s">
        <v>137</v>
      </c>
      <c r="E1829" s="5" t="s">
        <v>138</v>
      </c>
      <c r="F1829" s="12" t="s">
        <v>140</v>
      </c>
      <c r="G1829" s="10" t="s">
        <v>140</v>
      </c>
      <c r="H1829" s="6">
        <v>0.7</v>
      </c>
      <c r="I1829" s="6">
        <v>0</v>
      </c>
      <c r="J1829" s="6">
        <v>0</v>
      </c>
      <c r="K1829" s="6">
        <v>0.7</v>
      </c>
      <c r="L1829" s="6">
        <v>0</v>
      </c>
      <c r="M1829" s="6">
        <v>0</v>
      </c>
      <c r="N1829" s="6">
        <v>0</v>
      </c>
      <c r="O1829" s="6">
        <v>0</v>
      </c>
      <c r="P1829" s="82">
        <f t="shared" si="30"/>
        <v>0</v>
      </c>
    </row>
    <row r="1830" spans="1:16" s="3" customFormat="1" x14ac:dyDescent="0.25">
      <c r="A1830" s="5">
        <v>2019</v>
      </c>
      <c r="B1830" s="5">
        <v>7</v>
      </c>
      <c r="C1830" s="12" t="s">
        <v>79</v>
      </c>
      <c r="D1830" s="12" t="s">
        <v>79</v>
      </c>
      <c r="E1830" s="5" t="s">
        <v>138</v>
      </c>
      <c r="F1830" s="12" t="s">
        <v>142</v>
      </c>
      <c r="G1830" s="10" t="s">
        <v>140</v>
      </c>
      <c r="H1830" s="6">
        <v>0.14000000000000001</v>
      </c>
      <c r="I1830" s="6">
        <v>0</v>
      </c>
      <c r="J1830" s="6">
        <v>0</v>
      </c>
      <c r="K1830" s="6">
        <v>0.14000000000000001</v>
      </c>
      <c r="L1830" s="6">
        <v>0</v>
      </c>
      <c r="M1830" s="6">
        <v>0</v>
      </c>
      <c r="N1830" s="6">
        <v>0</v>
      </c>
      <c r="O1830" s="6">
        <v>0</v>
      </c>
      <c r="P1830" s="82">
        <f t="shared" si="30"/>
        <v>0</v>
      </c>
    </row>
    <row r="1831" spans="1:16" s="3" customFormat="1" x14ac:dyDescent="0.25">
      <c r="A1831" s="5">
        <v>2019</v>
      </c>
      <c r="B1831" s="5">
        <v>7</v>
      </c>
      <c r="C1831" s="12" t="s">
        <v>79</v>
      </c>
      <c r="D1831" s="12" t="s">
        <v>137</v>
      </c>
      <c r="E1831" s="5" t="s">
        <v>138</v>
      </c>
      <c r="F1831" s="12" t="s">
        <v>143</v>
      </c>
      <c r="G1831" s="10" t="s">
        <v>140</v>
      </c>
      <c r="H1831" s="6">
        <v>0.09</v>
      </c>
      <c r="I1831" s="6">
        <v>0</v>
      </c>
      <c r="J1831" s="6">
        <v>0</v>
      </c>
      <c r="K1831" s="6">
        <v>0.09</v>
      </c>
      <c r="L1831" s="6">
        <v>0</v>
      </c>
      <c r="M1831" s="6">
        <v>0</v>
      </c>
      <c r="N1831" s="6">
        <v>0</v>
      </c>
      <c r="O1831" s="6">
        <v>0</v>
      </c>
      <c r="P1831" s="82">
        <f t="shared" si="30"/>
        <v>0</v>
      </c>
    </row>
    <row r="1832" spans="1:16" s="3" customFormat="1" x14ac:dyDescent="0.25">
      <c r="A1832" s="5">
        <v>2019</v>
      </c>
      <c r="B1832" s="5">
        <v>7</v>
      </c>
      <c r="C1832" s="12" t="s">
        <v>79</v>
      </c>
      <c r="D1832" s="12" t="s">
        <v>79</v>
      </c>
      <c r="E1832" s="5" t="s">
        <v>138</v>
      </c>
      <c r="F1832" s="12" t="s">
        <v>144</v>
      </c>
      <c r="G1832" s="10" t="s">
        <v>140</v>
      </c>
      <c r="H1832" s="6">
        <v>0.32</v>
      </c>
      <c r="I1832" s="6">
        <v>0</v>
      </c>
      <c r="J1832" s="6">
        <v>0</v>
      </c>
      <c r="K1832" s="6">
        <v>0.32</v>
      </c>
      <c r="L1832" s="6">
        <v>0</v>
      </c>
      <c r="M1832" s="6">
        <v>0</v>
      </c>
      <c r="N1832" s="6">
        <v>0</v>
      </c>
      <c r="O1832" s="6">
        <v>0</v>
      </c>
      <c r="P1832" s="82">
        <f t="shared" si="30"/>
        <v>0</v>
      </c>
    </row>
    <row r="1833" spans="1:16" s="3" customFormat="1" x14ac:dyDescent="0.25">
      <c r="A1833" s="5">
        <v>2019</v>
      </c>
      <c r="B1833" s="5">
        <v>7</v>
      </c>
      <c r="C1833" s="12" t="s">
        <v>79</v>
      </c>
      <c r="D1833" s="12" t="s">
        <v>79</v>
      </c>
      <c r="E1833" s="5" t="s">
        <v>138</v>
      </c>
      <c r="F1833" s="12" t="s">
        <v>145</v>
      </c>
      <c r="G1833" s="10" t="s">
        <v>140</v>
      </c>
      <c r="H1833" s="6">
        <v>0.02</v>
      </c>
      <c r="I1833" s="6">
        <v>0</v>
      </c>
      <c r="J1833" s="6">
        <v>0</v>
      </c>
      <c r="K1833" s="6">
        <v>0.02</v>
      </c>
      <c r="L1833" s="6">
        <v>0</v>
      </c>
      <c r="M1833" s="6">
        <v>0</v>
      </c>
      <c r="N1833" s="6">
        <v>0</v>
      </c>
      <c r="O1833" s="6">
        <v>0</v>
      </c>
      <c r="P1833" s="82">
        <f t="shared" si="30"/>
        <v>0</v>
      </c>
    </row>
    <row r="1834" spans="1:16" s="3" customFormat="1" x14ac:dyDescent="0.25">
      <c r="A1834" s="5">
        <v>2019</v>
      </c>
      <c r="B1834" s="5">
        <v>7</v>
      </c>
      <c r="C1834" s="12" t="s">
        <v>146</v>
      </c>
      <c r="D1834" s="12" t="s">
        <v>147</v>
      </c>
      <c r="E1834" s="5" t="s">
        <v>43</v>
      </c>
      <c r="F1834" s="12" t="s">
        <v>148</v>
      </c>
      <c r="G1834" s="10" t="s">
        <v>149</v>
      </c>
      <c r="H1834" s="6">
        <v>6.05</v>
      </c>
      <c r="I1834" s="6">
        <v>0</v>
      </c>
      <c r="J1834" s="6">
        <v>0</v>
      </c>
      <c r="K1834" s="6">
        <v>3.49</v>
      </c>
      <c r="L1834" s="6">
        <v>2.56</v>
      </c>
      <c r="M1834" s="6">
        <v>0</v>
      </c>
      <c r="N1834" s="6">
        <v>0</v>
      </c>
      <c r="O1834" s="6">
        <v>0</v>
      </c>
      <c r="P1834" s="82">
        <f t="shared" si="30"/>
        <v>0</v>
      </c>
    </row>
    <row r="1835" spans="1:16" s="3" customFormat="1" x14ac:dyDescent="0.25">
      <c r="A1835" s="5">
        <v>2019</v>
      </c>
      <c r="B1835" s="5">
        <v>7</v>
      </c>
      <c r="C1835" s="12" t="s">
        <v>146</v>
      </c>
      <c r="D1835" s="12" t="s">
        <v>150</v>
      </c>
      <c r="E1835" s="5" t="s">
        <v>43</v>
      </c>
      <c r="F1835" s="12" t="s">
        <v>150</v>
      </c>
      <c r="G1835" s="10" t="s">
        <v>149</v>
      </c>
      <c r="H1835" s="6">
        <v>47.89</v>
      </c>
      <c r="I1835" s="6">
        <v>0</v>
      </c>
      <c r="J1835" s="6">
        <v>0</v>
      </c>
      <c r="K1835" s="6">
        <v>27.29</v>
      </c>
      <c r="L1835" s="6">
        <v>20.6</v>
      </c>
      <c r="M1835" s="6">
        <v>0</v>
      </c>
      <c r="N1835" s="6">
        <v>0</v>
      </c>
      <c r="O1835" s="6">
        <v>0</v>
      </c>
      <c r="P1835" s="82">
        <f t="shared" si="30"/>
        <v>0</v>
      </c>
    </row>
    <row r="1836" spans="1:16" s="3" customFormat="1" x14ac:dyDescent="0.25">
      <c r="A1836" s="5">
        <v>2019</v>
      </c>
      <c r="B1836" s="5">
        <v>7</v>
      </c>
      <c r="C1836" s="12" t="s">
        <v>146</v>
      </c>
      <c r="D1836" s="12" t="s">
        <v>147</v>
      </c>
      <c r="E1836" s="5" t="s">
        <v>43</v>
      </c>
      <c r="F1836" s="12" t="s">
        <v>150</v>
      </c>
      <c r="G1836" s="10" t="s">
        <v>149</v>
      </c>
      <c r="H1836" s="6">
        <v>32.65</v>
      </c>
      <c r="I1836" s="6">
        <v>0</v>
      </c>
      <c r="J1836" s="6">
        <v>0</v>
      </c>
      <c r="K1836" s="6">
        <v>18.600000000000001</v>
      </c>
      <c r="L1836" s="6">
        <v>14.04</v>
      </c>
      <c r="M1836" s="6">
        <v>0</v>
      </c>
      <c r="N1836" s="6">
        <v>0</v>
      </c>
      <c r="O1836" s="6">
        <v>0</v>
      </c>
      <c r="P1836" s="82">
        <f t="shared" si="30"/>
        <v>0</v>
      </c>
    </row>
    <row r="1837" spans="1:16" s="3" customFormat="1" x14ac:dyDescent="0.25">
      <c r="A1837" s="5">
        <v>2019</v>
      </c>
      <c r="B1837" s="5">
        <v>7</v>
      </c>
      <c r="C1837" s="12" t="s">
        <v>55</v>
      </c>
      <c r="D1837" s="12" t="s">
        <v>151</v>
      </c>
      <c r="E1837" s="5" t="s">
        <v>152</v>
      </c>
      <c r="F1837" s="12" t="s">
        <v>153</v>
      </c>
      <c r="G1837" s="10" t="s">
        <v>154</v>
      </c>
      <c r="H1837" s="6">
        <v>0.47</v>
      </c>
      <c r="I1837" s="6">
        <v>0</v>
      </c>
      <c r="J1837" s="6">
        <v>0</v>
      </c>
      <c r="K1837" s="6">
        <v>0.47</v>
      </c>
      <c r="L1837" s="6">
        <v>0</v>
      </c>
      <c r="M1837" s="6">
        <v>0</v>
      </c>
      <c r="N1837" s="6">
        <v>0</v>
      </c>
      <c r="O1837" s="6">
        <v>0</v>
      </c>
      <c r="P1837" s="82">
        <f t="shared" si="30"/>
        <v>0</v>
      </c>
    </row>
    <row r="1838" spans="1:16" s="3" customFormat="1" x14ac:dyDescent="0.25">
      <c r="A1838" s="5">
        <v>2019</v>
      </c>
      <c r="B1838" s="5">
        <v>7</v>
      </c>
      <c r="C1838" s="12" t="s">
        <v>89</v>
      </c>
      <c r="D1838" s="12" t="s">
        <v>194</v>
      </c>
      <c r="E1838" s="5" t="s">
        <v>81</v>
      </c>
      <c r="F1838" s="12" t="s">
        <v>195</v>
      </c>
      <c r="G1838" s="10" t="s">
        <v>531</v>
      </c>
      <c r="H1838" s="6">
        <v>8.1399999999999988</v>
      </c>
      <c r="I1838" s="6">
        <v>0</v>
      </c>
      <c r="J1838" s="6">
        <v>0</v>
      </c>
      <c r="K1838" s="6">
        <v>6.42</v>
      </c>
      <c r="L1838" s="6">
        <v>1.72</v>
      </c>
      <c r="M1838" s="6">
        <v>0</v>
      </c>
      <c r="N1838" s="6">
        <v>0</v>
      </c>
      <c r="O1838" s="6">
        <v>0</v>
      </c>
      <c r="P1838" s="82">
        <f t="shared" si="30"/>
        <v>0</v>
      </c>
    </row>
    <row r="1839" spans="1:16" s="3" customFormat="1" x14ac:dyDescent="0.25">
      <c r="A1839" s="5">
        <v>2019</v>
      </c>
      <c r="B1839" s="5">
        <v>7</v>
      </c>
      <c r="C1839" s="12" t="s">
        <v>19</v>
      </c>
      <c r="D1839" s="12" t="s">
        <v>155</v>
      </c>
      <c r="E1839" s="5" t="s">
        <v>17</v>
      </c>
      <c r="F1839" s="12" t="s">
        <v>156</v>
      </c>
      <c r="G1839" s="10" t="s">
        <v>157</v>
      </c>
      <c r="H1839" s="6">
        <v>2.89</v>
      </c>
      <c r="I1839" s="6">
        <v>0</v>
      </c>
      <c r="J1839" s="6">
        <v>0</v>
      </c>
      <c r="K1839" s="6">
        <v>1.9100000000000001</v>
      </c>
      <c r="L1839" s="6">
        <v>0.98</v>
      </c>
      <c r="M1839" s="6">
        <v>0</v>
      </c>
      <c r="N1839" s="6">
        <v>0</v>
      </c>
      <c r="O1839" s="6">
        <v>0</v>
      </c>
      <c r="P1839" s="82">
        <f t="shared" si="30"/>
        <v>0</v>
      </c>
    </row>
    <row r="1840" spans="1:16" s="3" customFormat="1" x14ac:dyDescent="0.25">
      <c r="A1840" s="5">
        <v>2019</v>
      </c>
      <c r="B1840" s="5">
        <v>7</v>
      </c>
      <c r="C1840" s="12" t="s">
        <v>27</v>
      </c>
      <c r="D1840" s="12" t="s">
        <v>158</v>
      </c>
      <c r="E1840" s="5" t="s">
        <v>17</v>
      </c>
      <c r="F1840" s="12" t="s">
        <v>159</v>
      </c>
      <c r="G1840" s="10" t="s">
        <v>157</v>
      </c>
      <c r="H1840" s="6">
        <v>0.5</v>
      </c>
      <c r="I1840" s="6">
        <v>0</v>
      </c>
      <c r="J1840" s="6">
        <v>0</v>
      </c>
      <c r="K1840" s="6">
        <v>0.01</v>
      </c>
      <c r="L1840" s="6">
        <v>0</v>
      </c>
      <c r="M1840" s="6">
        <v>0.49</v>
      </c>
      <c r="N1840" s="6">
        <v>0.33</v>
      </c>
      <c r="O1840" s="6">
        <v>0</v>
      </c>
      <c r="P1840" s="82">
        <f t="shared" si="30"/>
        <v>0.15999999999999998</v>
      </c>
    </row>
    <row r="1841" spans="1:16" s="3" customFormat="1" x14ac:dyDescent="0.25">
      <c r="A1841" s="5">
        <v>2019</v>
      </c>
      <c r="B1841" s="5">
        <v>7</v>
      </c>
      <c r="C1841" s="12" t="s">
        <v>27</v>
      </c>
      <c r="D1841" s="12" t="s">
        <v>160</v>
      </c>
      <c r="E1841" s="5" t="s">
        <v>17</v>
      </c>
      <c r="F1841" s="12" t="s">
        <v>161</v>
      </c>
      <c r="G1841" s="10" t="s">
        <v>157</v>
      </c>
      <c r="H1841" s="6">
        <v>1.73</v>
      </c>
      <c r="I1841" s="6">
        <v>0</v>
      </c>
      <c r="J1841" s="6">
        <v>0</v>
      </c>
      <c r="K1841" s="6">
        <v>0.02</v>
      </c>
      <c r="L1841" s="6">
        <v>0</v>
      </c>
      <c r="M1841" s="6">
        <v>1.71</v>
      </c>
      <c r="N1841" s="6">
        <v>1.1499999999999999</v>
      </c>
      <c r="O1841" s="6">
        <v>0</v>
      </c>
      <c r="P1841" s="82">
        <f t="shared" si="30"/>
        <v>0.56000000000000005</v>
      </c>
    </row>
    <row r="1842" spans="1:16" s="3" customFormat="1" x14ac:dyDescent="0.25">
      <c r="A1842" s="5">
        <v>2019</v>
      </c>
      <c r="B1842" s="5">
        <v>7</v>
      </c>
      <c r="C1842" s="12" t="s">
        <v>27</v>
      </c>
      <c r="D1842" s="12" t="s">
        <v>160</v>
      </c>
      <c r="E1842" s="5" t="s">
        <v>17</v>
      </c>
      <c r="F1842" s="12" t="s">
        <v>162</v>
      </c>
      <c r="G1842" s="10" t="s">
        <v>157</v>
      </c>
      <c r="H1842" s="6">
        <v>5.1099999999999994</v>
      </c>
      <c r="I1842" s="6">
        <v>0</v>
      </c>
      <c r="J1842" s="6">
        <v>0</v>
      </c>
      <c r="K1842" s="6">
        <v>0.06</v>
      </c>
      <c r="L1842" s="6">
        <v>0</v>
      </c>
      <c r="M1842" s="6">
        <v>5.0600000000000005</v>
      </c>
      <c r="N1842" s="6">
        <v>3.4</v>
      </c>
      <c r="O1842" s="6">
        <v>0</v>
      </c>
      <c r="P1842" s="82">
        <f t="shared" si="30"/>
        <v>1.6600000000000006</v>
      </c>
    </row>
    <row r="1843" spans="1:16" s="3" customFormat="1" x14ac:dyDescent="0.25">
      <c r="A1843" s="5">
        <v>2019</v>
      </c>
      <c r="B1843" s="5">
        <v>7</v>
      </c>
      <c r="C1843" s="12" t="s">
        <v>27</v>
      </c>
      <c r="D1843" s="12" t="s">
        <v>158</v>
      </c>
      <c r="E1843" s="5" t="s">
        <v>17</v>
      </c>
      <c r="F1843" s="12" t="s">
        <v>163</v>
      </c>
      <c r="G1843" s="10" t="s">
        <v>157</v>
      </c>
      <c r="H1843" s="6">
        <v>0.83</v>
      </c>
      <c r="I1843" s="6">
        <v>0</v>
      </c>
      <c r="J1843" s="6">
        <v>0</v>
      </c>
      <c r="K1843" s="6">
        <v>0</v>
      </c>
      <c r="L1843" s="6">
        <v>0</v>
      </c>
      <c r="M1843" s="6">
        <v>0.83</v>
      </c>
      <c r="N1843" s="6">
        <v>0.55000000000000004</v>
      </c>
      <c r="O1843" s="6">
        <v>0</v>
      </c>
      <c r="P1843" s="82">
        <f t="shared" si="30"/>
        <v>0.27999999999999992</v>
      </c>
    </row>
    <row r="1844" spans="1:16" s="3" customFormat="1" x14ac:dyDescent="0.25">
      <c r="A1844" s="5">
        <v>2019</v>
      </c>
      <c r="B1844" s="5">
        <v>7</v>
      </c>
      <c r="C1844" s="12" t="s">
        <v>27</v>
      </c>
      <c r="D1844" s="12" t="s">
        <v>158</v>
      </c>
      <c r="E1844" s="5" t="s">
        <v>17</v>
      </c>
      <c r="F1844" s="12" t="s">
        <v>164</v>
      </c>
      <c r="G1844" s="10" t="s">
        <v>157</v>
      </c>
      <c r="H1844" s="6">
        <v>0.54</v>
      </c>
      <c r="I1844" s="6">
        <v>0</v>
      </c>
      <c r="J1844" s="6">
        <v>0</v>
      </c>
      <c r="K1844" s="6">
        <v>0.01</v>
      </c>
      <c r="L1844" s="6">
        <v>0</v>
      </c>
      <c r="M1844" s="6">
        <v>0.54</v>
      </c>
      <c r="N1844" s="6">
        <v>0.36</v>
      </c>
      <c r="O1844" s="6">
        <v>0</v>
      </c>
      <c r="P1844" s="82">
        <f t="shared" si="30"/>
        <v>0.18000000000000005</v>
      </c>
    </row>
    <row r="1845" spans="1:16" s="3" customFormat="1" x14ac:dyDescent="0.25">
      <c r="A1845" s="5">
        <v>2019</v>
      </c>
      <c r="B1845" s="5">
        <v>7</v>
      </c>
      <c r="C1845" s="12" t="s">
        <v>27</v>
      </c>
      <c r="D1845" s="12" t="s">
        <v>160</v>
      </c>
      <c r="E1845" s="5" t="s">
        <v>17</v>
      </c>
      <c r="F1845" s="12" t="s">
        <v>165</v>
      </c>
      <c r="G1845" s="10" t="s">
        <v>157</v>
      </c>
      <c r="H1845" s="6">
        <v>0.56000000000000005</v>
      </c>
      <c r="I1845" s="6">
        <v>0</v>
      </c>
      <c r="J1845" s="6">
        <v>0</v>
      </c>
      <c r="K1845" s="6">
        <v>0.01</v>
      </c>
      <c r="L1845" s="6">
        <v>0</v>
      </c>
      <c r="M1845" s="6">
        <v>0.55000000000000004</v>
      </c>
      <c r="N1845" s="6">
        <v>0.37</v>
      </c>
      <c r="O1845" s="6">
        <v>0</v>
      </c>
      <c r="P1845" s="82">
        <f t="shared" si="30"/>
        <v>0.18000000000000005</v>
      </c>
    </row>
    <row r="1846" spans="1:16" s="3" customFormat="1" x14ac:dyDescent="0.25">
      <c r="A1846" s="5">
        <v>2019</v>
      </c>
      <c r="B1846" s="5">
        <v>7</v>
      </c>
      <c r="C1846" s="12" t="s">
        <v>19</v>
      </c>
      <c r="D1846" s="12" t="s">
        <v>166</v>
      </c>
      <c r="E1846" s="5" t="s">
        <v>104</v>
      </c>
      <c r="F1846" s="12" t="s">
        <v>167</v>
      </c>
      <c r="G1846" s="10" t="s">
        <v>168</v>
      </c>
      <c r="H1846" s="6">
        <v>4.26</v>
      </c>
      <c r="I1846" s="6">
        <v>0</v>
      </c>
      <c r="J1846" s="6">
        <v>0</v>
      </c>
      <c r="K1846" s="6">
        <v>0</v>
      </c>
      <c r="L1846" s="6">
        <v>4.26</v>
      </c>
      <c r="M1846" s="6">
        <v>0</v>
      </c>
      <c r="N1846" s="6">
        <v>0</v>
      </c>
      <c r="O1846" s="6">
        <v>0</v>
      </c>
      <c r="P1846" s="82">
        <f t="shared" si="30"/>
        <v>0</v>
      </c>
    </row>
    <row r="1847" spans="1:16" s="3" customFormat="1" x14ac:dyDescent="0.25">
      <c r="A1847" s="5">
        <v>2019</v>
      </c>
      <c r="B1847" s="5">
        <v>7</v>
      </c>
      <c r="C1847" s="12" t="s">
        <v>19</v>
      </c>
      <c r="D1847" s="12" t="s">
        <v>166</v>
      </c>
      <c r="E1847" s="5" t="s">
        <v>104</v>
      </c>
      <c r="F1847" s="12" t="s">
        <v>168</v>
      </c>
      <c r="G1847" s="10" t="s">
        <v>168</v>
      </c>
      <c r="H1847" s="6">
        <v>3.03</v>
      </c>
      <c r="I1847" s="6">
        <v>0</v>
      </c>
      <c r="J1847" s="6">
        <v>0</v>
      </c>
      <c r="K1847" s="6">
        <v>0</v>
      </c>
      <c r="L1847" s="6">
        <v>3.03</v>
      </c>
      <c r="M1847" s="6">
        <v>0</v>
      </c>
      <c r="N1847" s="6">
        <v>0</v>
      </c>
      <c r="O1847" s="6">
        <v>0</v>
      </c>
      <c r="P1847" s="82">
        <f t="shared" si="30"/>
        <v>0</v>
      </c>
    </row>
    <row r="1848" spans="1:16" s="3" customFormat="1" x14ac:dyDescent="0.25">
      <c r="A1848" s="5">
        <v>2019</v>
      </c>
      <c r="B1848" s="5">
        <v>7</v>
      </c>
      <c r="C1848" s="12" t="s">
        <v>19</v>
      </c>
      <c r="D1848" s="12" t="s">
        <v>103</v>
      </c>
      <c r="E1848" s="5" t="s">
        <v>104</v>
      </c>
      <c r="F1848" s="12" t="s">
        <v>519</v>
      </c>
      <c r="G1848" s="10" t="s">
        <v>168</v>
      </c>
      <c r="H1848" s="6">
        <v>0.83</v>
      </c>
      <c r="I1848" s="6">
        <v>0</v>
      </c>
      <c r="J1848" s="6">
        <v>0</v>
      </c>
      <c r="K1848" s="6">
        <v>0</v>
      </c>
      <c r="L1848" s="6">
        <v>0.83</v>
      </c>
      <c r="M1848" s="6">
        <v>0</v>
      </c>
      <c r="N1848" s="6">
        <v>0</v>
      </c>
      <c r="O1848" s="6">
        <v>0</v>
      </c>
      <c r="P1848" s="82">
        <f t="shared" si="30"/>
        <v>0</v>
      </c>
    </row>
    <row r="1849" spans="1:16" s="3" customFormat="1" x14ac:dyDescent="0.25">
      <c r="A1849" s="5">
        <v>2019</v>
      </c>
      <c r="B1849" s="5">
        <v>7</v>
      </c>
      <c r="C1849" s="12" t="s">
        <v>19</v>
      </c>
      <c r="D1849" s="12" t="s">
        <v>103</v>
      </c>
      <c r="E1849" s="5" t="s">
        <v>104</v>
      </c>
      <c r="F1849" s="12" t="s">
        <v>169</v>
      </c>
      <c r="G1849" s="10" t="s">
        <v>168</v>
      </c>
      <c r="H1849" s="6">
        <v>1.98</v>
      </c>
      <c r="I1849" s="6">
        <v>0</v>
      </c>
      <c r="J1849" s="6">
        <v>0</v>
      </c>
      <c r="K1849" s="6">
        <v>0</v>
      </c>
      <c r="L1849" s="6">
        <v>1.98</v>
      </c>
      <c r="M1849" s="6">
        <v>0</v>
      </c>
      <c r="N1849" s="6">
        <v>0</v>
      </c>
      <c r="O1849" s="6">
        <v>0</v>
      </c>
      <c r="P1849" s="82">
        <f t="shared" si="30"/>
        <v>0</v>
      </c>
    </row>
    <row r="1850" spans="1:16" s="3" customFormat="1" x14ac:dyDescent="0.25">
      <c r="A1850" s="5">
        <v>2019</v>
      </c>
      <c r="B1850" s="5">
        <v>7</v>
      </c>
      <c r="C1850" s="12" t="s">
        <v>79</v>
      </c>
      <c r="D1850" s="12" t="s">
        <v>137</v>
      </c>
      <c r="E1850" s="5" t="s">
        <v>138</v>
      </c>
      <c r="F1850" s="12" t="s">
        <v>170</v>
      </c>
      <c r="G1850" s="10" t="s">
        <v>171</v>
      </c>
      <c r="H1850" s="6">
        <v>2.71</v>
      </c>
      <c r="I1850" s="6">
        <v>0</v>
      </c>
      <c r="J1850" s="6">
        <v>0</v>
      </c>
      <c r="K1850" s="6">
        <v>0</v>
      </c>
      <c r="L1850" s="6">
        <v>2.71</v>
      </c>
      <c r="M1850" s="6">
        <v>0</v>
      </c>
      <c r="N1850" s="6">
        <v>0</v>
      </c>
      <c r="O1850" s="6">
        <v>0</v>
      </c>
      <c r="P1850" s="82">
        <f t="shared" si="30"/>
        <v>0</v>
      </c>
    </row>
    <row r="1851" spans="1:16" s="3" customFormat="1" x14ac:dyDescent="0.25">
      <c r="A1851" s="5">
        <v>2019</v>
      </c>
      <c r="B1851" s="5">
        <v>7</v>
      </c>
      <c r="C1851" s="12" t="s">
        <v>79</v>
      </c>
      <c r="D1851" s="12" t="s">
        <v>137</v>
      </c>
      <c r="E1851" s="5" t="s">
        <v>138</v>
      </c>
      <c r="F1851" s="12" t="s">
        <v>172</v>
      </c>
      <c r="G1851" s="10" t="s">
        <v>171</v>
      </c>
      <c r="H1851" s="6">
        <v>13.67</v>
      </c>
      <c r="I1851" s="6">
        <v>0</v>
      </c>
      <c r="J1851" s="6">
        <v>0</v>
      </c>
      <c r="K1851" s="6">
        <v>13.67</v>
      </c>
      <c r="L1851" s="6">
        <v>0</v>
      </c>
      <c r="M1851" s="6">
        <v>0</v>
      </c>
      <c r="N1851" s="6">
        <v>0</v>
      </c>
      <c r="O1851" s="6">
        <v>0</v>
      </c>
      <c r="P1851" s="82">
        <f t="shared" si="30"/>
        <v>0</v>
      </c>
    </row>
    <row r="1852" spans="1:16" s="3" customFormat="1" x14ac:dyDescent="0.25">
      <c r="A1852" s="5">
        <v>2019</v>
      </c>
      <c r="B1852" s="5">
        <v>7</v>
      </c>
      <c r="C1852" s="12" t="s">
        <v>79</v>
      </c>
      <c r="D1852" s="12" t="s">
        <v>137</v>
      </c>
      <c r="E1852" s="5" t="s">
        <v>138</v>
      </c>
      <c r="F1852" s="12" t="s">
        <v>173</v>
      </c>
      <c r="G1852" s="10" t="s">
        <v>171</v>
      </c>
      <c r="H1852" s="6">
        <v>0.06</v>
      </c>
      <c r="I1852" s="6">
        <v>0</v>
      </c>
      <c r="J1852" s="6">
        <v>0</v>
      </c>
      <c r="K1852" s="6">
        <v>0</v>
      </c>
      <c r="L1852" s="6">
        <v>0.06</v>
      </c>
      <c r="M1852" s="6">
        <v>0</v>
      </c>
      <c r="N1852" s="6">
        <v>0</v>
      </c>
      <c r="O1852" s="6">
        <v>0</v>
      </c>
      <c r="P1852" s="82">
        <f t="shared" si="30"/>
        <v>0</v>
      </c>
    </row>
    <row r="1853" spans="1:16" s="3" customFormat="1" x14ac:dyDescent="0.25">
      <c r="A1853" s="5">
        <v>2019</v>
      </c>
      <c r="B1853" s="5">
        <v>7</v>
      </c>
      <c r="C1853" s="12" t="s">
        <v>79</v>
      </c>
      <c r="D1853" s="12" t="s">
        <v>137</v>
      </c>
      <c r="E1853" s="5" t="s">
        <v>138</v>
      </c>
      <c r="F1853" s="12" t="s">
        <v>174</v>
      </c>
      <c r="G1853" s="10" t="s">
        <v>171</v>
      </c>
      <c r="H1853" s="6">
        <v>0.83</v>
      </c>
      <c r="I1853" s="6">
        <v>0</v>
      </c>
      <c r="J1853" s="6">
        <v>0</v>
      </c>
      <c r="K1853" s="6">
        <v>0</v>
      </c>
      <c r="L1853" s="6">
        <v>0.83</v>
      </c>
      <c r="M1853" s="6">
        <v>0</v>
      </c>
      <c r="N1853" s="6">
        <v>0</v>
      </c>
      <c r="O1853" s="6">
        <v>0</v>
      </c>
      <c r="P1853" s="82">
        <f t="shared" si="30"/>
        <v>0</v>
      </c>
    </row>
    <row r="1854" spans="1:16" s="3" customFormat="1" x14ac:dyDescent="0.25">
      <c r="A1854" s="5">
        <v>2019</v>
      </c>
      <c r="B1854" s="5">
        <v>7</v>
      </c>
      <c r="C1854" s="12" t="s">
        <v>79</v>
      </c>
      <c r="D1854" s="12" t="s">
        <v>137</v>
      </c>
      <c r="E1854" s="5" t="s">
        <v>138</v>
      </c>
      <c r="F1854" s="12" t="s">
        <v>175</v>
      </c>
      <c r="G1854" s="10" t="s">
        <v>171</v>
      </c>
      <c r="H1854" s="6">
        <v>2.75</v>
      </c>
      <c r="I1854" s="6">
        <v>0</v>
      </c>
      <c r="J1854" s="6">
        <v>0</v>
      </c>
      <c r="K1854" s="6">
        <v>0</v>
      </c>
      <c r="L1854" s="6">
        <v>2.75</v>
      </c>
      <c r="M1854" s="6">
        <v>0</v>
      </c>
      <c r="N1854" s="6">
        <v>0</v>
      </c>
      <c r="O1854" s="6">
        <v>0</v>
      </c>
      <c r="P1854" s="82">
        <f t="shared" si="30"/>
        <v>0</v>
      </c>
    </row>
    <row r="1855" spans="1:16" s="3" customFormat="1" x14ac:dyDescent="0.25">
      <c r="A1855" s="5">
        <v>2019</v>
      </c>
      <c r="B1855" s="5">
        <v>7</v>
      </c>
      <c r="C1855" s="12" t="s">
        <v>27</v>
      </c>
      <c r="D1855" s="12" t="s">
        <v>158</v>
      </c>
      <c r="E1855" s="5" t="s">
        <v>176</v>
      </c>
      <c r="F1855" s="12" t="s">
        <v>177</v>
      </c>
      <c r="G1855" s="10" t="s">
        <v>178</v>
      </c>
      <c r="H1855" s="6">
        <v>0.95</v>
      </c>
      <c r="I1855" s="6">
        <v>0</v>
      </c>
      <c r="J1855" s="6">
        <v>0</v>
      </c>
      <c r="K1855" s="6">
        <v>0.95</v>
      </c>
      <c r="L1855" s="6">
        <v>0</v>
      </c>
      <c r="M1855" s="6">
        <v>0</v>
      </c>
      <c r="N1855" s="6">
        <v>0</v>
      </c>
      <c r="O1855" s="6">
        <v>0</v>
      </c>
      <c r="P1855" s="82">
        <f t="shared" si="30"/>
        <v>0</v>
      </c>
    </row>
    <row r="1856" spans="1:16" s="3" customFormat="1" x14ac:dyDescent="0.25">
      <c r="A1856" s="5">
        <v>2019</v>
      </c>
      <c r="B1856" s="5">
        <v>7</v>
      </c>
      <c r="C1856" s="12" t="s">
        <v>27</v>
      </c>
      <c r="D1856" s="12" t="s">
        <v>158</v>
      </c>
      <c r="E1856" s="5" t="s">
        <v>176</v>
      </c>
      <c r="F1856" s="12" t="s">
        <v>179</v>
      </c>
      <c r="G1856" s="10" t="s">
        <v>178</v>
      </c>
      <c r="H1856" s="6">
        <v>3.56</v>
      </c>
      <c r="I1856" s="6">
        <v>0</v>
      </c>
      <c r="J1856" s="6">
        <v>0</v>
      </c>
      <c r="K1856" s="6">
        <v>0</v>
      </c>
      <c r="L1856" s="6">
        <v>0</v>
      </c>
      <c r="M1856" s="6">
        <v>3.56</v>
      </c>
      <c r="N1856" s="6">
        <v>2.0099999999999998</v>
      </c>
      <c r="O1856" s="6">
        <v>0</v>
      </c>
      <c r="P1856" s="82">
        <f t="shared" si="30"/>
        <v>1.5500000000000003</v>
      </c>
    </row>
    <row r="1857" spans="1:16" s="3" customFormat="1" x14ac:dyDescent="0.25">
      <c r="A1857" s="5">
        <v>2019</v>
      </c>
      <c r="B1857" s="5">
        <v>7</v>
      </c>
      <c r="C1857" s="12" t="s">
        <v>27</v>
      </c>
      <c r="D1857" s="12" t="s">
        <v>180</v>
      </c>
      <c r="E1857" s="5" t="s">
        <v>29</v>
      </c>
      <c r="F1857" s="12" t="s">
        <v>181</v>
      </c>
      <c r="G1857" s="10" t="s">
        <v>182</v>
      </c>
      <c r="H1857" s="6">
        <v>17.059999999999999</v>
      </c>
      <c r="I1857" s="6">
        <v>0</v>
      </c>
      <c r="J1857" s="6">
        <v>0</v>
      </c>
      <c r="K1857" s="6">
        <v>17.059999999999999</v>
      </c>
      <c r="L1857" s="6">
        <v>0</v>
      </c>
      <c r="M1857" s="6">
        <v>0</v>
      </c>
      <c r="N1857" s="6">
        <v>0</v>
      </c>
      <c r="O1857" s="6">
        <v>0</v>
      </c>
      <c r="P1857" s="82">
        <f t="shared" si="30"/>
        <v>0</v>
      </c>
    </row>
    <row r="1858" spans="1:16" s="3" customFormat="1" x14ac:dyDescent="0.25">
      <c r="A1858" s="5">
        <v>2019</v>
      </c>
      <c r="B1858" s="5">
        <v>7</v>
      </c>
      <c r="C1858" s="12" t="s">
        <v>79</v>
      </c>
      <c r="D1858" s="12" t="s">
        <v>79</v>
      </c>
      <c r="E1858" s="5" t="s">
        <v>138</v>
      </c>
      <c r="F1858" s="12" t="s">
        <v>183</v>
      </c>
      <c r="G1858" s="10" t="s">
        <v>184</v>
      </c>
      <c r="H1858" s="6">
        <v>32.89</v>
      </c>
      <c r="I1858" s="6">
        <v>0</v>
      </c>
      <c r="J1858" s="6">
        <v>0</v>
      </c>
      <c r="K1858" s="6">
        <v>32.89</v>
      </c>
      <c r="L1858" s="6">
        <v>0</v>
      </c>
      <c r="M1858" s="6">
        <v>0</v>
      </c>
      <c r="N1858" s="6">
        <v>0</v>
      </c>
      <c r="O1858" s="6">
        <v>0</v>
      </c>
      <c r="P1858" s="82">
        <f t="shared" si="30"/>
        <v>0</v>
      </c>
    </row>
    <row r="1859" spans="1:16" s="3" customFormat="1" x14ac:dyDescent="0.25">
      <c r="A1859" s="5">
        <v>2019</v>
      </c>
      <c r="B1859" s="5">
        <v>7</v>
      </c>
      <c r="C1859" s="12" t="s">
        <v>79</v>
      </c>
      <c r="D1859" s="12" t="s">
        <v>137</v>
      </c>
      <c r="E1859" s="5" t="s">
        <v>138</v>
      </c>
      <c r="F1859" s="12" t="s">
        <v>183</v>
      </c>
      <c r="G1859" s="10" t="s">
        <v>184</v>
      </c>
      <c r="H1859" s="6">
        <v>1.7999999999999998</v>
      </c>
      <c r="I1859" s="6">
        <v>0</v>
      </c>
      <c r="J1859" s="6">
        <v>0</v>
      </c>
      <c r="K1859" s="6">
        <v>1.7999999999999998</v>
      </c>
      <c r="L1859" s="6">
        <v>0</v>
      </c>
      <c r="M1859" s="6">
        <v>0</v>
      </c>
      <c r="N1859" s="6">
        <v>0</v>
      </c>
      <c r="O1859" s="6">
        <v>0</v>
      </c>
      <c r="P1859" s="82">
        <f t="shared" si="30"/>
        <v>0</v>
      </c>
    </row>
    <row r="1860" spans="1:16" s="3" customFormat="1" x14ac:dyDescent="0.25">
      <c r="A1860" s="5">
        <v>2019</v>
      </c>
      <c r="B1860" s="5">
        <v>7</v>
      </c>
      <c r="C1860" s="12" t="s">
        <v>79</v>
      </c>
      <c r="D1860" s="12" t="s">
        <v>79</v>
      </c>
      <c r="E1860" s="5" t="s">
        <v>138</v>
      </c>
      <c r="F1860" s="12" t="s">
        <v>185</v>
      </c>
      <c r="G1860" s="10" t="s">
        <v>184</v>
      </c>
      <c r="H1860" s="6">
        <v>3.9000000000000004</v>
      </c>
      <c r="I1860" s="6">
        <v>0</v>
      </c>
      <c r="J1860" s="6">
        <v>0</v>
      </c>
      <c r="K1860" s="6">
        <v>3.9000000000000004</v>
      </c>
      <c r="L1860" s="6">
        <v>0</v>
      </c>
      <c r="M1860" s="6">
        <v>0</v>
      </c>
      <c r="N1860" s="6">
        <v>0</v>
      </c>
      <c r="O1860" s="6">
        <v>0</v>
      </c>
      <c r="P1860" s="82">
        <f t="shared" ref="P1860:P1923" si="31">+O1860+M1860-N1860</f>
        <v>0</v>
      </c>
    </row>
    <row r="1861" spans="1:16" s="3" customFormat="1" x14ac:dyDescent="0.25">
      <c r="A1861" s="5">
        <v>2019</v>
      </c>
      <c r="B1861" s="5">
        <v>7</v>
      </c>
      <c r="C1861" s="12" t="s">
        <v>79</v>
      </c>
      <c r="D1861" s="12" t="s">
        <v>137</v>
      </c>
      <c r="E1861" s="5" t="s">
        <v>138</v>
      </c>
      <c r="F1861" s="12" t="s">
        <v>186</v>
      </c>
      <c r="G1861" s="10" t="s">
        <v>184</v>
      </c>
      <c r="H1861" s="6">
        <v>0.93</v>
      </c>
      <c r="I1861" s="6">
        <v>0</v>
      </c>
      <c r="J1861" s="6">
        <v>0</v>
      </c>
      <c r="K1861" s="6">
        <v>0.93</v>
      </c>
      <c r="L1861" s="6">
        <v>0</v>
      </c>
      <c r="M1861" s="6">
        <v>0</v>
      </c>
      <c r="N1861" s="6">
        <v>0</v>
      </c>
      <c r="O1861" s="6">
        <v>0</v>
      </c>
      <c r="P1861" s="82">
        <f t="shared" si="31"/>
        <v>0</v>
      </c>
    </row>
    <row r="1862" spans="1:16" s="3" customFormat="1" x14ac:dyDescent="0.25">
      <c r="A1862" s="5">
        <v>2019</v>
      </c>
      <c r="B1862" s="5">
        <v>7</v>
      </c>
      <c r="C1862" s="12" t="s">
        <v>79</v>
      </c>
      <c r="D1862" s="12" t="s">
        <v>137</v>
      </c>
      <c r="E1862" s="5" t="s">
        <v>138</v>
      </c>
      <c r="F1862" s="12" t="s">
        <v>187</v>
      </c>
      <c r="G1862" s="10" t="s">
        <v>184</v>
      </c>
      <c r="H1862" s="6">
        <v>0.06</v>
      </c>
      <c r="I1862" s="6">
        <v>0</v>
      </c>
      <c r="J1862" s="6">
        <v>0</v>
      </c>
      <c r="K1862" s="6">
        <v>0.06</v>
      </c>
      <c r="L1862" s="6">
        <v>0</v>
      </c>
      <c r="M1862" s="6">
        <v>0</v>
      </c>
      <c r="N1862" s="6">
        <v>0</v>
      </c>
      <c r="O1862" s="6">
        <v>0</v>
      </c>
      <c r="P1862" s="82">
        <f t="shared" si="31"/>
        <v>0</v>
      </c>
    </row>
    <row r="1863" spans="1:16" s="3" customFormat="1" x14ac:dyDescent="0.25">
      <c r="A1863" s="5">
        <v>2019</v>
      </c>
      <c r="B1863" s="5">
        <v>7</v>
      </c>
      <c r="C1863" s="12" t="s">
        <v>79</v>
      </c>
      <c r="D1863" s="12" t="s">
        <v>79</v>
      </c>
      <c r="E1863" s="5" t="s">
        <v>138</v>
      </c>
      <c r="F1863" s="12" t="s">
        <v>188</v>
      </c>
      <c r="G1863" s="10" t="s">
        <v>184</v>
      </c>
      <c r="H1863" s="6">
        <v>0.03</v>
      </c>
      <c r="I1863" s="6">
        <v>0</v>
      </c>
      <c r="J1863" s="6">
        <v>0</v>
      </c>
      <c r="K1863" s="6">
        <v>0.03</v>
      </c>
      <c r="L1863" s="6">
        <v>0</v>
      </c>
      <c r="M1863" s="6">
        <v>0</v>
      </c>
      <c r="N1863" s="6">
        <v>0</v>
      </c>
      <c r="O1863" s="6">
        <v>0</v>
      </c>
      <c r="P1863" s="82">
        <f t="shared" si="31"/>
        <v>0</v>
      </c>
    </row>
    <row r="1864" spans="1:16" s="3" customFormat="1" x14ac:dyDescent="0.25">
      <c r="A1864" s="5">
        <v>2019</v>
      </c>
      <c r="B1864" s="5">
        <v>7</v>
      </c>
      <c r="C1864" s="12" t="s">
        <v>27</v>
      </c>
      <c r="D1864" s="12" t="s">
        <v>180</v>
      </c>
      <c r="E1864" s="5" t="s">
        <v>29</v>
      </c>
      <c r="F1864" s="12" t="s">
        <v>189</v>
      </c>
      <c r="G1864" s="10" t="s">
        <v>190</v>
      </c>
      <c r="H1864" s="6">
        <v>87.39</v>
      </c>
      <c r="I1864" s="6">
        <v>0</v>
      </c>
      <c r="J1864" s="6">
        <v>0</v>
      </c>
      <c r="K1864" s="6">
        <v>64.38</v>
      </c>
      <c r="L1864" s="6">
        <v>23.020000000000003</v>
      </c>
      <c r="M1864" s="6">
        <v>0</v>
      </c>
      <c r="N1864" s="6">
        <v>0</v>
      </c>
      <c r="O1864" s="6">
        <v>0</v>
      </c>
      <c r="P1864" s="82">
        <f t="shared" si="31"/>
        <v>0</v>
      </c>
    </row>
    <row r="1865" spans="1:16" s="3" customFormat="1" x14ac:dyDescent="0.25">
      <c r="A1865" s="5">
        <v>2019</v>
      </c>
      <c r="B1865" s="5">
        <v>7</v>
      </c>
      <c r="C1865" s="12" t="s">
        <v>27</v>
      </c>
      <c r="D1865" s="12" t="s">
        <v>191</v>
      </c>
      <c r="E1865" s="5" t="s">
        <v>29</v>
      </c>
      <c r="F1865" s="12" t="s">
        <v>189</v>
      </c>
      <c r="G1865" s="10" t="s">
        <v>190</v>
      </c>
      <c r="H1865" s="6">
        <v>0.15</v>
      </c>
      <c r="I1865" s="6">
        <v>0</v>
      </c>
      <c r="J1865" s="6">
        <v>0</v>
      </c>
      <c r="K1865" s="6">
        <v>0.11</v>
      </c>
      <c r="L1865" s="6">
        <v>0.04</v>
      </c>
      <c r="M1865" s="6">
        <v>0</v>
      </c>
      <c r="N1865" s="6">
        <v>0</v>
      </c>
      <c r="O1865" s="6">
        <v>0</v>
      </c>
      <c r="P1865" s="82">
        <f t="shared" si="31"/>
        <v>0</v>
      </c>
    </row>
    <row r="1866" spans="1:16" s="3" customFormat="1" x14ac:dyDescent="0.25">
      <c r="A1866" s="5">
        <v>2019</v>
      </c>
      <c r="B1866" s="5">
        <v>7</v>
      </c>
      <c r="C1866" s="12" t="s">
        <v>27</v>
      </c>
      <c r="D1866" s="12" t="s">
        <v>191</v>
      </c>
      <c r="E1866" s="5" t="s">
        <v>29</v>
      </c>
      <c r="F1866" s="12" t="s">
        <v>192</v>
      </c>
      <c r="G1866" s="10" t="s">
        <v>190</v>
      </c>
      <c r="H1866" s="6">
        <v>12.16</v>
      </c>
      <c r="I1866" s="6">
        <v>0</v>
      </c>
      <c r="J1866" s="6">
        <v>0</v>
      </c>
      <c r="K1866" s="6">
        <v>8.84</v>
      </c>
      <c r="L1866" s="6">
        <v>3.32</v>
      </c>
      <c r="M1866" s="6">
        <v>0</v>
      </c>
      <c r="N1866" s="6">
        <v>0</v>
      </c>
      <c r="O1866" s="6">
        <v>0</v>
      </c>
      <c r="P1866" s="82">
        <f t="shared" si="31"/>
        <v>0</v>
      </c>
    </row>
    <row r="1867" spans="1:16" s="3" customFormat="1" x14ac:dyDescent="0.25">
      <c r="A1867" s="5">
        <v>2019</v>
      </c>
      <c r="B1867" s="5">
        <v>7</v>
      </c>
      <c r="C1867" s="12" t="s">
        <v>19</v>
      </c>
      <c r="D1867" s="12" t="s">
        <v>106</v>
      </c>
      <c r="E1867" s="5" t="s">
        <v>29</v>
      </c>
      <c r="F1867" s="12" t="s">
        <v>193</v>
      </c>
      <c r="G1867" s="10" t="s">
        <v>193</v>
      </c>
      <c r="H1867" s="6">
        <v>3765.71</v>
      </c>
      <c r="I1867" s="6">
        <v>0</v>
      </c>
      <c r="J1867" s="6">
        <v>381.41999999999996</v>
      </c>
      <c r="K1867" s="6">
        <v>10.19</v>
      </c>
      <c r="L1867" s="6">
        <v>431.92</v>
      </c>
      <c r="M1867" s="6">
        <v>445.53</v>
      </c>
      <c r="N1867" s="6">
        <v>445.18</v>
      </c>
      <c r="O1867" s="6">
        <v>2496.6799999999998</v>
      </c>
      <c r="P1867" s="82">
        <f t="shared" si="31"/>
        <v>2497.0300000000002</v>
      </c>
    </row>
    <row r="1868" spans="1:16" s="3" customFormat="1" x14ac:dyDescent="0.25">
      <c r="A1868" s="5">
        <v>2019</v>
      </c>
      <c r="B1868" s="5">
        <v>7</v>
      </c>
      <c r="C1868" s="12" t="s">
        <v>89</v>
      </c>
      <c r="D1868" s="12" t="s">
        <v>197</v>
      </c>
      <c r="E1868" s="5" t="s">
        <v>29</v>
      </c>
      <c r="F1868" s="12" t="s">
        <v>198</v>
      </c>
      <c r="G1868" s="10" t="s">
        <v>196</v>
      </c>
      <c r="H1868" s="6">
        <v>5.44</v>
      </c>
      <c r="I1868" s="6">
        <v>0</v>
      </c>
      <c r="J1868" s="6">
        <v>0</v>
      </c>
      <c r="K1868" s="6">
        <v>5.44</v>
      </c>
      <c r="L1868" s="6">
        <v>0</v>
      </c>
      <c r="M1868" s="6">
        <v>0</v>
      </c>
      <c r="N1868" s="6">
        <v>0</v>
      </c>
      <c r="O1868" s="6">
        <v>0</v>
      </c>
      <c r="P1868" s="82">
        <f t="shared" si="31"/>
        <v>0</v>
      </c>
    </row>
    <row r="1869" spans="1:16" s="3" customFormat="1" x14ac:dyDescent="0.25">
      <c r="A1869" s="5">
        <v>2019</v>
      </c>
      <c r="B1869" s="5">
        <v>7</v>
      </c>
      <c r="C1869" s="12" t="s">
        <v>89</v>
      </c>
      <c r="D1869" s="12" t="s">
        <v>197</v>
      </c>
      <c r="E1869" s="5" t="s">
        <v>29</v>
      </c>
      <c r="F1869" s="12" t="s">
        <v>199</v>
      </c>
      <c r="G1869" s="9" t="s">
        <v>200</v>
      </c>
      <c r="H1869" s="6">
        <v>46.25</v>
      </c>
      <c r="I1869" s="6">
        <v>0</v>
      </c>
      <c r="J1869" s="6">
        <v>0</v>
      </c>
      <c r="K1869" s="6">
        <v>4.3099999999999996</v>
      </c>
      <c r="L1869" s="6">
        <v>2.4</v>
      </c>
      <c r="M1869" s="6">
        <v>38.69</v>
      </c>
      <c r="N1869" s="6">
        <v>3.91</v>
      </c>
      <c r="O1869" s="6">
        <v>0.85</v>
      </c>
      <c r="P1869" s="82">
        <f t="shared" si="31"/>
        <v>35.629999999999995</v>
      </c>
    </row>
    <row r="1870" spans="1:16" s="3" customFormat="1" x14ac:dyDescent="0.25">
      <c r="A1870" s="5">
        <v>2019</v>
      </c>
      <c r="B1870" s="5">
        <v>7</v>
      </c>
      <c r="C1870" s="12" t="s">
        <v>89</v>
      </c>
      <c r="D1870" s="12" t="s">
        <v>197</v>
      </c>
      <c r="E1870" s="5" t="s">
        <v>29</v>
      </c>
      <c r="F1870" s="12" t="s">
        <v>201</v>
      </c>
      <c r="G1870" s="9" t="s">
        <v>200</v>
      </c>
      <c r="H1870" s="6">
        <v>62.8</v>
      </c>
      <c r="I1870" s="6">
        <v>0</v>
      </c>
      <c r="J1870" s="6">
        <v>0</v>
      </c>
      <c r="K1870" s="6">
        <v>5.86</v>
      </c>
      <c r="L1870" s="6">
        <v>3.26</v>
      </c>
      <c r="M1870" s="6">
        <v>52.53</v>
      </c>
      <c r="N1870" s="6">
        <v>5.31</v>
      </c>
      <c r="O1870" s="6">
        <v>1.1499999999999999</v>
      </c>
      <c r="P1870" s="82">
        <f t="shared" si="31"/>
        <v>48.37</v>
      </c>
    </row>
    <row r="1871" spans="1:16" s="3" customFormat="1" x14ac:dyDescent="0.25">
      <c r="A1871" s="5">
        <v>2019</v>
      </c>
      <c r="B1871" s="5">
        <v>7</v>
      </c>
      <c r="C1871" s="12" t="s">
        <v>89</v>
      </c>
      <c r="D1871" s="12" t="s">
        <v>197</v>
      </c>
      <c r="E1871" s="5" t="s">
        <v>29</v>
      </c>
      <c r="F1871" s="12" t="s">
        <v>202</v>
      </c>
      <c r="G1871" s="9" t="s">
        <v>200</v>
      </c>
      <c r="H1871" s="6">
        <v>17.79</v>
      </c>
      <c r="I1871" s="6">
        <v>0</v>
      </c>
      <c r="J1871" s="6">
        <v>0</v>
      </c>
      <c r="K1871" s="6">
        <v>1.6600000000000001</v>
      </c>
      <c r="L1871" s="6">
        <v>0.92</v>
      </c>
      <c r="M1871" s="6">
        <v>14.88</v>
      </c>
      <c r="N1871" s="6">
        <v>1.51</v>
      </c>
      <c r="O1871" s="6">
        <v>0.33</v>
      </c>
      <c r="P1871" s="82">
        <f t="shared" si="31"/>
        <v>13.700000000000001</v>
      </c>
    </row>
    <row r="1872" spans="1:16" s="3" customFormat="1" x14ac:dyDescent="0.25">
      <c r="A1872" s="5">
        <v>2019</v>
      </c>
      <c r="B1872" s="5">
        <v>7</v>
      </c>
      <c r="C1872" s="12" t="s">
        <v>203</v>
      </c>
      <c r="D1872" s="12" t="s">
        <v>204</v>
      </c>
      <c r="E1872" s="5" t="s">
        <v>17</v>
      </c>
      <c r="F1872" s="12" t="s">
        <v>204</v>
      </c>
      <c r="G1872" s="10" t="s">
        <v>205</v>
      </c>
      <c r="H1872" s="6">
        <v>29.04</v>
      </c>
      <c r="I1872" s="6">
        <v>0</v>
      </c>
      <c r="J1872" s="6">
        <v>0</v>
      </c>
      <c r="K1872" s="6">
        <v>0.1</v>
      </c>
      <c r="L1872" s="6">
        <v>9.59</v>
      </c>
      <c r="M1872" s="6">
        <v>0</v>
      </c>
      <c r="N1872" s="6">
        <v>0</v>
      </c>
      <c r="O1872" s="6">
        <v>19.34</v>
      </c>
      <c r="P1872" s="82">
        <f t="shared" si="31"/>
        <v>19.34</v>
      </c>
    </row>
    <row r="1873" spans="1:16" s="3" customFormat="1" x14ac:dyDescent="0.25">
      <c r="A1873" s="5">
        <v>2019</v>
      </c>
      <c r="B1873" s="5">
        <v>7</v>
      </c>
      <c r="C1873" s="12" t="s">
        <v>19</v>
      </c>
      <c r="D1873" s="12" t="s">
        <v>46</v>
      </c>
      <c r="E1873" s="5" t="s">
        <v>206</v>
      </c>
      <c r="F1873" s="12" t="s">
        <v>207</v>
      </c>
      <c r="G1873" s="10" t="s">
        <v>208</v>
      </c>
      <c r="H1873" s="6">
        <v>7.63</v>
      </c>
      <c r="I1873" s="6">
        <v>0</v>
      </c>
      <c r="J1873" s="6">
        <v>0</v>
      </c>
      <c r="K1873" s="6">
        <v>2.81</v>
      </c>
      <c r="L1873" s="6">
        <v>4.82</v>
      </c>
      <c r="M1873" s="6">
        <v>0</v>
      </c>
      <c r="N1873" s="6">
        <v>0</v>
      </c>
      <c r="O1873" s="6">
        <v>0</v>
      </c>
      <c r="P1873" s="82">
        <f t="shared" si="31"/>
        <v>0</v>
      </c>
    </row>
    <row r="1874" spans="1:16" s="3" customFormat="1" x14ac:dyDescent="0.25">
      <c r="A1874" s="5">
        <v>2019</v>
      </c>
      <c r="B1874" s="5">
        <v>7</v>
      </c>
      <c r="C1874" s="12" t="s">
        <v>209</v>
      </c>
      <c r="D1874" s="12" t="s">
        <v>210</v>
      </c>
      <c r="E1874" s="5" t="s">
        <v>17</v>
      </c>
      <c r="F1874" s="12" t="s">
        <v>211</v>
      </c>
      <c r="G1874" s="13" t="s">
        <v>212</v>
      </c>
      <c r="H1874" s="6">
        <v>0.13</v>
      </c>
      <c r="I1874" s="6">
        <v>0</v>
      </c>
      <c r="J1874" s="6">
        <v>0</v>
      </c>
      <c r="K1874" s="6">
        <v>0</v>
      </c>
      <c r="L1874" s="6">
        <v>0.03</v>
      </c>
      <c r="M1874" s="6">
        <v>0</v>
      </c>
      <c r="N1874" s="6">
        <v>0</v>
      </c>
      <c r="O1874" s="6">
        <v>0.11</v>
      </c>
      <c r="P1874" s="82">
        <f t="shared" si="31"/>
        <v>0.11</v>
      </c>
    </row>
    <row r="1875" spans="1:16" s="3" customFormat="1" x14ac:dyDescent="0.25">
      <c r="A1875" s="5">
        <v>2019</v>
      </c>
      <c r="B1875" s="5">
        <v>7</v>
      </c>
      <c r="C1875" s="12" t="s">
        <v>209</v>
      </c>
      <c r="D1875" s="12" t="s">
        <v>210</v>
      </c>
      <c r="E1875" s="5" t="s">
        <v>17</v>
      </c>
      <c r="F1875" s="12" t="s">
        <v>215</v>
      </c>
      <c r="G1875" s="13" t="s">
        <v>212</v>
      </c>
      <c r="H1875" s="6">
        <v>7.84</v>
      </c>
      <c r="I1875" s="6">
        <v>0</v>
      </c>
      <c r="J1875" s="6">
        <v>0</v>
      </c>
      <c r="K1875" s="6">
        <v>7.0000000000000007E-2</v>
      </c>
      <c r="L1875" s="6">
        <v>1.46</v>
      </c>
      <c r="M1875" s="6">
        <v>0</v>
      </c>
      <c r="N1875" s="6">
        <v>0</v>
      </c>
      <c r="O1875" s="6">
        <v>6.31</v>
      </c>
      <c r="P1875" s="82">
        <f t="shared" si="31"/>
        <v>6.31</v>
      </c>
    </row>
    <row r="1876" spans="1:16" s="3" customFormat="1" x14ac:dyDescent="0.25">
      <c r="A1876" s="5">
        <v>2019</v>
      </c>
      <c r="B1876" s="5">
        <v>7</v>
      </c>
      <c r="C1876" s="12" t="s">
        <v>19</v>
      </c>
      <c r="D1876" s="12" t="s">
        <v>106</v>
      </c>
      <c r="E1876" s="5" t="s">
        <v>29</v>
      </c>
      <c r="F1876" s="12" t="s">
        <v>216</v>
      </c>
      <c r="G1876" s="10" t="s">
        <v>217</v>
      </c>
      <c r="H1876" s="6">
        <v>10210.349999999999</v>
      </c>
      <c r="I1876" s="6">
        <v>0</v>
      </c>
      <c r="J1876" s="6">
        <v>3546.6400000000003</v>
      </c>
      <c r="K1876" s="6">
        <v>47.139999999999993</v>
      </c>
      <c r="L1876" s="6">
        <v>988.61999999999989</v>
      </c>
      <c r="M1876" s="6">
        <v>0</v>
      </c>
      <c r="N1876" s="6">
        <v>0</v>
      </c>
      <c r="O1876" s="6">
        <v>5627.97</v>
      </c>
      <c r="P1876" s="82">
        <f t="shared" si="31"/>
        <v>5627.97</v>
      </c>
    </row>
    <row r="1877" spans="1:16" s="3" customFormat="1" x14ac:dyDescent="0.25">
      <c r="A1877" s="5">
        <v>2019</v>
      </c>
      <c r="B1877" s="5">
        <v>7</v>
      </c>
      <c r="C1877" s="12" t="s">
        <v>19</v>
      </c>
      <c r="D1877" s="12" t="s">
        <v>106</v>
      </c>
      <c r="E1877" s="5" t="s">
        <v>29</v>
      </c>
      <c r="F1877" s="12" t="s">
        <v>218</v>
      </c>
      <c r="G1877" s="10" t="s">
        <v>217</v>
      </c>
      <c r="H1877" s="6">
        <v>4689.32</v>
      </c>
      <c r="I1877" s="6">
        <v>0</v>
      </c>
      <c r="J1877" s="6">
        <v>3849.6</v>
      </c>
      <c r="K1877" s="6">
        <v>11.62</v>
      </c>
      <c r="L1877" s="6">
        <v>143.62</v>
      </c>
      <c r="M1877" s="6">
        <v>0</v>
      </c>
      <c r="N1877" s="6">
        <v>0</v>
      </c>
      <c r="O1877" s="6">
        <v>684.49</v>
      </c>
      <c r="P1877" s="82">
        <f t="shared" si="31"/>
        <v>684.49</v>
      </c>
    </row>
    <row r="1878" spans="1:16" s="3" customFormat="1" x14ac:dyDescent="0.25">
      <c r="A1878" s="5">
        <v>2019</v>
      </c>
      <c r="B1878" s="5">
        <v>7</v>
      </c>
      <c r="C1878" s="12" t="s">
        <v>209</v>
      </c>
      <c r="D1878" s="12" t="s">
        <v>219</v>
      </c>
      <c r="E1878" s="5" t="s">
        <v>220</v>
      </c>
      <c r="F1878" s="12" t="s">
        <v>221</v>
      </c>
      <c r="G1878" s="10" t="s">
        <v>221</v>
      </c>
      <c r="H1878" s="6">
        <v>440.79</v>
      </c>
      <c r="I1878" s="6">
        <v>0</v>
      </c>
      <c r="J1878" s="6">
        <v>0</v>
      </c>
      <c r="K1878" s="6">
        <v>0.33999999999999997</v>
      </c>
      <c r="L1878" s="6">
        <v>0</v>
      </c>
      <c r="M1878" s="6">
        <v>440.42999999999995</v>
      </c>
      <c r="N1878" s="6">
        <v>14.68</v>
      </c>
      <c r="O1878" s="6">
        <v>0</v>
      </c>
      <c r="P1878" s="82">
        <f t="shared" si="31"/>
        <v>425.74999999999994</v>
      </c>
    </row>
    <row r="1879" spans="1:16" s="3" customFormat="1" x14ac:dyDescent="0.25">
      <c r="A1879" s="5">
        <v>2019</v>
      </c>
      <c r="B1879" s="5">
        <v>7</v>
      </c>
      <c r="C1879" s="12" t="s">
        <v>222</v>
      </c>
      <c r="D1879" s="12" t="s">
        <v>223</v>
      </c>
      <c r="E1879" s="5" t="s">
        <v>224</v>
      </c>
      <c r="F1879" s="12" t="s">
        <v>225</v>
      </c>
      <c r="G1879" s="10" t="s">
        <v>226</v>
      </c>
      <c r="H1879" s="6">
        <v>0.56999999999999995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0.56999999999999995</v>
      </c>
      <c r="P1879" s="82">
        <f t="shared" si="31"/>
        <v>0.56999999999999995</v>
      </c>
    </row>
    <row r="1880" spans="1:16" s="3" customFormat="1" x14ac:dyDescent="0.25">
      <c r="A1880" s="5">
        <v>2019</v>
      </c>
      <c r="B1880" s="5">
        <v>7</v>
      </c>
      <c r="C1880" s="12" t="s">
        <v>222</v>
      </c>
      <c r="D1880" s="12" t="s">
        <v>223</v>
      </c>
      <c r="E1880" s="5" t="s">
        <v>224</v>
      </c>
      <c r="F1880" s="12" t="s">
        <v>520</v>
      </c>
      <c r="G1880" s="10" t="s">
        <v>226</v>
      </c>
      <c r="H1880" s="6">
        <v>214.87</v>
      </c>
      <c r="I1880" s="6">
        <v>0</v>
      </c>
      <c r="J1880" s="6">
        <v>0</v>
      </c>
      <c r="K1880" s="6">
        <v>0.18</v>
      </c>
      <c r="L1880" s="6">
        <v>1.28</v>
      </c>
      <c r="M1880" s="6">
        <v>0</v>
      </c>
      <c r="N1880" s="6">
        <v>0</v>
      </c>
      <c r="O1880" s="6">
        <v>213.41</v>
      </c>
      <c r="P1880" s="82">
        <f t="shared" si="31"/>
        <v>213.41</v>
      </c>
    </row>
    <row r="1881" spans="1:16" s="3" customFormat="1" x14ac:dyDescent="0.25">
      <c r="A1881" s="5">
        <v>2019</v>
      </c>
      <c r="B1881" s="5">
        <v>7</v>
      </c>
      <c r="C1881" s="12" t="s">
        <v>222</v>
      </c>
      <c r="D1881" s="12" t="s">
        <v>229</v>
      </c>
      <c r="E1881" s="5" t="s">
        <v>224</v>
      </c>
      <c r="F1881" s="12" t="s">
        <v>230</v>
      </c>
      <c r="G1881" s="10" t="s">
        <v>226</v>
      </c>
      <c r="H1881" s="6">
        <v>1746.15</v>
      </c>
      <c r="I1881" s="6">
        <v>0</v>
      </c>
      <c r="J1881" s="6">
        <v>0</v>
      </c>
      <c r="K1881" s="6">
        <v>1.44</v>
      </c>
      <c r="L1881" s="6">
        <v>10.59</v>
      </c>
      <c r="M1881" s="6">
        <v>1734.1100000000001</v>
      </c>
      <c r="N1881" s="6">
        <v>2.31</v>
      </c>
      <c r="O1881" s="6">
        <v>0</v>
      </c>
      <c r="P1881" s="82">
        <f t="shared" si="31"/>
        <v>1731.8000000000002</v>
      </c>
    </row>
    <row r="1882" spans="1:16" s="3" customFormat="1" x14ac:dyDescent="0.25">
      <c r="A1882" s="5">
        <v>2019</v>
      </c>
      <c r="B1882" s="5">
        <v>7</v>
      </c>
      <c r="C1882" s="12" t="s">
        <v>231</v>
      </c>
      <c r="D1882" s="12" t="s">
        <v>232</v>
      </c>
      <c r="E1882" s="5" t="s">
        <v>224</v>
      </c>
      <c r="F1882" s="12" t="s">
        <v>233</v>
      </c>
      <c r="G1882" s="10" t="s">
        <v>226</v>
      </c>
      <c r="H1882" s="6">
        <v>203.45</v>
      </c>
      <c r="I1882" s="6">
        <v>0</v>
      </c>
      <c r="J1882" s="6">
        <v>0</v>
      </c>
      <c r="K1882" s="6">
        <v>0.17</v>
      </c>
      <c r="L1882" s="6">
        <v>1.22</v>
      </c>
      <c r="M1882" s="6">
        <v>0</v>
      </c>
      <c r="N1882" s="6">
        <v>0</v>
      </c>
      <c r="O1882" s="6">
        <v>202.07</v>
      </c>
      <c r="P1882" s="82">
        <f t="shared" si="31"/>
        <v>202.07</v>
      </c>
    </row>
    <row r="1883" spans="1:16" s="3" customFormat="1" x14ac:dyDescent="0.25">
      <c r="A1883" s="5">
        <v>2019</v>
      </c>
      <c r="B1883" s="5">
        <v>7</v>
      </c>
      <c r="C1883" s="12" t="s">
        <v>222</v>
      </c>
      <c r="D1883" s="12" t="s">
        <v>229</v>
      </c>
      <c r="E1883" s="5" t="s">
        <v>224</v>
      </c>
      <c r="F1883" s="12" t="s">
        <v>234</v>
      </c>
      <c r="G1883" s="10" t="s">
        <v>226</v>
      </c>
      <c r="H1883" s="6">
        <v>315.44</v>
      </c>
      <c r="I1883" s="6">
        <v>0</v>
      </c>
      <c r="J1883" s="6">
        <v>0</v>
      </c>
      <c r="K1883" s="6">
        <v>0.26</v>
      </c>
      <c r="L1883" s="6">
        <v>1.9100000000000001</v>
      </c>
      <c r="M1883" s="6">
        <v>0</v>
      </c>
      <c r="N1883" s="6">
        <v>0</v>
      </c>
      <c r="O1883" s="6">
        <v>313.27</v>
      </c>
      <c r="P1883" s="82">
        <f t="shared" si="31"/>
        <v>313.27</v>
      </c>
    </row>
    <row r="1884" spans="1:16" s="3" customFormat="1" x14ac:dyDescent="0.25">
      <c r="A1884" s="5">
        <v>2019</v>
      </c>
      <c r="B1884" s="5">
        <v>7</v>
      </c>
      <c r="C1884" s="12" t="s">
        <v>15</v>
      </c>
      <c r="D1884" s="12" t="s">
        <v>131</v>
      </c>
      <c r="E1884" s="5" t="s">
        <v>43</v>
      </c>
      <c r="F1884" s="12" t="s">
        <v>235</v>
      </c>
      <c r="G1884" s="10" t="s">
        <v>16</v>
      </c>
      <c r="H1884" s="6">
        <v>63.14</v>
      </c>
      <c r="I1884" s="6">
        <v>0</v>
      </c>
      <c r="J1884" s="6">
        <v>0</v>
      </c>
      <c r="K1884" s="6">
        <v>0.67</v>
      </c>
      <c r="L1884" s="6">
        <v>47.27</v>
      </c>
      <c r="M1884" s="6">
        <v>0</v>
      </c>
      <c r="N1884" s="6">
        <v>0</v>
      </c>
      <c r="O1884" s="6">
        <v>15.19</v>
      </c>
      <c r="P1884" s="82">
        <f t="shared" si="31"/>
        <v>15.19</v>
      </c>
    </row>
    <row r="1885" spans="1:16" s="3" customFormat="1" x14ac:dyDescent="0.25">
      <c r="A1885" s="5">
        <v>2019</v>
      </c>
      <c r="B1885" s="5">
        <v>7</v>
      </c>
      <c r="C1885" s="12" t="s">
        <v>15</v>
      </c>
      <c r="D1885" s="12" t="s">
        <v>236</v>
      </c>
      <c r="E1885" s="5" t="s">
        <v>43</v>
      </c>
      <c r="F1885" s="12" t="s">
        <v>237</v>
      </c>
      <c r="G1885" s="10" t="s">
        <v>16</v>
      </c>
      <c r="H1885" s="6">
        <v>11.78</v>
      </c>
      <c r="I1885" s="6">
        <v>0</v>
      </c>
      <c r="J1885" s="6">
        <v>0</v>
      </c>
      <c r="K1885" s="6">
        <v>0.14000000000000001</v>
      </c>
      <c r="L1885" s="6">
        <v>11.65</v>
      </c>
      <c r="M1885" s="6">
        <v>0</v>
      </c>
      <c r="N1885" s="6">
        <v>0</v>
      </c>
      <c r="O1885" s="6">
        <v>0</v>
      </c>
      <c r="P1885" s="82">
        <f t="shared" si="31"/>
        <v>0</v>
      </c>
    </row>
    <row r="1886" spans="1:16" s="3" customFormat="1" x14ac:dyDescent="0.25">
      <c r="A1886" s="5">
        <v>2019</v>
      </c>
      <c r="B1886" s="5">
        <v>7</v>
      </c>
      <c r="C1886" s="12" t="s">
        <v>15</v>
      </c>
      <c r="D1886" s="12" t="s">
        <v>131</v>
      </c>
      <c r="E1886" s="5" t="s">
        <v>43</v>
      </c>
      <c r="F1886" s="12" t="s">
        <v>237</v>
      </c>
      <c r="G1886" s="10" t="s">
        <v>16</v>
      </c>
      <c r="H1886" s="6">
        <v>1.8399999999999999</v>
      </c>
      <c r="I1886" s="6">
        <v>0</v>
      </c>
      <c r="J1886" s="6">
        <v>0</v>
      </c>
      <c r="K1886" s="6">
        <v>0.02</v>
      </c>
      <c r="L1886" s="6">
        <v>1.8199999999999998</v>
      </c>
      <c r="M1886" s="6">
        <v>0</v>
      </c>
      <c r="N1886" s="6">
        <v>0</v>
      </c>
      <c r="O1886" s="6">
        <v>0</v>
      </c>
      <c r="P1886" s="82">
        <f t="shared" si="31"/>
        <v>0</v>
      </c>
    </row>
    <row r="1887" spans="1:16" s="3" customFormat="1" x14ac:dyDescent="0.25">
      <c r="A1887" s="5">
        <v>2019</v>
      </c>
      <c r="B1887" s="5">
        <v>7</v>
      </c>
      <c r="C1887" s="12" t="s">
        <v>15</v>
      </c>
      <c r="D1887" s="12" t="s">
        <v>131</v>
      </c>
      <c r="E1887" s="5" t="s">
        <v>43</v>
      </c>
      <c r="F1887" s="12" t="s">
        <v>131</v>
      </c>
      <c r="G1887" s="10" t="s">
        <v>16</v>
      </c>
      <c r="H1887" s="6">
        <v>0.88</v>
      </c>
      <c r="I1887" s="6">
        <v>0</v>
      </c>
      <c r="J1887" s="6">
        <v>0</v>
      </c>
      <c r="K1887" s="6">
        <v>0.81</v>
      </c>
      <c r="L1887" s="6">
        <v>0.08</v>
      </c>
      <c r="M1887" s="6">
        <v>0</v>
      </c>
      <c r="N1887" s="6">
        <v>0</v>
      </c>
      <c r="O1887" s="6">
        <v>0</v>
      </c>
      <c r="P1887" s="82">
        <f t="shared" si="31"/>
        <v>0</v>
      </c>
    </row>
    <row r="1888" spans="1:16" s="3" customFormat="1" x14ac:dyDescent="0.25">
      <c r="A1888" s="5">
        <v>2019</v>
      </c>
      <c r="B1888" s="5">
        <v>7</v>
      </c>
      <c r="C1888" s="12" t="s">
        <v>133</v>
      </c>
      <c r="D1888" s="12" t="s">
        <v>238</v>
      </c>
      <c r="E1888" s="5" t="s">
        <v>81</v>
      </c>
      <c r="F1888" s="12" t="s">
        <v>239</v>
      </c>
      <c r="G1888" s="10" t="s">
        <v>240</v>
      </c>
      <c r="H1888" s="6">
        <v>0.03</v>
      </c>
      <c r="I1888" s="6">
        <v>0</v>
      </c>
      <c r="J1888" s="6">
        <v>0</v>
      </c>
      <c r="K1888" s="6">
        <v>0</v>
      </c>
      <c r="L1888" s="6">
        <v>0.03</v>
      </c>
      <c r="M1888" s="6">
        <v>0</v>
      </c>
      <c r="N1888" s="6">
        <v>0</v>
      </c>
      <c r="O1888" s="6">
        <v>0</v>
      </c>
      <c r="P1888" s="82">
        <f t="shared" si="31"/>
        <v>0</v>
      </c>
    </row>
    <row r="1889" spans="1:16" s="3" customFormat="1" x14ac:dyDescent="0.25">
      <c r="A1889" s="5">
        <v>2019</v>
      </c>
      <c r="B1889" s="5">
        <v>7</v>
      </c>
      <c r="C1889" s="12" t="s">
        <v>133</v>
      </c>
      <c r="D1889" s="12" t="s">
        <v>238</v>
      </c>
      <c r="E1889" s="5" t="s">
        <v>81</v>
      </c>
      <c r="F1889" s="12" t="s">
        <v>241</v>
      </c>
      <c r="G1889" s="10" t="s">
        <v>240</v>
      </c>
      <c r="H1889" s="6">
        <v>0.22</v>
      </c>
      <c r="I1889" s="6">
        <v>0</v>
      </c>
      <c r="J1889" s="6">
        <v>0</v>
      </c>
      <c r="K1889" s="6">
        <v>0.17</v>
      </c>
      <c r="L1889" s="6">
        <v>0.05</v>
      </c>
      <c r="M1889" s="6">
        <v>0</v>
      </c>
      <c r="N1889" s="6">
        <v>0</v>
      </c>
      <c r="O1889" s="6">
        <v>0</v>
      </c>
      <c r="P1889" s="82">
        <f t="shared" si="31"/>
        <v>0</v>
      </c>
    </row>
    <row r="1890" spans="1:16" s="3" customFormat="1" x14ac:dyDescent="0.25">
      <c r="A1890" s="5">
        <v>2019</v>
      </c>
      <c r="B1890" s="5">
        <v>7</v>
      </c>
      <c r="C1890" s="12" t="s">
        <v>19</v>
      </c>
      <c r="D1890" s="12" t="s">
        <v>166</v>
      </c>
      <c r="E1890" s="5" t="s">
        <v>242</v>
      </c>
      <c r="F1890" s="12" t="s">
        <v>243</v>
      </c>
      <c r="G1890" s="10" t="s">
        <v>244</v>
      </c>
      <c r="H1890" s="6">
        <v>1.31</v>
      </c>
      <c r="I1890" s="6">
        <v>0</v>
      </c>
      <c r="J1890" s="6">
        <v>0</v>
      </c>
      <c r="K1890" s="6">
        <v>1.31</v>
      </c>
      <c r="L1890" s="6">
        <v>0</v>
      </c>
      <c r="M1890" s="6">
        <v>0</v>
      </c>
      <c r="N1890" s="6">
        <v>0</v>
      </c>
      <c r="O1890" s="6">
        <v>0</v>
      </c>
      <c r="P1890" s="82">
        <f t="shared" si="31"/>
        <v>0</v>
      </c>
    </row>
    <row r="1891" spans="1:16" s="3" customFormat="1" x14ac:dyDescent="0.25">
      <c r="A1891" s="5">
        <v>2019</v>
      </c>
      <c r="B1891" s="5">
        <v>7</v>
      </c>
      <c r="C1891" s="12" t="s">
        <v>19</v>
      </c>
      <c r="D1891" s="12" t="s">
        <v>166</v>
      </c>
      <c r="E1891" s="5" t="s">
        <v>242</v>
      </c>
      <c r="F1891" s="12" t="s">
        <v>245</v>
      </c>
      <c r="G1891" s="10" t="s">
        <v>244</v>
      </c>
      <c r="H1891" s="6">
        <v>0.22</v>
      </c>
      <c r="I1891" s="6">
        <v>0</v>
      </c>
      <c r="J1891" s="6">
        <v>0</v>
      </c>
      <c r="K1891" s="6">
        <v>0.22</v>
      </c>
      <c r="L1891" s="6">
        <v>0</v>
      </c>
      <c r="M1891" s="6">
        <v>0</v>
      </c>
      <c r="N1891" s="6">
        <v>0</v>
      </c>
      <c r="O1891" s="6">
        <v>0</v>
      </c>
      <c r="P1891" s="82">
        <f t="shared" si="31"/>
        <v>0</v>
      </c>
    </row>
    <row r="1892" spans="1:16" s="3" customFormat="1" x14ac:dyDescent="0.25">
      <c r="A1892" s="5">
        <v>2019</v>
      </c>
      <c r="B1892" s="5">
        <v>7</v>
      </c>
      <c r="C1892" s="12" t="s">
        <v>19</v>
      </c>
      <c r="D1892" s="12" t="s">
        <v>166</v>
      </c>
      <c r="E1892" s="5" t="s">
        <v>242</v>
      </c>
      <c r="F1892" s="12" t="s">
        <v>246</v>
      </c>
      <c r="G1892" s="10" t="s">
        <v>247</v>
      </c>
      <c r="H1892" s="6">
        <v>0.04</v>
      </c>
      <c r="I1892" s="6">
        <v>0</v>
      </c>
      <c r="J1892" s="6">
        <v>0</v>
      </c>
      <c r="K1892" s="6">
        <v>0.04</v>
      </c>
      <c r="L1892" s="6">
        <v>0</v>
      </c>
      <c r="M1892" s="6">
        <v>0</v>
      </c>
      <c r="N1892" s="6">
        <v>0</v>
      </c>
      <c r="O1892" s="6">
        <v>0</v>
      </c>
      <c r="P1892" s="82">
        <f t="shared" si="31"/>
        <v>0</v>
      </c>
    </row>
    <row r="1893" spans="1:16" s="3" customFormat="1" x14ac:dyDescent="0.25">
      <c r="A1893" s="5">
        <v>2019</v>
      </c>
      <c r="B1893" s="5">
        <v>7</v>
      </c>
      <c r="C1893" s="12" t="s">
        <v>19</v>
      </c>
      <c r="D1893" s="12" t="s">
        <v>166</v>
      </c>
      <c r="E1893" s="5" t="s">
        <v>242</v>
      </c>
      <c r="F1893" s="12" t="s">
        <v>248</v>
      </c>
      <c r="G1893" s="10" t="s">
        <v>247</v>
      </c>
      <c r="H1893" s="6">
        <v>0.48</v>
      </c>
      <c r="I1893" s="6">
        <v>0</v>
      </c>
      <c r="J1893" s="6">
        <v>0</v>
      </c>
      <c r="K1893" s="6">
        <v>0.48</v>
      </c>
      <c r="L1893" s="6">
        <v>0</v>
      </c>
      <c r="M1893" s="6">
        <v>0</v>
      </c>
      <c r="N1893" s="6">
        <v>0</v>
      </c>
      <c r="O1893" s="6">
        <v>0</v>
      </c>
      <c r="P1893" s="82">
        <f t="shared" si="31"/>
        <v>0</v>
      </c>
    </row>
    <row r="1894" spans="1:16" s="3" customFormat="1" x14ac:dyDescent="0.25">
      <c r="A1894" s="5">
        <v>2019</v>
      </c>
      <c r="B1894" s="5">
        <v>7</v>
      </c>
      <c r="C1894" s="12" t="s">
        <v>55</v>
      </c>
      <c r="D1894" s="12" t="s">
        <v>249</v>
      </c>
      <c r="E1894" s="5" t="s">
        <v>250</v>
      </c>
      <c r="F1894" s="12" t="s">
        <v>251</v>
      </c>
      <c r="G1894" s="10" t="s">
        <v>252</v>
      </c>
      <c r="H1894" s="6">
        <v>13.8</v>
      </c>
      <c r="I1894" s="6">
        <v>0</v>
      </c>
      <c r="J1894" s="6">
        <v>0</v>
      </c>
      <c r="K1894" s="6">
        <v>2.3199999999999998</v>
      </c>
      <c r="L1894" s="6">
        <v>11.48</v>
      </c>
      <c r="M1894" s="6">
        <v>0</v>
      </c>
      <c r="N1894" s="6">
        <v>0</v>
      </c>
      <c r="O1894" s="6">
        <v>0</v>
      </c>
      <c r="P1894" s="82">
        <f t="shared" si="31"/>
        <v>0</v>
      </c>
    </row>
    <row r="1895" spans="1:16" s="3" customFormat="1" x14ac:dyDescent="0.25">
      <c r="A1895" s="5">
        <v>2019</v>
      </c>
      <c r="B1895" s="5">
        <v>7</v>
      </c>
      <c r="C1895" s="12" t="s">
        <v>253</v>
      </c>
      <c r="D1895" s="12" t="s">
        <v>254</v>
      </c>
      <c r="E1895" s="5" t="s">
        <v>255</v>
      </c>
      <c r="F1895" s="12" t="s">
        <v>256</v>
      </c>
      <c r="G1895" s="10" t="s">
        <v>253</v>
      </c>
      <c r="H1895" s="6">
        <v>697.61999999999989</v>
      </c>
      <c r="I1895" s="6">
        <v>0</v>
      </c>
      <c r="J1895" s="6">
        <v>0</v>
      </c>
      <c r="K1895" s="6">
        <v>1.05</v>
      </c>
      <c r="L1895" s="6">
        <v>3.88</v>
      </c>
      <c r="M1895" s="6">
        <v>0</v>
      </c>
      <c r="N1895" s="6">
        <v>0</v>
      </c>
      <c r="O1895" s="6">
        <v>692.7</v>
      </c>
      <c r="P1895" s="82">
        <f t="shared" si="31"/>
        <v>692.7</v>
      </c>
    </row>
    <row r="1896" spans="1:16" s="3" customFormat="1" x14ac:dyDescent="0.25">
      <c r="A1896" s="5">
        <v>2019</v>
      </c>
      <c r="B1896" s="5">
        <v>7</v>
      </c>
      <c r="C1896" s="12" t="s">
        <v>253</v>
      </c>
      <c r="D1896" s="12" t="s">
        <v>254</v>
      </c>
      <c r="E1896" s="5" t="s">
        <v>255</v>
      </c>
      <c r="F1896" s="12" t="s">
        <v>257</v>
      </c>
      <c r="G1896" s="10" t="s">
        <v>253</v>
      </c>
      <c r="H1896" s="6">
        <v>4839.6899999999996</v>
      </c>
      <c r="I1896" s="6">
        <v>0</v>
      </c>
      <c r="J1896" s="6">
        <v>0</v>
      </c>
      <c r="K1896" s="6">
        <v>8.35</v>
      </c>
      <c r="L1896" s="6">
        <v>180.36</v>
      </c>
      <c r="M1896" s="6">
        <v>0</v>
      </c>
      <c r="N1896" s="6">
        <v>0</v>
      </c>
      <c r="O1896" s="6">
        <v>4650.9799999999996</v>
      </c>
      <c r="P1896" s="82">
        <f t="shared" si="31"/>
        <v>4650.9799999999996</v>
      </c>
    </row>
    <row r="1897" spans="1:16" s="3" customFormat="1" x14ac:dyDescent="0.25">
      <c r="A1897" s="5">
        <v>2019</v>
      </c>
      <c r="B1897" s="5">
        <v>7</v>
      </c>
      <c r="C1897" s="12" t="s">
        <v>27</v>
      </c>
      <c r="D1897" s="12" t="s">
        <v>84</v>
      </c>
      <c r="E1897" s="5" t="s">
        <v>43</v>
      </c>
      <c r="F1897" s="12" t="s">
        <v>258</v>
      </c>
      <c r="G1897" s="10" t="s">
        <v>258</v>
      </c>
      <c r="H1897" s="6">
        <v>0.1</v>
      </c>
      <c r="I1897" s="6">
        <v>0</v>
      </c>
      <c r="J1897" s="6">
        <v>0</v>
      </c>
      <c r="K1897" s="6">
        <v>0.1</v>
      </c>
      <c r="L1897" s="6">
        <v>0</v>
      </c>
      <c r="M1897" s="6">
        <v>0</v>
      </c>
      <c r="N1897" s="6">
        <v>0</v>
      </c>
      <c r="O1897" s="6">
        <v>0</v>
      </c>
      <c r="P1897" s="82">
        <f t="shared" si="31"/>
        <v>0</v>
      </c>
    </row>
    <row r="1898" spans="1:16" s="3" customFormat="1" x14ac:dyDescent="0.25">
      <c r="A1898" s="5">
        <v>2019</v>
      </c>
      <c r="B1898" s="5">
        <v>7</v>
      </c>
      <c r="C1898" s="12" t="s">
        <v>27</v>
      </c>
      <c r="D1898" s="12" t="s">
        <v>84</v>
      </c>
      <c r="E1898" s="5" t="s">
        <v>43</v>
      </c>
      <c r="F1898" s="12" t="s">
        <v>259</v>
      </c>
      <c r="G1898" s="10" t="s">
        <v>258</v>
      </c>
      <c r="H1898" s="6">
        <v>9.879999999999999</v>
      </c>
      <c r="I1898" s="6">
        <v>0</v>
      </c>
      <c r="J1898" s="6">
        <v>0</v>
      </c>
      <c r="K1898" s="6">
        <v>9.879999999999999</v>
      </c>
      <c r="L1898" s="6">
        <v>0</v>
      </c>
      <c r="M1898" s="6">
        <v>0</v>
      </c>
      <c r="N1898" s="6">
        <v>0</v>
      </c>
      <c r="O1898" s="6">
        <v>0</v>
      </c>
      <c r="P1898" s="82">
        <f t="shared" si="31"/>
        <v>0</v>
      </c>
    </row>
    <row r="1899" spans="1:16" s="3" customFormat="1" x14ac:dyDescent="0.25">
      <c r="A1899" s="5">
        <v>2019</v>
      </c>
      <c r="B1899" s="5">
        <v>7</v>
      </c>
      <c r="C1899" s="12" t="s">
        <v>27</v>
      </c>
      <c r="D1899" s="12" t="s">
        <v>84</v>
      </c>
      <c r="E1899" s="5" t="s">
        <v>43</v>
      </c>
      <c r="F1899" s="12" t="s">
        <v>260</v>
      </c>
      <c r="G1899" s="10" t="s">
        <v>258</v>
      </c>
      <c r="H1899" s="6">
        <v>6.69</v>
      </c>
      <c r="I1899" s="6">
        <v>0</v>
      </c>
      <c r="J1899" s="6">
        <v>0</v>
      </c>
      <c r="K1899" s="6">
        <v>6.69</v>
      </c>
      <c r="L1899" s="6">
        <v>0</v>
      </c>
      <c r="M1899" s="6">
        <v>0</v>
      </c>
      <c r="N1899" s="6">
        <v>0</v>
      </c>
      <c r="O1899" s="6">
        <v>0</v>
      </c>
      <c r="P1899" s="82">
        <f t="shared" si="31"/>
        <v>0</v>
      </c>
    </row>
    <row r="1900" spans="1:16" s="3" customFormat="1" x14ac:dyDescent="0.25">
      <c r="A1900" s="5">
        <v>2019</v>
      </c>
      <c r="B1900" s="5">
        <v>7</v>
      </c>
      <c r="C1900" s="12" t="s">
        <v>27</v>
      </c>
      <c r="D1900" s="12" t="s">
        <v>158</v>
      </c>
      <c r="E1900" s="5" t="s">
        <v>17</v>
      </c>
      <c r="F1900" s="12" t="s">
        <v>261</v>
      </c>
      <c r="G1900" s="10" t="s">
        <v>34</v>
      </c>
      <c r="H1900" s="6">
        <v>9.99</v>
      </c>
      <c r="I1900" s="6">
        <v>0</v>
      </c>
      <c r="J1900" s="6">
        <v>0</v>
      </c>
      <c r="K1900" s="6">
        <v>9.99</v>
      </c>
      <c r="L1900" s="6">
        <v>0</v>
      </c>
      <c r="M1900" s="6">
        <v>0</v>
      </c>
      <c r="N1900" s="6">
        <v>0</v>
      </c>
      <c r="O1900" s="6">
        <v>0</v>
      </c>
      <c r="P1900" s="82">
        <f t="shared" si="31"/>
        <v>0</v>
      </c>
    </row>
    <row r="1901" spans="1:16" s="3" customFormat="1" x14ac:dyDescent="0.25">
      <c r="A1901" s="5">
        <v>2019</v>
      </c>
      <c r="B1901" s="5">
        <v>7</v>
      </c>
      <c r="C1901" s="12" t="s">
        <v>27</v>
      </c>
      <c r="D1901" s="12" t="s">
        <v>158</v>
      </c>
      <c r="E1901" s="5" t="s">
        <v>17</v>
      </c>
      <c r="F1901" s="12" t="s">
        <v>262</v>
      </c>
      <c r="G1901" s="10" t="s">
        <v>34</v>
      </c>
      <c r="H1901" s="6">
        <v>6.36</v>
      </c>
      <c r="I1901" s="6">
        <v>0</v>
      </c>
      <c r="J1901" s="6">
        <v>0</v>
      </c>
      <c r="K1901" s="6">
        <v>6.9999999999999993E-2</v>
      </c>
      <c r="L1901" s="6">
        <v>0</v>
      </c>
      <c r="M1901" s="6">
        <v>6.3000000000000007</v>
      </c>
      <c r="N1901" s="6">
        <v>11.98</v>
      </c>
      <c r="O1901" s="6">
        <v>0</v>
      </c>
      <c r="P1901" s="82">
        <f t="shared" si="31"/>
        <v>-5.68</v>
      </c>
    </row>
    <row r="1902" spans="1:16" s="3" customFormat="1" x14ac:dyDescent="0.25">
      <c r="A1902" s="5">
        <v>2019</v>
      </c>
      <c r="B1902" s="5">
        <v>7</v>
      </c>
      <c r="C1902" s="12" t="s">
        <v>27</v>
      </c>
      <c r="D1902" s="12" t="s">
        <v>158</v>
      </c>
      <c r="E1902" s="5" t="s">
        <v>17</v>
      </c>
      <c r="F1902" s="12" t="s">
        <v>263</v>
      </c>
      <c r="G1902" s="10" t="s">
        <v>34</v>
      </c>
      <c r="H1902" s="6">
        <v>17.38</v>
      </c>
      <c r="I1902" s="6">
        <v>0</v>
      </c>
      <c r="J1902" s="6">
        <v>0</v>
      </c>
      <c r="K1902" s="6">
        <v>0.19</v>
      </c>
      <c r="L1902" s="6">
        <v>0</v>
      </c>
      <c r="M1902" s="6">
        <v>17.190000000000001</v>
      </c>
      <c r="N1902" s="6">
        <v>32.730000000000004</v>
      </c>
      <c r="O1902" s="6">
        <v>0</v>
      </c>
      <c r="P1902" s="82">
        <f t="shared" si="31"/>
        <v>-15.540000000000003</v>
      </c>
    </row>
    <row r="1903" spans="1:16" s="3" customFormat="1" x14ac:dyDescent="0.25">
      <c r="A1903" s="5">
        <v>2019</v>
      </c>
      <c r="B1903" s="5">
        <v>7</v>
      </c>
      <c r="C1903" s="12" t="s">
        <v>27</v>
      </c>
      <c r="D1903" s="12" t="s">
        <v>158</v>
      </c>
      <c r="E1903" s="5" t="s">
        <v>17</v>
      </c>
      <c r="F1903" s="12" t="s">
        <v>264</v>
      </c>
      <c r="G1903" s="10" t="s">
        <v>34</v>
      </c>
      <c r="H1903" s="6">
        <v>3.04</v>
      </c>
      <c r="I1903" s="6">
        <v>0</v>
      </c>
      <c r="J1903" s="6">
        <v>0</v>
      </c>
      <c r="K1903" s="6">
        <v>0.04</v>
      </c>
      <c r="L1903" s="6">
        <v>0</v>
      </c>
      <c r="M1903" s="6">
        <v>3</v>
      </c>
      <c r="N1903" s="6">
        <v>5.7100000000000009</v>
      </c>
      <c r="O1903" s="6">
        <v>0</v>
      </c>
      <c r="P1903" s="82">
        <f t="shared" si="31"/>
        <v>-2.7100000000000009</v>
      </c>
    </row>
    <row r="1904" spans="1:16" s="3" customFormat="1" x14ac:dyDescent="0.25">
      <c r="A1904" s="5">
        <v>2019</v>
      </c>
      <c r="B1904" s="5">
        <v>7</v>
      </c>
      <c r="C1904" s="12" t="s">
        <v>27</v>
      </c>
      <c r="D1904" s="12" t="s">
        <v>158</v>
      </c>
      <c r="E1904" s="5" t="s">
        <v>17</v>
      </c>
      <c r="F1904" s="12" t="s">
        <v>265</v>
      </c>
      <c r="G1904" s="10" t="s">
        <v>34</v>
      </c>
      <c r="H1904" s="6">
        <v>1.92</v>
      </c>
      <c r="I1904" s="6">
        <v>0</v>
      </c>
      <c r="J1904" s="6">
        <v>0</v>
      </c>
      <c r="K1904" s="6">
        <v>0.02</v>
      </c>
      <c r="L1904" s="6">
        <v>0</v>
      </c>
      <c r="M1904" s="6">
        <v>1.9</v>
      </c>
      <c r="N1904" s="6">
        <v>3.61</v>
      </c>
      <c r="O1904" s="6">
        <v>0</v>
      </c>
      <c r="P1904" s="82">
        <f t="shared" si="31"/>
        <v>-1.71</v>
      </c>
    </row>
    <row r="1905" spans="1:16" s="3" customFormat="1" x14ac:dyDescent="0.25">
      <c r="A1905" s="5">
        <v>2019</v>
      </c>
      <c r="B1905" s="5">
        <v>7</v>
      </c>
      <c r="C1905" s="12" t="s">
        <v>27</v>
      </c>
      <c r="D1905" s="12" t="s">
        <v>158</v>
      </c>
      <c r="E1905" s="5" t="s">
        <v>17</v>
      </c>
      <c r="F1905" s="12" t="s">
        <v>266</v>
      </c>
      <c r="G1905" s="10" t="s">
        <v>34</v>
      </c>
      <c r="H1905" s="6">
        <v>3.58</v>
      </c>
      <c r="I1905" s="6">
        <v>0</v>
      </c>
      <c r="J1905" s="6">
        <v>0</v>
      </c>
      <c r="K1905" s="6">
        <v>0.04</v>
      </c>
      <c r="L1905" s="6">
        <v>0</v>
      </c>
      <c r="M1905" s="6">
        <v>3.54</v>
      </c>
      <c r="N1905" s="6">
        <v>6.74</v>
      </c>
      <c r="O1905" s="6">
        <v>0</v>
      </c>
      <c r="P1905" s="82">
        <f t="shared" si="31"/>
        <v>-3.2</v>
      </c>
    </row>
    <row r="1906" spans="1:16" s="3" customFormat="1" x14ac:dyDescent="0.25">
      <c r="A1906" s="5">
        <v>2019</v>
      </c>
      <c r="B1906" s="5">
        <v>7</v>
      </c>
      <c r="C1906" s="12" t="s">
        <v>124</v>
      </c>
      <c r="D1906" s="12" t="s">
        <v>125</v>
      </c>
      <c r="E1906" s="5" t="s">
        <v>126</v>
      </c>
      <c r="F1906" s="12" t="s">
        <v>270</v>
      </c>
      <c r="G1906" s="10" t="s">
        <v>269</v>
      </c>
      <c r="H1906" s="6">
        <v>2.02</v>
      </c>
      <c r="I1906" s="6">
        <v>0</v>
      </c>
      <c r="J1906" s="6">
        <v>0</v>
      </c>
      <c r="K1906" s="6">
        <v>2.02</v>
      </c>
      <c r="L1906" s="6">
        <v>0</v>
      </c>
      <c r="M1906" s="6">
        <v>0</v>
      </c>
      <c r="N1906" s="6">
        <v>0</v>
      </c>
      <c r="O1906" s="6">
        <v>0</v>
      </c>
      <c r="P1906" s="82">
        <f t="shared" si="31"/>
        <v>0</v>
      </c>
    </row>
    <row r="1907" spans="1:16" s="3" customFormat="1" x14ac:dyDescent="0.25">
      <c r="A1907" s="5">
        <v>2019</v>
      </c>
      <c r="B1907" s="5">
        <v>7</v>
      </c>
      <c r="C1907" s="12" t="s">
        <v>61</v>
      </c>
      <c r="D1907" s="12" t="s">
        <v>271</v>
      </c>
      <c r="E1907" s="5" t="s">
        <v>29</v>
      </c>
      <c r="F1907" s="12" t="s">
        <v>271</v>
      </c>
      <c r="G1907" s="10" t="s">
        <v>272</v>
      </c>
      <c r="H1907" s="6">
        <v>23.02</v>
      </c>
      <c r="I1907" s="6">
        <v>0</v>
      </c>
      <c r="J1907" s="6">
        <v>0</v>
      </c>
      <c r="K1907" s="6">
        <v>6.58</v>
      </c>
      <c r="L1907" s="6">
        <v>16.440000000000001</v>
      </c>
      <c r="M1907" s="6">
        <v>0</v>
      </c>
      <c r="N1907" s="6">
        <v>0</v>
      </c>
      <c r="O1907" s="6">
        <v>0</v>
      </c>
      <c r="P1907" s="82">
        <f t="shared" si="31"/>
        <v>0</v>
      </c>
    </row>
    <row r="1908" spans="1:16" s="3" customFormat="1" x14ac:dyDescent="0.25">
      <c r="A1908" s="5">
        <v>2019</v>
      </c>
      <c r="B1908" s="5">
        <v>7</v>
      </c>
      <c r="C1908" s="12" t="s">
        <v>89</v>
      </c>
      <c r="D1908" s="12" t="s">
        <v>273</v>
      </c>
      <c r="E1908" s="5" t="s">
        <v>29</v>
      </c>
      <c r="F1908" s="12" t="s">
        <v>274</v>
      </c>
      <c r="G1908" s="10" t="s">
        <v>275</v>
      </c>
      <c r="H1908" s="6">
        <v>71.66</v>
      </c>
      <c r="I1908" s="6">
        <v>0</v>
      </c>
      <c r="J1908" s="6">
        <v>0</v>
      </c>
      <c r="K1908" s="6">
        <v>20.490000000000002</v>
      </c>
      <c r="L1908" s="6">
        <v>13.75</v>
      </c>
      <c r="M1908" s="6">
        <v>37.409999999999997</v>
      </c>
      <c r="N1908" s="6">
        <v>0</v>
      </c>
      <c r="O1908" s="6">
        <v>0</v>
      </c>
      <c r="P1908" s="82">
        <f t="shared" si="31"/>
        <v>37.409999999999997</v>
      </c>
    </row>
    <row r="1909" spans="1:16" s="3" customFormat="1" x14ac:dyDescent="0.25">
      <c r="A1909" s="5">
        <v>2019</v>
      </c>
      <c r="B1909" s="5">
        <v>7</v>
      </c>
      <c r="C1909" s="12" t="s">
        <v>89</v>
      </c>
      <c r="D1909" s="12" t="s">
        <v>273</v>
      </c>
      <c r="E1909" s="5" t="s">
        <v>29</v>
      </c>
      <c r="F1909" s="12" t="s">
        <v>276</v>
      </c>
      <c r="G1909" s="10" t="s">
        <v>275</v>
      </c>
      <c r="H1909" s="6">
        <v>140.81</v>
      </c>
      <c r="I1909" s="6">
        <v>0</v>
      </c>
      <c r="J1909" s="6">
        <v>0</v>
      </c>
      <c r="K1909" s="6">
        <v>36.71</v>
      </c>
      <c r="L1909" s="6">
        <v>27.029999999999998</v>
      </c>
      <c r="M1909" s="6">
        <v>77.08</v>
      </c>
      <c r="N1909" s="6">
        <v>0</v>
      </c>
      <c r="O1909" s="6">
        <v>0</v>
      </c>
      <c r="P1909" s="82">
        <f t="shared" si="31"/>
        <v>77.08</v>
      </c>
    </row>
    <row r="1910" spans="1:16" s="3" customFormat="1" x14ac:dyDescent="0.25">
      <c r="A1910" s="5">
        <v>2019</v>
      </c>
      <c r="B1910" s="5">
        <v>7</v>
      </c>
      <c r="C1910" s="12" t="s">
        <v>231</v>
      </c>
      <c r="D1910" s="12" t="s">
        <v>277</v>
      </c>
      <c r="E1910" s="5" t="s">
        <v>17</v>
      </c>
      <c r="F1910" s="12" t="s">
        <v>278</v>
      </c>
      <c r="G1910" s="10" t="s">
        <v>278</v>
      </c>
      <c r="H1910" s="6">
        <v>411.91</v>
      </c>
      <c r="I1910" s="6">
        <v>0</v>
      </c>
      <c r="J1910" s="6">
        <v>0</v>
      </c>
      <c r="K1910" s="6">
        <v>1.04</v>
      </c>
      <c r="L1910" s="6">
        <v>14.75</v>
      </c>
      <c r="M1910" s="6">
        <v>0</v>
      </c>
      <c r="N1910" s="6">
        <v>0</v>
      </c>
      <c r="O1910" s="6">
        <v>396.13</v>
      </c>
      <c r="P1910" s="82">
        <f t="shared" si="31"/>
        <v>396.13</v>
      </c>
    </row>
    <row r="1911" spans="1:16" s="3" customFormat="1" x14ac:dyDescent="0.25">
      <c r="A1911" s="5">
        <v>2019</v>
      </c>
      <c r="B1911" s="5">
        <v>7</v>
      </c>
      <c r="C1911" s="12" t="s">
        <v>231</v>
      </c>
      <c r="D1911" s="12" t="s">
        <v>277</v>
      </c>
      <c r="E1911" s="5" t="s">
        <v>17</v>
      </c>
      <c r="F1911" s="12" t="s">
        <v>279</v>
      </c>
      <c r="G1911" s="10" t="s">
        <v>278</v>
      </c>
      <c r="H1911" s="6">
        <v>0.76</v>
      </c>
      <c r="I1911" s="6">
        <v>0</v>
      </c>
      <c r="J1911" s="6">
        <v>0</v>
      </c>
      <c r="K1911" s="6">
        <v>0</v>
      </c>
      <c r="L1911" s="6">
        <v>0.03</v>
      </c>
      <c r="M1911" s="6">
        <v>0</v>
      </c>
      <c r="N1911" s="6">
        <v>0</v>
      </c>
      <c r="O1911" s="6">
        <v>0.73</v>
      </c>
      <c r="P1911" s="82">
        <f t="shared" si="31"/>
        <v>0.73</v>
      </c>
    </row>
    <row r="1912" spans="1:16" s="3" customFormat="1" x14ac:dyDescent="0.25">
      <c r="A1912" s="5">
        <v>2019</v>
      </c>
      <c r="B1912" s="5">
        <v>7</v>
      </c>
      <c r="C1912" s="12" t="s">
        <v>19</v>
      </c>
      <c r="D1912" s="12" t="s">
        <v>46</v>
      </c>
      <c r="E1912" s="5" t="s">
        <v>280</v>
      </c>
      <c r="F1912" s="12" t="s">
        <v>518</v>
      </c>
      <c r="G1912" s="10" t="s">
        <v>282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82">
        <f t="shared" si="31"/>
        <v>0</v>
      </c>
    </row>
    <row r="1913" spans="1:16" s="3" customFormat="1" x14ac:dyDescent="0.25">
      <c r="A1913" s="5">
        <v>2019</v>
      </c>
      <c r="B1913" s="5">
        <v>7</v>
      </c>
      <c r="C1913" s="12" t="s">
        <v>19</v>
      </c>
      <c r="D1913" s="12" t="s">
        <v>46</v>
      </c>
      <c r="E1913" s="5" t="s">
        <v>280</v>
      </c>
      <c r="F1913" s="12" t="s">
        <v>281</v>
      </c>
      <c r="G1913" s="10" t="s">
        <v>282</v>
      </c>
      <c r="H1913" s="6">
        <v>0.61</v>
      </c>
      <c r="I1913" s="6">
        <v>0</v>
      </c>
      <c r="J1913" s="6">
        <v>0</v>
      </c>
      <c r="K1913" s="6">
        <v>0.61</v>
      </c>
      <c r="L1913" s="6">
        <v>0</v>
      </c>
      <c r="M1913" s="6">
        <v>0</v>
      </c>
      <c r="N1913" s="6">
        <v>0</v>
      </c>
      <c r="O1913" s="6">
        <v>0</v>
      </c>
      <c r="P1913" s="82">
        <f t="shared" si="31"/>
        <v>0</v>
      </c>
    </row>
    <row r="1914" spans="1:16" s="3" customFormat="1" x14ac:dyDescent="0.25">
      <c r="A1914" s="5">
        <v>2019</v>
      </c>
      <c r="B1914" s="5">
        <v>7</v>
      </c>
      <c r="C1914" s="12" t="s">
        <v>19</v>
      </c>
      <c r="D1914" s="12" t="s">
        <v>46</v>
      </c>
      <c r="E1914" s="5" t="s">
        <v>280</v>
      </c>
      <c r="F1914" s="12" t="s">
        <v>283</v>
      </c>
      <c r="G1914" s="10" t="s">
        <v>282</v>
      </c>
      <c r="H1914" s="6">
        <v>0.09</v>
      </c>
      <c r="I1914" s="6">
        <v>0</v>
      </c>
      <c r="J1914" s="6">
        <v>0</v>
      </c>
      <c r="K1914" s="6">
        <v>0.09</v>
      </c>
      <c r="L1914" s="6">
        <v>0</v>
      </c>
      <c r="M1914" s="6">
        <v>0</v>
      </c>
      <c r="N1914" s="6">
        <v>0</v>
      </c>
      <c r="O1914" s="6">
        <v>0</v>
      </c>
      <c r="P1914" s="82">
        <f t="shared" si="31"/>
        <v>0</v>
      </c>
    </row>
    <row r="1915" spans="1:16" s="3" customFormat="1" x14ac:dyDescent="0.25">
      <c r="A1915" s="5">
        <v>2019</v>
      </c>
      <c r="B1915" s="5">
        <v>7</v>
      </c>
      <c r="C1915" s="12" t="s">
        <v>133</v>
      </c>
      <c r="D1915" s="12" t="s">
        <v>284</v>
      </c>
      <c r="E1915" s="5" t="s">
        <v>285</v>
      </c>
      <c r="F1915" s="12" t="s">
        <v>286</v>
      </c>
      <c r="G1915" s="10" t="s">
        <v>287</v>
      </c>
      <c r="H1915" s="6">
        <v>16.16</v>
      </c>
      <c r="I1915" s="6">
        <v>0</v>
      </c>
      <c r="J1915" s="6">
        <v>0</v>
      </c>
      <c r="K1915" s="6">
        <v>5.1100000000000003</v>
      </c>
      <c r="L1915" s="6">
        <v>4.1500000000000004</v>
      </c>
      <c r="M1915" s="6">
        <v>0</v>
      </c>
      <c r="N1915" s="6">
        <v>0</v>
      </c>
      <c r="O1915" s="6">
        <v>6.91</v>
      </c>
      <c r="P1915" s="82">
        <f t="shared" si="31"/>
        <v>6.91</v>
      </c>
    </row>
    <row r="1916" spans="1:16" s="3" customFormat="1" x14ac:dyDescent="0.25">
      <c r="A1916" s="5">
        <v>2019</v>
      </c>
      <c r="B1916" s="5">
        <v>7</v>
      </c>
      <c r="C1916" s="12" t="s">
        <v>89</v>
      </c>
      <c r="D1916" s="12" t="s">
        <v>288</v>
      </c>
      <c r="E1916" s="5" t="s">
        <v>126</v>
      </c>
      <c r="F1916" s="12" t="s">
        <v>289</v>
      </c>
      <c r="G1916" s="10" t="s">
        <v>290</v>
      </c>
      <c r="H1916" s="6">
        <v>0.13</v>
      </c>
      <c r="I1916" s="6">
        <v>0</v>
      </c>
      <c r="J1916" s="6">
        <v>0</v>
      </c>
      <c r="K1916" s="6">
        <v>0.13</v>
      </c>
      <c r="L1916" s="6">
        <v>0</v>
      </c>
      <c r="M1916" s="6">
        <v>0</v>
      </c>
      <c r="N1916" s="6">
        <v>0</v>
      </c>
      <c r="O1916" s="6">
        <v>0</v>
      </c>
      <c r="P1916" s="82">
        <f t="shared" si="31"/>
        <v>0</v>
      </c>
    </row>
    <row r="1917" spans="1:16" s="3" customFormat="1" x14ac:dyDescent="0.25">
      <c r="A1917" s="5">
        <v>2019</v>
      </c>
      <c r="B1917" s="5">
        <v>7</v>
      </c>
      <c r="C1917" s="12" t="s">
        <v>89</v>
      </c>
      <c r="D1917" s="12" t="s">
        <v>288</v>
      </c>
      <c r="E1917" s="5" t="s">
        <v>126</v>
      </c>
      <c r="F1917" s="12" t="s">
        <v>291</v>
      </c>
      <c r="G1917" s="10" t="s">
        <v>290</v>
      </c>
      <c r="H1917" s="6">
        <v>0.63</v>
      </c>
      <c r="I1917" s="6">
        <v>0</v>
      </c>
      <c r="J1917" s="6">
        <v>0</v>
      </c>
      <c r="K1917" s="6">
        <v>0.63</v>
      </c>
      <c r="L1917" s="6">
        <v>0</v>
      </c>
      <c r="M1917" s="6">
        <v>0</v>
      </c>
      <c r="N1917" s="6">
        <v>0</v>
      </c>
      <c r="O1917" s="6">
        <v>0</v>
      </c>
      <c r="P1917" s="82">
        <f t="shared" si="31"/>
        <v>0</v>
      </c>
    </row>
    <row r="1918" spans="1:16" s="3" customFormat="1" x14ac:dyDescent="0.25">
      <c r="A1918" s="5">
        <v>2019</v>
      </c>
      <c r="B1918" s="5">
        <v>7</v>
      </c>
      <c r="C1918" s="12" t="s">
        <v>19</v>
      </c>
      <c r="D1918" s="12" t="s">
        <v>66</v>
      </c>
      <c r="E1918" s="5" t="s">
        <v>43</v>
      </c>
      <c r="F1918" s="12" t="s">
        <v>117</v>
      </c>
      <c r="G1918" s="9" t="s">
        <v>117</v>
      </c>
      <c r="H1918" s="6">
        <v>1.25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1.25</v>
      </c>
      <c r="P1918" s="82">
        <f t="shared" si="31"/>
        <v>1.25</v>
      </c>
    </row>
    <row r="1919" spans="1:16" s="3" customFormat="1" x14ac:dyDescent="0.25">
      <c r="A1919" s="5">
        <v>2019</v>
      </c>
      <c r="B1919" s="5">
        <v>7</v>
      </c>
      <c r="C1919" s="12" t="s">
        <v>133</v>
      </c>
      <c r="D1919" s="12" t="s">
        <v>292</v>
      </c>
      <c r="E1919" s="5" t="s">
        <v>29</v>
      </c>
      <c r="F1919" s="12" t="s">
        <v>293</v>
      </c>
      <c r="G1919" s="10" t="s">
        <v>294</v>
      </c>
      <c r="H1919" s="6">
        <v>0.03</v>
      </c>
      <c r="I1919" s="6">
        <v>0</v>
      </c>
      <c r="J1919" s="6">
        <v>0</v>
      </c>
      <c r="K1919" s="6">
        <v>0</v>
      </c>
      <c r="L1919" s="6">
        <v>0.03</v>
      </c>
      <c r="M1919" s="6">
        <v>0</v>
      </c>
      <c r="N1919" s="6">
        <v>0</v>
      </c>
      <c r="O1919" s="6">
        <v>0</v>
      </c>
      <c r="P1919" s="82">
        <f t="shared" si="31"/>
        <v>0</v>
      </c>
    </row>
    <row r="1920" spans="1:16" s="3" customFormat="1" x14ac:dyDescent="0.25">
      <c r="A1920" s="5">
        <v>2019</v>
      </c>
      <c r="B1920" s="5">
        <v>7</v>
      </c>
      <c r="C1920" s="12" t="s">
        <v>19</v>
      </c>
      <c r="D1920" s="12" t="s">
        <v>46</v>
      </c>
      <c r="E1920" s="5" t="s">
        <v>206</v>
      </c>
      <c r="F1920" s="12" t="s">
        <v>295</v>
      </c>
      <c r="G1920" s="10" t="s">
        <v>296</v>
      </c>
      <c r="H1920" s="6">
        <v>0.51</v>
      </c>
      <c r="I1920" s="6">
        <v>0</v>
      </c>
      <c r="J1920" s="6">
        <v>0</v>
      </c>
      <c r="K1920" s="6">
        <v>0.24</v>
      </c>
      <c r="L1920" s="6">
        <v>0.27</v>
      </c>
      <c r="M1920" s="6">
        <v>0</v>
      </c>
      <c r="N1920" s="6">
        <v>0</v>
      </c>
      <c r="O1920" s="6">
        <v>0</v>
      </c>
      <c r="P1920" s="82">
        <f t="shared" si="31"/>
        <v>0</v>
      </c>
    </row>
    <row r="1921" spans="1:16" s="3" customFormat="1" x14ac:dyDescent="0.25">
      <c r="A1921" s="5">
        <v>2019</v>
      </c>
      <c r="B1921" s="5">
        <v>7</v>
      </c>
      <c r="C1921" s="12" t="s">
        <v>19</v>
      </c>
      <c r="D1921" s="12" t="s">
        <v>46</v>
      </c>
      <c r="E1921" s="5" t="s">
        <v>206</v>
      </c>
      <c r="F1921" s="12" t="s">
        <v>297</v>
      </c>
      <c r="G1921" s="10" t="s">
        <v>296</v>
      </c>
      <c r="H1921" s="6">
        <v>0.31</v>
      </c>
      <c r="I1921" s="6">
        <v>0</v>
      </c>
      <c r="J1921" s="6">
        <v>0</v>
      </c>
      <c r="K1921" s="6">
        <v>0.14000000000000001</v>
      </c>
      <c r="L1921" s="6">
        <v>0.17</v>
      </c>
      <c r="M1921" s="6">
        <v>0</v>
      </c>
      <c r="N1921" s="6">
        <v>0</v>
      </c>
      <c r="O1921" s="6">
        <v>0</v>
      </c>
      <c r="P1921" s="82">
        <f t="shared" si="31"/>
        <v>0</v>
      </c>
    </row>
    <row r="1922" spans="1:16" s="3" customFormat="1" x14ac:dyDescent="0.25">
      <c r="A1922" s="5">
        <v>2019</v>
      </c>
      <c r="B1922" s="5">
        <v>7</v>
      </c>
      <c r="C1922" s="12" t="s">
        <v>19</v>
      </c>
      <c r="D1922" s="12" t="s">
        <v>46</v>
      </c>
      <c r="E1922" s="5" t="s">
        <v>206</v>
      </c>
      <c r="F1922" s="12" t="s">
        <v>298</v>
      </c>
      <c r="G1922" s="10" t="s">
        <v>296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82">
        <f t="shared" si="31"/>
        <v>0</v>
      </c>
    </row>
    <row r="1923" spans="1:16" s="3" customFormat="1" x14ac:dyDescent="0.25">
      <c r="A1923" s="5">
        <v>2019</v>
      </c>
      <c r="B1923" s="5">
        <v>7</v>
      </c>
      <c r="C1923" s="12" t="s">
        <v>19</v>
      </c>
      <c r="D1923" s="12" t="s">
        <v>299</v>
      </c>
      <c r="E1923" s="5" t="s">
        <v>81</v>
      </c>
      <c r="F1923" s="12" t="s">
        <v>300</v>
      </c>
      <c r="G1923" s="10" t="s">
        <v>301</v>
      </c>
      <c r="H1923" s="6">
        <v>0.99</v>
      </c>
      <c r="I1923" s="6">
        <v>0</v>
      </c>
      <c r="J1923" s="6">
        <v>0</v>
      </c>
      <c r="K1923" s="6">
        <v>0.99</v>
      </c>
      <c r="L1923" s="6">
        <v>0</v>
      </c>
      <c r="M1923" s="6">
        <v>0</v>
      </c>
      <c r="N1923" s="6">
        <v>0</v>
      </c>
      <c r="O1923" s="6">
        <v>0</v>
      </c>
      <c r="P1923" s="82">
        <f t="shared" si="31"/>
        <v>0</v>
      </c>
    </row>
    <row r="1924" spans="1:16" s="3" customFormat="1" x14ac:dyDescent="0.25">
      <c r="A1924" s="5">
        <v>2019</v>
      </c>
      <c r="B1924" s="5">
        <v>7</v>
      </c>
      <c r="C1924" s="12" t="s">
        <v>19</v>
      </c>
      <c r="D1924" s="12" t="s">
        <v>106</v>
      </c>
      <c r="E1924" s="5" t="s">
        <v>85</v>
      </c>
      <c r="F1924" s="12" t="s">
        <v>302</v>
      </c>
      <c r="G1924" s="10" t="s">
        <v>303</v>
      </c>
      <c r="H1924" s="6">
        <v>89.56</v>
      </c>
      <c r="I1924" s="6">
        <v>0</v>
      </c>
      <c r="J1924" s="6">
        <v>0</v>
      </c>
      <c r="K1924" s="6">
        <v>4.88</v>
      </c>
      <c r="L1924" s="6">
        <v>0</v>
      </c>
      <c r="M1924" s="6">
        <v>84.67</v>
      </c>
      <c r="N1924" s="6">
        <v>11</v>
      </c>
      <c r="O1924" s="6">
        <v>0</v>
      </c>
      <c r="P1924" s="82">
        <f t="shared" ref="P1924:P1987" si="32">+O1924+M1924-N1924</f>
        <v>73.67</v>
      </c>
    </row>
    <row r="1925" spans="1:16" s="3" customFormat="1" x14ac:dyDescent="0.25">
      <c r="A1925" s="5">
        <v>2019</v>
      </c>
      <c r="B1925" s="5">
        <v>7</v>
      </c>
      <c r="C1925" s="12" t="s">
        <v>19</v>
      </c>
      <c r="D1925" s="12" t="s">
        <v>20</v>
      </c>
      <c r="E1925" s="5" t="s">
        <v>304</v>
      </c>
      <c r="F1925" s="12" t="s">
        <v>305</v>
      </c>
      <c r="G1925" s="10" t="s">
        <v>306</v>
      </c>
      <c r="H1925" s="6">
        <v>0.15</v>
      </c>
      <c r="I1925" s="6">
        <v>0</v>
      </c>
      <c r="J1925" s="6">
        <v>0</v>
      </c>
      <c r="K1925" s="6">
        <v>0.15</v>
      </c>
      <c r="L1925" s="6">
        <v>0</v>
      </c>
      <c r="M1925" s="6">
        <v>0</v>
      </c>
      <c r="N1925" s="6">
        <v>0</v>
      </c>
      <c r="O1925" s="6">
        <v>0</v>
      </c>
      <c r="P1925" s="82">
        <f t="shared" si="32"/>
        <v>0</v>
      </c>
    </row>
    <row r="1926" spans="1:16" s="3" customFormat="1" x14ac:dyDescent="0.25">
      <c r="A1926" s="5">
        <v>2019</v>
      </c>
      <c r="B1926" s="5">
        <v>7</v>
      </c>
      <c r="C1926" s="12" t="s">
        <v>19</v>
      </c>
      <c r="D1926" s="12" t="s">
        <v>20</v>
      </c>
      <c r="E1926" s="5" t="s">
        <v>304</v>
      </c>
      <c r="F1926" s="12" t="s">
        <v>307</v>
      </c>
      <c r="G1926" s="10" t="s">
        <v>306</v>
      </c>
      <c r="H1926" s="6">
        <v>1.5899999999999999</v>
      </c>
      <c r="I1926" s="6">
        <v>0</v>
      </c>
      <c r="J1926" s="6">
        <v>0</v>
      </c>
      <c r="K1926" s="6">
        <v>0</v>
      </c>
      <c r="L1926" s="6">
        <v>1.5899999999999999</v>
      </c>
      <c r="M1926" s="6">
        <v>0</v>
      </c>
      <c r="N1926" s="6">
        <v>0</v>
      </c>
      <c r="O1926" s="6">
        <v>0</v>
      </c>
      <c r="P1926" s="82">
        <f t="shared" si="32"/>
        <v>0</v>
      </c>
    </row>
    <row r="1927" spans="1:16" s="3" customFormat="1" x14ac:dyDescent="0.25">
      <c r="A1927" s="5">
        <v>2019</v>
      </c>
      <c r="B1927" s="5">
        <v>7</v>
      </c>
      <c r="C1927" s="12" t="s">
        <v>19</v>
      </c>
      <c r="D1927" s="12" t="s">
        <v>103</v>
      </c>
      <c r="E1927" s="5" t="s">
        <v>304</v>
      </c>
      <c r="F1927" s="12" t="s">
        <v>308</v>
      </c>
      <c r="G1927" s="10" t="s">
        <v>306</v>
      </c>
      <c r="H1927" s="6">
        <v>0.01</v>
      </c>
      <c r="I1927" s="6">
        <v>0</v>
      </c>
      <c r="J1927" s="6">
        <v>0</v>
      </c>
      <c r="K1927" s="6">
        <v>0</v>
      </c>
      <c r="L1927" s="6">
        <v>0.01</v>
      </c>
      <c r="M1927" s="6">
        <v>0</v>
      </c>
      <c r="N1927" s="6">
        <v>0</v>
      </c>
      <c r="O1927" s="6">
        <v>0</v>
      </c>
      <c r="P1927" s="82">
        <f t="shared" si="32"/>
        <v>0</v>
      </c>
    </row>
    <row r="1928" spans="1:16" s="3" customFormat="1" x14ac:dyDescent="0.25">
      <c r="A1928" s="5">
        <v>2019</v>
      </c>
      <c r="B1928" s="5">
        <v>7</v>
      </c>
      <c r="C1928" s="12" t="s">
        <v>19</v>
      </c>
      <c r="D1928" s="12" t="s">
        <v>106</v>
      </c>
      <c r="E1928" s="5" t="s">
        <v>81</v>
      </c>
      <c r="F1928" s="12" t="s">
        <v>309</v>
      </c>
      <c r="G1928" s="10" t="s">
        <v>310</v>
      </c>
      <c r="H1928" s="6">
        <v>13.98</v>
      </c>
      <c r="I1928" s="6">
        <v>0</v>
      </c>
      <c r="J1928" s="6">
        <v>0</v>
      </c>
      <c r="K1928" s="6">
        <v>0.61</v>
      </c>
      <c r="L1928" s="6">
        <v>13.37</v>
      </c>
      <c r="M1928" s="6">
        <v>0</v>
      </c>
      <c r="N1928" s="6">
        <v>0</v>
      </c>
      <c r="O1928" s="6">
        <v>0</v>
      </c>
      <c r="P1928" s="82">
        <f t="shared" si="32"/>
        <v>0</v>
      </c>
    </row>
    <row r="1929" spans="1:16" s="3" customFormat="1" x14ac:dyDescent="0.25">
      <c r="A1929" s="5">
        <v>2019</v>
      </c>
      <c r="B1929" s="5">
        <v>7</v>
      </c>
      <c r="C1929" s="12" t="s">
        <v>19</v>
      </c>
      <c r="D1929" s="12" t="s">
        <v>103</v>
      </c>
      <c r="E1929" s="5" t="s">
        <v>81</v>
      </c>
      <c r="F1929" s="12" t="s">
        <v>311</v>
      </c>
      <c r="G1929" s="10" t="s">
        <v>312</v>
      </c>
      <c r="H1929" s="6">
        <v>0.15</v>
      </c>
      <c r="I1929" s="6">
        <v>0</v>
      </c>
      <c r="J1929" s="6">
        <v>0</v>
      </c>
      <c r="K1929" s="6">
        <v>0.15</v>
      </c>
      <c r="L1929" s="6">
        <v>0</v>
      </c>
      <c r="M1929" s="6">
        <v>0</v>
      </c>
      <c r="N1929" s="6">
        <v>0</v>
      </c>
      <c r="O1929" s="6">
        <v>0</v>
      </c>
      <c r="P1929" s="82">
        <f t="shared" si="32"/>
        <v>0</v>
      </c>
    </row>
    <row r="1930" spans="1:16" s="3" customFormat="1" x14ac:dyDescent="0.25">
      <c r="A1930" s="5">
        <v>2019</v>
      </c>
      <c r="B1930" s="5">
        <v>7</v>
      </c>
      <c r="C1930" s="12" t="s">
        <v>19</v>
      </c>
      <c r="D1930" s="12" t="s">
        <v>78</v>
      </c>
      <c r="E1930" s="5" t="s">
        <v>313</v>
      </c>
      <c r="F1930" s="12" t="s">
        <v>314</v>
      </c>
      <c r="G1930" s="10" t="s">
        <v>315</v>
      </c>
      <c r="H1930" s="6">
        <v>255.12</v>
      </c>
      <c r="I1930" s="6">
        <v>0</v>
      </c>
      <c r="J1930" s="6">
        <v>0</v>
      </c>
      <c r="K1930" s="6">
        <v>14.85</v>
      </c>
      <c r="L1930" s="6">
        <v>21.15</v>
      </c>
      <c r="M1930" s="6">
        <v>0</v>
      </c>
      <c r="N1930" s="6">
        <v>0</v>
      </c>
      <c r="O1930" s="6">
        <v>219.12</v>
      </c>
      <c r="P1930" s="82">
        <f t="shared" si="32"/>
        <v>219.12</v>
      </c>
    </row>
    <row r="1931" spans="1:16" s="3" customFormat="1" x14ac:dyDescent="0.25">
      <c r="A1931" s="5">
        <v>2019</v>
      </c>
      <c r="B1931" s="5">
        <v>7</v>
      </c>
      <c r="C1931" s="12" t="s">
        <v>19</v>
      </c>
      <c r="D1931" s="12" t="s">
        <v>78</v>
      </c>
      <c r="E1931" s="5" t="s">
        <v>313</v>
      </c>
      <c r="F1931" s="12" t="s">
        <v>316</v>
      </c>
      <c r="G1931" s="10" t="s">
        <v>315</v>
      </c>
      <c r="H1931" s="6">
        <v>9.98</v>
      </c>
      <c r="I1931" s="6">
        <v>0</v>
      </c>
      <c r="J1931" s="6">
        <v>0</v>
      </c>
      <c r="K1931" s="6">
        <v>1.4100000000000001</v>
      </c>
      <c r="L1931" s="6">
        <v>0.89</v>
      </c>
      <c r="M1931" s="6">
        <v>0</v>
      </c>
      <c r="N1931" s="6">
        <v>0</v>
      </c>
      <c r="O1931" s="6">
        <v>7.6899999999999995</v>
      </c>
      <c r="P1931" s="82">
        <f t="shared" si="32"/>
        <v>7.6899999999999995</v>
      </c>
    </row>
    <row r="1932" spans="1:16" s="3" customFormat="1" x14ac:dyDescent="0.25">
      <c r="A1932" s="5">
        <v>2019</v>
      </c>
      <c r="B1932" s="5">
        <v>7</v>
      </c>
      <c r="C1932" s="12" t="s">
        <v>19</v>
      </c>
      <c r="D1932" s="12" t="s">
        <v>78</v>
      </c>
      <c r="E1932" s="5" t="s">
        <v>313</v>
      </c>
      <c r="F1932" s="12" t="s">
        <v>317</v>
      </c>
      <c r="G1932" s="10" t="s">
        <v>315</v>
      </c>
      <c r="H1932" s="6">
        <v>5.13</v>
      </c>
      <c r="I1932" s="6">
        <v>0</v>
      </c>
      <c r="J1932" s="6">
        <v>0</v>
      </c>
      <c r="K1932" s="6">
        <v>7.0000000000000007E-2</v>
      </c>
      <c r="L1932" s="6">
        <v>0.66</v>
      </c>
      <c r="M1932" s="6">
        <v>0</v>
      </c>
      <c r="N1932" s="6">
        <v>0</v>
      </c>
      <c r="O1932" s="6">
        <v>4.4000000000000004</v>
      </c>
      <c r="P1932" s="82">
        <f t="shared" si="32"/>
        <v>4.4000000000000004</v>
      </c>
    </row>
    <row r="1933" spans="1:16" s="3" customFormat="1" x14ac:dyDescent="0.25">
      <c r="A1933" s="5">
        <v>2019</v>
      </c>
      <c r="B1933" s="5">
        <v>7</v>
      </c>
      <c r="C1933" s="12" t="s">
        <v>19</v>
      </c>
      <c r="D1933" s="12" t="s">
        <v>78</v>
      </c>
      <c r="E1933" s="5" t="s">
        <v>280</v>
      </c>
      <c r="F1933" s="12" t="s">
        <v>318</v>
      </c>
      <c r="G1933" s="10" t="s">
        <v>319</v>
      </c>
      <c r="H1933" s="6">
        <v>0.62</v>
      </c>
      <c r="I1933" s="6">
        <v>0</v>
      </c>
      <c r="J1933" s="6">
        <v>0</v>
      </c>
      <c r="K1933" s="6">
        <v>0.62</v>
      </c>
      <c r="L1933" s="6">
        <v>0</v>
      </c>
      <c r="M1933" s="6">
        <v>0</v>
      </c>
      <c r="N1933" s="6">
        <v>0</v>
      </c>
      <c r="O1933" s="6">
        <v>0</v>
      </c>
      <c r="P1933" s="82">
        <f t="shared" si="32"/>
        <v>0</v>
      </c>
    </row>
    <row r="1934" spans="1:16" s="3" customFormat="1" x14ac:dyDescent="0.25">
      <c r="A1934" s="5">
        <v>2019</v>
      </c>
      <c r="B1934" s="5">
        <v>7</v>
      </c>
      <c r="C1934" s="12" t="s">
        <v>19</v>
      </c>
      <c r="D1934" s="12" t="s">
        <v>78</v>
      </c>
      <c r="E1934" s="5" t="s">
        <v>280</v>
      </c>
      <c r="F1934" s="12" t="s">
        <v>320</v>
      </c>
      <c r="G1934" s="10" t="s">
        <v>319</v>
      </c>
      <c r="H1934" s="6">
        <v>1.7</v>
      </c>
      <c r="I1934" s="6">
        <v>0</v>
      </c>
      <c r="J1934" s="6">
        <v>0</v>
      </c>
      <c r="K1934" s="6">
        <v>1.7</v>
      </c>
      <c r="L1934" s="6">
        <v>0</v>
      </c>
      <c r="M1934" s="6">
        <v>0</v>
      </c>
      <c r="N1934" s="6">
        <v>0</v>
      </c>
      <c r="O1934" s="6">
        <v>0</v>
      </c>
      <c r="P1934" s="82">
        <f t="shared" si="32"/>
        <v>0</v>
      </c>
    </row>
    <row r="1935" spans="1:16" s="3" customFormat="1" x14ac:dyDescent="0.25">
      <c r="A1935" s="5">
        <v>2019</v>
      </c>
      <c r="B1935" s="5">
        <v>7</v>
      </c>
      <c r="C1935" s="12" t="s">
        <v>19</v>
      </c>
      <c r="D1935" s="12" t="s">
        <v>78</v>
      </c>
      <c r="E1935" s="5" t="s">
        <v>280</v>
      </c>
      <c r="F1935" s="12" t="s">
        <v>321</v>
      </c>
      <c r="G1935" s="10" t="s">
        <v>319</v>
      </c>
      <c r="H1935" s="6">
        <v>1.37</v>
      </c>
      <c r="I1935" s="6">
        <v>0</v>
      </c>
      <c r="J1935" s="6">
        <v>0</v>
      </c>
      <c r="K1935" s="6">
        <v>1.37</v>
      </c>
      <c r="L1935" s="6">
        <v>0</v>
      </c>
      <c r="M1935" s="6">
        <v>0</v>
      </c>
      <c r="N1935" s="6">
        <v>0</v>
      </c>
      <c r="O1935" s="6">
        <v>0</v>
      </c>
      <c r="P1935" s="82">
        <f t="shared" si="32"/>
        <v>0</v>
      </c>
    </row>
    <row r="1936" spans="1:16" s="3" customFormat="1" x14ac:dyDescent="0.25">
      <c r="A1936" s="5">
        <v>2019</v>
      </c>
      <c r="B1936" s="5">
        <v>7</v>
      </c>
      <c r="C1936" s="12" t="s">
        <v>19</v>
      </c>
      <c r="D1936" s="12" t="s">
        <v>78</v>
      </c>
      <c r="E1936" s="5" t="s">
        <v>280</v>
      </c>
      <c r="F1936" s="12" t="s">
        <v>322</v>
      </c>
      <c r="G1936" s="10" t="s">
        <v>319</v>
      </c>
      <c r="H1936" s="6">
        <v>8.65</v>
      </c>
      <c r="I1936" s="6">
        <v>0</v>
      </c>
      <c r="J1936" s="6">
        <v>0</v>
      </c>
      <c r="K1936" s="6">
        <v>4.21</v>
      </c>
      <c r="L1936" s="6">
        <v>4.4400000000000004</v>
      </c>
      <c r="M1936" s="6">
        <v>0</v>
      </c>
      <c r="N1936" s="6">
        <v>0</v>
      </c>
      <c r="O1936" s="6">
        <v>0</v>
      </c>
      <c r="P1936" s="82">
        <f t="shared" si="32"/>
        <v>0</v>
      </c>
    </row>
    <row r="1937" spans="1:16" s="3" customFormat="1" x14ac:dyDescent="0.25">
      <c r="A1937" s="5">
        <v>2019</v>
      </c>
      <c r="B1937" s="5">
        <v>7</v>
      </c>
      <c r="C1937" s="12" t="s">
        <v>19</v>
      </c>
      <c r="D1937" s="12" t="s">
        <v>46</v>
      </c>
      <c r="E1937" s="5" t="s">
        <v>81</v>
      </c>
      <c r="F1937" s="12" t="s">
        <v>323</v>
      </c>
      <c r="G1937" s="10" t="s">
        <v>324</v>
      </c>
      <c r="H1937" s="6">
        <v>1.21</v>
      </c>
      <c r="I1937" s="6">
        <v>0</v>
      </c>
      <c r="J1937" s="6">
        <v>0</v>
      </c>
      <c r="K1937" s="6">
        <v>1.21</v>
      </c>
      <c r="L1937" s="6">
        <v>0</v>
      </c>
      <c r="M1937" s="6">
        <v>0</v>
      </c>
      <c r="N1937" s="6">
        <v>0</v>
      </c>
      <c r="O1937" s="6">
        <v>0</v>
      </c>
      <c r="P1937" s="82">
        <f t="shared" si="32"/>
        <v>0</v>
      </c>
    </row>
    <row r="1938" spans="1:16" s="3" customFormat="1" x14ac:dyDescent="0.25">
      <c r="A1938" s="5">
        <v>2019</v>
      </c>
      <c r="B1938" s="5">
        <v>7</v>
      </c>
      <c r="C1938" s="12" t="s">
        <v>19</v>
      </c>
      <c r="D1938" s="12" t="s">
        <v>103</v>
      </c>
      <c r="E1938" s="5" t="s">
        <v>81</v>
      </c>
      <c r="F1938" s="12" t="s">
        <v>325</v>
      </c>
      <c r="G1938" s="10" t="s">
        <v>326</v>
      </c>
      <c r="H1938" s="6">
        <v>7.37</v>
      </c>
      <c r="I1938" s="6">
        <v>0</v>
      </c>
      <c r="J1938" s="6">
        <v>0</v>
      </c>
      <c r="K1938" s="6">
        <v>0.13</v>
      </c>
      <c r="L1938" s="6">
        <v>7.25</v>
      </c>
      <c r="M1938" s="6">
        <v>0</v>
      </c>
      <c r="N1938" s="6">
        <v>0</v>
      </c>
      <c r="O1938" s="6">
        <v>0</v>
      </c>
      <c r="P1938" s="82">
        <f t="shared" si="32"/>
        <v>0</v>
      </c>
    </row>
    <row r="1939" spans="1:16" s="3" customFormat="1" x14ac:dyDescent="0.25">
      <c r="A1939" s="5">
        <v>2019</v>
      </c>
      <c r="B1939" s="5">
        <v>7</v>
      </c>
      <c r="C1939" s="12" t="s">
        <v>327</v>
      </c>
      <c r="D1939" s="12" t="s">
        <v>328</v>
      </c>
      <c r="E1939" s="5" t="s">
        <v>29</v>
      </c>
      <c r="F1939" s="12" t="s">
        <v>329</v>
      </c>
      <c r="G1939" s="10" t="s">
        <v>330</v>
      </c>
      <c r="H1939" s="6">
        <v>15.39</v>
      </c>
      <c r="I1939" s="6">
        <v>0</v>
      </c>
      <c r="J1939" s="6">
        <v>0</v>
      </c>
      <c r="K1939" s="6">
        <v>0.55000000000000004</v>
      </c>
      <c r="L1939" s="6">
        <v>14.84</v>
      </c>
      <c r="M1939" s="6">
        <v>0</v>
      </c>
      <c r="N1939" s="6">
        <v>0</v>
      </c>
      <c r="O1939" s="6">
        <v>0</v>
      </c>
      <c r="P1939" s="82">
        <f t="shared" si="32"/>
        <v>0</v>
      </c>
    </row>
    <row r="1940" spans="1:16" s="3" customFormat="1" x14ac:dyDescent="0.25">
      <c r="A1940" s="5">
        <v>2019</v>
      </c>
      <c r="B1940" s="5">
        <v>7</v>
      </c>
      <c r="C1940" s="12" t="s">
        <v>327</v>
      </c>
      <c r="D1940" s="12" t="s">
        <v>328</v>
      </c>
      <c r="E1940" s="5" t="s">
        <v>29</v>
      </c>
      <c r="F1940" s="12" t="s">
        <v>331</v>
      </c>
      <c r="G1940" s="10" t="s">
        <v>330</v>
      </c>
      <c r="H1940" s="6">
        <v>17.53</v>
      </c>
      <c r="I1940" s="6">
        <v>0</v>
      </c>
      <c r="J1940" s="6">
        <v>0</v>
      </c>
      <c r="K1940" s="6">
        <v>1.5899999999999999</v>
      </c>
      <c r="L1940" s="6">
        <v>15.93</v>
      </c>
      <c r="M1940" s="6">
        <v>0</v>
      </c>
      <c r="N1940" s="6">
        <v>0</v>
      </c>
      <c r="O1940" s="6">
        <v>0</v>
      </c>
      <c r="P1940" s="82">
        <f t="shared" si="32"/>
        <v>0</v>
      </c>
    </row>
    <row r="1941" spans="1:16" s="3" customFormat="1" x14ac:dyDescent="0.25">
      <c r="A1941" s="5">
        <v>2019</v>
      </c>
      <c r="B1941" s="5">
        <v>7</v>
      </c>
      <c r="C1941" s="12" t="s">
        <v>89</v>
      </c>
      <c r="D1941" s="12" t="s">
        <v>90</v>
      </c>
      <c r="E1941" s="5" t="s">
        <v>29</v>
      </c>
      <c r="F1941" s="12" t="s">
        <v>535</v>
      </c>
      <c r="G1941" s="10" t="s">
        <v>330</v>
      </c>
      <c r="H1941" s="6">
        <v>2.09</v>
      </c>
      <c r="I1941" s="6">
        <v>0</v>
      </c>
      <c r="J1941" s="6">
        <v>0</v>
      </c>
      <c r="K1941" s="6">
        <v>0</v>
      </c>
      <c r="L1941" s="6">
        <v>2.09</v>
      </c>
      <c r="M1941" s="6">
        <v>0</v>
      </c>
      <c r="N1941" s="6">
        <v>0</v>
      </c>
      <c r="O1941" s="6">
        <v>0</v>
      </c>
      <c r="P1941" s="82">
        <f t="shared" si="32"/>
        <v>0</v>
      </c>
    </row>
    <row r="1942" spans="1:16" s="3" customFormat="1" x14ac:dyDescent="0.25">
      <c r="A1942" s="5">
        <v>2019</v>
      </c>
      <c r="B1942" s="5">
        <v>7</v>
      </c>
      <c r="C1942" s="12" t="s">
        <v>89</v>
      </c>
      <c r="D1942" s="12" t="s">
        <v>332</v>
      </c>
      <c r="E1942" s="5" t="s">
        <v>29</v>
      </c>
      <c r="F1942" s="12" t="s">
        <v>333</v>
      </c>
      <c r="G1942" s="10" t="s">
        <v>330</v>
      </c>
      <c r="H1942" s="6">
        <v>6.45</v>
      </c>
      <c r="I1942" s="6">
        <v>0</v>
      </c>
      <c r="J1942" s="6">
        <v>0</v>
      </c>
      <c r="K1942" s="6">
        <v>6.45</v>
      </c>
      <c r="L1942" s="6">
        <v>0</v>
      </c>
      <c r="M1942" s="6">
        <v>0</v>
      </c>
      <c r="N1942" s="6">
        <v>0</v>
      </c>
      <c r="O1942" s="6">
        <v>0</v>
      </c>
      <c r="P1942" s="82">
        <f t="shared" si="32"/>
        <v>0</v>
      </c>
    </row>
    <row r="1943" spans="1:16" s="3" customFormat="1" x14ac:dyDescent="0.25">
      <c r="A1943" s="5">
        <v>2019</v>
      </c>
      <c r="B1943" s="5">
        <v>7</v>
      </c>
      <c r="C1943" s="12" t="s">
        <v>89</v>
      </c>
      <c r="D1943" s="12" t="s">
        <v>273</v>
      </c>
      <c r="E1943" s="5" t="s">
        <v>29</v>
      </c>
      <c r="F1943" s="12" t="s">
        <v>334</v>
      </c>
      <c r="G1943" s="10" t="s">
        <v>330</v>
      </c>
      <c r="H1943" s="6">
        <v>30.54</v>
      </c>
      <c r="I1943" s="6">
        <v>0</v>
      </c>
      <c r="J1943" s="6">
        <v>0</v>
      </c>
      <c r="K1943" s="6">
        <v>3.86</v>
      </c>
      <c r="L1943" s="6">
        <v>5.41</v>
      </c>
      <c r="M1943" s="6">
        <v>0</v>
      </c>
      <c r="N1943" s="6">
        <v>0</v>
      </c>
      <c r="O1943" s="6">
        <v>21.27</v>
      </c>
      <c r="P1943" s="82">
        <f t="shared" si="32"/>
        <v>21.27</v>
      </c>
    </row>
    <row r="1944" spans="1:16" s="3" customFormat="1" x14ac:dyDescent="0.25">
      <c r="A1944" s="5">
        <v>2019</v>
      </c>
      <c r="B1944" s="5">
        <v>7</v>
      </c>
      <c r="C1944" s="12" t="s">
        <v>327</v>
      </c>
      <c r="D1944" s="12" t="s">
        <v>328</v>
      </c>
      <c r="E1944" s="5" t="s">
        <v>29</v>
      </c>
      <c r="F1944" s="12" t="s">
        <v>335</v>
      </c>
      <c r="G1944" s="10" t="s">
        <v>330</v>
      </c>
      <c r="H1944" s="6">
        <v>5.76</v>
      </c>
      <c r="I1944" s="6">
        <v>0</v>
      </c>
      <c r="J1944" s="6">
        <v>0</v>
      </c>
      <c r="K1944" s="6">
        <v>3.9</v>
      </c>
      <c r="L1944" s="6">
        <v>1.8599999999999999</v>
      </c>
      <c r="M1944" s="6">
        <v>0</v>
      </c>
      <c r="N1944" s="6">
        <v>0</v>
      </c>
      <c r="O1944" s="6">
        <v>0</v>
      </c>
      <c r="P1944" s="82">
        <f t="shared" si="32"/>
        <v>0</v>
      </c>
    </row>
    <row r="1945" spans="1:16" s="3" customFormat="1" x14ac:dyDescent="0.25">
      <c r="A1945" s="5">
        <v>2019</v>
      </c>
      <c r="B1945" s="5">
        <v>7</v>
      </c>
      <c r="C1945" s="12" t="s">
        <v>146</v>
      </c>
      <c r="D1945" s="12" t="s">
        <v>336</v>
      </c>
      <c r="E1945" s="5" t="s">
        <v>29</v>
      </c>
      <c r="F1945" s="12" t="s">
        <v>337</v>
      </c>
      <c r="G1945" s="10" t="s">
        <v>330</v>
      </c>
      <c r="H1945" s="6">
        <v>136.1</v>
      </c>
      <c r="I1945" s="6">
        <v>0</v>
      </c>
      <c r="J1945" s="6">
        <v>0</v>
      </c>
      <c r="K1945" s="6">
        <v>3.65</v>
      </c>
      <c r="L1945" s="6">
        <v>71.5</v>
      </c>
      <c r="M1945" s="6">
        <v>0</v>
      </c>
      <c r="N1945" s="6">
        <v>0</v>
      </c>
      <c r="O1945" s="6">
        <v>60.940000000000005</v>
      </c>
      <c r="P1945" s="82">
        <f t="shared" si="32"/>
        <v>60.940000000000005</v>
      </c>
    </row>
    <row r="1946" spans="1:16" s="3" customFormat="1" x14ac:dyDescent="0.25">
      <c r="A1946" s="5">
        <v>2019</v>
      </c>
      <c r="B1946" s="5">
        <v>7</v>
      </c>
      <c r="C1946" s="12" t="s">
        <v>89</v>
      </c>
      <c r="D1946" s="12" t="s">
        <v>332</v>
      </c>
      <c r="E1946" s="5" t="s">
        <v>29</v>
      </c>
      <c r="F1946" s="12" t="s">
        <v>337</v>
      </c>
      <c r="G1946" s="10" t="s">
        <v>330</v>
      </c>
      <c r="H1946" s="6">
        <v>25.71</v>
      </c>
      <c r="I1946" s="6">
        <v>0</v>
      </c>
      <c r="J1946" s="6">
        <v>0</v>
      </c>
      <c r="K1946" s="6">
        <v>0.69000000000000006</v>
      </c>
      <c r="L1946" s="6">
        <v>13.51</v>
      </c>
      <c r="M1946" s="6">
        <v>0</v>
      </c>
      <c r="N1946" s="6">
        <v>0</v>
      </c>
      <c r="O1946" s="6">
        <v>11.510000000000002</v>
      </c>
      <c r="P1946" s="82">
        <f t="shared" si="32"/>
        <v>11.510000000000002</v>
      </c>
    </row>
    <row r="1947" spans="1:16" s="3" customFormat="1" x14ac:dyDescent="0.25">
      <c r="A1947" s="5">
        <v>2019</v>
      </c>
      <c r="B1947" s="5">
        <v>7</v>
      </c>
      <c r="C1947" s="12" t="s">
        <v>15</v>
      </c>
      <c r="D1947" s="12" t="s">
        <v>24</v>
      </c>
      <c r="E1947" s="5" t="s">
        <v>25</v>
      </c>
      <c r="F1947" s="12" t="s">
        <v>338</v>
      </c>
      <c r="G1947" s="10" t="s">
        <v>338</v>
      </c>
      <c r="H1947" s="6">
        <v>125.94</v>
      </c>
      <c r="I1947" s="6">
        <v>0</v>
      </c>
      <c r="J1947" s="6">
        <v>0</v>
      </c>
      <c r="K1947" s="6">
        <v>4</v>
      </c>
      <c r="L1947" s="6">
        <v>4.5199999999999996</v>
      </c>
      <c r="M1947" s="6">
        <v>0</v>
      </c>
      <c r="N1947" s="6">
        <v>0</v>
      </c>
      <c r="O1947" s="6">
        <v>117.43</v>
      </c>
      <c r="P1947" s="82">
        <f t="shared" si="32"/>
        <v>117.43</v>
      </c>
    </row>
    <row r="1948" spans="1:16" s="3" customFormat="1" x14ac:dyDescent="0.25">
      <c r="A1948" s="5">
        <v>2019</v>
      </c>
      <c r="B1948" s="5">
        <v>7</v>
      </c>
      <c r="C1948" s="12" t="s">
        <v>133</v>
      </c>
      <c r="D1948" s="12" t="s">
        <v>339</v>
      </c>
      <c r="E1948" s="5" t="s">
        <v>340</v>
      </c>
      <c r="F1948" s="12" t="s">
        <v>341</v>
      </c>
      <c r="G1948" s="10" t="s">
        <v>342</v>
      </c>
      <c r="H1948" s="6">
        <v>9.6999999999999993</v>
      </c>
      <c r="I1948" s="6">
        <v>0</v>
      </c>
      <c r="J1948" s="6">
        <v>0</v>
      </c>
      <c r="K1948" s="6">
        <v>0.1</v>
      </c>
      <c r="L1948" s="6">
        <v>0</v>
      </c>
      <c r="M1948" s="6">
        <v>0</v>
      </c>
      <c r="N1948" s="6">
        <v>0</v>
      </c>
      <c r="O1948" s="6">
        <v>9.6</v>
      </c>
      <c r="P1948" s="82">
        <f t="shared" si="32"/>
        <v>9.6</v>
      </c>
    </row>
    <row r="1949" spans="1:16" s="3" customFormat="1" x14ac:dyDescent="0.25">
      <c r="A1949" s="5">
        <v>2019</v>
      </c>
      <c r="B1949" s="5">
        <v>7</v>
      </c>
      <c r="C1949" s="12" t="s">
        <v>124</v>
      </c>
      <c r="D1949" s="12" t="s">
        <v>125</v>
      </c>
      <c r="E1949" s="5" t="s">
        <v>67</v>
      </c>
      <c r="F1949" s="12" t="s">
        <v>343</v>
      </c>
      <c r="G1949" s="10" t="s">
        <v>344</v>
      </c>
      <c r="H1949" s="6">
        <v>0.24</v>
      </c>
      <c r="I1949" s="6">
        <v>0</v>
      </c>
      <c r="J1949" s="6">
        <v>0</v>
      </c>
      <c r="K1949" s="6">
        <v>0.24</v>
      </c>
      <c r="L1949" s="6">
        <v>0</v>
      </c>
      <c r="M1949" s="6">
        <v>0</v>
      </c>
      <c r="N1949" s="6">
        <v>0</v>
      </c>
      <c r="O1949" s="6">
        <v>0</v>
      </c>
      <c r="P1949" s="82">
        <f t="shared" si="32"/>
        <v>0</v>
      </c>
    </row>
    <row r="1950" spans="1:16" s="3" customFormat="1" x14ac:dyDescent="0.25">
      <c r="A1950" s="5">
        <v>2019</v>
      </c>
      <c r="B1950" s="5">
        <v>7</v>
      </c>
      <c r="C1950" s="12" t="s">
        <v>124</v>
      </c>
      <c r="D1950" s="12" t="s">
        <v>125</v>
      </c>
      <c r="E1950" s="5" t="s">
        <v>67</v>
      </c>
      <c r="F1950" s="12" t="s">
        <v>345</v>
      </c>
      <c r="G1950" s="10" t="s">
        <v>344</v>
      </c>
      <c r="H1950" s="6">
        <v>1.05</v>
      </c>
      <c r="I1950" s="6">
        <v>0</v>
      </c>
      <c r="J1950" s="6">
        <v>0</v>
      </c>
      <c r="K1950" s="6">
        <v>0.7</v>
      </c>
      <c r="L1950" s="6">
        <v>0.35</v>
      </c>
      <c r="M1950" s="6">
        <v>0</v>
      </c>
      <c r="N1950" s="6">
        <v>0</v>
      </c>
      <c r="O1950" s="6">
        <v>0</v>
      </c>
      <c r="P1950" s="82">
        <f t="shared" si="32"/>
        <v>0</v>
      </c>
    </row>
    <row r="1951" spans="1:16" s="3" customFormat="1" x14ac:dyDescent="0.25">
      <c r="A1951" s="5">
        <v>2019</v>
      </c>
      <c r="B1951" s="5">
        <v>7</v>
      </c>
      <c r="C1951" s="12" t="s">
        <v>133</v>
      </c>
      <c r="D1951" s="12" t="s">
        <v>349</v>
      </c>
      <c r="E1951" s="5" t="s">
        <v>126</v>
      </c>
      <c r="F1951" s="12" t="s">
        <v>350</v>
      </c>
      <c r="G1951" s="10" t="s">
        <v>351</v>
      </c>
      <c r="H1951" s="6">
        <v>188.92</v>
      </c>
      <c r="I1951" s="6">
        <v>0</v>
      </c>
      <c r="J1951" s="6">
        <v>0</v>
      </c>
      <c r="K1951" s="6">
        <v>164.64</v>
      </c>
      <c r="L1951" s="6">
        <v>24.29</v>
      </c>
      <c r="M1951" s="6">
        <v>0</v>
      </c>
      <c r="N1951" s="6">
        <v>0</v>
      </c>
      <c r="O1951" s="6">
        <v>0</v>
      </c>
      <c r="P1951" s="82">
        <f t="shared" si="32"/>
        <v>0</v>
      </c>
    </row>
    <row r="1952" spans="1:16" s="3" customFormat="1" x14ac:dyDescent="0.25">
      <c r="A1952" s="5">
        <v>2019</v>
      </c>
      <c r="B1952" s="5">
        <v>7</v>
      </c>
      <c r="C1952" s="12" t="s">
        <v>133</v>
      </c>
      <c r="D1952" s="12" t="s">
        <v>238</v>
      </c>
      <c r="E1952" s="5" t="s">
        <v>126</v>
      </c>
      <c r="F1952" s="12" t="s">
        <v>352</v>
      </c>
      <c r="G1952" s="10" t="s">
        <v>351</v>
      </c>
      <c r="H1952" s="6">
        <v>1.24</v>
      </c>
      <c r="I1952" s="6">
        <v>0</v>
      </c>
      <c r="J1952" s="6">
        <v>0</v>
      </c>
      <c r="K1952" s="6">
        <v>1.24</v>
      </c>
      <c r="L1952" s="6">
        <v>0</v>
      </c>
      <c r="M1952" s="6">
        <v>0</v>
      </c>
      <c r="N1952" s="6">
        <v>0</v>
      </c>
      <c r="O1952" s="6">
        <v>0</v>
      </c>
      <c r="P1952" s="82">
        <f t="shared" si="32"/>
        <v>0</v>
      </c>
    </row>
    <row r="1953" spans="1:16" s="3" customFormat="1" x14ac:dyDescent="0.25">
      <c r="A1953" s="5">
        <v>2019</v>
      </c>
      <c r="B1953" s="5">
        <v>7</v>
      </c>
      <c r="C1953" s="12" t="s">
        <v>124</v>
      </c>
      <c r="D1953" s="12" t="s">
        <v>353</v>
      </c>
      <c r="E1953" s="5" t="s">
        <v>126</v>
      </c>
      <c r="F1953" s="12" t="s">
        <v>354</v>
      </c>
      <c r="G1953" s="10" t="s">
        <v>355</v>
      </c>
      <c r="H1953" s="6">
        <v>0.61</v>
      </c>
      <c r="I1953" s="6">
        <v>0</v>
      </c>
      <c r="J1953" s="6">
        <v>0</v>
      </c>
      <c r="K1953" s="6">
        <v>0.61</v>
      </c>
      <c r="L1953" s="6">
        <v>0</v>
      </c>
      <c r="M1953" s="6">
        <v>0</v>
      </c>
      <c r="N1953" s="6">
        <v>0</v>
      </c>
      <c r="O1953" s="6">
        <v>0</v>
      </c>
      <c r="P1953" s="82">
        <f t="shared" si="32"/>
        <v>0</v>
      </c>
    </row>
    <row r="1954" spans="1:16" s="3" customFormat="1" x14ac:dyDescent="0.25">
      <c r="A1954" s="5">
        <v>2019</v>
      </c>
      <c r="B1954" s="5">
        <v>7</v>
      </c>
      <c r="C1954" s="12" t="s">
        <v>55</v>
      </c>
      <c r="D1954" s="12" t="s">
        <v>249</v>
      </c>
      <c r="E1954" s="5" t="s">
        <v>250</v>
      </c>
      <c r="F1954" s="12" t="s">
        <v>356</v>
      </c>
      <c r="G1954" s="10" t="s">
        <v>357</v>
      </c>
      <c r="H1954" s="6">
        <v>3.4699999999999998</v>
      </c>
      <c r="I1954" s="6">
        <v>0</v>
      </c>
      <c r="J1954" s="6">
        <v>0</v>
      </c>
      <c r="K1954" s="6">
        <v>1.51</v>
      </c>
      <c r="L1954" s="6">
        <v>1.96</v>
      </c>
      <c r="M1954" s="6">
        <v>0</v>
      </c>
      <c r="N1954" s="6">
        <v>0</v>
      </c>
      <c r="O1954" s="6">
        <v>0</v>
      </c>
      <c r="P1954" s="82">
        <f t="shared" si="32"/>
        <v>0</v>
      </c>
    </row>
    <row r="1955" spans="1:16" s="3" customFormat="1" x14ac:dyDescent="0.25">
      <c r="A1955" s="5">
        <v>2019</v>
      </c>
      <c r="B1955" s="5">
        <v>7</v>
      </c>
      <c r="C1955" s="12" t="s">
        <v>55</v>
      </c>
      <c r="D1955" s="12" t="s">
        <v>249</v>
      </c>
      <c r="E1955" s="5" t="s">
        <v>250</v>
      </c>
      <c r="F1955" s="12" t="s">
        <v>358</v>
      </c>
      <c r="G1955" s="10" t="s">
        <v>357</v>
      </c>
      <c r="H1955" s="6">
        <v>28.95</v>
      </c>
      <c r="I1955" s="6">
        <v>0</v>
      </c>
      <c r="J1955" s="6">
        <v>0</v>
      </c>
      <c r="K1955" s="6">
        <v>0.68</v>
      </c>
      <c r="L1955" s="6">
        <v>28.27</v>
      </c>
      <c r="M1955" s="6">
        <v>0</v>
      </c>
      <c r="N1955" s="6">
        <v>0</v>
      </c>
      <c r="O1955" s="6">
        <v>0</v>
      </c>
      <c r="P1955" s="82">
        <f t="shared" si="32"/>
        <v>0</v>
      </c>
    </row>
    <row r="1956" spans="1:16" s="3" customFormat="1" x14ac:dyDescent="0.25">
      <c r="A1956" s="5">
        <v>2019</v>
      </c>
      <c r="B1956" s="5">
        <v>7</v>
      </c>
      <c r="C1956" s="12" t="s">
        <v>55</v>
      </c>
      <c r="D1956" s="12" t="s">
        <v>249</v>
      </c>
      <c r="E1956" s="5" t="s">
        <v>250</v>
      </c>
      <c r="F1956" s="12" t="s">
        <v>359</v>
      </c>
      <c r="G1956" s="10" t="s">
        <v>357</v>
      </c>
      <c r="H1956" s="6">
        <v>44.83</v>
      </c>
      <c r="I1956" s="6">
        <v>0</v>
      </c>
      <c r="J1956" s="6">
        <v>0</v>
      </c>
      <c r="K1956" s="6">
        <v>3.04</v>
      </c>
      <c r="L1956" s="6">
        <v>41.79</v>
      </c>
      <c r="M1956" s="6">
        <v>0</v>
      </c>
      <c r="N1956" s="6">
        <v>0</v>
      </c>
      <c r="O1956" s="6">
        <v>0</v>
      </c>
      <c r="P1956" s="82">
        <f t="shared" si="32"/>
        <v>0</v>
      </c>
    </row>
    <row r="1957" spans="1:16" s="3" customFormat="1" x14ac:dyDescent="0.25">
      <c r="A1957" s="5">
        <v>2019</v>
      </c>
      <c r="B1957" s="5">
        <v>7</v>
      </c>
      <c r="C1957" s="12" t="s">
        <v>55</v>
      </c>
      <c r="D1957" s="12" t="s">
        <v>249</v>
      </c>
      <c r="E1957" s="5" t="s">
        <v>250</v>
      </c>
      <c r="F1957" s="12" t="s">
        <v>360</v>
      </c>
      <c r="G1957" s="10" t="s">
        <v>357</v>
      </c>
      <c r="H1957" s="6">
        <v>26.99</v>
      </c>
      <c r="I1957" s="6">
        <v>0</v>
      </c>
      <c r="J1957" s="6">
        <v>0</v>
      </c>
      <c r="K1957" s="6">
        <v>8.1199999999999992</v>
      </c>
      <c r="L1957" s="6">
        <v>18.87</v>
      </c>
      <c r="M1957" s="6">
        <v>0</v>
      </c>
      <c r="N1957" s="6">
        <v>0</v>
      </c>
      <c r="O1957" s="6">
        <v>0</v>
      </c>
      <c r="P1957" s="82">
        <f t="shared" si="32"/>
        <v>0</v>
      </c>
    </row>
    <row r="1958" spans="1:16" s="3" customFormat="1" x14ac:dyDescent="0.25">
      <c r="A1958" s="5">
        <v>2019</v>
      </c>
      <c r="B1958" s="5">
        <v>7</v>
      </c>
      <c r="C1958" s="12" t="s">
        <v>327</v>
      </c>
      <c r="D1958" s="12" t="s">
        <v>361</v>
      </c>
      <c r="E1958" s="5" t="s">
        <v>250</v>
      </c>
      <c r="F1958" s="12" t="s">
        <v>362</v>
      </c>
      <c r="G1958" s="10" t="s">
        <v>357</v>
      </c>
      <c r="H1958" s="6">
        <v>1.3900000000000001</v>
      </c>
      <c r="I1958" s="6">
        <v>0</v>
      </c>
      <c r="J1958" s="6">
        <v>0</v>
      </c>
      <c r="K1958" s="6">
        <v>0.01</v>
      </c>
      <c r="L1958" s="6">
        <v>1.38</v>
      </c>
      <c r="M1958" s="6">
        <v>0</v>
      </c>
      <c r="N1958" s="6">
        <v>0</v>
      </c>
      <c r="O1958" s="6">
        <v>0</v>
      </c>
      <c r="P1958" s="82">
        <f t="shared" si="32"/>
        <v>0</v>
      </c>
    </row>
    <row r="1959" spans="1:16" s="3" customFormat="1" x14ac:dyDescent="0.25">
      <c r="A1959" s="5">
        <v>2019</v>
      </c>
      <c r="B1959" s="5">
        <v>7</v>
      </c>
      <c r="C1959" s="12" t="s">
        <v>327</v>
      </c>
      <c r="D1959" s="12" t="s">
        <v>361</v>
      </c>
      <c r="E1959" s="5" t="s">
        <v>250</v>
      </c>
      <c r="F1959" s="12" t="s">
        <v>363</v>
      </c>
      <c r="G1959" s="10" t="s">
        <v>357</v>
      </c>
      <c r="H1959" s="6">
        <v>5.71</v>
      </c>
      <c r="I1959" s="6">
        <v>0</v>
      </c>
      <c r="J1959" s="6">
        <v>0</v>
      </c>
      <c r="K1959" s="6">
        <v>0.03</v>
      </c>
      <c r="L1959" s="6">
        <v>5.68</v>
      </c>
      <c r="M1959" s="6">
        <v>0</v>
      </c>
      <c r="N1959" s="6">
        <v>0</v>
      </c>
      <c r="O1959" s="6">
        <v>0</v>
      </c>
      <c r="P1959" s="82">
        <f t="shared" si="32"/>
        <v>0</v>
      </c>
    </row>
    <row r="1960" spans="1:16" s="3" customFormat="1" x14ac:dyDescent="0.25">
      <c r="A1960" s="5">
        <v>2019</v>
      </c>
      <c r="B1960" s="5">
        <v>7</v>
      </c>
      <c r="C1960" s="12" t="s">
        <v>55</v>
      </c>
      <c r="D1960" s="12" t="s">
        <v>249</v>
      </c>
      <c r="E1960" s="5" t="s">
        <v>250</v>
      </c>
      <c r="F1960" s="12" t="s">
        <v>363</v>
      </c>
      <c r="G1960" s="10" t="s">
        <v>357</v>
      </c>
      <c r="H1960" s="6">
        <v>8.56</v>
      </c>
      <c r="I1960" s="6">
        <v>0</v>
      </c>
      <c r="J1960" s="6">
        <v>0</v>
      </c>
      <c r="K1960" s="6">
        <v>0.04</v>
      </c>
      <c r="L1960" s="6">
        <v>8.52</v>
      </c>
      <c r="M1960" s="6">
        <v>0</v>
      </c>
      <c r="N1960" s="6">
        <v>0</v>
      </c>
      <c r="O1960" s="6">
        <v>0</v>
      </c>
      <c r="P1960" s="82">
        <f t="shared" si="32"/>
        <v>0</v>
      </c>
    </row>
    <row r="1961" spans="1:16" s="3" customFormat="1" x14ac:dyDescent="0.25">
      <c r="A1961" s="5">
        <v>2019</v>
      </c>
      <c r="B1961" s="5">
        <v>7</v>
      </c>
      <c r="C1961" s="12" t="s">
        <v>19</v>
      </c>
      <c r="D1961" s="12" t="s">
        <v>110</v>
      </c>
      <c r="E1961" s="5" t="s">
        <v>364</v>
      </c>
      <c r="F1961" s="12" t="s">
        <v>365</v>
      </c>
      <c r="G1961" s="10" t="s">
        <v>366</v>
      </c>
      <c r="H1961" s="6">
        <v>325.3</v>
      </c>
      <c r="I1961" s="6">
        <v>0</v>
      </c>
      <c r="J1961" s="6">
        <v>0</v>
      </c>
      <c r="K1961" s="6">
        <v>0</v>
      </c>
      <c r="L1961" s="6">
        <v>0</v>
      </c>
      <c r="M1961" s="6">
        <v>325.3</v>
      </c>
      <c r="N1961" s="6">
        <v>0</v>
      </c>
      <c r="O1961" s="6">
        <v>0</v>
      </c>
      <c r="P1961" s="82">
        <f t="shared" si="32"/>
        <v>325.3</v>
      </c>
    </row>
    <row r="1962" spans="1:16" s="3" customFormat="1" x14ac:dyDescent="0.25">
      <c r="A1962" s="5">
        <v>2019</v>
      </c>
      <c r="B1962" s="5">
        <v>7</v>
      </c>
      <c r="C1962" s="12" t="s">
        <v>327</v>
      </c>
      <c r="D1962" s="12" t="s">
        <v>361</v>
      </c>
      <c r="E1962" s="5" t="s">
        <v>29</v>
      </c>
      <c r="F1962" s="12" t="s">
        <v>367</v>
      </c>
      <c r="G1962" s="9" t="s">
        <v>368</v>
      </c>
      <c r="H1962" s="6">
        <v>6.07</v>
      </c>
      <c r="I1962" s="6">
        <v>0</v>
      </c>
      <c r="J1962" s="6">
        <v>0</v>
      </c>
      <c r="K1962" s="6">
        <v>2.85</v>
      </c>
      <c r="L1962" s="6">
        <v>3.22</v>
      </c>
      <c r="M1962" s="6">
        <v>0</v>
      </c>
      <c r="N1962" s="6">
        <v>0</v>
      </c>
      <c r="O1962" s="6">
        <v>0</v>
      </c>
      <c r="P1962" s="82">
        <f t="shared" si="32"/>
        <v>0</v>
      </c>
    </row>
    <row r="1963" spans="1:16" s="3" customFormat="1" x14ac:dyDescent="0.25">
      <c r="A1963" s="5">
        <v>2019</v>
      </c>
      <c r="B1963" s="5">
        <v>7</v>
      </c>
      <c r="C1963" s="12" t="s">
        <v>327</v>
      </c>
      <c r="D1963" s="12" t="s">
        <v>369</v>
      </c>
      <c r="E1963" s="5" t="s">
        <v>29</v>
      </c>
      <c r="F1963" s="12" t="s">
        <v>367</v>
      </c>
      <c r="G1963" s="9" t="s">
        <v>368</v>
      </c>
      <c r="H1963" s="6">
        <v>1.69</v>
      </c>
      <c r="I1963" s="6">
        <v>0</v>
      </c>
      <c r="J1963" s="6">
        <v>0</v>
      </c>
      <c r="K1963" s="6">
        <v>1.69</v>
      </c>
      <c r="L1963" s="6">
        <v>0</v>
      </c>
      <c r="M1963" s="6">
        <v>0</v>
      </c>
      <c r="N1963" s="6">
        <v>0</v>
      </c>
      <c r="O1963" s="6">
        <v>0</v>
      </c>
      <c r="P1963" s="82">
        <f t="shared" si="32"/>
        <v>0</v>
      </c>
    </row>
    <row r="1964" spans="1:16" s="3" customFormat="1" x14ac:dyDescent="0.25">
      <c r="A1964" s="5">
        <v>2019</v>
      </c>
      <c r="B1964" s="5">
        <v>7</v>
      </c>
      <c r="C1964" s="12" t="s">
        <v>89</v>
      </c>
      <c r="D1964" s="12" t="s">
        <v>370</v>
      </c>
      <c r="E1964" s="5" t="s">
        <v>371</v>
      </c>
      <c r="F1964" s="12" t="s">
        <v>372</v>
      </c>
      <c r="G1964" s="10" t="s">
        <v>372</v>
      </c>
      <c r="H1964" s="6">
        <v>27.04</v>
      </c>
      <c r="I1964" s="6">
        <v>0</v>
      </c>
      <c r="J1964" s="6">
        <v>0</v>
      </c>
      <c r="K1964" s="6">
        <v>0.21</v>
      </c>
      <c r="L1964" s="6">
        <v>1.63</v>
      </c>
      <c r="M1964" s="6">
        <v>0</v>
      </c>
      <c r="N1964" s="6">
        <v>0</v>
      </c>
      <c r="O1964" s="6">
        <v>25.19</v>
      </c>
      <c r="P1964" s="82">
        <f t="shared" si="32"/>
        <v>25.19</v>
      </c>
    </row>
    <row r="1965" spans="1:16" s="3" customFormat="1" x14ac:dyDescent="0.25">
      <c r="A1965" s="5">
        <v>2019</v>
      </c>
      <c r="B1965" s="5">
        <v>7</v>
      </c>
      <c r="C1965" s="12" t="s">
        <v>124</v>
      </c>
      <c r="D1965" s="12" t="s">
        <v>373</v>
      </c>
      <c r="E1965" s="5" t="s">
        <v>29</v>
      </c>
      <c r="F1965" s="12" t="s">
        <v>374</v>
      </c>
      <c r="G1965" s="9" t="s">
        <v>375</v>
      </c>
      <c r="H1965" s="6">
        <v>20.02</v>
      </c>
      <c r="I1965" s="6">
        <v>0</v>
      </c>
      <c r="J1965" s="6">
        <v>0</v>
      </c>
      <c r="K1965" s="6">
        <v>20.02</v>
      </c>
      <c r="L1965" s="6">
        <v>0</v>
      </c>
      <c r="M1965" s="6">
        <v>0</v>
      </c>
      <c r="N1965" s="6">
        <v>0</v>
      </c>
      <c r="O1965" s="6">
        <v>0</v>
      </c>
      <c r="P1965" s="82">
        <f t="shared" si="32"/>
        <v>0</v>
      </c>
    </row>
    <row r="1966" spans="1:16" s="3" customFormat="1" x14ac:dyDescent="0.25">
      <c r="A1966" s="5">
        <v>2019</v>
      </c>
      <c r="B1966" s="5">
        <v>7</v>
      </c>
      <c r="C1966" s="12" t="s">
        <v>124</v>
      </c>
      <c r="D1966" s="12" t="s">
        <v>353</v>
      </c>
      <c r="E1966" s="5" t="s">
        <v>29</v>
      </c>
      <c r="F1966" s="12" t="s">
        <v>376</v>
      </c>
      <c r="G1966" s="9" t="s">
        <v>377</v>
      </c>
      <c r="H1966" s="6">
        <v>13.48</v>
      </c>
      <c r="I1966" s="6">
        <v>0</v>
      </c>
      <c r="J1966" s="6">
        <v>0</v>
      </c>
      <c r="K1966" s="6">
        <v>13.48</v>
      </c>
      <c r="L1966" s="6">
        <v>0</v>
      </c>
      <c r="M1966" s="6">
        <v>0</v>
      </c>
      <c r="N1966" s="6">
        <v>0</v>
      </c>
      <c r="O1966" s="6">
        <v>0</v>
      </c>
      <c r="P1966" s="82">
        <f t="shared" si="32"/>
        <v>0</v>
      </c>
    </row>
    <row r="1967" spans="1:16" s="3" customFormat="1" x14ac:dyDescent="0.25">
      <c r="A1967" s="5">
        <v>2019</v>
      </c>
      <c r="B1967" s="5">
        <v>7</v>
      </c>
      <c r="C1967" s="12" t="s">
        <v>124</v>
      </c>
      <c r="D1967" s="12" t="s">
        <v>353</v>
      </c>
      <c r="E1967" s="5" t="s">
        <v>29</v>
      </c>
      <c r="F1967" s="12" t="s">
        <v>378</v>
      </c>
      <c r="G1967" s="9" t="s">
        <v>377</v>
      </c>
      <c r="H1967" s="6">
        <v>7.21</v>
      </c>
      <c r="I1967" s="6">
        <v>0</v>
      </c>
      <c r="J1967" s="6">
        <v>0</v>
      </c>
      <c r="K1967" s="6">
        <v>7.21</v>
      </c>
      <c r="L1967" s="6">
        <v>0</v>
      </c>
      <c r="M1967" s="6">
        <v>0</v>
      </c>
      <c r="N1967" s="6">
        <v>0</v>
      </c>
      <c r="O1967" s="6">
        <v>0</v>
      </c>
      <c r="P1967" s="82">
        <f t="shared" si="32"/>
        <v>0</v>
      </c>
    </row>
    <row r="1968" spans="1:16" s="3" customFormat="1" x14ac:dyDescent="0.25">
      <c r="A1968" s="5">
        <v>2019</v>
      </c>
      <c r="B1968" s="5">
        <v>7</v>
      </c>
      <c r="C1968" s="12" t="s">
        <v>124</v>
      </c>
      <c r="D1968" s="12" t="s">
        <v>379</v>
      </c>
      <c r="E1968" s="5" t="s">
        <v>29</v>
      </c>
      <c r="F1968" s="12" t="s">
        <v>380</v>
      </c>
      <c r="G1968" s="9" t="s">
        <v>375</v>
      </c>
      <c r="H1968" s="6">
        <v>0.28999999999999998</v>
      </c>
      <c r="I1968" s="6">
        <v>0</v>
      </c>
      <c r="J1968" s="6">
        <v>0</v>
      </c>
      <c r="K1968" s="6">
        <v>0.28999999999999998</v>
      </c>
      <c r="L1968" s="6">
        <v>0</v>
      </c>
      <c r="M1968" s="6">
        <v>0</v>
      </c>
      <c r="N1968" s="6">
        <v>0</v>
      </c>
      <c r="O1968" s="6">
        <v>0</v>
      </c>
      <c r="P1968" s="82">
        <f t="shared" si="32"/>
        <v>0</v>
      </c>
    </row>
    <row r="1969" spans="1:16" s="3" customFormat="1" x14ac:dyDescent="0.25">
      <c r="A1969" s="5">
        <v>2019</v>
      </c>
      <c r="B1969" s="5">
        <v>7</v>
      </c>
      <c r="C1969" s="12" t="s">
        <v>124</v>
      </c>
      <c r="D1969" s="12" t="s">
        <v>373</v>
      </c>
      <c r="E1969" s="5" t="s">
        <v>29</v>
      </c>
      <c r="F1969" s="12" t="s">
        <v>381</v>
      </c>
      <c r="G1969" s="9" t="s">
        <v>375</v>
      </c>
      <c r="H1969" s="6">
        <v>1.58</v>
      </c>
      <c r="I1969" s="6">
        <v>0</v>
      </c>
      <c r="J1969" s="6">
        <v>0</v>
      </c>
      <c r="K1969" s="6">
        <v>1.58</v>
      </c>
      <c r="L1969" s="6">
        <v>0</v>
      </c>
      <c r="M1969" s="6">
        <v>0</v>
      </c>
      <c r="N1969" s="6">
        <v>0</v>
      </c>
      <c r="O1969" s="6">
        <v>0</v>
      </c>
      <c r="P1969" s="82">
        <f t="shared" si="32"/>
        <v>0</v>
      </c>
    </row>
    <row r="1970" spans="1:16" s="3" customFormat="1" x14ac:dyDescent="0.25">
      <c r="A1970" s="5">
        <v>2019</v>
      </c>
      <c r="B1970" s="5">
        <v>7</v>
      </c>
      <c r="C1970" s="12" t="s">
        <v>124</v>
      </c>
      <c r="D1970" s="12" t="s">
        <v>379</v>
      </c>
      <c r="E1970" s="5" t="s">
        <v>29</v>
      </c>
      <c r="F1970" s="12" t="s">
        <v>381</v>
      </c>
      <c r="G1970" s="9" t="s">
        <v>375</v>
      </c>
      <c r="H1970" s="6">
        <v>2.93</v>
      </c>
      <c r="I1970" s="6">
        <v>0</v>
      </c>
      <c r="J1970" s="6">
        <v>0</v>
      </c>
      <c r="K1970" s="6">
        <v>2.93</v>
      </c>
      <c r="L1970" s="6">
        <v>0</v>
      </c>
      <c r="M1970" s="6">
        <v>0</v>
      </c>
      <c r="N1970" s="6">
        <v>0</v>
      </c>
      <c r="O1970" s="6">
        <v>0</v>
      </c>
      <c r="P1970" s="82">
        <f t="shared" si="32"/>
        <v>0</v>
      </c>
    </row>
    <row r="1971" spans="1:16" s="3" customFormat="1" x14ac:dyDescent="0.25">
      <c r="A1971" s="5">
        <v>2019</v>
      </c>
      <c r="B1971" s="5">
        <v>7</v>
      </c>
      <c r="C1971" s="12" t="s">
        <v>124</v>
      </c>
      <c r="D1971" s="12" t="s">
        <v>382</v>
      </c>
      <c r="E1971" s="5" t="s">
        <v>29</v>
      </c>
      <c r="F1971" s="12" t="s">
        <v>383</v>
      </c>
      <c r="G1971" s="9" t="s">
        <v>384</v>
      </c>
      <c r="H1971" s="6">
        <v>2.12</v>
      </c>
      <c r="I1971" s="6">
        <v>0</v>
      </c>
      <c r="J1971" s="6">
        <v>0</v>
      </c>
      <c r="K1971" s="6">
        <v>2.12</v>
      </c>
      <c r="L1971" s="6">
        <v>0</v>
      </c>
      <c r="M1971" s="6">
        <v>0</v>
      </c>
      <c r="N1971" s="6">
        <v>0</v>
      </c>
      <c r="O1971" s="6">
        <v>0</v>
      </c>
      <c r="P1971" s="82">
        <f t="shared" si="32"/>
        <v>0</v>
      </c>
    </row>
    <row r="1972" spans="1:16" s="3" customFormat="1" x14ac:dyDescent="0.25">
      <c r="A1972" s="5">
        <v>2019</v>
      </c>
      <c r="B1972" s="5">
        <v>7</v>
      </c>
      <c r="C1972" s="12" t="s">
        <v>124</v>
      </c>
      <c r="D1972" s="12" t="s">
        <v>353</v>
      </c>
      <c r="E1972" s="5" t="s">
        <v>29</v>
      </c>
      <c r="F1972" s="12" t="s">
        <v>353</v>
      </c>
      <c r="G1972" s="10" t="s">
        <v>353</v>
      </c>
      <c r="H1972" s="6">
        <v>105.3</v>
      </c>
      <c r="I1972" s="6">
        <v>0</v>
      </c>
      <c r="J1972" s="6">
        <v>0</v>
      </c>
      <c r="K1972" s="6">
        <v>105.3</v>
      </c>
      <c r="L1972" s="6">
        <v>0</v>
      </c>
      <c r="M1972" s="6">
        <v>0</v>
      </c>
      <c r="N1972" s="6">
        <v>0</v>
      </c>
      <c r="O1972" s="6">
        <v>0</v>
      </c>
      <c r="P1972" s="82">
        <f t="shared" si="32"/>
        <v>0</v>
      </c>
    </row>
    <row r="1973" spans="1:16" s="3" customFormat="1" x14ac:dyDescent="0.25">
      <c r="A1973" s="5">
        <v>2019</v>
      </c>
      <c r="B1973" s="5">
        <v>7</v>
      </c>
      <c r="C1973" s="12" t="s">
        <v>124</v>
      </c>
      <c r="D1973" s="12" t="s">
        <v>353</v>
      </c>
      <c r="E1973" s="5" t="s">
        <v>29</v>
      </c>
      <c r="F1973" s="12" t="s">
        <v>385</v>
      </c>
      <c r="G1973" s="9" t="s">
        <v>377</v>
      </c>
      <c r="H1973" s="6">
        <v>3.61</v>
      </c>
      <c r="I1973" s="6">
        <v>0</v>
      </c>
      <c r="J1973" s="6">
        <v>0</v>
      </c>
      <c r="K1973" s="6">
        <v>3.61</v>
      </c>
      <c r="L1973" s="6">
        <v>0</v>
      </c>
      <c r="M1973" s="6">
        <v>0</v>
      </c>
      <c r="N1973" s="6">
        <v>0</v>
      </c>
      <c r="O1973" s="6">
        <v>0</v>
      </c>
      <c r="P1973" s="82">
        <f t="shared" si="32"/>
        <v>0</v>
      </c>
    </row>
    <row r="1974" spans="1:16" s="3" customFormat="1" x14ac:dyDescent="0.25">
      <c r="A1974" s="5">
        <v>2019</v>
      </c>
      <c r="B1974" s="5">
        <v>7</v>
      </c>
      <c r="C1974" s="12" t="s">
        <v>124</v>
      </c>
      <c r="D1974" s="12" t="s">
        <v>353</v>
      </c>
      <c r="E1974" s="5" t="s">
        <v>29</v>
      </c>
      <c r="F1974" s="12" t="s">
        <v>386</v>
      </c>
      <c r="G1974" s="9" t="s">
        <v>377</v>
      </c>
      <c r="H1974" s="6">
        <v>1.73</v>
      </c>
      <c r="I1974" s="6">
        <v>0</v>
      </c>
      <c r="J1974" s="6">
        <v>0</v>
      </c>
      <c r="K1974" s="6">
        <v>1.73</v>
      </c>
      <c r="L1974" s="6">
        <v>0</v>
      </c>
      <c r="M1974" s="6">
        <v>0</v>
      </c>
      <c r="N1974" s="6">
        <v>0</v>
      </c>
      <c r="O1974" s="6">
        <v>0</v>
      </c>
      <c r="P1974" s="82">
        <f t="shared" si="32"/>
        <v>0</v>
      </c>
    </row>
    <row r="1975" spans="1:16" s="3" customFormat="1" x14ac:dyDescent="0.25">
      <c r="A1975" s="5">
        <v>2019</v>
      </c>
      <c r="B1975" s="5">
        <v>7</v>
      </c>
      <c r="C1975" s="12" t="s">
        <v>387</v>
      </c>
      <c r="D1975" s="12" t="s">
        <v>388</v>
      </c>
      <c r="E1975" s="5" t="s">
        <v>29</v>
      </c>
      <c r="F1975" s="12" t="s">
        <v>389</v>
      </c>
      <c r="G1975" s="9" t="s">
        <v>377</v>
      </c>
      <c r="H1975" s="6">
        <v>61.97</v>
      </c>
      <c r="I1975" s="6">
        <v>0</v>
      </c>
      <c r="J1975" s="6">
        <v>0</v>
      </c>
      <c r="K1975" s="6">
        <v>61.97</v>
      </c>
      <c r="L1975" s="6">
        <v>0</v>
      </c>
      <c r="M1975" s="6">
        <v>0</v>
      </c>
      <c r="N1975" s="6">
        <v>0</v>
      </c>
      <c r="O1975" s="6">
        <v>0</v>
      </c>
      <c r="P1975" s="82">
        <f t="shared" si="32"/>
        <v>0</v>
      </c>
    </row>
    <row r="1976" spans="1:16" s="3" customFormat="1" x14ac:dyDescent="0.25">
      <c r="A1976" s="5">
        <v>2019</v>
      </c>
      <c r="B1976" s="5">
        <v>7</v>
      </c>
      <c r="C1976" s="12" t="s">
        <v>124</v>
      </c>
      <c r="D1976" s="12" t="s">
        <v>382</v>
      </c>
      <c r="E1976" s="5" t="s">
        <v>29</v>
      </c>
      <c r="F1976" s="12" t="s">
        <v>390</v>
      </c>
      <c r="G1976" s="9" t="s">
        <v>384</v>
      </c>
      <c r="H1976" s="6">
        <v>2.81</v>
      </c>
      <c r="I1976" s="6">
        <v>0</v>
      </c>
      <c r="J1976" s="6">
        <v>0</v>
      </c>
      <c r="K1976" s="6">
        <v>2.81</v>
      </c>
      <c r="L1976" s="6">
        <v>0</v>
      </c>
      <c r="M1976" s="6">
        <v>0</v>
      </c>
      <c r="N1976" s="6">
        <v>0</v>
      </c>
      <c r="O1976" s="6">
        <v>0</v>
      </c>
      <c r="P1976" s="82">
        <f t="shared" si="32"/>
        <v>0</v>
      </c>
    </row>
    <row r="1977" spans="1:16" s="3" customFormat="1" x14ac:dyDescent="0.25">
      <c r="A1977" s="5">
        <v>2019</v>
      </c>
      <c r="B1977" s="5">
        <v>7</v>
      </c>
      <c r="C1977" s="12" t="s">
        <v>19</v>
      </c>
      <c r="D1977" s="12" t="s">
        <v>20</v>
      </c>
      <c r="E1977" s="5" t="s">
        <v>104</v>
      </c>
      <c r="F1977" s="12" t="s">
        <v>391</v>
      </c>
      <c r="G1977" s="10" t="s">
        <v>392</v>
      </c>
      <c r="H1977" s="6">
        <v>1.95</v>
      </c>
      <c r="I1977" s="6">
        <v>0</v>
      </c>
      <c r="J1977" s="6">
        <v>0</v>
      </c>
      <c r="K1977" s="6">
        <v>1.95</v>
      </c>
      <c r="L1977" s="6">
        <v>0</v>
      </c>
      <c r="M1977" s="6">
        <v>0</v>
      </c>
      <c r="N1977" s="6">
        <v>0</v>
      </c>
      <c r="O1977" s="6">
        <v>0</v>
      </c>
      <c r="P1977" s="82">
        <f t="shared" si="32"/>
        <v>0</v>
      </c>
    </row>
    <row r="1978" spans="1:16" s="3" customFormat="1" x14ac:dyDescent="0.25">
      <c r="A1978" s="5">
        <v>2019</v>
      </c>
      <c r="B1978" s="5">
        <v>7</v>
      </c>
      <c r="C1978" s="12" t="s">
        <v>15</v>
      </c>
      <c r="D1978" s="12" t="s">
        <v>393</v>
      </c>
      <c r="E1978" s="5" t="s">
        <v>43</v>
      </c>
      <c r="F1978" s="12" t="s">
        <v>393</v>
      </c>
      <c r="G1978" s="10" t="s">
        <v>393</v>
      </c>
      <c r="H1978" s="6">
        <v>1.04</v>
      </c>
      <c r="I1978" s="6">
        <v>0</v>
      </c>
      <c r="J1978" s="6">
        <v>0</v>
      </c>
      <c r="K1978" s="6">
        <v>0.16</v>
      </c>
      <c r="L1978" s="6">
        <v>0.88</v>
      </c>
      <c r="M1978" s="6">
        <v>0</v>
      </c>
      <c r="N1978" s="6">
        <v>0</v>
      </c>
      <c r="O1978" s="6">
        <v>0</v>
      </c>
      <c r="P1978" s="82">
        <f t="shared" si="32"/>
        <v>0</v>
      </c>
    </row>
    <row r="1979" spans="1:16" s="3" customFormat="1" x14ac:dyDescent="0.25">
      <c r="A1979" s="5">
        <v>2019</v>
      </c>
      <c r="B1979" s="5">
        <v>7</v>
      </c>
      <c r="C1979" s="12" t="s">
        <v>15</v>
      </c>
      <c r="D1979" s="12" t="s">
        <v>393</v>
      </c>
      <c r="E1979" s="5" t="s">
        <v>43</v>
      </c>
      <c r="F1979" s="12" t="s">
        <v>394</v>
      </c>
      <c r="G1979" s="10" t="s">
        <v>393</v>
      </c>
      <c r="H1979" s="6">
        <v>3.8</v>
      </c>
      <c r="I1979" s="6">
        <v>0</v>
      </c>
      <c r="J1979" s="6">
        <v>0</v>
      </c>
      <c r="K1979" s="6">
        <v>2.36</v>
      </c>
      <c r="L1979" s="6">
        <v>1.44</v>
      </c>
      <c r="M1979" s="6">
        <v>0</v>
      </c>
      <c r="N1979" s="6">
        <v>0</v>
      </c>
      <c r="O1979" s="6">
        <v>0</v>
      </c>
      <c r="P1979" s="82">
        <f t="shared" si="32"/>
        <v>0</v>
      </c>
    </row>
    <row r="1980" spans="1:16" s="3" customFormat="1" x14ac:dyDescent="0.25">
      <c r="A1980" s="5">
        <v>2019</v>
      </c>
      <c r="B1980" s="5">
        <v>7</v>
      </c>
      <c r="C1980" s="12" t="s">
        <v>15</v>
      </c>
      <c r="D1980" s="12" t="s">
        <v>536</v>
      </c>
      <c r="E1980" s="5" t="s">
        <v>43</v>
      </c>
      <c r="F1980" s="12" t="s">
        <v>394</v>
      </c>
      <c r="G1980" s="10" t="s">
        <v>393</v>
      </c>
      <c r="H1980" s="6">
        <v>0.13</v>
      </c>
      <c r="I1980" s="6">
        <v>0</v>
      </c>
      <c r="J1980" s="6">
        <v>0</v>
      </c>
      <c r="K1980" s="6">
        <v>0</v>
      </c>
      <c r="L1980" s="6">
        <v>0.13</v>
      </c>
      <c r="M1980" s="6">
        <v>0</v>
      </c>
      <c r="N1980" s="6">
        <v>0</v>
      </c>
      <c r="O1980" s="6">
        <v>0</v>
      </c>
      <c r="P1980" s="82">
        <f t="shared" si="32"/>
        <v>0</v>
      </c>
    </row>
    <row r="1981" spans="1:16" s="3" customFormat="1" x14ac:dyDescent="0.25">
      <c r="A1981" s="5">
        <v>2019</v>
      </c>
      <c r="B1981" s="5">
        <v>7</v>
      </c>
      <c r="C1981" s="12" t="s">
        <v>15</v>
      </c>
      <c r="D1981" s="12" t="s">
        <v>393</v>
      </c>
      <c r="E1981" s="5" t="s">
        <v>43</v>
      </c>
      <c r="F1981" s="12" t="s">
        <v>395</v>
      </c>
      <c r="G1981" s="10" t="s">
        <v>393</v>
      </c>
      <c r="H1981" s="6">
        <v>9.9499999999999993</v>
      </c>
      <c r="I1981" s="6">
        <v>0</v>
      </c>
      <c r="J1981" s="6">
        <v>0</v>
      </c>
      <c r="K1981" s="6">
        <v>8.33</v>
      </c>
      <c r="L1981" s="6">
        <v>1.62</v>
      </c>
      <c r="M1981" s="6">
        <v>0</v>
      </c>
      <c r="N1981" s="6">
        <v>0</v>
      </c>
      <c r="O1981" s="6">
        <v>0</v>
      </c>
      <c r="P1981" s="82">
        <f t="shared" si="32"/>
        <v>0</v>
      </c>
    </row>
    <row r="1982" spans="1:16" s="3" customFormat="1" x14ac:dyDescent="0.25">
      <c r="A1982" s="5">
        <v>2019</v>
      </c>
      <c r="B1982" s="5">
        <v>7</v>
      </c>
      <c r="C1982" s="12" t="s">
        <v>15</v>
      </c>
      <c r="D1982" s="12" t="s">
        <v>393</v>
      </c>
      <c r="E1982" s="5" t="s">
        <v>43</v>
      </c>
      <c r="F1982" s="12" t="s">
        <v>396</v>
      </c>
      <c r="G1982" s="10" t="s">
        <v>396</v>
      </c>
      <c r="H1982" s="6">
        <v>2.23</v>
      </c>
      <c r="I1982" s="6">
        <v>0</v>
      </c>
      <c r="J1982" s="6">
        <v>0</v>
      </c>
      <c r="K1982" s="6">
        <v>1.6</v>
      </c>
      <c r="L1982" s="6">
        <v>0.63</v>
      </c>
      <c r="M1982" s="6">
        <v>0</v>
      </c>
      <c r="N1982" s="6">
        <v>0</v>
      </c>
      <c r="O1982" s="6">
        <v>0</v>
      </c>
      <c r="P1982" s="82">
        <f t="shared" si="32"/>
        <v>0</v>
      </c>
    </row>
    <row r="1983" spans="1:16" s="3" customFormat="1" x14ac:dyDescent="0.25">
      <c r="A1983" s="5">
        <v>2019</v>
      </c>
      <c r="B1983" s="5">
        <v>7</v>
      </c>
      <c r="C1983" s="12" t="s">
        <v>55</v>
      </c>
      <c r="D1983" s="12" t="s">
        <v>249</v>
      </c>
      <c r="E1983" s="5" t="s">
        <v>29</v>
      </c>
      <c r="F1983" s="12" t="s">
        <v>397</v>
      </c>
      <c r="G1983" s="10" t="s">
        <v>398</v>
      </c>
      <c r="H1983" s="6">
        <v>14.56</v>
      </c>
      <c r="I1983" s="6">
        <v>0</v>
      </c>
      <c r="J1983" s="6">
        <v>0</v>
      </c>
      <c r="K1983" s="6">
        <v>14.56</v>
      </c>
      <c r="L1983" s="6">
        <v>0</v>
      </c>
      <c r="M1983" s="6">
        <v>0</v>
      </c>
      <c r="N1983" s="6">
        <v>0</v>
      </c>
      <c r="O1983" s="6">
        <v>0</v>
      </c>
      <c r="P1983" s="82">
        <f t="shared" si="32"/>
        <v>0</v>
      </c>
    </row>
    <row r="1984" spans="1:16" s="3" customFormat="1" x14ac:dyDescent="0.25">
      <c r="A1984" s="5">
        <v>2019</v>
      </c>
      <c r="B1984" s="5">
        <v>7</v>
      </c>
      <c r="C1984" s="12" t="s">
        <v>55</v>
      </c>
      <c r="D1984" s="12" t="s">
        <v>249</v>
      </c>
      <c r="E1984" s="5" t="s">
        <v>29</v>
      </c>
      <c r="F1984" s="12" t="s">
        <v>398</v>
      </c>
      <c r="G1984" s="10" t="s">
        <v>398</v>
      </c>
      <c r="H1984" s="6">
        <v>91.53</v>
      </c>
      <c r="I1984" s="6">
        <v>0</v>
      </c>
      <c r="J1984" s="6">
        <v>0</v>
      </c>
      <c r="K1984" s="6">
        <v>64.23</v>
      </c>
      <c r="L1984" s="6">
        <v>27.3</v>
      </c>
      <c r="M1984" s="6">
        <v>0</v>
      </c>
      <c r="N1984" s="6">
        <v>0</v>
      </c>
      <c r="O1984" s="6">
        <v>0</v>
      </c>
      <c r="P1984" s="82">
        <f t="shared" si="32"/>
        <v>0</v>
      </c>
    </row>
    <row r="1985" spans="1:16" s="3" customFormat="1" x14ac:dyDescent="0.25">
      <c r="A1985" s="5">
        <v>2019</v>
      </c>
      <c r="B1985" s="5">
        <v>7</v>
      </c>
      <c r="C1985" s="12" t="s">
        <v>61</v>
      </c>
      <c r="D1985" s="12" t="s">
        <v>399</v>
      </c>
      <c r="E1985" s="5" t="s">
        <v>29</v>
      </c>
      <c r="F1985" s="12" t="s">
        <v>400</v>
      </c>
      <c r="G1985" s="10" t="s">
        <v>401</v>
      </c>
      <c r="H1985" s="6">
        <v>12.23</v>
      </c>
      <c r="I1985" s="6">
        <v>0</v>
      </c>
      <c r="J1985" s="6">
        <v>0</v>
      </c>
      <c r="K1985" s="6">
        <v>1.01</v>
      </c>
      <c r="L1985" s="6">
        <v>3.83</v>
      </c>
      <c r="M1985" s="6">
        <v>7.39</v>
      </c>
      <c r="N1985" s="6">
        <v>3.76</v>
      </c>
      <c r="O1985" s="6">
        <v>0</v>
      </c>
      <c r="P1985" s="82">
        <f t="shared" si="32"/>
        <v>3.63</v>
      </c>
    </row>
    <row r="1986" spans="1:16" s="3" customFormat="1" x14ac:dyDescent="0.25">
      <c r="A1986" s="5">
        <v>2019</v>
      </c>
      <c r="B1986" s="5">
        <v>7</v>
      </c>
      <c r="C1986" s="12" t="s">
        <v>61</v>
      </c>
      <c r="D1986" s="12" t="s">
        <v>401</v>
      </c>
      <c r="E1986" s="5" t="s">
        <v>29</v>
      </c>
      <c r="F1986" s="12" t="s">
        <v>401</v>
      </c>
      <c r="G1986" s="10" t="s">
        <v>401</v>
      </c>
      <c r="H1986" s="6">
        <v>1.6099999999999999</v>
      </c>
      <c r="I1986" s="6">
        <v>0</v>
      </c>
      <c r="J1986" s="6">
        <v>0</v>
      </c>
      <c r="K1986" s="6">
        <v>0.03</v>
      </c>
      <c r="L1986" s="6">
        <v>0.2</v>
      </c>
      <c r="M1986" s="6">
        <v>0</v>
      </c>
      <c r="N1986" s="6">
        <v>0</v>
      </c>
      <c r="O1986" s="6">
        <v>1.38</v>
      </c>
      <c r="P1986" s="82">
        <f t="shared" si="32"/>
        <v>1.38</v>
      </c>
    </row>
    <row r="1987" spans="1:16" s="3" customFormat="1" x14ac:dyDescent="0.25">
      <c r="A1987" s="5">
        <v>2019</v>
      </c>
      <c r="B1987" s="5">
        <v>7</v>
      </c>
      <c r="C1987" s="12" t="s">
        <v>61</v>
      </c>
      <c r="D1987" s="12" t="s">
        <v>62</v>
      </c>
      <c r="E1987" s="5" t="s">
        <v>29</v>
      </c>
      <c r="F1987" s="12" t="s">
        <v>402</v>
      </c>
      <c r="G1987" s="10" t="s">
        <v>401</v>
      </c>
      <c r="H1987" s="6">
        <v>64.67</v>
      </c>
      <c r="I1987" s="6">
        <v>0</v>
      </c>
      <c r="J1987" s="6">
        <v>0</v>
      </c>
      <c r="K1987" s="6">
        <v>1.92</v>
      </c>
      <c r="L1987" s="6">
        <v>62.76</v>
      </c>
      <c r="M1987" s="6">
        <v>0</v>
      </c>
      <c r="N1987" s="6">
        <v>0</v>
      </c>
      <c r="O1987" s="6">
        <v>0</v>
      </c>
      <c r="P1987" s="82">
        <f t="shared" si="32"/>
        <v>0</v>
      </c>
    </row>
    <row r="1988" spans="1:16" s="3" customFormat="1" x14ac:dyDescent="0.25">
      <c r="A1988" s="5">
        <v>2019</v>
      </c>
      <c r="B1988" s="5">
        <v>7</v>
      </c>
      <c r="C1988" s="12" t="s">
        <v>61</v>
      </c>
      <c r="D1988" s="12" t="s">
        <v>401</v>
      </c>
      <c r="E1988" s="5" t="s">
        <v>29</v>
      </c>
      <c r="F1988" s="12" t="s">
        <v>402</v>
      </c>
      <c r="G1988" s="10" t="s">
        <v>401</v>
      </c>
      <c r="H1988" s="6">
        <v>28.13</v>
      </c>
      <c r="I1988" s="6">
        <v>0</v>
      </c>
      <c r="J1988" s="6">
        <v>0</v>
      </c>
      <c r="K1988" s="6">
        <v>0.83</v>
      </c>
      <c r="L1988" s="6">
        <v>27.3</v>
      </c>
      <c r="M1988" s="6">
        <v>0</v>
      </c>
      <c r="N1988" s="6">
        <v>0</v>
      </c>
      <c r="O1988" s="6">
        <v>0</v>
      </c>
      <c r="P1988" s="82">
        <f t="shared" ref="P1988:P2051" si="33">+O1988+M1988-N1988</f>
        <v>0</v>
      </c>
    </row>
    <row r="1989" spans="1:16" s="3" customFormat="1" x14ac:dyDescent="0.25">
      <c r="A1989" s="5">
        <v>2019</v>
      </c>
      <c r="B1989" s="5">
        <v>7</v>
      </c>
      <c r="C1989" s="12" t="s">
        <v>98</v>
      </c>
      <c r="D1989" s="12" t="s">
        <v>403</v>
      </c>
      <c r="E1989" s="5" t="s">
        <v>29</v>
      </c>
      <c r="F1989" s="12" t="s">
        <v>404</v>
      </c>
      <c r="G1989" s="10" t="s">
        <v>405</v>
      </c>
      <c r="H1989" s="6">
        <v>0.06</v>
      </c>
      <c r="I1989" s="6">
        <v>0</v>
      </c>
      <c r="J1989" s="6">
        <v>0</v>
      </c>
      <c r="K1989" s="6">
        <v>0.06</v>
      </c>
      <c r="L1989" s="6">
        <v>0</v>
      </c>
      <c r="M1989" s="6">
        <v>0</v>
      </c>
      <c r="N1989" s="6">
        <v>0</v>
      </c>
      <c r="O1989" s="6">
        <v>0</v>
      </c>
      <c r="P1989" s="82">
        <f t="shared" si="33"/>
        <v>0</v>
      </c>
    </row>
    <row r="1990" spans="1:16" s="3" customFormat="1" x14ac:dyDescent="0.25">
      <c r="A1990" s="5">
        <v>2019</v>
      </c>
      <c r="B1990" s="5">
        <v>7</v>
      </c>
      <c r="C1990" s="12" t="s">
        <v>19</v>
      </c>
      <c r="D1990" s="12" t="s">
        <v>70</v>
      </c>
      <c r="E1990" s="5" t="s">
        <v>364</v>
      </c>
      <c r="F1990" s="12" t="s">
        <v>406</v>
      </c>
      <c r="G1990" s="10" t="s">
        <v>407</v>
      </c>
      <c r="H1990" s="6">
        <v>3474.3900000000003</v>
      </c>
      <c r="I1990" s="6">
        <v>0</v>
      </c>
      <c r="J1990" s="6">
        <v>3374.9800000000005</v>
      </c>
      <c r="K1990" s="6">
        <v>11.860000000000001</v>
      </c>
      <c r="L1990" s="6">
        <v>87.56</v>
      </c>
      <c r="M1990" s="6">
        <v>0</v>
      </c>
      <c r="N1990" s="6">
        <v>0</v>
      </c>
      <c r="O1990" s="6">
        <v>0</v>
      </c>
      <c r="P1990" s="82">
        <f t="shared" si="33"/>
        <v>0</v>
      </c>
    </row>
    <row r="1991" spans="1:16" s="3" customFormat="1" x14ac:dyDescent="0.25">
      <c r="A1991" s="5">
        <v>2019</v>
      </c>
      <c r="B1991" s="5">
        <v>7</v>
      </c>
      <c r="C1991" s="12" t="s">
        <v>19</v>
      </c>
      <c r="D1991" s="12" t="s">
        <v>70</v>
      </c>
      <c r="E1991" s="5" t="s">
        <v>364</v>
      </c>
      <c r="F1991" s="12" t="s">
        <v>408</v>
      </c>
      <c r="G1991" s="10" t="s">
        <v>407</v>
      </c>
      <c r="H1991" s="6">
        <v>1775.73</v>
      </c>
      <c r="I1991" s="6">
        <v>0</v>
      </c>
      <c r="J1991" s="6">
        <v>1724.92</v>
      </c>
      <c r="K1991" s="6">
        <v>6.06</v>
      </c>
      <c r="L1991" s="6">
        <v>44.75</v>
      </c>
      <c r="M1991" s="6">
        <v>0</v>
      </c>
      <c r="N1991" s="6">
        <v>0</v>
      </c>
      <c r="O1991" s="6">
        <v>0</v>
      </c>
      <c r="P1991" s="82">
        <f t="shared" si="33"/>
        <v>0</v>
      </c>
    </row>
    <row r="1992" spans="1:16" s="3" customFormat="1" x14ac:dyDescent="0.25">
      <c r="A1992" s="5">
        <v>2019</v>
      </c>
      <c r="B1992" s="5">
        <v>7</v>
      </c>
      <c r="C1992" s="12" t="s">
        <v>19</v>
      </c>
      <c r="D1992" s="12" t="s">
        <v>70</v>
      </c>
      <c r="E1992" s="5" t="s">
        <v>364</v>
      </c>
      <c r="F1992" s="12" t="s">
        <v>409</v>
      </c>
      <c r="G1992" s="10" t="s">
        <v>407</v>
      </c>
      <c r="H1992" s="6">
        <v>13084.21</v>
      </c>
      <c r="I1992" s="6">
        <v>0</v>
      </c>
      <c r="J1992" s="6">
        <v>6706.7399999999989</v>
      </c>
      <c r="K1992" s="6">
        <v>36.800000000000004</v>
      </c>
      <c r="L1992" s="6">
        <v>270.94</v>
      </c>
      <c r="M1992" s="6">
        <v>4235.43</v>
      </c>
      <c r="N1992" s="6">
        <v>0</v>
      </c>
      <c r="O1992" s="6">
        <v>1834.2700000000002</v>
      </c>
      <c r="P1992" s="82">
        <f t="shared" si="33"/>
        <v>6069.7000000000007</v>
      </c>
    </row>
    <row r="1993" spans="1:16" s="3" customFormat="1" x14ac:dyDescent="0.25">
      <c r="A1993" s="5">
        <v>2019</v>
      </c>
      <c r="B1993" s="5">
        <v>7</v>
      </c>
      <c r="C1993" s="12" t="s">
        <v>61</v>
      </c>
      <c r="D1993" s="12" t="s">
        <v>399</v>
      </c>
      <c r="E1993" s="5" t="s">
        <v>29</v>
      </c>
      <c r="F1993" s="12" t="s">
        <v>410</v>
      </c>
      <c r="G1993" s="10" t="s">
        <v>411</v>
      </c>
      <c r="H1993" s="6">
        <v>8.1199999999999992</v>
      </c>
      <c r="I1993" s="6">
        <v>0</v>
      </c>
      <c r="J1993" s="6">
        <v>0</v>
      </c>
      <c r="K1993" s="6">
        <v>8.1199999999999992</v>
      </c>
      <c r="L1993" s="6">
        <v>0</v>
      </c>
      <c r="M1993" s="6">
        <v>0</v>
      </c>
      <c r="N1993" s="6">
        <v>0</v>
      </c>
      <c r="O1993" s="6">
        <v>0</v>
      </c>
      <c r="P1993" s="82">
        <f t="shared" si="33"/>
        <v>0</v>
      </c>
    </row>
    <row r="1994" spans="1:16" s="3" customFormat="1" x14ac:dyDescent="0.25">
      <c r="A1994" s="5">
        <v>2019</v>
      </c>
      <c r="B1994" s="5">
        <v>7</v>
      </c>
      <c r="C1994" s="12" t="s">
        <v>61</v>
      </c>
      <c r="D1994" s="12" t="s">
        <v>399</v>
      </c>
      <c r="E1994" s="5" t="s">
        <v>29</v>
      </c>
      <c r="F1994" s="12" t="s">
        <v>412</v>
      </c>
      <c r="G1994" s="10" t="s">
        <v>411</v>
      </c>
      <c r="H1994" s="6">
        <v>1.03</v>
      </c>
      <c r="I1994" s="6">
        <v>0</v>
      </c>
      <c r="J1994" s="6">
        <v>0</v>
      </c>
      <c r="K1994" s="6">
        <v>1.03</v>
      </c>
      <c r="L1994" s="6">
        <v>0</v>
      </c>
      <c r="M1994" s="6">
        <v>0</v>
      </c>
      <c r="N1994" s="6">
        <v>0</v>
      </c>
      <c r="O1994" s="6">
        <v>0</v>
      </c>
      <c r="P1994" s="82">
        <f t="shared" si="33"/>
        <v>0</v>
      </c>
    </row>
    <row r="1995" spans="1:16" s="3" customFormat="1" x14ac:dyDescent="0.25">
      <c r="A1995" s="5">
        <v>2019</v>
      </c>
      <c r="B1995" s="5">
        <v>7</v>
      </c>
      <c r="C1995" s="12" t="s">
        <v>61</v>
      </c>
      <c r="D1995" s="12" t="s">
        <v>62</v>
      </c>
      <c r="E1995" s="5" t="s">
        <v>29</v>
      </c>
      <c r="F1995" s="12" t="s">
        <v>413</v>
      </c>
      <c r="G1995" s="10" t="s">
        <v>411</v>
      </c>
      <c r="H1995" s="6">
        <v>4.12</v>
      </c>
      <c r="I1995" s="6">
        <v>0</v>
      </c>
      <c r="J1995" s="6">
        <v>0</v>
      </c>
      <c r="K1995" s="6">
        <v>4.12</v>
      </c>
      <c r="L1995" s="6">
        <v>0</v>
      </c>
      <c r="M1995" s="6">
        <v>0</v>
      </c>
      <c r="N1995" s="6">
        <v>0</v>
      </c>
      <c r="O1995" s="6">
        <v>0</v>
      </c>
      <c r="P1995" s="82">
        <f t="shared" si="33"/>
        <v>0</v>
      </c>
    </row>
    <row r="1996" spans="1:16" s="3" customFormat="1" x14ac:dyDescent="0.25">
      <c r="A1996" s="5">
        <v>2019</v>
      </c>
      <c r="B1996" s="5">
        <v>7</v>
      </c>
      <c r="C1996" s="12" t="s">
        <v>61</v>
      </c>
      <c r="D1996" s="12" t="s">
        <v>399</v>
      </c>
      <c r="E1996" s="5" t="s">
        <v>29</v>
      </c>
      <c r="F1996" s="12" t="s">
        <v>414</v>
      </c>
      <c r="G1996" s="10" t="s">
        <v>411</v>
      </c>
      <c r="H1996" s="6">
        <v>6.8</v>
      </c>
      <c r="I1996" s="6">
        <v>0</v>
      </c>
      <c r="J1996" s="6">
        <v>0</v>
      </c>
      <c r="K1996" s="6">
        <v>0.27</v>
      </c>
      <c r="L1996" s="6">
        <v>0.19</v>
      </c>
      <c r="M1996" s="6">
        <v>6.34</v>
      </c>
      <c r="N1996" s="6">
        <v>2.2999999999999998</v>
      </c>
      <c r="O1996" s="6">
        <v>0</v>
      </c>
      <c r="P1996" s="82">
        <f t="shared" si="33"/>
        <v>4.04</v>
      </c>
    </row>
    <row r="1997" spans="1:16" s="3" customFormat="1" x14ac:dyDescent="0.25">
      <c r="A1997" s="5">
        <v>2019</v>
      </c>
      <c r="B1997" s="5">
        <v>7</v>
      </c>
      <c r="C1997" s="12" t="s">
        <v>61</v>
      </c>
      <c r="D1997" s="12" t="s">
        <v>399</v>
      </c>
      <c r="E1997" s="5" t="s">
        <v>29</v>
      </c>
      <c r="F1997" s="12" t="s">
        <v>415</v>
      </c>
      <c r="G1997" s="10" t="s">
        <v>411</v>
      </c>
      <c r="H1997" s="6">
        <v>24.38</v>
      </c>
      <c r="I1997" s="6">
        <v>0</v>
      </c>
      <c r="J1997" s="6">
        <v>0</v>
      </c>
      <c r="K1997" s="6">
        <v>5.08</v>
      </c>
      <c r="L1997" s="6">
        <v>0.5</v>
      </c>
      <c r="M1997" s="6">
        <v>18.8</v>
      </c>
      <c r="N1997" s="6">
        <v>6.8100000000000005</v>
      </c>
      <c r="O1997" s="6">
        <v>0</v>
      </c>
      <c r="P1997" s="82">
        <f t="shared" si="33"/>
        <v>11.99</v>
      </c>
    </row>
    <row r="1998" spans="1:16" s="3" customFormat="1" x14ac:dyDescent="0.25">
      <c r="A1998" s="5">
        <v>2019</v>
      </c>
      <c r="B1998" s="5">
        <v>7</v>
      </c>
      <c r="C1998" s="12" t="s">
        <v>61</v>
      </c>
      <c r="D1998" s="12" t="s">
        <v>399</v>
      </c>
      <c r="E1998" s="5" t="s">
        <v>29</v>
      </c>
      <c r="F1998" s="12" t="s">
        <v>416</v>
      </c>
      <c r="G1998" s="10" t="s">
        <v>411</v>
      </c>
      <c r="H1998" s="6">
        <v>30.61</v>
      </c>
      <c r="I1998" s="6">
        <v>0</v>
      </c>
      <c r="J1998" s="6">
        <v>0</v>
      </c>
      <c r="K1998" s="6">
        <v>2.23</v>
      </c>
      <c r="L1998" s="6">
        <v>2.76</v>
      </c>
      <c r="M1998" s="6">
        <v>25.33</v>
      </c>
      <c r="N1998" s="6">
        <v>9.17</v>
      </c>
      <c r="O1998" s="6">
        <v>0.28999999999999998</v>
      </c>
      <c r="P1998" s="82">
        <f t="shared" si="33"/>
        <v>16.449999999999996</v>
      </c>
    </row>
    <row r="1999" spans="1:16" s="3" customFormat="1" x14ac:dyDescent="0.25">
      <c r="A1999" s="5">
        <v>2019</v>
      </c>
      <c r="B1999" s="5">
        <v>7</v>
      </c>
      <c r="C1999" s="12" t="s">
        <v>61</v>
      </c>
      <c r="D1999" s="12" t="s">
        <v>417</v>
      </c>
      <c r="E1999" s="5" t="s">
        <v>29</v>
      </c>
      <c r="F1999" s="12" t="s">
        <v>418</v>
      </c>
      <c r="G1999" s="10" t="s">
        <v>411</v>
      </c>
      <c r="H1999" s="6">
        <v>9.69</v>
      </c>
      <c r="I1999" s="6">
        <v>0</v>
      </c>
      <c r="J1999" s="6">
        <v>0</v>
      </c>
      <c r="K1999" s="6">
        <v>8.0299999999999994</v>
      </c>
      <c r="L1999" s="6">
        <v>1.6600000000000001</v>
      </c>
      <c r="M1999" s="6">
        <v>0</v>
      </c>
      <c r="N1999" s="6">
        <v>0</v>
      </c>
      <c r="O1999" s="6">
        <v>0</v>
      </c>
      <c r="P1999" s="82">
        <f t="shared" si="33"/>
        <v>0</v>
      </c>
    </row>
    <row r="2000" spans="1:16" s="3" customFormat="1" x14ac:dyDescent="0.25">
      <c r="A2000" s="5">
        <v>2019</v>
      </c>
      <c r="B2000" s="5">
        <v>7</v>
      </c>
      <c r="C2000" s="12" t="s">
        <v>61</v>
      </c>
      <c r="D2000" s="12" t="s">
        <v>62</v>
      </c>
      <c r="E2000" s="5" t="s">
        <v>29</v>
      </c>
      <c r="F2000" s="12" t="s">
        <v>419</v>
      </c>
      <c r="G2000" s="10" t="s">
        <v>411</v>
      </c>
      <c r="H2000" s="6">
        <v>5.22</v>
      </c>
      <c r="I2000" s="6">
        <v>0</v>
      </c>
      <c r="J2000" s="6">
        <v>0</v>
      </c>
      <c r="K2000" s="6">
        <v>5.22</v>
      </c>
      <c r="L2000" s="6">
        <v>0</v>
      </c>
      <c r="M2000" s="6">
        <v>0</v>
      </c>
      <c r="N2000" s="6">
        <v>0</v>
      </c>
      <c r="O2000" s="6">
        <v>0</v>
      </c>
      <c r="P2000" s="82">
        <f t="shared" si="33"/>
        <v>0</v>
      </c>
    </row>
    <row r="2001" spans="1:16" s="3" customFormat="1" x14ac:dyDescent="0.25">
      <c r="A2001" s="5">
        <v>2019</v>
      </c>
      <c r="B2001" s="5">
        <v>7</v>
      </c>
      <c r="C2001" s="12" t="s">
        <v>61</v>
      </c>
      <c r="D2001" s="12" t="s">
        <v>62</v>
      </c>
      <c r="E2001" s="5" t="s">
        <v>29</v>
      </c>
      <c r="F2001" s="12" t="s">
        <v>420</v>
      </c>
      <c r="G2001" s="10" t="s">
        <v>411</v>
      </c>
      <c r="H2001" s="6">
        <v>2.27</v>
      </c>
      <c r="I2001" s="6">
        <v>0</v>
      </c>
      <c r="J2001" s="6">
        <v>0</v>
      </c>
      <c r="K2001" s="6">
        <v>2.27</v>
      </c>
      <c r="L2001" s="6">
        <v>0</v>
      </c>
      <c r="M2001" s="6">
        <v>0</v>
      </c>
      <c r="N2001" s="6">
        <v>0</v>
      </c>
      <c r="O2001" s="6">
        <v>0</v>
      </c>
      <c r="P2001" s="82">
        <f t="shared" si="33"/>
        <v>0</v>
      </c>
    </row>
    <row r="2002" spans="1:16" s="3" customFormat="1" x14ac:dyDescent="0.25">
      <c r="A2002" s="5">
        <v>2019</v>
      </c>
      <c r="B2002" s="5">
        <v>7</v>
      </c>
      <c r="C2002" s="12" t="s">
        <v>61</v>
      </c>
      <c r="D2002" s="12" t="s">
        <v>62</v>
      </c>
      <c r="E2002" s="5" t="s">
        <v>29</v>
      </c>
      <c r="F2002" s="12" t="s">
        <v>421</v>
      </c>
      <c r="G2002" s="10" t="s">
        <v>411</v>
      </c>
      <c r="H2002" s="6">
        <v>0.98</v>
      </c>
      <c r="I2002" s="6">
        <v>0</v>
      </c>
      <c r="J2002" s="6">
        <v>0</v>
      </c>
      <c r="K2002" s="6">
        <v>0.98</v>
      </c>
      <c r="L2002" s="6">
        <v>0</v>
      </c>
      <c r="M2002" s="6">
        <v>0</v>
      </c>
      <c r="N2002" s="6">
        <v>0</v>
      </c>
      <c r="O2002" s="6">
        <v>0</v>
      </c>
      <c r="P2002" s="82">
        <f t="shared" si="33"/>
        <v>0</v>
      </c>
    </row>
    <row r="2003" spans="1:16" s="3" customFormat="1" x14ac:dyDescent="0.25">
      <c r="A2003" s="5">
        <v>2019</v>
      </c>
      <c r="B2003" s="5">
        <v>7</v>
      </c>
      <c r="C2003" s="12" t="s">
        <v>61</v>
      </c>
      <c r="D2003" s="12" t="s">
        <v>399</v>
      </c>
      <c r="E2003" s="5" t="s">
        <v>29</v>
      </c>
      <c r="F2003" s="12" t="s">
        <v>422</v>
      </c>
      <c r="G2003" s="10" t="s">
        <v>411</v>
      </c>
      <c r="H2003" s="6">
        <v>8.1300000000000008</v>
      </c>
      <c r="I2003" s="6">
        <v>0</v>
      </c>
      <c r="J2003" s="6">
        <v>0</v>
      </c>
      <c r="K2003" s="6">
        <v>0.62</v>
      </c>
      <c r="L2003" s="6">
        <v>0.26</v>
      </c>
      <c r="M2003" s="6">
        <v>7.25</v>
      </c>
      <c r="N2003" s="6">
        <v>2.62</v>
      </c>
      <c r="O2003" s="6">
        <v>0</v>
      </c>
      <c r="P2003" s="82">
        <f t="shared" si="33"/>
        <v>4.63</v>
      </c>
    </row>
    <row r="2004" spans="1:16" s="3" customFormat="1" x14ac:dyDescent="0.25">
      <c r="A2004" s="5">
        <v>2019</v>
      </c>
      <c r="B2004" s="5">
        <v>7</v>
      </c>
      <c r="C2004" s="12" t="s">
        <v>61</v>
      </c>
      <c r="D2004" s="12" t="s">
        <v>399</v>
      </c>
      <c r="E2004" s="5" t="s">
        <v>29</v>
      </c>
      <c r="F2004" s="12" t="s">
        <v>423</v>
      </c>
      <c r="G2004" s="10" t="s">
        <v>411</v>
      </c>
      <c r="H2004" s="6">
        <v>8.16</v>
      </c>
      <c r="I2004" s="6">
        <v>0</v>
      </c>
      <c r="J2004" s="6">
        <v>0</v>
      </c>
      <c r="K2004" s="6">
        <v>0.32</v>
      </c>
      <c r="L2004" s="6">
        <v>0.27</v>
      </c>
      <c r="M2004" s="6">
        <v>7.57</v>
      </c>
      <c r="N2004" s="6">
        <v>2.74</v>
      </c>
      <c r="O2004" s="6">
        <v>0</v>
      </c>
      <c r="P2004" s="82">
        <f t="shared" si="33"/>
        <v>4.83</v>
      </c>
    </row>
    <row r="2005" spans="1:16" s="3" customFormat="1" x14ac:dyDescent="0.25">
      <c r="A2005" s="5">
        <v>2019</v>
      </c>
      <c r="B2005" s="5">
        <v>7</v>
      </c>
      <c r="C2005" s="12" t="s">
        <v>61</v>
      </c>
      <c r="D2005" s="12" t="s">
        <v>399</v>
      </c>
      <c r="E2005" s="5" t="s">
        <v>29</v>
      </c>
      <c r="F2005" s="12" t="s">
        <v>424</v>
      </c>
      <c r="G2005" s="10" t="s">
        <v>411</v>
      </c>
      <c r="H2005" s="6">
        <v>19.21</v>
      </c>
      <c r="I2005" s="6">
        <v>0</v>
      </c>
      <c r="J2005" s="6">
        <v>0</v>
      </c>
      <c r="K2005" s="6">
        <v>0.75</v>
      </c>
      <c r="L2005" s="6">
        <v>0.53</v>
      </c>
      <c r="M2005" s="6">
        <v>17.940000000000001</v>
      </c>
      <c r="N2005" s="6">
        <v>6.5</v>
      </c>
      <c r="O2005" s="6">
        <v>0</v>
      </c>
      <c r="P2005" s="82">
        <f t="shared" si="33"/>
        <v>11.440000000000001</v>
      </c>
    </row>
    <row r="2006" spans="1:16" s="3" customFormat="1" x14ac:dyDescent="0.25">
      <c r="A2006" s="5">
        <v>2019</v>
      </c>
      <c r="B2006" s="5">
        <v>7</v>
      </c>
      <c r="C2006" s="12" t="s">
        <v>124</v>
      </c>
      <c r="D2006" s="12" t="s">
        <v>425</v>
      </c>
      <c r="E2006" s="5" t="s">
        <v>426</v>
      </c>
      <c r="F2006" s="12" t="s">
        <v>427</v>
      </c>
      <c r="G2006" s="10" t="s">
        <v>427</v>
      </c>
      <c r="H2006" s="6">
        <v>20.060000000000002</v>
      </c>
      <c r="I2006" s="6">
        <v>0</v>
      </c>
      <c r="J2006" s="6">
        <v>0</v>
      </c>
      <c r="K2006" s="6">
        <v>5.24</v>
      </c>
      <c r="L2006" s="6">
        <v>14.819999999999999</v>
      </c>
      <c r="M2006" s="6">
        <v>0</v>
      </c>
      <c r="N2006" s="6">
        <v>0</v>
      </c>
      <c r="O2006" s="6">
        <v>0</v>
      </c>
      <c r="P2006" s="82">
        <f t="shared" si="33"/>
        <v>0</v>
      </c>
    </row>
    <row r="2007" spans="1:16" s="3" customFormat="1" x14ac:dyDescent="0.25">
      <c r="A2007" s="5">
        <v>2019</v>
      </c>
      <c r="B2007" s="5">
        <v>7</v>
      </c>
      <c r="C2007" s="12" t="s">
        <v>89</v>
      </c>
      <c r="D2007" s="12" t="s">
        <v>90</v>
      </c>
      <c r="E2007" s="5" t="s">
        <v>29</v>
      </c>
      <c r="F2007" s="12" t="s">
        <v>428</v>
      </c>
      <c r="G2007" s="10" t="s">
        <v>429</v>
      </c>
      <c r="H2007" s="6">
        <v>3.2</v>
      </c>
      <c r="I2007" s="6">
        <v>0</v>
      </c>
      <c r="J2007" s="6">
        <v>0</v>
      </c>
      <c r="K2007" s="6">
        <v>3.2</v>
      </c>
      <c r="L2007" s="6">
        <v>0</v>
      </c>
      <c r="M2007" s="6">
        <v>0</v>
      </c>
      <c r="N2007" s="6">
        <v>0</v>
      </c>
      <c r="O2007" s="6">
        <v>0</v>
      </c>
      <c r="P2007" s="82">
        <f t="shared" si="33"/>
        <v>0</v>
      </c>
    </row>
    <row r="2008" spans="1:16" s="3" customFormat="1" x14ac:dyDescent="0.25">
      <c r="A2008" s="5">
        <v>2019</v>
      </c>
      <c r="B2008" s="5">
        <v>7</v>
      </c>
      <c r="C2008" s="12" t="s">
        <v>89</v>
      </c>
      <c r="D2008" s="12" t="s">
        <v>288</v>
      </c>
      <c r="E2008" s="5" t="s">
        <v>29</v>
      </c>
      <c r="F2008" s="12" t="s">
        <v>430</v>
      </c>
      <c r="G2008" s="10" t="s">
        <v>431</v>
      </c>
      <c r="H2008" s="6">
        <v>83.289999999999992</v>
      </c>
      <c r="I2008" s="6">
        <v>0</v>
      </c>
      <c r="J2008" s="6">
        <v>0</v>
      </c>
      <c r="K2008" s="6">
        <v>5.29</v>
      </c>
      <c r="L2008" s="6">
        <v>0</v>
      </c>
      <c r="M2008" s="6">
        <v>78</v>
      </c>
      <c r="N2008" s="6">
        <v>12.370000000000001</v>
      </c>
      <c r="O2008" s="6">
        <v>0</v>
      </c>
      <c r="P2008" s="82">
        <f t="shared" si="33"/>
        <v>65.63</v>
      </c>
    </row>
    <row r="2009" spans="1:16" s="3" customFormat="1" x14ac:dyDescent="0.25">
      <c r="A2009" s="5">
        <v>2019</v>
      </c>
      <c r="B2009" s="5">
        <v>7</v>
      </c>
      <c r="C2009" s="12" t="s">
        <v>89</v>
      </c>
      <c r="D2009" s="12" t="s">
        <v>90</v>
      </c>
      <c r="E2009" s="5" t="s">
        <v>29</v>
      </c>
      <c r="F2009" s="12" t="s">
        <v>432</v>
      </c>
      <c r="G2009" s="10" t="s">
        <v>433</v>
      </c>
      <c r="H2009" s="6">
        <v>286.3</v>
      </c>
      <c r="I2009" s="6">
        <v>0</v>
      </c>
      <c r="J2009" s="6">
        <v>0</v>
      </c>
      <c r="K2009" s="6">
        <v>1.55</v>
      </c>
      <c r="L2009" s="6">
        <v>0</v>
      </c>
      <c r="M2009" s="6">
        <v>284.75</v>
      </c>
      <c r="N2009" s="6">
        <v>105.21</v>
      </c>
      <c r="O2009" s="6">
        <v>0</v>
      </c>
      <c r="P2009" s="82">
        <f t="shared" si="33"/>
        <v>179.54000000000002</v>
      </c>
    </row>
    <row r="2010" spans="1:16" s="3" customFormat="1" x14ac:dyDescent="0.25">
      <c r="A2010" s="5">
        <v>2019</v>
      </c>
      <c r="B2010" s="5">
        <v>7</v>
      </c>
      <c r="C2010" s="12" t="s">
        <v>203</v>
      </c>
      <c r="D2010" s="12" t="s">
        <v>434</v>
      </c>
      <c r="E2010" s="5" t="s">
        <v>43</v>
      </c>
      <c r="F2010" s="12" t="s">
        <v>434</v>
      </c>
      <c r="G2010" s="10" t="s">
        <v>434</v>
      </c>
      <c r="H2010" s="6">
        <v>11.78</v>
      </c>
      <c r="I2010" s="6">
        <v>0</v>
      </c>
      <c r="J2010" s="6">
        <v>0</v>
      </c>
      <c r="K2010" s="6">
        <v>3.95</v>
      </c>
      <c r="L2010" s="6">
        <v>0.67</v>
      </c>
      <c r="M2010" s="6">
        <v>0</v>
      </c>
      <c r="N2010" s="6">
        <v>0</v>
      </c>
      <c r="O2010" s="6">
        <v>7.17</v>
      </c>
      <c r="P2010" s="82">
        <f t="shared" si="33"/>
        <v>7.17</v>
      </c>
    </row>
    <row r="2011" spans="1:16" s="3" customFormat="1" x14ac:dyDescent="0.25">
      <c r="A2011" s="5">
        <v>2019</v>
      </c>
      <c r="B2011" s="5">
        <v>7</v>
      </c>
      <c r="C2011" s="12" t="s">
        <v>15</v>
      </c>
      <c r="D2011" s="12" t="s">
        <v>24</v>
      </c>
      <c r="E2011" s="5" t="s">
        <v>43</v>
      </c>
      <c r="F2011" s="12" t="s">
        <v>435</v>
      </c>
      <c r="G2011" s="10" t="s">
        <v>434</v>
      </c>
      <c r="H2011" s="6">
        <v>36.17</v>
      </c>
      <c r="I2011" s="6">
        <v>0</v>
      </c>
      <c r="J2011" s="6">
        <v>0</v>
      </c>
      <c r="K2011" s="6">
        <v>0.16</v>
      </c>
      <c r="L2011" s="6">
        <v>3.58</v>
      </c>
      <c r="M2011" s="6">
        <v>0</v>
      </c>
      <c r="N2011" s="6">
        <v>0</v>
      </c>
      <c r="O2011" s="6">
        <v>32.44</v>
      </c>
      <c r="P2011" s="82">
        <f t="shared" si="33"/>
        <v>32.44</v>
      </c>
    </row>
    <row r="2012" spans="1:16" s="3" customFormat="1" x14ac:dyDescent="0.25">
      <c r="A2012" s="5">
        <v>2019</v>
      </c>
      <c r="B2012" s="5">
        <v>7</v>
      </c>
      <c r="C2012" s="12" t="s">
        <v>124</v>
      </c>
      <c r="D2012" s="12" t="s">
        <v>125</v>
      </c>
      <c r="E2012" s="5" t="s">
        <v>126</v>
      </c>
      <c r="F2012" s="12" t="s">
        <v>436</v>
      </c>
      <c r="G2012" s="10" t="s">
        <v>437</v>
      </c>
      <c r="H2012" s="6">
        <v>18.09</v>
      </c>
      <c r="I2012" s="6">
        <v>0</v>
      </c>
      <c r="J2012" s="6">
        <v>0</v>
      </c>
      <c r="K2012" s="6">
        <v>18.09</v>
      </c>
      <c r="L2012" s="6">
        <v>0</v>
      </c>
      <c r="M2012" s="6">
        <v>0</v>
      </c>
      <c r="N2012" s="6">
        <v>0</v>
      </c>
      <c r="O2012" s="6">
        <v>0</v>
      </c>
      <c r="P2012" s="82">
        <f t="shared" si="33"/>
        <v>0</v>
      </c>
    </row>
    <row r="2013" spans="1:16" s="3" customFormat="1" x14ac:dyDescent="0.25">
      <c r="A2013" s="5">
        <v>2019</v>
      </c>
      <c r="B2013" s="5">
        <v>7</v>
      </c>
      <c r="C2013" s="12" t="s">
        <v>124</v>
      </c>
      <c r="D2013" s="12" t="s">
        <v>425</v>
      </c>
      <c r="E2013" s="5" t="s">
        <v>126</v>
      </c>
      <c r="F2013" s="12" t="s">
        <v>438</v>
      </c>
      <c r="G2013" s="10" t="s">
        <v>439</v>
      </c>
      <c r="H2013" s="6">
        <v>1.58</v>
      </c>
      <c r="I2013" s="6">
        <v>0</v>
      </c>
      <c r="J2013" s="6">
        <v>0</v>
      </c>
      <c r="K2013" s="6">
        <v>1.58</v>
      </c>
      <c r="L2013" s="6">
        <v>0</v>
      </c>
      <c r="M2013" s="6">
        <v>0</v>
      </c>
      <c r="N2013" s="6">
        <v>0</v>
      </c>
      <c r="O2013" s="6">
        <v>0</v>
      </c>
      <c r="P2013" s="82">
        <f t="shared" si="33"/>
        <v>0</v>
      </c>
    </row>
    <row r="2014" spans="1:16" s="3" customFormat="1" x14ac:dyDescent="0.25">
      <c r="A2014" s="5">
        <v>2019</v>
      </c>
      <c r="B2014" s="5">
        <v>7</v>
      </c>
      <c r="C2014" s="12" t="s">
        <v>124</v>
      </c>
      <c r="D2014" s="12" t="s">
        <v>379</v>
      </c>
      <c r="E2014" s="5" t="s">
        <v>126</v>
      </c>
      <c r="F2014" s="12" t="s">
        <v>532</v>
      </c>
      <c r="G2014" s="10" t="s">
        <v>439</v>
      </c>
      <c r="H2014" s="6">
        <v>0.01</v>
      </c>
      <c r="I2014" s="6">
        <v>0</v>
      </c>
      <c r="J2014" s="6">
        <v>0</v>
      </c>
      <c r="K2014" s="6">
        <v>0.01</v>
      </c>
      <c r="L2014" s="6">
        <v>0</v>
      </c>
      <c r="M2014" s="6">
        <v>0</v>
      </c>
      <c r="N2014" s="6">
        <v>0</v>
      </c>
      <c r="O2014" s="6">
        <v>0</v>
      </c>
      <c r="P2014" s="82">
        <f t="shared" si="33"/>
        <v>0</v>
      </c>
    </row>
    <row r="2015" spans="1:16" s="3" customFormat="1" x14ac:dyDescent="0.25">
      <c r="A2015" s="5">
        <v>2019</v>
      </c>
      <c r="B2015" s="5">
        <v>7</v>
      </c>
      <c r="C2015" s="12" t="s">
        <v>124</v>
      </c>
      <c r="D2015" s="12" t="s">
        <v>379</v>
      </c>
      <c r="E2015" s="5" t="s">
        <v>126</v>
      </c>
      <c r="F2015" s="12" t="s">
        <v>440</v>
      </c>
      <c r="G2015" s="10" t="s">
        <v>439</v>
      </c>
      <c r="H2015" s="6">
        <v>0.46</v>
      </c>
      <c r="I2015" s="6">
        <v>0</v>
      </c>
      <c r="J2015" s="6">
        <v>0</v>
      </c>
      <c r="K2015" s="6">
        <v>0.46</v>
      </c>
      <c r="L2015" s="6">
        <v>0</v>
      </c>
      <c r="M2015" s="6">
        <v>0</v>
      </c>
      <c r="N2015" s="6">
        <v>0</v>
      </c>
      <c r="O2015" s="6">
        <v>0</v>
      </c>
      <c r="P2015" s="82">
        <f t="shared" si="33"/>
        <v>0</v>
      </c>
    </row>
    <row r="2016" spans="1:16" s="3" customFormat="1" x14ac:dyDescent="0.25">
      <c r="A2016" s="5">
        <v>2019</v>
      </c>
      <c r="B2016" s="5">
        <v>7</v>
      </c>
      <c r="C2016" s="12" t="s">
        <v>19</v>
      </c>
      <c r="D2016" s="12" t="s">
        <v>20</v>
      </c>
      <c r="E2016" s="5" t="s">
        <v>441</v>
      </c>
      <c r="F2016" s="12" t="s">
        <v>442</v>
      </c>
      <c r="G2016" s="9" t="s">
        <v>442</v>
      </c>
      <c r="H2016" s="6">
        <v>3.55</v>
      </c>
      <c r="I2016" s="6">
        <v>0</v>
      </c>
      <c r="J2016" s="6">
        <v>0</v>
      </c>
      <c r="K2016" s="6">
        <v>0.32</v>
      </c>
      <c r="L2016" s="6">
        <v>3.2300000000000004</v>
      </c>
      <c r="M2016" s="6">
        <v>0</v>
      </c>
      <c r="N2016" s="6">
        <v>0</v>
      </c>
      <c r="O2016" s="6">
        <v>0</v>
      </c>
      <c r="P2016" s="82">
        <f t="shared" si="33"/>
        <v>0</v>
      </c>
    </row>
    <row r="2017" spans="1:16" s="3" customFormat="1" x14ac:dyDescent="0.25">
      <c r="A2017" s="5">
        <v>2019</v>
      </c>
      <c r="B2017" s="5">
        <v>7</v>
      </c>
      <c r="C2017" s="12" t="s">
        <v>19</v>
      </c>
      <c r="D2017" s="12" t="s">
        <v>70</v>
      </c>
      <c r="E2017" s="5" t="s">
        <v>441</v>
      </c>
      <c r="F2017" s="12" t="s">
        <v>442</v>
      </c>
      <c r="G2017" s="9" t="s">
        <v>442</v>
      </c>
      <c r="H2017" s="6">
        <v>0.02</v>
      </c>
      <c r="I2017" s="6">
        <v>0</v>
      </c>
      <c r="J2017" s="6">
        <v>0</v>
      </c>
      <c r="K2017" s="6">
        <v>0</v>
      </c>
      <c r="L2017" s="6">
        <v>0.02</v>
      </c>
      <c r="M2017" s="6">
        <v>0</v>
      </c>
      <c r="N2017" s="6">
        <v>0</v>
      </c>
      <c r="O2017" s="6">
        <v>0</v>
      </c>
      <c r="P2017" s="82">
        <f t="shared" si="33"/>
        <v>0</v>
      </c>
    </row>
    <row r="2018" spans="1:16" s="3" customFormat="1" x14ac:dyDescent="0.25">
      <c r="A2018" s="5">
        <v>2019</v>
      </c>
      <c r="B2018" s="5">
        <v>7</v>
      </c>
      <c r="C2018" s="12" t="s">
        <v>19</v>
      </c>
      <c r="D2018" s="12" t="s">
        <v>106</v>
      </c>
      <c r="E2018" s="5" t="s">
        <v>29</v>
      </c>
      <c r="F2018" s="12" t="s">
        <v>443</v>
      </c>
      <c r="G2018" s="10" t="s">
        <v>444</v>
      </c>
      <c r="H2018" s="6">
        <v>4931.8500000000004</v>
      </c>
      <c r="I2018" s="6">
        <v>0</v>
      </c>
      <c r="J2018" s="6">
        <v>4797.71</v>
      </c>
      <c r="K2018" s="6">
        <v>31.76</v>
      </c>
      <c r="L2018" s="6">
        <v>102.38</v>
      </c>
      <c r="M2018" s="6">
        <v>0</v>
      </c>
      <c r="N2018" s="6">
        <v>0</v>
      </c>
      <c r="O2018" s="6">
        <v>0</v>
      </c>
      <c r="P2018" s="82">
        <f t="shared" si="33"/>
        <v>0</v>
      </c>
    </row>
    <row r="2019" spans="1:16" s="3" customFormat="1" x14ac:dyDescent="0.25">
      <c r="A2019" s="5">
        <v>2019</v>
      </c>
      <c r="B2019" s="5">
        <v>7</v>
      </c>
      <c r="C2019" s="12" t="s">
        <v>19</v>
      </c>
      <c r="D2019" s="12" t="s">
        <v>70</v>
      </c>
      <c r="E2019" s="5" t="s">
        <v>29</v>
      </c>
      <c r="F2019" s="12" t="s">
        <v>445</v>
      </c>
      <c r="G2019" s="10" t="s">
        <v>444</v>
      </c>
      <c r="H2019" s="6">
        <v>366.98</v>
      </c>
      <c r="I2019" s="6">
        <v>0</v>
      </c>
      <c r="J2019" s="6">
        <v>357.69</v>
      </c>
      <c r="K2019" s="6">
        <v>1.65</v>
      </c>
      <c r="L2019" s="6">
        <v>7.63</v>
      </c>
      <c r="M2019" s="6">
        <v>0</v>
      </c>
      <c r="N2019" s="6">
        <v>0</v>
      </c>
      <c r="O2019" s="6">
        <v>0</v>
      </c>
      <c r="P2019" s="82">
        <f t="shared" si="33"/>
        <v>0</v>
      </c>
    </row>
    <row r="2020" spans="1:16" s="3" customFormat="1" x14ac:dyDescent="0.25">
      <c r="A2020" s="5">
        <v>2019</v>
      </c>
      <c r="B2020" s="5">
        <v>7</v>
      </c>
      <c r="C2020" s="12" t="s">
        <v>19</v>
      </c>
      <c r="D2020" s="12" t="s">
        <v>70</v>
      </c>
      <c r="E2020" s="5" t="s">
        <v>29</v>
      </c>
      <c r="F2020" s="12" t="s">
        <v>446</v>
      </c>
      <c r="G2020" s="10" t="s">
        <v>444</v>
      </c>
      <c r="H2020" s="6">
        <v>30.96</v>
      </c>
      <c r="I2020" s="6">
        <v>0</v>
      </c>
      <c r="J2020" s="6">
        <v>30.17</v>
      </c>
      <c r="K2020" s="6">
        <v>0.14000000000000001</v>
      </c>
      <c r="L2020" s="6">
        <v>0.64</v>
      </c>
      <c r="M2020" s="6">
        <v>0</v>
      </c>
      <c r="N2020" s="6">
        <v>0</v>
      </c>
      <c r="O2020" s="6">
        <v>0</v>
      </c>
      <c r="P2020" s="82">
        <f t="shared" si="33"/>
        <v>0</v>
      </c>
    </row>
    <row r="2021" spans="1:16" s="3" customFormat="1" x14ac:dyDescent="0.25">
      <c r="A2021" s="5">
        <v>2019</v>
      </c>
      <c r="B2021" s="5">
        <v>7</v>
      </c>
      <c r="C2021" s="12" t="s">
        <v>19</v>
      </c>
      <c r="D2021" s="12" t="s">
        <v>78</v>
      </c>
      <c r="E2021" s="5" t="s">
        <v>29</v>
      </c>
      <c r="F2021" s="12" t="s">
        <v>447</v>
      </c>
      <c r="G2021" s="10" t="s">
        <v>448</v>
      </c>
      <c r="H2021" s="6">
        <v>1239.08</v>
      </c>
      <c r="I2021" s="6">
        <v>0</v>
      </c>
      <c r="J2021" s="6">
        <v>124.14</v>
      </c>
      <c r="K2021" s="6">
        <v>3.34</v>
      </c>
      <c r="L2021" s="6">
        <v>141.99</v>
      </c>
      <c r="M2021" s="6">
        <v>146.71</v>
      </c>
      <c r="N2021" s="6">
        <v>146.6</v>
      </c>
      <c r="O2021" s="6">
        <v>822.89</v>
      </c>
      <c r="P2021" s="82">
        <f t="shared" si="33"/>
        <v>823</v>
      </c>
    </row>
    <row r="2022" spans="1:16" s="3" customFormat="1" x14ac:dyDescent="0.25">
      <c r="A2022" s="5">
        <v>2019</v>
      </c>
      <c r="B2022" s="5">
        <v>7</v>
      </c>
      <c r="C2022" s="12" t="s">
        <v>15</v>
      </c>
      <c r="D2022" s="12" t="s">
        <v>24</v>
      </c>
      <c r="E2022" s="5" t="s">
        <v>25</v>
      </c>
      <c r="F2022" s="12" t="s">
        <v>449</v>
      </c>
      <c r="G2022" s="10" t="s">
        <v>449</v>
      </c>
      <c r="H2022" s="6">
        <v>0.83</v>
      </c>
      <c r="I2022" s="6">
        <v>0</v>
      </c>
      <c r="J2022" s="6">
        <v>0</v>
      </c>
      <c r="K2022" s="6">
        <v>0.03</v>
      </c>
      <c r="L2022" s="6">
        <v>0.03</v>
      </c>
      <c r="M2022" s="6">
        <v>0</v>
      </c>
      <c r="N2022" s="6">
        <v>0</v>
      </c>
      <c r="O2022" s="6">
        <v>0.78</v>
      </c>
      <c r="P2022" s="82">
        <f t="shared" si="33"/>
        <v>0.78</v>
      </c>
    </row>
    <row r="2023" spans="1:16" s="3" customFormat="1" x14ac:dyDescent="0.25">
      <c r="A2023" s="5">
        <v>2019</v>
      </c>
      <c r="B2023" s="5">
        <v>7</v>
      </c>
      <c r="C2023" s="12" t="s">
        <v>61</v>
      </c>
      <c r="D2023" s="12" t="s">
        <v>450</v>
      </c>
      <c r="E2023" s="5" t="s">
        <v>43</v>
      </c>
      <c r="F2023" s="12" t="s">
        <v>451</v>
      </c>
      <c r="G2023" s="10" t="s">
        <v>452</v>
      </c>
      <c r="H2023" s="6">
        <v>47.76</v>
      </c>
      <c r="I2023" s="6">
        <v>0</v>
      </c>
      <c r="J2023" s="6">
        <v>20.259999999999998</v>
      </c>
      <c r="K2023" s="6">
        <v>10.34</v>
      </c>
      <c r="L2023" s="6">
        <v>2.17</v>
      </c>
      <c r="M2023" s="6">
        <v>0</v>
      </c>
      <c r="N2023" s="6">
        <v>0</v>
      </c>
      <c r="O2023" s="6">
        <v>14.99</v>
      </c>
      <c r="P2023" s="82">
        <f t="shared" si="33"/>
        <v>14.99</v>
      </c>
    </row>
    <row r="2024" spans="1:16" s="3" customFormat="1" x14ac:dyDescent="0.25">
      <c r="A2024" s="5">
        <v>2019</v>
      </c>
      <c r="B2024" s="5">
        <v>7</v>
      </c>
      <c r="C2024" s="12" t="s">
        <v>61</v>
      </c>
      <c r="D2024" s="12" t="s">
        <v>453</v>
      </c>
      <c r="E2024" s="5" t="s">
        <v>43</v>
      </c>
      <c r="F2024" s="12" t="s">
        <v>454</v>
      </c>
      <c r="G2024" s="10" t="s">
        <v>452</v>
      </c>
      <c r="H2024" s="6">
        <v>19.13</v>
      </c>
      <c r="I2024" s="6">
        <v>0</v>
      </c>
      <c r="J2024" s="6">
        <v>0</v>
      </c>
      <c r="K2024" s="6">
        <v>3</v>
      </c>
      <c r="L2024" s="6">
        <v>16.14</v>
      </c>
      <c r="M2024" s="6">
        <v>0</v>
      </c>
      <c r="N2024" s="6">
        <v>0</v>
      </c>
      <c r="O2024" s="6">
        <v>0</v>
      </c>
      <c r="P2024" s="82">
        <f t="shared" si="33"/>
        <v>0</v>
      </c>
    </row>
    <row r="2025" spans="1:16" s="3" customFormat="1" x14ac:dyDescent="0.25">
      <c r="A2025" s="5">
        <v>2019</v>
      </c>
      <c r="B2025" s="5">
        <v>7</v>
      </c>
      <c r="C2025" s="12" t="s">
        <v>19</v>
      </c>
      <c r="D2025" s="12" t="s">
        <v>70</v>
      </c>
      <c r="E2025" s="5" t="s">
        <v>21</v>
      </c>
      <c r="F2025" s="12" t="s">
        <v>455</v>
      </c>
      <c r="G2025" s="10" t="s">
        <v>456</v>
      </c>
      <c r="H2025" s="6">
        <v>4.03</v>
      </c>
      <c r="I2025" s="6">
        <v>0</v>
      </c>
      <c r="J2025" s="6">
        <v>0</v>
      </c>
      <c r="K2025" s="6">
        <v>0.79</v>
      </c>
      <c r="L2025" s="6">
        <v>3.24</v>
      </c>
      <c r="M2025" s="6">
        <v>0</v>
      </c>
      <c r="N2025" s="6">
        <v>0</v>
      </c>
      <c r="O2025" s="6">
        <v>0</v>
      </c>
      <c r="P2025" s="82">
        <f t="shared" si="33"/>
        <v>0</v>
      </c>
    </row>
    <row r="2026" spans="1:16" s="3" customFormat="1" x14ac:dyDescent="0.25">
      <c r="A2026" s="5">
        <v>2019</v>
      </c>
      <c r="B2026" s="5">
        <v>7</v>
      </c>
      <c r="C2026" s="12" t="s">
        <v>19</v>
      </c>
      <c r="D2026" s="12" t="s">
        <v>70</v>
      </c>
      <c r="E2026" s="5" t="s">
        <v>21</v>
      </c>
      <c r="F2026" s="12" t="s">
        <v>457</v>
      </c>
      <c r="G2026" s="10" t="s">
        <v>456</v>
      </c>
      <c r="H2026" s="6">
        <v>0.25</v>
      </c>
      <c r="I2026" s="6">
        <v>0</v>
      </c>
      <c r="J2026" s="6">
        <v>0</v>
      </c>
      <c r="K2026" s="6">
        <v>0.06</v>
      </c>
      <c r="L2026" s="6">
        <v>0.19</v>
      </c>
      <c r="M2026" s="6">
        <v>0</v>
      </c>
      <c r="N2026" s="6">
        <v>0</v>
      </c>
      <c r="O2026" s="6">
        <v>0</v>
      </c>
      <c r="P2026" s="82">
        <f t="shared" si="33"/>
        <v>0</v>
      </c>
    </row>
    <row r="2027" spans="1:16" s="3" customFormat="1" x14ac:dyDescent="0.25">
      <c r="A2027" s="5">
        <v>2019</v>
      </c>
      <c r="B2027" s="5">
        <v>7</v>
      </c>
      <c r="C2027" s="12" t="s">
        <v>19</v>
      </c>
      <c r="D2027" s="12" t="s">
        <v>70</v>
      </c>
      <c r="E2027" s="5" t="s">
        <v>21</v>
      </c>
      <c r="F2027" s="12" t="s">
        <v>458</v>
      </c>
      <c r="G2027" s="10" t="s">
        <v>456</v>
      </c>
      <c r="H2027" s="6">
        <v>15.75</v>
      </c>
      <c r="I2027" s="6">
        <v>0</v>
      </c>
      <c r="J2027" s="6">
        <v>0</v>
      </c>
      <c r="K2027" s="6">
        <v>6.05</v>
      </c>
      <c r="L2027" s="6">
        <v>9.6999999999999993</v>
      </c>
      <c r="M2027" s="6">
        <v>0</v>
      </c>
      <c r="N2027" s="6">
        <v>0</v>
      </c>
      <c r="O2027" s="6">
        <v>0</v>
      </c>
      <c r="P2027" s="82">
        <f t="shared" si="33"/>
        <v>0</v>
      </c>
    </row>
    <row r="2028" spans="1:16" s="3" customFormat="1" x14ac:dyDescent="0.25">
      <c r="A2028" s="5">
        <v>2019</v>
      </c>
      <c r="B2028" s="5">
        <v>7</v>
      </c>
      <c r="C2028" s="12" t="s">
        <v>98</v>
      </c>
      <c r="D2028" s="12" t="s">
        <v>120</v>
      </c>
      <c r="E2028" s="5" t="s">
        <v>459</v>
      </c>
      <c r="F2028" s="12" t="s">
        <v>460</v>
      </c>
      <c r="G2028" s="10" t="s">
        <v>460</v>
      </c>
      <c r="H2028" s="6">
        <v>5.75</v>
      </c>
      <c r="I2028" s="6">
        <v>0</v>
      </c>
      <c r="J2028" s="6">
        <v>0</v>
      </c>
      <c r="K2028" s="6">
        <v>0</v>
      </c>
      <c r="L2028" s="6">
        <v>5.75</v>
      </c>
      <c r="M2028" s="6">
        <v>0</v>
      </c>
      <c r="N2028" s="6">
        <v>0</v>
      </c>
      <c r="O2028" s="6">
        <v>0</v>
      </c>
      <c r="P2028" s="82">
        <f t="shared" si="33"/>
        <v>0</v>
      </c>
    </row>
    <row r="2029" spans="1:16" s="3" customFormat="1" x14ac:dyDescent="0.25">
      <c r="A2029" s="5">
        <v>2019</v>
      </c>
      <c r="B2029" s="5">
        <v>7</v>
      </c>
      <c r="C2029" s="12" t="s">
        <v>79</v>
      </c>
      <c r="D2029" s="12" t="s">
        <v>137</v>
      </c>
      <c r="E2029" s="5" t="s">
        <v>138</v>
      </c>
      <c r="F2029" s="12" t="s">
        <v>461</v>
      </c>
      <c r="G2029" s="10" t="s">
        <v>462</v>
      </c>
      <c r="H2029" s="6">
        <v>17.21</v>
      </c>
      <c r="I2029" s="6">
        <v>0</v>
      </c>
      <c r="J2029" s="6">
        <v>0</v>
      </c>
      <c r="K2029" s="6">
        <v>8.74</v>
      </c>
      <c r="L2029" s="6">
        <v>8.48</v>
      </c>
      <c r="M2029" s="6">
        <v>0</v>
      </c>
      <c r="N2029" s="6">
        <v>0</v>
      </c>
      <c r="O2029" s="6">
        <v>0</v>
      </c>
      <c r="P2029" s="82">
        <f t="shared" si="33"/>
        <v>0</v>
      </c>
    </row>
    <row r="2030" spans="1:16" s="3" customFormat="1" x14ac:dyDescent="0.25">
      <c r="A2030" s="5">
        <v>2019</v>
      </c>
      <c r="B2030" s="5">
        <v>7</v>
      </c>
      <c r="C2030" s="12" t="s">
        <v>79</v>
      </c>
      <c r="D2030" s="12" t="s">
        <v>137</v>
      </c>
      <c r="E2030" s="5" t="s">
        <v>138</v>
      </c>
      <c r="F2030" s="12" t="s">
        <v>463</v>
      </c>
      <c r="G2030" s="10" t="s">
        <v>462</v>
      </c>
      <c r="H2030" s="6">
        <v>24.97</v>
      </c>
      <c r="I2030" s="6">
        <v>0</v>
      </c>
      <c r="J2030" s="6">
        <v>0</v>
      </c>
      <c r="K2030" s="6">
        <v>10.469999999999999</v>
      </c>
      <c r="L2030" s="6">
        <v>14.51</v>
      </c>
      <c r="M2030" s="6">
        <v>0</v>
      </c>
      <c r="N2030" s="6">
        <v>0</v>
      </c>
      <c r="O2030" s="6">
        <v>0</v>
      </c>
      <c r="P2030" s="82">
        <f t="shared" si="33"/>
        <v>0</v>
      </c>
    </row>
    <row r="2031" spans="1:16" s="3" customFormat="1" x14ac:dyDescent="0.25">
      <c r="A2031" s="5">
        <v>2019</v>
      </c>
      <c r="B2031" s="5">
        <v>7</v>
      </c>
      <c r="C2031" s="12" t="s">
        <v>231</v>
      </c>
      <c r="D2031" s="12" t="s">
        <v>464</v>
      </c>
      <c r="E2031" s="5" t="s">
        <v>43</v>
      </c>
      <c r="F2031" s="12" t="s">
        <v>465</v>
      </c>
      <c r="G2031" s="10" t="s">
        <v>466</v>
      </c>
      <c r="H2031" s="6">
        <v>193.46</v>
      </c>
      <c r="I2031" s="6">
        <v>0</v>
      </c>
      <c r="J2031" s="6">
        <v>0</v>
      </c>
      <c r="K2031" s="6">
        <v>0.46</v>
      </c>
      <c r="L2031" s="6">
        <v>3.95</v>
      </c>
      <c r="M2031" s="6">
        <v>0</v>
      </c>
      <c r="N2031" s="6">
        <v>0</v>
      </c>
      <c r="O2031" s="6">
        <v>189.05</v>
      </c>
      <c r="P2031" s="82">
        <f t="shared" si="33"/>
        <v>189.05</v>
      </c>
    </row>
    <row r="2032" spans="1:16" s="3" customFormat="1" x14ac:dyDescent="0.25">
      <c r="A2032" s="5">
        <v>2019</v>
      </c>
      <c r="B2032" s="5">
        <v>7</v>
      </c>
      <c r="C2032" s="12" t="s">
        <v>231</v>
      </c>
      <c r="D2032" s="12" t="s">
        <v>464</v>
      </c>
      <c r="E2032" s="5" t="s">
        <v>43</v>
      </c>
      <c r="F2032" s="12" t="s">
        <v>467</v>
      </c>
      <c r="G2032" s="10" t="s">
        <v>466</v>
      </c>
      <c r="H2032" s="6">
        <v>834.48</v>
      </c>
      <c r="I2032" s="6">
        <v>0</v>
      </c>
      <c r="J2032" s="6">
        <v>0</v>
      </c>
      <c r="K2032" s="6">
        <v>1.78</v>
      </c>
      <c r="L2032" s="6">
        <v>16.43</v>
      </c>
      <c r="M2032" s="6">
        <v>0</v>
      </c>
      <c r="N2032" s="6">
        <v>0</v>
      </c>
      <c r="O2032" s="6">
        <v>816.28</v>
      </c>
      <c r="P2032" s="82">
        <f t="shared" si="33"/>
        <v>816.28</v>
      </c>
    </row>
    <row r="2033" spans="1:16" s="3" customFormat="1" x14ac:dyDescent="0.25">
      <c r="A2033" s="5">
        <v>2019</v>
      </c>
      <c r="B2033" s="5">
        <v>7</v>
      </c>
      <c r="C2033" s="12" t="s">
        <v>61</v>
      </c>
      <c r="D2033" s="12" t="s">
        <v>401</v>
      </c>
      <c r="E2033" s="5" t="s">
        <v>29</v>
      </c>
      <c r="F2033" s="12" t="s">
        <v>468</v>
      </c>
      <c r="G2033" s="10" t="s">
        <v>468</v>
      </c>
      <c r="H2033" s="6">
        <v>14.12</v>
      </c>
      <c r="I2033" s="6">
        <v>0</v>
      </c>
      <c r="J2033" s="6">
        <v>0</v>
      </c>
      <c r="K2033" s="6">
        <v>0.26</v>
      </c>
      <c r="L2033" s="6">
        <v>1.77</v>
      </c>
      <c r="M2033" s="6">
        <v>0</v>
      </c>
      <c r="N2033" s="6">
        <v>0</v>
      </c>
      <c r="O2033" s="6">
        <v>12.09</v>
      </c>
      <c r="P2033" s="82">
        <f t="shared" si="33"/>
        <v>12.09</v>
      </c>
    </row>
    <row r="2034" spans="1:16" s="3" customFormat="1" x14ac:dyDescent="0.25">
      <c r="A2034" s="5">
        <v>2019</v>
      </c>
      <c r="B2034" s="5">
        <v>7</v>
      </c>
      <c r="C2034" s="12" t="s">
        <v>133</v>
      </c>
      <c r="D2034" s="12" t="s">
        <v>292</v>
      </c>
      <c r="E2034" s="5" t="s">
        <v>441</v>
      </c>
      <c r="F2034" s="12" t="s">
        <v>469</v>
      </c>
      <c r="G2034" s="10" t="s">
        <v>470</v>
      </c>
      <c r="H2034" s="6">
        <v>7.96</v>
      </c>
      <c r="I2034" s="6">
        <v>0</v>
      </c>
      <c r="J2034" s="6">
        <v>0</v>
      </c>
      <c r="K2034" s="6">
        <v>6.76</v>
      </c>
      <c r="L2034" s="6">
        <v>1.2</v>
      </c>
      <c r="M2034" s="6">
        <v>0</v>
      </c>
      <c r="N2034" s="6">
        <v>0</v>
      </c>
      <c r="O2034" s="6">
        <v>0</v>
      </c>
      <c r="P2034" s="82">
        <f t="shared" si="33"/>
        <v>0</v>
      </c>
    </row>
    <row r="2035" spans="1:16" s="3" customFormat="1" x14ac:dyDescent="0.25">
      <c r="A2035" s="5">
        <v>2019</v>
      </c>
      <c r="B2035" s="5">
        <v>7</v>
      </c>
      <c r="C2035" s="12" t="s">
        <v>98</v>
      </c>
      <c r="D2035" s="12" t="s">
        <v>471</v>
      </c>
      <c r="E2035" s="5" t="s">
        <v>29</v>
      </c>
      <c r="F2035" s="12" t="s">
        <v>472</v>
      </c>
      <c r="G2035" s="10" t="s">
        <v>473</v>
      </c>
      <c r="H2035" s="6">
        <v>657</v>
      </c>
      <c r="I2035" s="6">
        <v>0</v>
      </c>
      <c r="J2035" s="6">
        <v>0</v>
      </c>
      <c r="K2035" s="6">
        <v>0</v>
      </c>
      <c r="L2035" s="6">
        <v>0</v>
      </c>
      <c r="M2035" s="6">
        <v>657</v>
      </c>
      <c r="N2035" s="6">
        <v>69.099999999999994</v>
      </c>
      <c r="O2035" s="6">
        <v>0</v>
      </c>
      <c r="P2035" s="82">
        <f t="shared" si="33"/>
        <v>587.9</v>
      </c>
    </row>
    <row r="2036" spans="1:16" s="3" customFormat="1" x14ac:dyDescent="0.25">
      <c r="A2036" s="5">
        <v>2019</v>
      </c>
      <c r="B2036" s="5">
        <v>7</v>
      </c>
      <c r="C2036" s="12" t="s">
        <v>474</v>
      </c>
      <c r="D2036" s="12" t="s">
        <v>475</v>
      </c>
      <c r="E2036" s="5" t="s">
        <v>242</v>
      </c>
      <c r="F2036" s="12" t="s">
        <v>476</v>
      </c>
      <c r="G2036" s="10" t="s">
        <v>477</v>
      </c>
      <c r="H2036" s="6">
        <v>603.53</v>
      </c>
      <c r="I2036" s="6">
        <v>0</v>
      </c>
      <c r="J2036" s="6">
        <v>0</v>
      </c>
      <c r="K2036" s="6">
        <v>6.49</v>
      </c>
      <c r="L2036" s="6">
        <v>1.5899999999999999</v>
      </c>
      <c r="M2036" s="6">
        <v>0.51</v>
      </c>
      <c r="N2036" s="6">
        <v>0</v>
      </c>
      <c r="O2036" s="6">
        <v>594.94000000000005</v>
      </c>
      <c r="P2036" s="82">
        <f t="shared" si="33"/>
        <v>595.45000000000005</v>
      </c>
    </row>
    <row r="2037" spans="1:16" s="3" customFormat="1" x14ac:dyDescent="0.25">
      <c r="A2037" s="5">
        <v>2019</v>
      </c>
      <c r="B2037" s="5">
        <v>7</v>
      </c>
      <c r="C2037" s="12" t="s">
        <v>124</v>
      </c>
      <c r="D2037" s="12" t="s">
        <v>425</v>
      </c>
      <c r="E2037" s="12" t="s">
        <v>115</v>
      </c>
      <c r="F2037" s="12" t="s">
        <v>478</v>
      </c>
      <c r="G2037" s="10" t="s">
        <v>479</v>
      </c>
      <c r="H2037" s="6">
        <v>16.47</v>
      </c>
      <c r="I2037" s="6">
        <v>0</v>
      </c>
      <c r="J2037" s="6">
        <v>0</v>
      </c>
      <c r="K2037" s="6">
        <v>14.79</v>
      </c>
      <c r="L2037" s="6">
        <v>1.6800000000000002</v>
      </c>
      <c r="M2037" s="6">
        <v>0</v>
      </c>
      <c r="N2037" s="6">
        <v>0</v>
      </c>
      <c r="O2037" s="6">
        <v>0</v>
      </c>
      <c r="P2037" s="82">
        <f t="shared" si="33"/>
        <v>0</v>
      </c>
    </row>
    <row r="2038" spans="1:16" s="3" customFormat="1" x14ac:dyDescent="0.25">
      <c r="A2038" s="5">
        <v>2019</v>
      </c>
      <c r="B2038" s="5">
        <v>7</v>
      </c>
      <c r="C2038" s="12" t="s">
        <v>124</v>
      </c>
      <c r="D2038" s="12" t="s">
        <v>425</v>
      </c>
      <c r="E2038" s="12" t="s">
        <v>115</v>
      </c>
      <c r="F2038" s="12" t="s">
        <v>480</v>
      </c>
      <c r="G2038" s="10" t="s">
        <v>479</v>
      </c>
      <c r="H2038" s="6">
        <v>23.81</v>
      </c>
      <c r="I2038" s="6">
        <v>0</v>
      </c>
      <c r="J2038" s="6">
        <v>0</v>
      </c>
      <c r="K2038" s="6">
        <v>23.81</v>
      </c>
      <c r="L2038" s="6">
        <v>0</v>
      </c>
      <c r="M2038" s="6">
        <v>0</v>
      </c>
      <c r="N2038" s="6">
        <v>0</v>
      </c>
      <c r="O2038" s="6">
        <v>0</v>
      </c>
      <c r="P2038" s="82">
        <f t="shared" si="33"/>
        <v>0</v>
      </c>
    </row>
    <row r="2039" spans="1:16" s="3" customFormat="1" x14ac:dyDescent="0.25">
      <c r="A2039" s="5">
        <v>2019</v>
      </c>
      <c r="B2039" s="5">
        <v>7</v>
      </c>
      <c r="C2039" s="12" t="s">
        <v>124</v>
      </c>
      <c r="D2039" s="12" t="s">
        <v>425</v>
      </c>
      <c r="E2039" s="12" t="s">
        <v>115</v>
      </c>
      <c r="F2039" s="12" t="s">
        <v>481</v>
      </c>
      <c r="G2039" s="10" t="s">
        <v>479</v>
      </c>
      <c r="H2039" s="6">
        <v>1.49</v>
      </c>
      <c r="I2039" s="6">
        <v>0</v>
      </c>
      <c r="J2039" s="6">
        <v>0</v>
      </c>
      <c r="K2039" s="6">
        <v>1.49</v>
      </c>
      <c r="L2039" s="6">
        <v>0</v>
      </c>
      <c r="M2039" s="6">
        <v>0</v>
      </c>
      <c r="N2039" s="6">
        <v>0</v>
      </c>
      <c r="O2039" s="6">
        <v>0</v>
      </c>
      <c r="P2039" s="82">
        <f t="shared" si="33"/>
        <v>0</v>
      </c>
    </row>
    <row r="2040" spans="1:16" s="3" customFormat="1" x14ac:dyDescent="0.25">
      <c r="A2040" s="5">
        <v>2019</v>
      </c>
      <c r="B2040" s="5">
        <v>7</v>
      </c>
      <c r="C2040" s="12" t="s">
        <v>19</v>
      </c>
      <c r="D2040" s="12" t="s">
        <v>78</v>
      </c>
      <c r="E2040" s="5" t="s">
        <v>29</v>
      </c>
      <c r="F2040" s="12" t="s">
        <v>447</v>
      </c>
      <c r="G2040" s="10" t="s">
        <v>482</v>
      </c>
      <c r="H2040" s="6">
        <v>3448.67</v>
      </c>
      <c r="I2040" s="6">
        <v>0</v>
      </c>
      <c r="J2040" s="6">
        <v>359</v>
      </c>
      <c r="K2040" s="6">
        <v>9.2899999999999991</v>
      </c>
      <c r="L2040" s="6">
        <v>394.52</v>
      </c>
      <c r="M2040" s="6">
        <v>406.06</v>
      </c>
      <c r="N2040" s="6">
        <v>405.75</v>
      </c>
      <c r="O2040" s="6">
        <v>2279.81</v>
      </c>
      <c r="P2040" s="82">
        <f t="shared" si="33"/>
        <v>2280.12</v>
      </c>
    </row>
    <row r="2041" spans="1:16" s="3" customFormat="1" x14ac:dyDescent="0.25">
      <c r="A2041" s="5">
        <v>2019</v>
      </c>
      <c r="B2041" s="5">
        <v>7</v>
      </c>
      <c r="C2041" s="12" t="s">
        <v>98</v>
      </c>
      <c r="D2041" s="12" t="s">
        <v>483</v>
      </c>
      <c r="E2041" s="5" t="s">
        <v>29</v>
      </c>
      <c r="F2041" s="12" t="s">
        <v>99</v>
      </c>
      <c r="G2041" s="10" t="s">
        <v>483</v>
      </c>
      <c r="H2041" s="6">
        <v>4.2699999999999996</v>
      </c>
      <c r="I2041" s="6">
        <v>0</v>
      </c>
      <c r="J2041" s="6">
        <v>0</v>
      </c>
      <c r="K2041" s="6">
        <v>0</v>
      </c>
      <c r="L2041" s="6">
        <v>2.13</v>
      </c>
      <c r="M2041" s="6">
        <v>2.15</v>
      </c>
      <c r="N2041" s="6">
        <v>0</v>
      </c>
      <c r="O2041" s="6">
        <v>0</v>
      </c>
      <c r="P2041" s="82">
        <f t="shared" si="33"/>
        <v>2.15</v>
      </c>
    </row>
    <row r="2042" spans="1:16" s="3" customFormat="1" x14ac:dyDescent="0.25">
      <c r="A2042" s="5">
        <v>2019</v>
      </c>
      <c r="B2042" s="5">
        <v>7</v>
      </c>
      <c r="C2042" s="12" t="s">
        <v>98</v>
      </c>
      <c r="D2042" s="12" t="s">
        <v>483</v>
      </c>
      <c r="E2042" s="5" t="s">
        <v>29</v>
      </c>
      <c r="F2042" s="12" t="s">
        <v>484</v>
      </c>
      <c r="G2042" s="10" t="s">
        <v>483</v>
      </c>
      <c r="H2042" s="6">
        <v>20.96</v>
      </c>
      <c r="I2042" s="6">
        <v>0</v>
      </c>
      <c r="J2042" s="6">
        <v>0</v>
      </c>
      <c r="K2042" s="6">
        <v>0</v>
      </c>
      <c r="L2042" s="6">
        <v>8.61</v>
      </c>
      <c r="M2042" s="6">
        <v>12.36</v>
      </c>
      <c r="N2042" s="6">
        <v>0</v>
      </c>
      <c r="O2042" s="6">
        <v>0</v>
      </c>
      <c r="P2042" s="82">
        <f t="shared" si="33"/>
        <v>12.36</v>
      </c>
    </row>
    <row r="2043" spans="1:16" s="3" customFormat="1" x14ac:dyDescent="0.25">
      <c r="A2043" s="5">
        <v>2019</v>
      </c>
      <c r="B2043" s="5">
        <v>7</v>
      </c>
      <c r="C2043" s="12" t="s">
        <v>133</v>
      </c>
      <c r="D2043" s="12" t="s">
        <v>238</v>
      </c>
      <c r="E2043" s="5" t="s">
        <v>126</v>
      </c>
      <c r="F2043" s="12" t="s">
        <v>485</v>
      </c>
      <c r="G2043" s="10" t="s">
        <v>486</v>
      </c>
      <c r="H2043" s="6">
        <v>2.63</v>
      </c>
      <c r="I2043" s="6">
        <v>0</v>
      </c>
      <c r="J2043" s="6">
        <v>0</v>
      </c>
      <c r="K2043" s="6">
        <v>0</v>
      </c>
      <c r="L2043" s="6">
        <v>2.63</v>
      </c>
      <c r="M2043" s="6">
        <v>0</v>
      </c>
      <c r="N2043" s="6">
        <v>0</v>
      </c>
      <c r="O2043" s="6">
        <v>0</v>
      </c>
      <c r="P2043" s="82">
        <f t="shared" si="33"/>
        <v>0</v>
      </c>
    </row>
    <row r="2044" spans="1:16" s="3" customFormat="1" x14ac:dyDescent="0.25">
      <c r="A2044" s="5">
        <v>2019</v>
      </c>
      <c r="B2044" s="5">
        <v>7</v>
      </c>
      <c r="C2044" s="12" t="s">
        <v>133</v>
      </c>
      <c r="D2044" s="12" t="s">
        <v>487</v>
      </c>
      <c r="E2044" s="5" t="s">
        <v>126</v>
      </c>
      <c r="F2044" s="12" t="s">
        <v>488</v>
      </c>
      <c r="G2044" s="10" t="s">
        <v>489</v>
      </c>
      <c r="H2044" s="6">
        <v>1.31</v>
      </c>
      <c r="I2044" s="6">
        <v>0</v>
      </c>
      <c r="J2044" s="6">
        <v>0</v>
      </c>
      <c r="K2044" s="6">
        <v>0</v>
      </c>
      <c r="L2044" s="6">
        <v>1.31</v>
      </c>
      <c r="M2044" s="6">
        <v>0</v>
      </c>
      <c r="N2044" s="6">
        <v>0</v>
      </c>
      <c r="O2044" s="6">
        <v>0</v>
      </c>
      <c r="P2044" s="82">
        <f t="shared" si="33"/>
        <v>0</v>
      </c>
    </row>
    <row r="2045" spans="1:16" s="3" customFormat="1" x14ac:dyDescent="0.25">
      <c r="A2045" s="5">
        <v>2019</v>
      </c>
      <c r="B2045" s="5">
        <v>7</v>
      </c>
      <c r="C2045" s="12" t="s">
        <v>133</v>
      </c>
      <c r="D2045" s="12" t="s">
        <v>349</v>
      </c>
      <c r="E2045" s="5" t="s">
        <v>29</v>
      </c>
      <c r="F2045" s="12" t="s">
        <v>490</v>
      </c>
      <c r="G2045" s="10" t="s">
        <v>491</v>
      </c>
      <c r="H2045" s="6">
        <v>27.68</v>
      </c>
      <c r="I2045" s="6">
        <v>0</v>
      </c>
      <c r="J2045" s="6">
        <v>0</v>
      </c>
      <c r="K2045" s="6">
        <v>27.36</v>
      </c>
      <c r="L2045" s="6">
        <v>0.31</v>
      </c>
      <c r="M2045" s="6">
        <v>0</v>
      </c>
      <c r="N2045" s="6">
        <v>0</v>
      </c>
      <c r="O2045" s="6">
        <v>0</v>
      </c>
      <c r="P2045" s="82">
        <f t="shared" si="33"/>
        <v>0</v>
      </c>
    </row>
    <row r="2046" spans="1:16" s="3" customFormat="1" x14ac:dyDescent="0.25">
      <c r="A2046" s="5">
        <v>2019</v>
      </c>
      <c r="B2046" s="5">
        <v>7</v>
      </c>
      <c r="C2046" s="12" t="s">
        <v>133</v>
      </c>
      <c r="D2046" s="12" t="s">
        <v>349</v>
      </c>
      <c r="E2046" s="5" t="s">
        <v>29</v>
      </c>
      <c r="F2046" s="12" t="s">
        <v>491</v>
      </c>
      <c r="G2046" s="10" t="s">
        <v>491</v>
      </c>
      <c r="H2046" s="6">
        <v>29.91</v>
      </c>
      <c r="I2046" s="6">
        <v>0</v>
      </c>
      <c r="J2046" s="6">
        <v>0</v>
      </c>
      <c r="K2046" s="6">
        <v>26</v>
      </c>
      <c r="L2046" s="6">
        <v>3.91</v>
      </c>
      <c r="M2046" s="6">
        <v>0</v>
      </c>
      <c r="N2046" s="6">
        <v>0</v>
      </c>
      <c r="O2046" s="6">
        <v>0</v>
      </c>
      <c r="P2046" s="82">
        <f t="shared" si="33"/>
        <v>0</v>
      </c>
    </row>
    <row r="2047" spans="1:16" s="3" customFormat="1" x14ac:dyDescent="0.25">
      <c r="A2047" s="5">
        <v>2019</v>
      </c>
      <c r="B2047" s="5">
        <v>7</v>
      </c>
      <c r="C2047" s="12" t="s">
        <v>15</v>
      </c>
      <c r="D2047" s="12" t="s">
        <v>492</v>
      </c>
      <c r="E2047" s="5" t="s">
        <v>43</v>
      </c>
      <c r="F2047" s="12" t="s">
        <v>493</v>
      </c>
      <c r="G2047" s="10" t="s">
        <v>15</v>
      </c>
      <c r="H2047" s="6">
        <v>8.27</v>
      </c>
      <c r="I2047" s="6">
        <v>0</v>
      </c>
      <c r="J2047" s="6">
        <v>0</v>
      </c>
      <c r="K2047" s="6">
        <v>5.0199999999999996</v>
      </c>
      <c r="L2047" s="6">
        <v>3.25</v>
      </c>
      <c r="M2047" s="6">
        <v>0</v>
      </c>
      <c r="N2047" s="6">
        <v>0</v>
      </c>
      <c r="O2047" s="6">
        <v>0</v>
      </c>
      <c r="P2047" s="82">
        <f t="shared" si="33"/>
        <v>0</v>
      </c>
    </row>
    <row r="2048" spans="1:16" s="3" customFormat="1" x14ac:dyDescent="0.25">
      <c r="A2048" s="5">
        <v>2019</v>
      </c>
      <c r="B2048" s="5">
        <v>7</v>
      </c>
      <c r="C2048" s="12" t="s">
        <v>55</v>
      </c>
      <c r="D2048" s="12" t="s">
        <v>249</v>
      </c>
      <c r="E2048" s="5" t="s">
        <v>537</v>
      </c>
      <c r="F2048" s="12" t="s">
        <v>538</v>
      </c>
      <c r="G2048" s="10" t="s">
        <v>538</v>
      </c>
      <c r="H2048" s="14">
        <v>0.03</v>
      </c>
      <c r="I2048" s="6">
        <v>0</v>
      </c>
      <c r="J2048" s="6">
        <v>0</v>
      </c>
      <c r="K2048" s="14">
        <v>0.03</v>
      </c>
      <c r="L2048" s="6">
        <v>0</v>
      </c>
      <c r="M2048" s="6">
        <v>0</v>
      </c>
      <c r="N2048" s="6">
        <v>0</v>
      </c>
      <c r="O2048" s="6">
        <v>0</v>
      </c>
      <c r="P2048" s="82">
        <f t="shared" si="33"/>
        <v>0</v>
      </c>
    </row>
    <row r="2049" spans="1:16" s="3" customFormat="1" x14ac:dyDescent="0.25">
      <c r="A2049" s="5">
        <v>2019</v>
      </c>
      <c r="B2049" s="5">
        <v>7</v>
      </c>
      <c r="C2049" s="12" t="s">
        <v>19</v>
      </c>
      <c r="D2049" s="12" t="s">
        <v>66</v>
      </c>
      <c r="E2049" s="5" t="s">
        <v>43</v>
      </c>
      <c r="F2049" s="12" t="s">
        <v>494</v>
      </c>
      <c r="G2049" s="10" t="s">
        <v>495</v>
      </c>
      <c r="H2049" s="6">
        <v>0.19</v>
      </c>
      <c r="I2049" s="6">
        <v>0</v>
      </c>
      <c r="J2049" s="6">
        <v>0</v>
      </c>
      <c r="K2049" s="6">
        <v>0.19</v>
      </c>
      <c r="L2049" s="6">
        <v>0</v>
      </c>
      <c r="M2049" s="6">
        <v>0</v>
      </c>
      <c r="N2049" s="6">
        <v>0</v>
      </c>
      <c r="O2049" s="6">
        <v>0</v>
      </c>
      <c r="P2049" s="82">
        <f t="shared" si="33"/>
        <v>0</v>
      </c>
    </row>
    <row r="2050" spans="1:16" s="3" customFormat="1" x14ac:dyDescent="0.25">
      <c r="A2050" s="5">
        <v>2019</v>
      </c>
      <c r="B2050" s="5">
        <v>7</v>
      </c>
      <c r="C2050" s="12" t="s">
        <v>98</v>
      </c>
      <c r="D2050" s="12" t="s">
        <v>120</v>
      </c>
      <c r="E2050" s="5" t="s">
        <v>29</v>
      </c>
      <c r="F2050" s="12" t="s">
        <v>496</v>
      </c>
      <c r="G2050" s="10" t="s">
        <v>497</v>
      </c>
      <c r="H2050" s="6">
        <v>96.05</v>
      </c>
      <c r="I2050" s="6">
        <v>0</v>
      </c>
      <c r="J2050" s="6">
        <v>0</v>
      </c>
      <c r="K2050" s="6">
        <v>0</v>
      </c>
      <c r="L2050" s="6">
        <v>0</v>
      </c>
      <c r="M2050" s="6">
        <v>96.05</v>
      </c>
      <c r="N2050" s="6">
        <v>0</v>
      </c>
      <c r="O2050" s="6">
        <v>0</v>
      </c>
      <c r="P2050" s="82">
        <f t="shared" si="33"/>
        <v>96.05</v>
      </c>
    </row>
    <row r="2051" spans="1:16" s="3" customFormat="1" x14ac:dyDescent="0.25">
      <c r="A2051" s="5">
        <v>2019</v>
      </c>
      <c r="B2051" s="5">
        <v>7</v>
      </c>
      <c r="C2051" s="12" t="s">
        <v>222</v>
      </c>
      <c r="D2051" s="12" t="s">
        <v>229</v>
      </c>
      <c r="E2051" s="5" t="s">
        <v>224</v>
      </c>
      <c r="F2051" s="12" t="s">
        <v>498</v>
      </c>
      <c r="G2051" s="10" t="s">
        <v>499</v>
      </c>
      <c r="H2051" s="6">
        <v>102.31</v>
      </c>
      <c r="I2051" s="6">
        <v>0</v>
      </c>
      <c r="J2051" s="6">
        <v>0</v>
      </c>
      <c r="K2051" s="6">
        <v>0.08</v>
      </c>
      <c r="L2051" s="6">
        <v>0.62</v>
      </c>
      <c r="M2051" s="6">
        <v>0</v>
      </c>
      <c r="N2051" s="6">
        <v>0</v>
      </c>
      <c r="O2051" s="6">
        <v>101.61</v>
      </c>
      <c r="P2051" s="82">
        <f t="shared" si="33"/>
        <v>101.61</v>
      </c>
    </row>
    <row r="2052" spans="1:16" s="3" customFormat="1" x14ac:dyDescent="0.25">
      <c r="A2052" s="5">
        <v>2019</v>
      </c>
      <c r="B2052" s="5">
        <v>7</v>
      </c>
      <c r="C2052" s="12" t="s">
        <v>231</v>
      </c>
      <c r="D2052" s="12" t="s">
        <v>232</v>
      </c>
      <c r="E2052" s="12" t="s">
        <v>500</v>
      </c>
      <c r="F2052" s="12" t="s">
        <v>539</v>
      </c>
      <c r="G2052" s="10" t="s">
        <v>502</v>
      </c>
      <c r="H2052" s="6">
        <v>10.53</v>
      </c>
      <c r="I2052" s="6">
        <v>0</v>
      </c>
      <c r="J2052" s="6">
        <v>0</v>
      </c>
      <c r="K2052" s="6">
        <v>10.53</v>
      </c>
      <c r="L2052" s="6">
        <v>0</v>
      </c>
      <c r="M2052" s="6">
        <v>0</v>
      </c>
      <c r="N2052" s="6">
        <v>0</v>
      </c>
      <c r="O2052" s="6">
        <v>0</v>
      </c>
      <c r="P2052" s="82">
        <f t="shared" ref="P2052:P2115" si="34">+O2052+M2052-N2052</f>
        <v>0</v>
      </c>
    </row>
    <row r="2053" spans="1:16" s="3" customFormat="1" x14ac:dyDescent="0.25">
      <c r="A2053" s="5">
        <v>2019</v>
      </c>
      <c r="B2053" s="5">
        <v>7</v>
      </c>
      <c r="C2053" s="12" t="s">
        <v>222</v>
      </c>
      <c r="D2053" s="12" t="s">
        <v>223</v>
      </c>
      <c r="E2053" s="5" t="s">
        <v>500</v>
      </c>
      <c r="F2053" s="12" t="s">
        <v>501</v>
      </c>
      <c r="G2053" s="10" t="s">
        <v>502</v>
      </c>
      <c r="H2053" s="6">
        <v>311.14999999999998</v>
      </c>
      <c r="I2053" s="6">
        <v>0</v>
      </c>
      <c r="J2053" s="6">
        <v>0</v>
      </c>
      <c r="K2053" s="6">
        <v>0.25</v>
      </c>
      <c r="L2053" s="6">
        <v>1.8199999999999998</v>
      </c>
      <c r="M2053" s="6">
        <v>0</v>
      </c>
      <c r="N2053" s="6">
        <v>0</v>
      </c>
      <c r="O2053" s="6">
        <v>309.08999999999997</v>
      </c>
      <c r="P2053" s="82">
        <f t="shared" si="34"/>
        <v>309.08999999999997</v>
      </c>
    </row>
    <row r="2054" spans="1:16" s="3" customFormat="1" x14ac:dyDescent="0.25">
      <c r="A2054" s="5">
        <v>2019</v>
      </c>
      <c r="B2054" s="5">
        <v>7</v>
      </c>
      <c r="C2054" s="12" t="s">
        <v>231</v>
      </c>
      <c r="D2054" s="12" t="s">
        <v>503</v>
      </c>
      <c r="E2054" s="5" t="s">
        <v>500</v>
      </c>
      <c r="F2054" s="12" t="s">
        <v>501</v>
      </c>
      <c r="G2054" s="10" t="s">
        <v>502</v>
      </c>
      <c r="H2054" s="6">
        <v>353.86</v>
      </c>
      <c r="I2054" s="6">
        <v>0</v>
      </c>
      <c r="J2054" s="6">
        <v>0</v>
      </c>
      <c r="K2054" s="6">
        <v>0.28000000000000003</v>
      </c>
      <c r="L2054" s="6">
        <v>2.0699999999999998</v>
      </c>
      <c r="M2054" s="6">
        <v>0</v>
      </c>
      <c r="N2054" s="6">
        <v>0</v>
      </c>
      <c r="O2054" s="6">
        <v>351.51</v>
      </c>
      <c r="P2054" s="82">
        <f t="shared" si="34"/>
        <v>351.51</v>
      </c>
    </row>
    <row r="2055" spans="1:16" s="3" customFormat="1" x14ac:dyDescent="0.25">
      <c r="A2055" s="5">
        <v>2019</v>
      </c>
      <c r="B2055" s="5">
        <v>7</v>
      </c>
      <c r="C2055" s="12" t="s">
        <v>222</v>
      </c>
      <c r="D2055" s="12" t="s">
        <v>223</v>
      </c>
      <c r="E2055" s="12" t="s">
        <v>500</v>
      </c>
      <c r="F2055" s="12" t="s">
        <v>529</v>
      </c>
      <c r="G2055" s="10" t="s">
        <v>502</v>
      </c>
      <c r="H2055" s="6">
        <v>1.21</v>
      </c>
      <c r="I2055" s="6">
        <v>0</v>
      </c>
      <c r="J2055" s="6">
        <v>0</v>
      </c>
      <c r="K2055" s="6">
        <v>0</v>
      </c>
      <c r="L2055" s="6">
        <v>0.01</v>
      </c>
      <c r="M2055" s="6">
        <v>0</v>
      </c>
      <c r="N2055" s="6">
        <v>0</v>
      </c>
      <c r="O2055" s="6">
        <v>1.2</v>
      </c>
      <c r="P2055" s="82">
        <f t="shared" si="34"/>
        <v>1.2</v>
      </c>
    </row>
    <row r="2056" spans="1:16" s="3" customFormat="1" x14ac:dyDescent="0.25">
      <c r="A2056" s="5">
        <v>2019</v>
      </c>
      <c r="B2056" s="5">
        <v>7</v>
      </c>
      <c r="C2056" s="12" t="s">
        <v>231</v>
      </c>
      <c r="D2056" s="12" t="s">
        <v>522</v>
      </c>
      <c r="E2056" s="5" t="s">
        <v>500</v>
      </c>
      <c r="F2056" s="12" t="s">
        <v>523</v>
      </c>
      <c r="G2056" s="10" t="s">
        <v>502</v>
      </c>
      <c r="H2056" s="6">
        <v>547.66999999999996</v>
      </c>
      <c r="I2056" s="6">
        <v>0</v>
      </c>
      <c r="J2056" s="6">
        <v>0</v>
      </c>
      <c r="K2056" s="6">
        <v>0.45</v>
      </c>
      <c r="L2056" s="6">
        <v>3.27</v>
      </c>
      <c r="M2056" s="6">
        <v>0</v>
      </c>
      <c r="N2056" s="6">
        <v>0</v>
      </c>
      <c r="O2056" s="6">
        <v>543.95000000000005</v>
      </c>
      <c r="P2056" s="82">
        <f t="shared" si="34"/>
        <v>543.95000000000005</v>
      </c>
    </row>
    <row r="2057" spans="1:16" s="3" customFormat="1" x14ac:dyDescent="0.25">
      <c r="A2057" s="5">
        <v>2019</v>
      </c>
      <c r="B2057" s="5">
        <v>7</v>
      </c>
      <c r="C2057" s="12" t="s">
        <v>133</v>
      </c>
      <c r="D2057" s="12" t="s">
        <v>292</v>
      </c>
      <c r="E2057" s="5" t="s">
        <v>242</v>
      </c>
      <c r="F2057" s="12" t="s">
        <v>504</v>
      </c>
      <c r="G2057" s="10" t="s">
        <v>505</v>
      </c>
      <c r="H2057" s="6">
        <v>50.37</v>
      </c>
      <c r="I2057" s="6">
        <v>0</v>
      </c>
      <c r="J2057" s="6">
        <v>0</v>
      </c>
      <c r="K2057" s="6">
        <v>0</v>
      </c>
      <c r="L2057" s="6">
        <v>1.0900000000000001</v>
      </c>
      <c r="M2057" s="6">
        <v>0</v>
      </c>
      <c r="N2057" s="6">
        <v>0</v>
      </c>
      <c r="O2057" s="6">
        <v>49.29</v>
      </c>
      <c r="P2057" s="82">
        <f t="shared" si="34"/>
        <v>49.29</v>
      </c>
    </row>
    <row r="2058" spans="1:16" s="3" customFormat="1" x14ac:dyDescent="0.25">
      <c r="A2058" s="5">
        <v>2019</v>
      </c>
      <c r="B2058" s="5">
        <v>7</v>
      </c>
      <c r="C2058" s="12" t="s">
        <v>133</v>
      </c>
      <c r="D2058" s="12" t="s">
        <v>506</v>
      </c>
      <c r="E2058" s="5" t="s">
        <v>242</v>
      </c>
      <c r="F2058" s="12" t="s">
        <v>507</v>
      </c>
      <c r="G2058" s="10" t="s">
        <v>505</v>
      </c>
      <c r="H2058" s="6">
        <v>32.5</v>
      </c>
      <c r="I2058" s="6">
        <v>0</v>
      </c>
      <c r="J2058" s="6">
        <v>0</v>
      </c>
      <c r="K2058" s="6">
        <v>0</v>
      </c>
      <c r="L2058" s="6">
        <v>0.71</v>
      </c>
      <c r="M2058" s="6">
        <v>0</v>
      </c>
      <c r="N2058" s="6">
        <v>0</v>
      </c>
      <c r="O2058" s="6">
        <v>31.8</v>
      </c>
      <c r="P2058" s="82">
        <f t="shared" si="34"/>
        <v>31.8</v>
      </c>
    </row>
    <row r="2059" spans="1:16" s="3" customFormat="1" x14ac:dyDescent="0.25">
      <c r="A2059" s="5">
        <v>2019</v>
      </c>
      <c r="B2059" s="5">
        <v>7</v>
      </c>
      <c r="C2059" s="12" t="s">
        <v>133</v>
      </c>
      <c r="D2059" s="12" t="s">
        <v>292</v>
      </c>
      <c r="E2059" s="5" t="s">
        <v>242</v>
      </c>
      <c r="F2059" s="12" t="s">
        <v>508</v>
      </c>
      <c r="G2059" s="10" t="s">
        <v>505</v>
      </c>
      <c r="H2059" s="6">
        <v>108.91</v>
      </c>
      <c r="I2059" s="6">
        <v>0</v>
      </c>
      <c r="J2059" s="6">
        <v>0</v>
      </c>
      <c r="K2059" s="6">
        <v>0</v>
      </c>
      <c r="L2059" s="6">
        <v>2.36</v>
      </c>
      <c r="M2059" s="6">
        <v>0</v>
      </c>
      <c r="N2059" s="6">
        <v>0</v>
      </c>
      <c r="O2059" s="6">
        <v>106.55</v>
      </c>
      <c r="P2059" s="82">
        <f t="shared" si="34"/>
        <v>106.55</v>
      </c>
    </row>
    <row r="2060" spans="1:16" s="3" customFormat="1" x14ac:dyDescent="0.25">
      <c r="A2060" s="5">
        <v>2019</v>
      </c>
      <c r="B2060" s="5">
        <v>7</v>
      </c>
      <c r="C2060" s="12" t="s">
        <v>133</v>
      </c>
      <c r="D2060" s="12" t="s">
        <v>292</v>
      </c>
      <c r="E2060" s="5" t="s">
        <v>441</v>
      </c>
      <c r="F2060" s="12" t="s">
        <v>509</v>
      </c>
      <c r="G2060" s="10" t="s">
        <v>510</v>
      </c>
      <c r="H2060" s="6">
        <v>6.21</v>
      </c>
      <c r="I2060" s="6">
        <v>0</v>
      </c>
      <c r="J2060" s="6">
        <v>0</v>
      </c>
      <c r="K2060" s="6">
        <v>6.21</v>
      </c>
      <c r="L2060" s="6">
        <v>0</v>
      </c>
      <c r="M2060" s="6">
        <v>0</v>
      </c>
      <c r="N2060" s="6">
        <v>0</v>
      </c>
      <c r="O2060" s="6">
        <v>0</v>
      </c>
      <c r="P2060" s="82">
        <f t="shared" si="34"/>
        <v>0</v>
      </c>
    </row>
    <row r="2061" spans="1:16" s="3" customFormat="1" x14ac:dyDescent="0.25">
      <c r="A2061" s="5">
        <v>2019</v>
      </c>
      <c r="B2061" s="5">
        <v>7</v>
      </c>
      <c r="C2061" s="12" t="s">
        <v>19</v>
      </c>
      <c r="D2061" s="12" t="s">
        <v>299</v>
      </c>
      <c r="E2061" s="5" t="s">
        <v>280</v>
      </c>
      <c r="F2061" s="12" t="s">
        <v>511</v>
      </c>
      <c r="G2061" s="10" t="s">
        <v>512</v>
      </c>
      <c r="H2061" s="6">
        <v>0.13</v>
      </c>
      <c r="I2061" s="6">
        <v>0</v>
      </c>
      <c r="J2061" s="6">
        <v>0</v>
      </c>
      <c r="K2061" s="6">
        <v>0.13</v>
      </c>
      <c r="L2061" s="6">
        <v>0</v>
      </c>
      <c r="M2061" s="6">
        <v>0</v>
      </c>
      <c r="N2061" s="6">
        <v>0</v>
      </c>
      <c r="O2061" s="6">
        <v>0</v>
      </c>
      <c r="P2061" s="82">
        <f t="shared" si="34"/>
        <v>0</v>
      </c>
    </row>
    <row r="2062" spans="1:16" s="3" customFormat="1" x14ac:dyDescent="0.25">
      <c r="A2062" s="5">
        <v>2019</v>
      </c>
      <c r="B2062" s="5">
        <v>7</v>
      </c>
      <c r="C2062" s="12" t="s">
        <v>19</v>
      </c>
      <c r="D2062" s="12" t="s">
        <v>299</v>
      </c>
      <c r="E2062" s="5" t="s">
        <v>280</v>
      </c>
      <c r="F2062" s="12" t="s">
        <v>513</v>
      </c>
      <c r="G2062" s="10" t="s">
        <v>512</v>
      </c>
      <c r="H2062" s="6">
        <v>0.04</v>
      </c>
      <c r="I2062" s="6">
        <v>0</v>
      </c>
      <c r="J2062" s="6">
        <v>0</v>
      </c>
      <c r="K2062" s="6">
        <v>0.04</v>
      </c>
      <c r="L2062" s="6">
        <v>0</v>
      </c>
      <c r="M2062" s="6">
        <v>0</v>
      </c>
      <c r="N2062" s="6">
        <v>0</v>
      </c>
      <c r="O2062" s="6">
        <v>0</v>
      </c>
      <c r="P2062" s="82">
        <f t="shared" si="34"/>
        <v>0</v>
      </c>
    </row>
    <row r="2063" spans="1:16" s="3" customFormat="1" x14ac:dyDescent="0.25">
      <c r="A2063" s="5">
        <v>2019</v>
      </c>
      <c r="B2063" s="5">
        <v>7</v>
      </c>
      <c r="C2063" s="12" t="s">
        <v>19</v>
      </c>
      <c r="D2063" s="12" t="s">
        <v>46</v>
      </c>
      <c r="E2063" s="5" t="s">
        <v>280</v>
      </c>
      <c r="F2063" s="12" t="s">
        <v>514</v>
      </c>
      <c r="G2063" s="10" t="s">
        <v>512</v>
      </c>
      <c r="H2063" s="6">
        <v>0.05</v>
      </c>
      <c r="I2063" s="6">
        <v>0</v>
      </c>
      <c r="J2063" s="6">
        <v>0</v>
      </c>
      <c r="K2063" s="6">
        <v>0.05</v>
      </c>
      <c r="L2063" s="6">
        <v>0</v>
      </c>
      <c r="M2063" s="6">
        <v>0</v>
      </c>
      <c r="N2063" s="6">
        <v>0</v>
      </c>
      <c r="O2063" s="6">
        <v>0</v>
      </c>
      <c r="P2063" s="82">
        <f t="shared" si="34"/>
        <v>0</v>
      </c>
    </row>
    <row r="2064" spans="1:16" s="17" customFormat="1" x14ac:dyDescent="0.25">
      <c r="A2064" s="15">
        <v>2019</v>
      </c>
      <c r="B2064" s="15">
        <v>8</v>
      </c>
      <c r="C2064" s="15" t="s">
        <v>15</v>
      </c>
      <c r="D2064" s="15" t="s">
        <v>16</v>
      </c>
      <c r="E2064" s="5" t="s">
        <v>17</v>
      </c>
      <c r="F2064" s="15" t="s">
        <v>18</v>
      </c>
      <c r="G2064" s="16" t="s">
        <v>18</v>
      </c>
      <c r="H2064" s="15">
        <v>1.5</v>
      </c>
      <c r="I2064" s="15">
        <v>0</v>
      </c>
      <c r="J2064" s="15">
        <v>0</v>
      </c>
      <c r="K2064" s="15">
        <v>0</v>
      </c>
      <c r="L2064" s="15">
        <v>1.5</v>
      </c>
      <c r="M2064" s="15">
        <v>0</v>
      </c>
      <c r="N2064" s="15">
        <v>0</v>
      </c>
      <c r="O2064" s="15">
        <v>0</v>
      </c>
      <c r="P2064" s="82">
        <f t="shared" si="34"/>
        <v>0</v>
      </c>
    </row>
    <row r="2065" spans="1:16" s="17" customFormat="1" x14ac:dyDescent="0.25">
      <c r="A2065" s="15">
        <v>2019</v>
      </c>
      <c r="B2065" s="15">
        <v>8</v>
      </c>
      <c r="C2065" s="15" t="s">
        <v>19</v>
      </c>
      <c r="D2065" s="15" t="s">
        <v>20</v>
      </c>
      <c r="E2065" s="15" t="s">
        <v>540</v>
      </c>
      <c r="F2065" s="15" t="s">
        <v>22</v>
      </c>
      <c r="G2065" s="16" t="s">
        <v>23</v>
      </c>
      <c r="H2065" s="15">
        <v>0.02</v>
      </c>
      <c r="I2065" s="15">
        <v>0</v>
      </c>
      <c r="J2065" s="15">
        <v>0</v>
      </c>
      <c r="K2065" s="15">
        <v>0.02</v>
      </c>
      <c r="L2065" s="15">
        <v>0</v>
      </c>
      <c r="M2065" s="15">
        <v>0</v>
      </c>
      <c r="N2065" s="15">
        <v>0</v>
      </c>
      <c r="O2065" s="15">
        <v>0</v>
      </c>
      <c r="P2065" s="82">
        <f t="shared" si="34"/>
        <v>0</v>
      </c>
    </row>
    <row r="2066" spans="1:16" s="17" customFormat="1" x14ac:dyDescent="0.25">
      <c r="A2066" s="15">
        <v>2019</v>
      </c>
      <c r="B2066" s="15">
        <v>8</v>
      </c>
      <c r="C2066" s="15" t="s">
        <v>15</v>
      </c>
      <c r="D2066" s="15" t="s">
        <v>24</v>
      </c>
      <c r="E2066" s="15" t="s">
        <v>541</v>
      </c>
      <c r="F2066" s="15" t="s">
        <v>26</v>
      </c>
      <c r="G2066" s="16" t="s">
        <v>26</v>
      </c>
      <c r="H2066" s="15">
        <v>0.46</v>
      </c>
      <c r="I2066" s="15">
        <v>0</v>
      </c>
      <c r="J2066" s="15">
        <v>0</v>
      </c>
      <c r="K2066" s="15">
        <v>0.05</v>
      </c>
      <c r="L2066" s="15">
        <v>0.41</v>
      </c>
      <c r="M2066" s="15">
        <v>0</v>
      </c>
      <c r="N2066" s="15">
        <v>0</v>
      </c>
      <c r="O2066" s="15">
        <v>0</v>
      </c>
      <c r="P2066" s="82">
        <f t="shared" si="34"/>
        <v>0</v>
      </c>
    </row>
    <row r="2067" spans="1:16" s="17" customFormat="1" x14ac:dyDescent="0.25">
      <c r="A2067" s="15">
        <v>2019</v>
      </c>
      <c r="B2067" s="15">
        <v>8</v>
      </c>
      <c r="C2067" s="15" t="s">
        <v>27</v>
      </c>
      <c r="D2067" s="15" t="s">
        <v>28</v>
      </c>
      <c r="E2067" s="15" t="s">
        <v>29</v>
      </c>
      <c r="F2067" s="15" t="s">
        <v>30</v>
      </c>
      <c r="G2067" s="16" t="s">
        <v>30</v>
      </c>
      <c r="H2067" s="15">
        <v>25.419999999999998</v>
      </c>
      <c r="I2067" s="15">
        <v>0</v>
      </c>
      <c r="J2067" s="15">
        <v>0</v>
      </c>
      <c r="K2067" s="15">
        <v>0.11</v>
      </c>
      <c r="L2067" s="15">
        <v>0</v>
      </c>
      <c r="M2067" s="15">
        <v>25.310000000000002</v>
      </c>
      <c r="N2067" s="15">
        <v>10.45</v>
      </c>
      <c r="O2067" s="15">
        <v>0</v>
      </c>
      <c r="P2067" s="82">
        <f t="shared" si="34"/>
        <v>14.860000000000003</v>
      </c>
    </row>
    <row r="2068" spans="1:16" s="17" customFormat="1" x14ac:dyDescent="0.25">
      <c r="A2068" s="15">
        <v>2019</v>
      </c>
      <c r="B2068" s="15">
        <v>8</v>
      </c>
      <c r="C2068" s="15" t="s">
        <v>27</v>
      </c>
      <c r="D2068" s="15" t="s">
        <v>28</v>
      </c>
      <c r="E2068" s="15" t="s">
        <v>29</v>
      </c>
      <c r="F2068" s="15" t="s">
        <v>31</v>
      </c>
      <c r="G2068" s="16" t="s">
        <v>30</v>
      </c>
      <c r="H2068" s="15">
        <v>9.83</v>
      </c>
      <c r="I2068" s="15">
        <v>0</v>
      </c>
      <c r="J2068" s="15">
        <v>0</v>
      </c>
      <c r="K2068" s="15">
        <v>0.04</v>
      </c>
      <c r="L2068" s="15">
        <v>0</v>
      </c>
      <c r="M2068" s="15">
        <v>9.7799999999999994</v>
      </c>
      <c r="N2068" s="15">
        <v>4.05</v>
      </c>
      <c r="O2068" s="15">
        <v>0</v>
      </c>
      <c r="P2068" s="82">
        <f t="shared" si="34"/>
        <v>5.7299999999999995</v>
      </c>
    </row>
    <row r="2069" spans="1:16" s="17" customFormat="1" x14ac:dyDescent="0.25">
      <c r="A2069" s="15">
        <v>2019</v>
      </c>
      <c r="B2069" s="15">
        <v>8</v>
      </c>
      <c r="C2069" s="15" t="s">
        <v>27</v>
      </c>
      <c r="D2069" s="15" t="s">
        <v>28</v>
      </c>
      <c r="E2069" s="15" t="s">
        <v>29</v>
      </c>
      <c r="F2069" s="15" t="s">
        <v>32</v>
      </c>
      <c r="G2069" s="16" t="s">
        <v>30</v>
      </c>
      <c r="H2069" s="15">
        <v>0.84000000000000008</v>
      </c>
      <c r="I2069" s="15">
        <v>0</v>
      </c>
      <c r="J2069" s="15">
        <v>0</v>
      </c>
      <c r="K2069" s="15">
        <v>0.03</v>
      </c>
      <c r="L2069" s="15">
        <v>0</v>
      </c>
      <c r="M2069" s="15">
        <v>0.81</v>
      </c>
      <c r="N2069" s="15">
        <v>0.33999999999999997</v>
      </c>
      <c r="O2069" s="15">
        <v>0</v>
      </c>
      <c r="P2069" s="82">
        <f t="shared" si="34"/>
        <v>0.47000000000000008</v>
      </c>
    </row>
    <row r="2070" spans="1:16" s="17" customFormat="1" x14ac:dyDescent="0.25">
      <c r="A2070" s="15">
        <v>2019</v>
      </c>
      <c r="B2070" s="15">
        <v>8</v>
      </c>
      <c r="C2070" s="15" t="s">
        <v>27</v>
      </c>
      <c r="D2070" s="15" t="s">
        <v>28</v>
      </c>
      <c r="E2070" s="15" t="s">
        <v>29</v>
      </c>
      <c r="F2070" s="15" t="s">
        <v>33</v>
      </c>
      <c r="G2070" s="16" t="s">
        <v>30</v>
      </c>
      <c r="H2070" s="15">
        <v>11.79</v>
      </c>
      <c r="I2070" s="15">
        <v>0</v>
      </c>
      <c r="J2070" s="15">
        <v>0</v>
      </c>
      <c r="K2070" s="15">
        <v>0.06</v>
      </c>
      <c r="L2070" s="15">
        <v>0</v>
      </c>
      <c r="M2070" s="15">
        <v>11.73</v>
      </c>
      <c r="N2070" s="15">
        <v>4.84</v>
      </c>
      <c r="O2070" s="15">
        <v>0</v>
      </c>
      <c r="P2070" s="82">
        <f t="shared" si="34"/>
        <v>6.8900000000000006</v>
      </c>
    </row>
    <row r="2071" spans="1:16" s="17" customFormat="1" x14ac:dyDescent="0.25">
      <c r="A2071" s="15">
        <v>2019</v>
      </c>
      <c r="B2071" s="15">
        <v>8</v>
      </c>
      <c r="C2071" s="15" t="s">
        <v>27</v>
      </c>
      <c r="D2071" s="15" t="s">
        <v>28</v>
      </c>
      <c r="E2071" s="15" t="s">
        <v>29</v>
      </c>
      <c r="F2071" s="15" t="s">
        <v>34</v>
      </c>
      <c r="G2071" s="16" t="s">
        <v>30</v>
      </c>
      <c r="H2071" s="15">
        <v>53.07</v>
      </c>
      <c r="I2071" s="15">
        <v>0</v>
      </c>
      <c r="J2071" s="15">
        <v>0</v>
      </c>
      <c r="K2071" s="15">
        <v>0.24</v>
      </c>
      <c r="L2071" s="15">
        <v>0</v>
      </c>
      <c r="M2071" s="15">
        <v>52.85</v>
      </c>
      <c r="N2071" s="15">
        <v>21.83</v>
      </c>
      <c r="O2071" s="15">
        <v>0</v>
      </c>
      <c r="P2071" s="82">
        <f t="shared" si="34"/>
        <v>31.020000000000003</v>
      </c>
    </row>
    <row r="2072" spans="1:16" s="17" customFormat="1" x14ac:dyDescent="0.25">
      <c r="A2072" s="15">
        <v>2019</v>
      </c>
      <c r="B2072" s="15">
        <v>8</v>
      </c>
      <c r="C2072" s="15" t="s">
        <v>27</v>
      </c>
      <c r="D2072" s="15" t="s">
        <v>28</v>
      </c>
      <c r="E2072" s="15" t="s">
        <v>29</v>
      </c>
      <c r="F2072" s="15" t="s">
        <v>36</v>
      </c>
      <c r="G2072" s="16" t="s">
        <v>30</v>
      </c>
      <c r="H2072" s="15">
        <v>15.15</v>
      </c>
      <c r="I2072" s="15">
        <v>0</v>
      </c>
      <c r="J2072" s="15">
        <v>0</v>
      </c>
      <c r="K2072" s="15">
        <v>0.54</v>
      </c>
      <c r="L2072" s="15">
        <v>0</v>
      </c>
      <c r="M2072" s="15">
        <v>14.61</v>
      </c>
      <c r="N2072" s="15">
        <v>6.03</v>
      </c>
      <c r="O2072" s="15">
        <v>0</v>
      </c>
      <c r="P2072" s="82">
        <f t="shared" si="34"/>
        <v>8.5799999999999983</v>
      </c>
    </row>
    <row r="2073" spans="1:16" s="17" customFormat="1" x14ac:dyDescent="0.25">
      <c r="A2073" s="15">
        <v>2019</v>
      </c>
      <c r="B2073" s="15">
        <v>8</v>
      </c>
      <c r="C2073" s="15" t="s">
        <v>27</v>
      </c>
      <c r="D2073" s="15" t="s">
        <v>28</v>
      </c>
      <c r="E2073" s="15" t="s">
        <v>29</v>
      </c>
      <c r="F2073" s="15" t="s">
        <v>37</v>
      </c>
      <c r="G2073" s="16" t="s">
        <v>30</v>
      </c>
      <c r="H2073" s="15">
        <v>1.05</v>
      </c>
      <c r="I2073" s="15">
        <v>0</v>
      </c>
      <c r="J2073" s="15">
        <v>0</v>
      </c>
      <c r="K2073" s="15">
        <v>0.04</v>
      </c>
      <c r="L2073" s="15">
        <v>0</v>
      </c>
      <c r="M2073" s="15">
        <v>1.01</v>
      </c>
      <c r="N2073" s="15">
        <v>0.42</v>
      </c>
      <c r="O2073" s="15">
        <v>0</v>
      </c>
      <c r="P2073" s="82">
        <f t="shared" si="34"/>
        <v>0.59000000000000008</v>
      </c>
    </row>
    <row r="2074" spans="1:16" s="17" customFormat="1" x14ac:dyDescent="0.25">
      <c r="A2074" s="15">
        <v>2019</v>
      </c>
      <c r="B2074" s="15">
        <v>8</v>
      </c>
      <c r="C2074" s="15" t="s">
        <v>27</v>
      </c>
      <c r="D2074" s="15" t="s">
        <v>28</v>
      </c>
      <c r="E2074" s="15" t="s">
        <v>29</v>
      </c>
      <c r="F2074" s="15" t="s">
        <v>38</v>
      </c>
      <c r="G2074" s="16" t="s">
        <v>30</v>
      </c>
      <c r="H2074" s="15">
        <v>133.9</v>
      </c>
      <c r="I2074" s="15">
        <v>0</v>
      </c>
      <c r="J2074" s="15">
        <v>0</v>
      </c>
      <c r="K2074" s="15">
        <v>4.79</v>
      </c>
      <c r="L2074" s="15">
        <v>0</v>
      </c>
      <c r="M2074" s="15">
        <v>129.11000000000001</v>
      </c>
      <c r="N2074" s="15">
        <v>53.33</v>
      </c>
      <c r="O2074" s="15">
        <v>0</v>
      </c>
      <c r="P2074" s="82">
        <f t="shared" si="34"/>
        <v>75.780000000000015</v>
      </c>
    </row>
    <row r="2075" spans="1:16" s="17" customFormat="1" x14ac:dyDescent="0.25">
      <c r="A2075" s="15">
        <v>2019</v>
      </c>
      <c r="B2075" s="15">
        <v>8</v>
      </c>
      <c r="C2075" s="15" t="s">
        <v>27</v>
      </c>
      <c r="D2075" s="15" t="s">
        <v>28</v>
      </c>
      <c r="E2075" s="15" t="s">
        <v>29</v>
      </c>
      <c r="F2075" s="15" t="s">
        <v>39</v>
      </c>
      <c r="G2075" s="16" t="s">
        <v>30</v>
      </c>
      <c r="H2075" s="15">
        <v>36.5</v>
      </c>
      <c r="I2075" s="15">
        <v>0</v>
      </c>
      <c r="J2075" s="15">
        <v>0</v>
      </c>
      <c r="K2075" s="15">
        <v>1.3</v>
      </c>
      <c r="L2075" s="15">
        <v>0</v>
      </c>
      <c r="M2075" s="15">
        <v>35.19</v>
      </c>
      <c r="N2075" s="15">
        <v>14.540000000000001</v>
      </c>
      <c r="O2075" s="15">
        <v>0</v>
      </c>
      <c r="P2075" s="82">
        <f t="shared" si="34"/>
        <v>20.65</v>
      </c>
    </row>
    <row r="2076" spans="1:16" s="17" customFormat="1" x14ac:dyDescent="0.25">
      <c r="A2076" s="15">
        <v>2019</v>
      </c>
      <c r="B2076" s="15">
        <v>8</v>
      </c>
      <c r="C2076" s="15" t="s">
        <v>27</v>
      </c>
      <c r="D2076" s="15" t="s">
        <v>28</v>
      </c>
      <c r="E2076" s="15" t="s">
        <v>29</v>
      </c>
      <c r="F2076" s="15" t="s">
        <v>40</v>
      </c>
      <c r="G2076" s="16" t="s">
        <v>30</v>
      </c>
      <c r="H2076" s="15">
        <v>24.29</v>
      </c>
      <c r="I2076" s="15">
        <v>0</v>
      </c>
      <c r="J2076" s="15">
        <v>0</v>
      </c>
      <c r="K2076" s="15">
        <v>0.87000000000000011</v>
      </c>
      <c r="L2076" s="15">
        <v>0</v>
      </c>
      <c r="M2076" s="15">
        <v>23.43</v>
      </c>
      <c r="N2076" s="15">
        <v>9.67</v>
      </c>
      <c r="O2076" s="15">
        <v>0</v>
      </c>
      <c r="P2076" s="82">
        <f t="shared" si="34"/>
        <v>13.76</v>
      </c>
    </row>
    <row r="2077" spans="1:16" s="17" customFormat="1" x14ac:dyDescent="0.25">
      <c r="A2077" s="15">
        <v>2019</v>
      </c>
      <c r="B2077" s="15">
        <v>8</v>
      </c>
      <c r="C2077" s="15" t="s">
        <v>27</v>
      </c>
      <c r="D2077" s="15" t="s">
        <v>28</v>
      </c>
      <c r="E2077" s="15" t="s">
        <v>29</v>
      </c>
      <c r="F2077" s="15" t="s">
        <v>41</v>
      </c>
      <c r="G2077" s="16" t="s">
        <v>30</v>
      </c>
      <c r="H2077" s="15">
        <v>5.64</v>
      </c>
      <c r="I2077" s="15">
        <v>0</v>
      </c>
      <c r="J2077" s="15">
        <v>0</v>
      </c>
      <c r="K2077" s="15">
        <v>0.2</v>
      </c>
      <c r="L2077" s="15">
        <v>0</v>
      </c>
      <c r="M2077" s="15">
        <v>5.43</v>
      </c>
      <c r="N2077" s="15">
        <v>2.25</v>
      </c>
      <c r="O2077" s="15">
        <v>0</v>
      </c>
      <c r="P2077" s="82">
        <f t="shared" si="34"/>
        <v>3.1799999999999997</v>
      </c>
    </row>
    <row r="2078" spans="1:16" s="17" customFormat="1" x14ac:dyDescent="0.25">
      <c r="A2078" s="15">
        <v>2019</v>
      </c>
      <c r="B2078" s="15">
        <v>8</v>
      </c>
      <c r="C2078" s="15" t="s">
        <v>15</v>
      </c>
      <c r="D2078" s="15" t="s">
        <v>42</v>
      </c>
      <c r="E2078" s="15" t="s">
        <v>43</v>
      </c>
      <c r="F2078" s="15" t="s">
        <v>44</v>
      </c>
      <c r="G2078" s="16" t="s">
        <v>45</v>
      </c>
      <c r="H2078" s="15">
        <v>0.82</v>
      </c>
      <c r="I2078" s="15">
        <v>0</v>
      </c>
      <c r="J2078" s="15">
        <v>0</v>
      </c>
      <c r="K2078" s="15">
        <v>0.82</v>
      </c>
      <c r="L2078" s="15">
        <v>0</v>
      </c>
      <c r="M2078" s="15">
        <v>0</v>
      </c>
      <c r="N2078" s="15">
        <v>0</v>
      </c>
      <c r="O2078" s="15">
        <v>0</v>
      </c>
      <c r="P2078" s="82">
        <f t="shared" si="34"/>
        <v>0</v>
      </c>
    </row>
    <row r="2079" spans="1:16" s="17" customFormat="1" x14ac:dyDescent="0.25">
      <c r="A2079" s="15">
        <v>2019</v>
      </c>
      <c r="B2079" s="15">
        <v>8</v>
      </c>
      <c r="C2079" s="15" t="s">
        <v>19</v>
      </c>
      <c r="D2079" s="15" t="s">
        <v>46</v>
      </c>
      <c r="E2079" s="5" t="s">
        <v>17</v>
      </c>
      <c r="F2079" s="15" t="s">
        <v>47</v>
      </c>
      <c r="G2079" s="16" t="s">
        <v>48</v>
      </c>
      <c r="H2079" s="15">
        <v>0.43</v>
      </c>
      <c r="I2079" s="15">
        <v>0</v>
      </c>
      <c r="J2079" s="15">
        <v>0</v>
      </c>
      <c r="K2079" s="15">
        <v>0.43</v>
      </c>
      <c r="L2079" s="15">
        <v>0</v>
      </c>
      <c r="M2079" s="15">
        <v>0</v>
      </c>
      <c r="N2079" s="15">
        <v>0</v>
      </c>
      <c r="O2079" s="15">
        <v>0</v>
      </c>
      <c r="P2079" s="82">
        <f t="shared" si="34"/>
        <v>0</v>
      </c>
    </row>
    <row r="2080" spans="1:16" s="17" customFormat="1" x14ac:dyDescent="0.25">
      <c r="A2080" s="15">
        <v>2019</v>
      </c>
      <c r="B2080" s="15">
        <v>8</v>
      </c>
      <c r="C2080" s="15" t="s">
        <v>19</v>
      </c>
      <c r="D2080" s="15" t="s">
        <v>46</v>
      </c>
      <c r="E2080" s="5" t="s">
        <v>17</v>
      </c>
      <c r="F2080" s="15" t="s">
        <v>49</v>
      </c>
      <c r="G2080" s="16" t="s">
        <v>48</v>
      </c>
      <c r="H2080" s="15">
        <v>1.1299999999999999</v>
      </c>
      <c r="I2080" s="15">
        <v>0</v>
      </c>
      <c r="J2080" s="15">
        <v>0</v>
      </c>
      <c r="K2080" s="15">
        <v>1.1299999999999999</v>
      </c>
      <c r="L2080" s="15">
        <v>0</v>
      </c>
      <c r="M2080" s="15">
        <v>0</v>
      </c>
      <c r="N2080" s="15">
        <v>0</v>
      </c>
      <c r="O2080" s="15">
        <v>0</v>
      </c>
      <c r="P2080" s="82">
        <f t="shared" si="34"/>
        <v>0</v>
      </c>
    </row>
    <row r="2081" spans="1:16" s="17" customFormat="1" x14ac:dyDescent="0.25">
      <c r="A2081" s="15">
        <v>2019</v>
      </c>
      <c r="B2081" s="15">
        <v>8</v>
      </c>
      <c r="C2081" s="15" t="s">
        <v>15</v>
      </c>
      <c r="D2081" s="15" t="s">
        <v>50</v>
      </c>
      <c r="E2081" s="15" t="s">
        <v>51</v>
      </c>
      <c r="F2081" s="15" t="s">
        <v>52</v>
      </c>
      <c r="G2081" s="16" t="s">
        <v>53</v>
      </c>
      <c r="H2081" s="15">
        <v>40.5</v>
      </c>
      <c r="I2081" s="15">
        <v>0</v>
      </c>
      <c r="J2081" s="15">
        <v>0</v>
      </c>
      <c r="K2081" s="15">
        <v>1.98</v>
      </c>
      <c r="L2081" s="15">
        <v>38.519999999999996</v>
      </c>
      <c r="M2081" s="15">
        <v>0</v>
      </c>
      <c r="N2081" s="15">
        <v>0</v>
      </c>
      <c r="O2081" s="15">
        <v>0</v>
      </c>
      <c r="P2081" s="82">
        <f t="shared" si="34"/>
        <v>0</v>
      </c>
    </row>
    <row r="2082" spans="1:16" s="17" customFormat="1" x14ac:dyDescent="0.25">
      <c r="A2082" s="15">
        <v>2019</v>
      </c>
      <c r="B2082" s="15">
        <v>8</v>
      </c>
      <c r="C2082" s="15" t="s">
        <v>15</v>
      </c>
      <c r="D2082" s="15" t="s">
        <v>50</v>
      </c>
      <c r="E2082" s="15" t="s">
        <v>51</v>
      </c>
      <c r="F2082" s="15" t="s">
        <v>54</v>
      </c>
      <c r="G2082" s="16" t="s">
        <v>53</v>
      </c>
      <c r="H2082" s="15">
        <v>20.73</v>
      </c>
      <c r="I2082" s="15">
        <v>0</v>
      </c>
      <c r="J2082" s="15">
        <v>0</v>
      </c>
      <c r="K2082" s="15">
        <v>1.01</v>
      </c>
      <c r="L2082" s="15">
        <v>19.71</v>
      </c>
      <c r="M2082" s="15">
        <v>0</v>
      </c>
      <c r="N2082" s="15">
        <v>0</v>
      </c>
      <c r="O2082" s="15">
        <v>0</v>
      </c>
      <c r="P2082" s="82">
        <f t="shared" si="34"/>
        <v>0</v>
      </c>
    </row>
    <row r="2083" spans="1:16" s="17" customFormat="1" x14ac:dyDescent="0.25">
      <c r="A2083" s="15">
        <v>2019</v>
      </c>
      <c r="B2083" s="15">
        <v>8</v>
      </c>
      <c r="C2083" s="15" t="s">
        <v>327</v>
      </c>
      <c r="D2083" s="15" t="s">
        <v>533</v>
      </c>
      <c r="E2083" s="15" t="s">
        <v>81</v>
      </c>
      <c r="F2083" s="15" t="s">
        <v>534</v>
      </c>
      <c r="G2083" s="16" t="s">
        <v>534</v>
      </c>
      <c r="H2083" s="15">
        <v>0.92</v>
      </c>
      <c r="I2083" s="15">
        <v>0</v>
      </c>
      <c r="J2083" s="15">
        <v>0</v>
      </c>
      <c r="K2083" s="15">
        <v>0.92</v>
      </c>
      <c r="L2083" s="15">
        <v>0</v>
      </c>
      <c r="M2083" s="15">
        <v>0</v>
      </c>
      <c r="N2083" s="15">
        <v>0</v>
      </c>
      <c r="O2083" s="15">
        <v>0</v>
      </c>
      <c r="P2083" s="82">
        <f t="shared" si="34"/>
        <v>0</v>
      </c>
    </row>
    <row r="2084" spans="1:16" s="17" customFormat="1" x14ac:dyDescent="0.25">
      <c r="A2084" s="15">
        <v>2019</v>
      </c>
      <c r="B2084" s="15">
        <v>8</v>
      </c>
      <c r="C2084" s="15" t="s">
        <v>55</v>
      </c>
      <c r="D2084" s="15" t="s">
        <v>56</v>
      </c>
      <c r="E2084" s="15" t="s">
        <v>57</v>
      </c>
      <c r="F2084" s="15" t="s">
        <v>58</v>
      </c>
      <c r="G2084" s="16" t="s">
        <v>59</v>
      </c>
      <c r="H2084" s="15">
        <v>0.04</v>
      </c>
      <c r="I2084" s="15">
        <v>0</v>
      </c>
      <c r="J2084" s="15">
        <v>0</v>
      </c>
      <c r="K2084" s="15">
        <v>0.04</v>
      </c>
      <c r="L2084" s="15">
        <v>0</v>
      </c>
      <c r="M2084" s="15">
        <v>0</v>
      </c>
      <c r="N2084" s="15">
        <v>0</v>
      </c>
      <c r="O2084" s="15">
        <v>0</v>
      </c>
      <c r="P2084" s="82">
        <f t="shared" si="34"/>
        <v>0</v>
      </c>
    </row>
    <row r="2085" spans="1:16" s="17" customFormat="1" x14ac:dyDescent="0.25">
      <c r="A2085" s="15">
        <v>2019</v>
      </c>
      <c r="B2085" s="15">
        <v>8</v>
      </c>
      <c r="C2085" s="15" t="s">
        <v>55</v>
      </c>
      <c r="D2085" s="15" t="s">
        <v>60</v>
      </c>
      <c r="E2085" s="15" t="s">
        <v>57</v>
      </c>
      <c r="F2085" s="15" t="s">
        <v>60</v>
      </c>
      <c r="G2085" s="16" t="s">
        <v>59</v>
      </c>
      <c r="H2085" s="15">
        <v>318.08999999999997</v>
      </c>
      <c r="I2085" s="15">
        <v>0</v>
      </c>
      <c r="J2085" s="15">
        <v>0</v>
      </c>
      <c r="K2085" s="15">
        <v>0.13</v>
      </c>
      <c r="L2085" s="15">
        <v>0</v>
      </c>
      <c r="M2085" s="15">
        <v>0</v>
      </c>
      <c r="N2085" s="15">
        <v>0</v>
      </c>
      <c r="O2085" s="15">
        <v>317.95999999999998</v>
      </c>
      <c r="P2085" s="82">
        <f t="shared" si="34"/>
        <v>317.95999999999998</v>
      </c>
    </row>
    <row r="2086" spans="1:16" s="17" customFormat="1" x14ac:dyDescent="0.25">
      <c r="A2086" s="15">
        <v>2019</v>
      </c>
      <c r="B2086" s="15">
        <v>8</v>
      </c>
      <c r="C2086" s="15" t="s">
        <v>61</v>
      </c>
      <c r="D2086" s="15" t="s">
        <v>62</v>
      </c>
      <c r="E2086" s="15" t="s">
        <v>29</v>
      </c>
      <c r="F2086" s="15" t="s">
        <v>63</v>
      </c>
      <c r="G2086" s="16" t="s">
        <v>64</v>
      </c>
      <c r="H2086" s="15">
        <v>0.84</v>
      </c>
      <c r="I2086" s="15">
        <v>0</v>
      </c>
      <c r="J2086" s="15">
        <v>0</v>
      </c>
      <c r="K2086" s="15">
        <v>0.04</v>
      </c>
      <c r="L2086" s="15">
        <v>0.8</v>
      </c>
      <c r="M2086" s="15">
        <v>0</v>
      </c>
      <c r="N2086" s="15">
        <v>0</v>
      </c>
      <c r="O2086" s="15">
        <v>0</v>
      </c>
      <c r="P2086" s="82">
        <f t="shared" si="34"/>
        <v>0</v>
      </c>
    </row>
    <row r="2087" spans="1:16" s="17" customFormat="1" x14ac:dyDescent="0.25">
      <c r="A2087" s="15">
        <v>2019</v>
      </c>
      <c r="B2087" s="15">
        <v>8</v>
      </c>
      <c r="C2087" s="15" t="s">
        <v>61</v>
      </c>
      <c r="D2087" s="15" t="s">
        <v>62</v>
      </c>
      <c r="E2087" s="15" t="s">
        <v>29</v>
      </c>
      <c r="F2087" s="15" t="s">
        <v>65</v>
      </c>
      <c r="G2087" s="16" t="s">
        <v>64</v>
      </c>
      <c r="H2087" s="15">
        <v>61.37</v>
      </c>
      <c r="I2087" s="15">
        <v>0</v>
      </c>
      <c r="J2087" s="15">
        <v>10.1</v>
      </c>
      <c r="K2087" s="15">
        <v>3.81</v>
      </c>
      <c r="L2087" s="15">
        <v>33.090000000000003</v>
      </c>
      <c r="M2087" s="15">
        <v>0</v>
      </c>
      <c r="N2087" s="15">
        <v>0</v>
      </c>
      <c r="O2087" s="15">
        <v>14.36</v>
      </c>
      <c r="P2087" s="82">
        <f t="shared" si="34"/>
        <v>14.36</v>
      </c>
    </row>
    <row r="2088" spans="1:16" s="17" customFormat="1" x14ac:dyDescent="0.25">
      <c r="A2088" s="15">
        <v>2019</v>
      </c>
      <c r="B2088" s="15">
        <v>8</v>
      </c>
      <c r="C2088" s="15" t="s">
        <v>19</v>
      </c>
      <c r="D2088" s="15" t="s">
        <v>66</v>
      </c>
      <c r="E2088" s="15" t="s">
        <v>67</v>
      </c>
      <c r="F2088" s="15" t="s">
        <v>68</v>
      </c>
      <c r="G2088" s="16" t="s">
        <v>68</v>
      </c>
      <c r="H2088" s="15">
        <v>0.2</v>
      </c>
      <c r="I2088" s="15">
        <v>0</v>
      </c>
      <c r="J2088" s="15">
        <v>0</v>
      </c>
      <c r="K2088" s="15">
        <v>0.2</v>
      </c>
      <c r="L2088" s="15">
        <v>0</v>
      </c>
      <c r="M2088" s="15">
        <v>0</v>
      </c>
      <c r="N2088" s="15">
        <v>0</v>
      </c>
      <c r="O2088" s="15">
        <v>0</v>
      </c>
      <c r="P2088" s="82">
        <f t="shared" si="34"/>
        <v>0</v>
      </c>
    </row>
    <row r="2089" spans="1:16" s="17" customFormat="1" x14ac:dyDescent="0.25">
      <c r="A2089" s="15">
        <v>2019</v>
      </c>
      <c r="B2089" s="15">
        <v>8</v>
      </c>
      <c r="C2089" s="15" t="s">
        <v>19</v>
      </c>
      <c r="D2089" s="15" t="s">
        <v>66</v>
      </c>
      <c r="E2089" s="15" t="s">
        <v>67</v>
      </c>
      <c r="F2089" s="15" t="s">
        <v>69</v>
      </c>
      <c r="G2089" s="16" t="s">
        <v>68</v>
      </c>
      <c r="H2089" s="15">
        <v>0.06</v>
      </c>
      <c r="I2089" s="15">
        <v>0</v>
      </c>
      <c r="J2089" s="15">
        <v>0</v>
      </c>
      <c r="K2089" s="15">
        <v>0.06</v>
      </c>
      <c r="L2089" s="15">
        <v>0</v>
      </c>
      <c r="M2089" s="15">
        <v>0</v>
      </c>
      <c r="N2089" s="15">
        <v>0</v>
      </c>
      <c r="O2089" s="15">
        <v>0</v>
      </c>
      <c r="P2089" s="82">
        <f t="shared" si="34"/>
        <v>0</v>
      </c>
    </row>
    <row r="2090" spans="1:16" s="17" customFormat="1" x14ac:dyDescent="0.25">
      <c r="A2090" s="15">
        <v>2019</v>
      </c>
      <c r="B2090" s="15">
        <v>8</v>
      </c>
      <c r="C2090" s="15" t="s">
        <v>19</v>
      </c>
      <c r="D2090" s="15" t="s">
        <v>70</v>
      </c>
      <c r="E2090" s="15" t="s">
        <v>67</v>
      </c>
      <c r="F2090" s="15" t="s">
        <v>71</v>
      </c>
      <c r="G2090" s="16" t="s">
        <v>68</v>
      </c>
      <c r="H2090" s="15">
        <v>1.31</v>
      </c>
      <c r="I2090" s="15">
        <v>0</v>
      </c>
      <c r="J2090" s="15">
        <v>0</v>
      </c>
      <c r="K2090" s="15">
        <v>7.0000000000000007E-2</v>
      </c>
      <c r="L2090" s="15">
        <v>1.24</v>
      </c>
      <c r="M2090" s="15">
        <v>0</v>
      </c>
      <c r="N2090" s="15">
        <v>0</v>
      </c>
      <c r="O2090" s="15">
        <v>0</v>
      </c>
      <c r="P2090" s="82">
        <f t="shared" si="34"/>
        <v>0</v>
      </c>
    </row>
    <row r="2091" spans="1:16" s="17" customFormat="1" x14ac:dyDescent="0.25">
      <c r="A2091" s="15">
        <v>2019</v>
      </c>
      <c r="B2091" s="15">
        <v>8</v>
      </c>
      <c r="C2091" s="15" t="s">
        <v>19</v>
      </c>
      <c r="D2091" s="15" t="s">
        <v>20</v>
      </c>
      <c r="E2091" s="15" t="s">
        <v>67</v>
      </c>
      <c r="F2091" s="15" t="s">
        <v>72</v>
      </c>
      <c r="G2091" s="16" t="s">
        <v>68</v>
      </c>
      <c r="H2091" s="15">
        <v>0.36</v>
      </c>
      <c r="I2091" s="15">
        <v>0</v>
      </c>
      <c r="J2091" s="15">
        <v>0</v>
      </c>
      <c r="K2091" s="15">
        <v>0.02</v>
      </c>
      <c r="L2091" s="15">
        <v>0.35</v>
      </c>
      <c r="M2091" s="15">
        <v>0</v>
      </c>
      <c r="N2091" s="15">
        <v>0</v>
      </c>
      <c r="O2091" s="15">
        <v>0</v>
      </c>
      <c r="P2091" s="82">
        <f t="shared" si="34"/>
        <v>0</v>
      </c>
    </row>
    <row r="2092" spans="1:16" s="17" customFormat="1" x14ac:dyDescent="0.25">
      <c r="A2092" s="15">
        <v>2019</v>
      </c>
      <c r="B2092" s="15">
        <v>8</v>
      </c>
      <c r="C2092" s="15" t="s">
        <v>61</v>
      </c>
      <c r="D2092" s="15" t="s">
        <v>62</v>
      </c>
      <c r="E2092" s="15" t="s">
        <v>29</v>
      </c>
      <c r="F2092" s="15" t="s">
        <v>73</v>
      </c>
      <c r="G2092" s="16" t="s">
        <v>74</v>
      </c>
      <c r="H2092" s="15">
        <v>27.87</v>
      </c>
      <c r="I2092" s="15">
        <v>0</v>
      </c>
      <c r="J2092" s="15">
        <v>0</v>
      </c>
      <c r="K2092" s="15">
        <v>10.050000000000001</v>
      </c>
      <c r="L2092" s="15">
        <v>17.809999999999999</v>
      </c>
      <c r="M2092" s="15">
        <v>0</v>
      </c>
      <c r="N2092" s="15">
        <v>0</v>
      </c>
      <c r="O2092" s="15">
        <v>0</v>
      </c>
      <c r="P2092" s="82">
        <f t="shared" si="34"/>
        <v>0</v>
      </c>
    </row>
    <row r="2093" spans="1:16" s="17" customFormat="1" x14ac:dyDescent="0.25">
      <c r="A2093" s="15">
        <v>2019</v>
      </c>
      <c r="B2093" s="15">
        <v>8</v>
      </c>
      <c r="C2093" s="15" t="s">
        <v>19</v>
      </c>
      <c r="D2093" s="15" t="s">
        <v>75</v>
      </c>
      <c r="E2093" s="15" t="s">
        <v>17</v>
      </c>
      <c r="F2093" s="15" t="s">
        <v>76</v>
      </c>
      <c r="G2093" s="16" t="s">
        <v>77</v>
      </c>
      <c r="H2093" s="15">
        <v>4.0999999999999996</v>
      </c>
      <c r="I2093" s="15">
        <v>0</v>
      </c>
      <c r="J2093" s="15">
        <v>0</v>
      </c>
      <c r="K2093" s="15">
        <v>4.0999999999999996</v>
      </c>
      <c r="L2093" s="15">
        <v>0</v>
      </c>
      <c r="M2093" s="15">
        <v>0</v>
      </c>
      <c r="N2093" s="15">
        <v>0</v>
      </c>
      <c r="O2093" s="15">
        <v>0</v>
      </c>
      <c r="P2093" s="82">
        <f t="shared" si="34"/>
        <v>0</v>
      </c>
    </row>
    <row r="2094" spans="1:16" s="17" customFormat="1" x14ac:dyDescent="0.25">
      <c r="A2094" s="15">
        <v>2019</v>
      </c>
      <c r="B2094" s="15">
        <v>8</v>
      </c>
      <c r="C2094" s="15" t="s">
        <v>19</v>
      </c>
      <c r="D2094" s="15" t="s">
        <v>78</v>
      </c>
      <c r="E2094" s="15" t="s">
        <v>17</v>
      </c>
      <c r="F2094" s="15" t="s">
        <v>76</v>
      </c>
      <c r="G2094" s="16" t="s">
        <v>77</v>
      </c>
      <c r="H2094" s="15">
        <v>0.56000000000000005</v>
      </c>
      <c r="I2094" s="15">
        <v>0</v>
      </c>
      <c r="J2094" s="15">
        <v>0</v>
      </c>
      <c r="K2094" s="15">
        <v>0.56000000000000005</v>
      </c>
      <c r="L2094" s="15">
        <v>0</v>
      </c>
      <c r="M2094" s="15">
        <v>0</v>
      </c>
      <c r="N2094" s="15">
        <v>0</v>
      </c>
      <c r="O2094" s="15">
        <v>0</v>
      </c>
      <c r="P2094" s="82">
        <f t="shared" si="34"/>
        <v>0</v>
      </c>
    </row>
    <row r="2095" spans="1:16" s="17" customFormat="1" x14ac:dyDescent="0.25">
      <c r="A2095" s="15">
        <v>2019</v>
      </c>
      <c r="B2095" s="15">
        <v>8</v>
      </c>
      <c r="C2095" s="15" t="s">
        <v>79</v>
      </c>
      <c r="D2095" s="15" t="s">
        <v>80</v>
      </c>
      <c r="E2095" s="15" t="s">
        <v>81</v>
      </c>
      <c r="F2095" s="15" t="s">
        <v>82</v>
      </c>
      <c r="G2095" s="16" t="s">
        <v>83</v>
      </c>
      <c r="H2095" s="15">
        <v>60.97</v>
      </c>
      <c r="I2095" s="15">
        <v>0</v>
      </c>
      <c r="J2095" s="15">
        <v>0</v>
      </c>
      <c r="K2095" s="15">
        <v>60.97</v>
      </c>
      <c r="L2095" s="15">
        <v>0</v>
      </c>
      <c r="M2095" s="15">
        <v>0</v>
      </c>
      <c r="N2095" s="15">
        <v>0</v>
      </c>
      <c r="O2095" s="15">
        <v>0</v>
      </c>
      <c r="P2095" s="82">
        <f t="shared" si="34"/>
        <v>0</v>
      </c>
    </row>
    <row r="2096" spans="1:16" s="17" customFormat="1" x14ac:dyDescent="0.25">
      <c r="A2096" s="15">
        <v>2019</v>
      </c>
      <c r="B2096" s="15">
        <v>8</v>
      </c>
      <c r="C2096" s="15" t="s">
        <v>79</v>
      </c>
      <c r="D2096" s="15" t="s">
        <v>80</v>
      </c>
      <c r="E2096" s="15" t="s">
        <v>81</v>
      </c>
      <c r="F2096" s="15" t="s">
        <v>83</v>
      </c>
      <c r="G2096" s="16" t="s">
        <v>83</v>
      </c>
      <c r="H2096" s="15">
        <v>73.58</v>
      </c>
      <c r="I2096" s="15">
        <v>0</v>
      </c>
      <c r="J2096" s="15">
        <v>0</v>
      </c>
      <c r="K2096" s="15">
        <v>0</v>
      </c>
      <c r="L2096" s="15">
        <v>0</v>
      </c>
      <c r="M2096" s="15">
        <v>73.58</v>
      </c>
      <c r="N2096" s="15">
        <v>23.56</v>
      </c>
      <c r="O2096" s="15">
        <v>0</v>
      </c>
      <c r="P2096" s="82">
        <f t="shared" si="34"/>
        <v>50.019999999999996</v>
      </c>
    </row>
    <row r="2097" spans="1:16" s="17" customFormat="1" x14ac:dyDescent="0.25">
      <c r="A2097" s="15">
        <v>2019</v>
      </c>
      <c r="B2097" s="15">
        <v>8</v>
      </c>
      <c r="C2097" s="15" t="s">
        <v>27</v>
      </c>
      <c r="D2097" s="15" t="s">
        <v>84</v>
      </c>
      <c r="E2097" s="15" t="s">
        <v>85</v>
      </c>
      <c r="F2097" s="15" t="s">
        <v>86</v>
      </c>
      <c r="G2097" s="16" t="s">
        <v>87</v>
      </c>
      <c r="H2097" s="15">
        <v>8.6999999999999993</v>
      </c>
      <c r="I2097" s="15">
        <v>0</v>
      </c>
      <c r="J2097" s="15">
        <v>0</v>
      </c>
      <c r="K2097" s="15">
        <v>2.1</v>
      </c>
      <c r="L2097" s="15">
        <v>6.59</v>
      </c>
      <c r="M2097" s="15">
        <v>0</v>
      </c>
      <c r="N2097" s="15">
        <v>0</v>
      </c>
      <c r="O2097" s="15">
        <v>0</v>
      </c>
      <c r="P2097" s="82">
        <f t="shared" si="34"/>
        <v>0</v>
      </c>
    </row>
    <row r="2098" spans="1:16" s="17" customFormat="1" x14ac:dyDescent="0.25">
      <c r="A2098" s="15">
        <v>2019</v>
      </c>
      <c r="B2098" s="15">
        <v>8</v>
      </c>
      <c r="C2098" s="15" t="s">
        <v>27</v>
      </c>
      <c r="D2098" s="15" t="s">
        <v>84</v>
      </c>
      <c r="E2098" s="15" t="s">
        <v>85</v>
      </c>
      <c r="F2098" s="15" t="s">
        <v>88</v>
      </c>
      <c r="G2098" s="16" t="s">
        <v>87</v>
      </c>
      <c r="H2098" s="15">
        <v>3.04</v>
      </c>
      <c r="I2098" s="15">
        <v>0</v>
      </c>
      <c r="J2098" s="15">
        <v>0</v>
      </c>
      <c r="K2098" s="15">
        <v>0.73</v>
      </c>
      <c r="L2098" s="15">
        <v>2.2999999999999998</v>
      </c>
      <c r="M2098" s="15">
        <v>0</v>
      </c>
      <c r="N2098" s="15">
        <v>0</v>
      </c>
      <c r="O2098" s="15">
        <v>0</v>
      </c>
      <c r="P2098" s="82">
        <f t="shared" si="34"/>
        <v>0</v>
      </c>
    </row>
    <row r="2099" spans="1:16" s="17" customFormat="1" x14ac:dyDescent="0.25">
      <c r="A2099" s="15">
        <v>2019</v>
      </c>
      <c r="B2099" s="15">
        <v>8</v>
      </c>
      <c r="C2099" s="15" t="s">
        <v>89</v>
      </c>
      <c r="D2099" s="15" t="s">
        <v>90</v>
      </c>
      <c r="E2099" s="15" t="s">
        <v>91</v>
      </c>
      <c r="F2099" s="15" t="s">
        <v>92</v>
      </c>
      <c r="G2099" s="16" t="s">
        <v>93</v>
      </c>
      <c r="H2099" s="15">
        <v>0.91</v>
      </c>
      <c r="I2099" s="15">
        <v>0</v>
      </c>
      <c r="J2099" s="15">
        <v>0</v>
      </c>
      <c r="K2099" s="15">
        <v>0</v>
      </c>
      <c r="L2099" s="15">
        <v>0.4</v>
      </c>
      <c r="M2099" s="15">
        <v>0.51</v>
      </c>
      <c r="N2099" s="15">
        <v>0.18</v>
      </c>
      <c r="O2099" s="15">
        <v>0</v>
      </c>
      <c r="P2099" s="82">
        <f t="shared" si="34"/>
        <v>0.33</v>
      </c>
    </row>
    <row r="2100" spans="1:16" s="17" customFormat="1" x14ac:dyDescent="0.25">
      <c r="A2100" s="15">
        <v>2019</v>
      </c>
      <c r="B2100" s="15">
        <v>8</v>
      </c>
      <c r="C2100" s="15" t="s">
        <v>89</v>
      </c>
      <c r="D2100" s="15" t="s">
        <v>90</v>
      </c>
      <c r="E2100" s="15" t="s">
        <v>91</v>
      </c>
      <c r="F2100" s="15" t="s">
        <v>94</v>
      </c>
      <c r="G2100" s="16" t="s">
        <v>93</v>
      </c>
      <c r="H2100" s="15">
        <v>18.350000000000001</v>
      </c>
      <c r="I2100" s="15">
        <v>0</v>
      </c>
      <c r="J2100" s="15">
        <v>0</v>
      </c>
      <c r="K2100" s="15">
        <v>0</v>
      </c>
      <c r="L2100" s="15">
        <v>5.92</v>
      </c>
      <c r="M2100" s="15">
        <v>12.42</v>
      </c>
      <c r="N2100" s="15">
        <v>4.38</v>
      </c>
      <c r="O2100" s="15">
        <v>0</v>
      </c>
      <c r="P2100" s="82">
        <f t="shared" si="34"/>
        <v>8.0399999999999991</v>
      </c>
    </row>
    <row r="2101" spans="1:16" s="17" customFormat="1" x14ac:dyDescent="0.25">
      <c r="A2101" s="15">
        <v>2019</v>
      </c>
      <c r="B2101" s="15">
        <v>8</v>
      </c>
      <c r="C2101" s="15" t="s">
        <v>89</v>
      </c>
      <c r="D2101" s="15" t="s">
        <v>90</v>
      </c>
      <c r="E2101" s="15" t="s">
        <v>91</v>
      </c>
      <c r="F2101" s="15" t="s">
        <v>95</v>
      </c>
      <c r="G2101" s="16" t="s">
        <v>93</v>
      </c>
      <c r="H2101" s="15">
        <v>230.58</v>
      </c>
      <c r="I2101" s="15">
        <v>0</v>
      </c>
      <c r="J2101" s="15">
        <v>0</v>
      </c>
      <c r="K2101" s="15">
        <v>1.44</v>
      </c>
      <c r="L2101" s="15">
        <v>25.69</v>
      </c>
      <c r="M2101" s="15">
        <v>203.44</v>
      </c>
      <c r="N2101" s="15">
        <v>71.760000000000005</v>
      </c>
      <c r="O2101" s="15">
        <v>0</v>
      </c>
      <c r="P2101" s="82">
        <f t="shared" si="34"/>
        <v>131.68</v>
      </c>
    </row>
    <row r="2102" spans="1:16" s="17" customFormat="1" x14ac:dyDescent="0.25">
      <c r="A2102" s="15">
        <v>2019</v>
      </c>
      <c r="B2102" s="15">
        <v>8</v>
      </c>
      <c r="C2102" s="15" t="s">
        <v>89</v>
      </c>
      <c r="D2102" s="15" t="s">
        <v>90</v>
      </c>
      <c r="E2102" s="15" t="s">
        <v>91</v>
      </c>
      <c r="F2102" s="15" t="s">
        <v>96</v>
      </c>
      <c r="G2102" s="16" t="s">
        <v>93</v>
      </c>
      <c r="H2102" s="15">
        <v>0.06</v>
      </c>
      <c r="I2102" s="15">
        <v>0</v>
      </c>
      <c r="J2102" s="15">
        <v>0</v>
      </c>
      <c r="K2102" s="15">
        <v>0</v>
      </c>
      <c r="L2102" s="15">
        <v>0</v>
      </c>
      <c r="M2102" s="15">
        <v>0.06</v>
      </c>
      <c r="N2102" s="15">
        <v>0.02</v>
      </c>
      <c r="O2102" s="15">
        <v>0</v>
      </c>
      <c r="P2102" s="82">
        <f t="shared" si="34"/>
        <v>3.9999999999999994E-2</v>
      </c>
    </row>
    <row r="2103" spans="1:16" s="17" customFormat="1" x14ac:dyDescent="0.25">
      <c r="A2103" s="15">
        <v>2019</v>
      </c>
      <c r="B2103" s="15">
        <v>8</v>
      </c>
      <c r="C2103" s="15" t="s">
        <v>89</v>
      </c>
      <c r="D2103" s="15" t="s">
        <v>90</v>
      </c>
      <c r="E2103" s="15" t="s">
        <v>91</v>
      </c>
      <c r="F2103" s="15" t="s">
        <v>97</v>
      </c>
      <c r="G2103" s="16" t="s">
        <v>93</v>
      </c>
      <c r="H2103" s="15">
        <v>64.94</v>
      </c>
      <c r="I2103" s="15">
        <v>0</v>
      </c>
      <c r="J2103" s="15">
        <v>0</v>
      </c>
      <c r="K2103" s="15">
        <v>1.6600000000000001</v>
      </c>
      <c r="L2103" s="15">
        <v>2.65</v>
      </c>
      <c r="M2103" s="15">
        <v>60.64</v>
      </c>
      <c r="N2103" s="15">
        <v>21.39</v>
      </c>
      <c r="O2103" s="15">
        <v>0</v>
      </c>
      <c r="P2103" s="82">
        <f t="shared" si="34"/>
        <v>39.25</v>
      </c>
    </row>
    <row r="2104" spans="1:16" s="17" customFormat="1" x14ac:dyDescent="0.25">
      <c r="A2104" s="15">
        <v>2019</v>
      </c>
      <c r="B2104" s="15">
        <v>8</v>
      </c>
      <c r="C2104" s="15" t="s">
        <v>98</v>
      </c>
      <c r="D2104" s="15" t="s">
        <v>99</v>
      </c>
      <c r="E2104" s="15" t="s">
        <v>100</v>
      </c>
      <c r="F2104" s="15" t="s">
        <v>101</v>
      </c>
      <c r="G2104" s="16" t="s">
        <v>102</v>
      </c>
      <c r="H2104" s="15">
        <v>17.489999999999998</v>
      </c>
      <c r="I2104" s="15">
        <v>0</v>
      </c>
      <c r="J2104" s="15">
        <v>0</v>
      </c>
      <c r="K2104" s="15">
        <v>0</v>
      </c>
      <c r="L2104" s="15">
        <v>0.91</v>
      </c>
      <c r="M2104" s="15">
        <v>0</v>
      </c>
      <c r="N2104" s="15">
        <v>0</v>
      </c>
      <c r="O2104" s="15">
        <v>16.59</v>
      </c>
      <c r="P2104" s="82">
        <f t="shared" si="34"/>
        <v>16.59</v>
      </c>
    </row>
    <row r="2105" spans="1:16" s="17" customFormat="1" x14ac:dyDescent="0.25">
      <c r="A2105" s="15">
        <v>2019</v>
      </c>
      <c r="B2105" s="15">
        <v>8</v>
      </c>
      <c r="C2105" s="15" t="s">
        <v>19</v>
      </c>
      <c r="D2105" s="15" t="s">
        <v>103</v>
      </c>
      <c r="E2105" s="15" t="s">
        <v>104</v>
      </c>
      <c r="F2105" s="15" t="s">
        <v>105</v>
      </c>
      <c r="G2105" s="16" t="s">
        <v>19</v>
      </c>
      <c r="H2105" s="15">
        <v>11.219999999999999</v>
      </c>
      <c r="I2105" s="15">
        <v>0</v>
      </c>
      <c r="J2105" s="15">
        <v>0</v>
      </c>
      <c r="K2105" s="15">
        <v>0</v>
      </c>
      <c r="L2105" s="15">
        <v>11.219999999999999</v>
      </c>
      <c r="M2105" s="15">
        <v>0</v>
      </c>
      <c r="N2105" s="15">
        <v>0</v>
      </c>
      <c r="O2105" s="15">
        <v>0</v>
      </c>
      <c r="P2105" s="82">
        <f t="shared" si="34"/>
        <v>0</v>
      </c>
    </row>
    <row r="2106" spans="1:16" s="17" customFormat="1" x14ac:dyDescent="0.25">
      <c r="A2106" s="15">
        <v>2019</v>
      </c>
      <c r="B2106" s="15">
        <v>8</v>
      </c>
      <c r="C2106" s="15" t="s">
        <v>19</v>
      </c>
      <c r="D2106" s="15" t="s">
        <v>106</v>
      </c>
      <c r="E2106" s="15" t="s">
        <v>104</v>
      </c>
      <c r="F2106" s="15" t="s">
        <v>107</v>
      </c>
      <c r="G2106" s="16" t="s">
        <v>19</v>
      </c>
      <c r="H2106" s="15">
        <v>9.02</v>
      </c>
      <c r="I2106" s="15">
        <v>0</v>
      </c>
      <c r="J2106" s="15">
        <v>0</v>
      </c>
      <c r="K2106" s="15">
        <v>0.39</v>
      </c>
      <c r="L2106" s="15">
        <v>8.620000000000001</v>
      </c>
      <c r="M2106" s="15">
        <v>0</v>
      </c>
      <c r="N2106" s="15">
        <v>0</v>
      </c>
      <c r="O2106" s="15">
        <v>0</v>
      </c>
      <c r="P2106" s="82">
        <f t="shared" si="34"/>
        <v>0</v>
      </c>
    </row>
    <row r="2107" spans="1:16" s="17" customFormat="1" x14ac:dyDescent="0.25">
      <c r="A2107" s="15">
        <v>2019</v>
      </c>
      <c r="B2107" s="15">
        <v>8</v>
      </c>
      <c r="C2107" s="15" t="s">
        <v>19</v>
      </c>
      <c r="D2107" s="15" t="s">
        <v>66</v>
      </c>
      <c r="E2107" s="15" t="s">
        <v>104</v>
      </c>
      <c r="F2107" s="15" t="s">
        <v>107</v>
      </c>
      <c r="G2107" s="16" t="s">
        <v>19</v>
      </c>
      <c r="H2107" s="15">
        <v>9.5299999999999994</v>
      </c>
      <c r="I2107" s="15">
        <v>0</v>
      </c>
      <c r="J2107" s="15">
        <v>0</v>
      </c>
      <c r="K2107" s="15">
        <v>0.42</v>
      </c>
      <c r="L2107" s="15">
        <v>9.1100000000000012</v>
      </c>
      <c r="M2107" s="15">
        <v>0</v>
      </c>
      <c r="N2107" s="15">
        <v>0</v>
      </c>
      <c r="O2107" s="15">
        <v>0</v>
      </c>
      <c r="P2107" s="82">
        <f t="shared" si="34"/>
        <v>0</v>
      </c>
    </row>
    <row r="2108" spans="1:16" s="17" customFormat="1" x14ac:dyDescent="0.25">
      <c r="A2108" s="15">
        <v>2019</v>
      </c>
      <c r="B2108" s="15">
        <v>8</v>
      </c>
      <c r="C2108" s="15" t="s">
        <v>19</v>
      </c>
      <c r="D2108" s="15" t="s">
        <v>70</v>
      </c>
      <c r="E2108" s="15" t="s">
        <v>104</v>
      </c>
      <c r="F2108" s="15" t="s">
        <v>108</v>
      </c>
      <c r="G2108" s="16" t="s">
        <v>19</v>
      </c>
      <c r="H2108" s="15">
        <v>11.79</v>
      </c>
      <c r="I2108" s="15">
        <v>0</v>
      </c>
      <c r="J2108" s="15">
        <v>0</v>
      </c>
      <c r="K2108" s="15">
        <v>0.57999999999999996</v>
      </c>
      <c r="L2108" s="15">
        <v>11.21</v>
      </c>
      <c r="M2108" s="15">
        <v>0</v>
      </c>
      <c r="N2108" s="15">
        <v>0</v>
      </c>
      <c r="O2108" s="15">
        <v>0</v>
      </c>
      <c r="P2108" s="82">
        <f t="shared" si="34"/>
        <v>0</v>
      </c>
    </row>
    <row r="2109" spans="1:16" s="17" customFormat="1" x14ac:dyDescent="0.25">
      <c r="A2109" s="15">
        <v>2019</v>
      </c>
      <c r="B2109" s="15">
        <v>8</v>
      </c>
      <c r="C2109" s="15" t="s">
        <v>19</v>
      </c>
      <c r="D2109" s="15" t="s">
        <v>70</v>
      </c>
      <c r="E2109" s="15" t="s">
        <v>104</v>
      </c>
      <c r="F2109" s="15" t="s">
        <v>109</v>
      </c>
      <c r="G2109" s="16" t="s">
        <v>19</v>
      </c>
      <c r="H2109" s="15">
        <v>17.13</v>
      </c>
      <c r="I2109" s="15">
        <v>0</v>
      </c>
      <c r="J2109" s="15">
        <v>0</v>
      </c>
      <c r="K2109" s="15">
        <v>0.7</v>
      </c>
      <c r="L2109" s="15">
        <v>11.43</v>
      </c>
      <c r="M2109" s="15">
        <v>4.99</v>
      </c>
      <c r="N2109" s="15">
        <v>0</v>
      </c>
      <c r="O2109" s="15">
        <v>0</v>
      </c>
      <c r="P2109" s="82">
        <f t="shared" si="34"/>
        <v>4.99</v>
      </c>
    </row>
    <row r="2110" spans="1:16" s="17" customFormat="1" x14ac:dyDescent="0.25">
      <c r="A2110" s="15">
        <v>2019</v>
      </c>
      <c r="B2110" s="15">
        <v>8</v>
      </c>
      <c r="C2110" s="15" t="s">
        <v>19</v>
      </c>
      <c r="D2110" s="15" t="s">
        <v>110</v>
      </c>
      <c r="E2110" s="15" t="s">
        <v>104</v>
      </c>
      <c r="F2110" s="15" t="s">
        <v>111</v>
      </c>
      <c r="G2110" s="16" t="s">
        <v>19</v>
      </c>
      <c r="H2110" s="15">
        <v>0.95</v>
      </c>
      <c r="I2110" s="15">
        <v>0</v>
      </c>
      <c r="J2110" s="15">
        <v>0</v>
      </c>
      <c r="K2110" s="15">
        <v>0</v>
      </c>
      <c r="L2110" s="15">
        <v>0</v>
      </c>
      <c r="M2110" s="15">
        <v>0.95</v>
      </c>
      <c r="N2110" s="15">
        <v>0</v>
      </c>
      <c r="O2110" s="15">
        <v>0</v>
      </c>
      <c r="P2110" s="82">
        <f t="shared" si="34"/>
        <v>0.95</v>
      </c>
    </row>
    <row r="2111" spans="1:16" s="17" customFormat="1" x14ac:dyDescent="0.25">
      <c r="A2111" s="15">
        <v>2019</v>
      </c>
      <c r="B2111" s="15">
        <v>8</v>
      </c>
      <c r="C2111" s="15" t="s">
        <v>19</v>
      </c>
      <c r="D2111" s="15" t="s">
        <v>70</v>
      </c>
      <c r="E2111" s="15" t="s">
        <v>104</v>
      </c>
      <c r="F2111" s="15" t="s">
        <v>112</v>
      </c>
      <c r="G2111" s="16" t="s">
        <v>19</v>
      </c>
      <c r="H2111" s="15">
        <v>5</v>
      </c>
      <c r="I2111" s="15">
        <v>0</v>
      </c>
      <c r="J2111" s="15">
        <v>0</v>
      </c>
      <c r="K2111" s="15">
        <v>0.35000000000000003</v>
      </c>
      <c r="L2111" s="15">
        <v>4.66</v>
      </c>
      <c r="M2111" s="15">
        <v>0</v>
      </c>
      <c r="N2111" s="15">
        <v>0</v>
      </c>
      <c r="O2111" s="15">
        <v>0</v>
      </c>
      <c r="P2111" s="82">
        <f t="shared" si="34"/>
        <v>0</v>
      </c>
    </row>
    <row r="2112" spans="1:16" s="17" customFormat="1" x14ac:dyDescent="0.25">
      <c r="A2112" s="15">
        <v>2019</v>
      </c>
      <c r="B2112" s="15">
        <v>8</v>
      </c>
      <c r="C2112" s="15" t="s">
        <v>19</v>
      </c>
      <c r="D2112" s="15" t="s">
        <v>20</v>
      </c>
      <c r="E2112" s="15" t="s">
        <v>542</v>
      </c>
      <c r="F2112" s="15" t="s">
        <v>116</v>
      </c>
      <c r="G2112" s="5" t="s">
        <v>117</v>
      </c>
      <c r="H2112" s="15">
        <v>2.0499999999999998</v>
      </c>
      <c r="I2112" s="15">
        <v>0</v>
      </c>
      <c r="J2112" s="15">
        <v>0</v>
      </c>
      <c r="K2112" s="15">
        <v>0.01</v>
      </c>
      <c r="L2112" s="15">
        <v>0</v>
      </c>
      <c r="M2112" s="15">
        <v>0</v>
      </c>
      <c r="N2112" s="15">
        <v>0</v>
      </c>
      <c r="O2112" s="15">
        <v>2.04</v>
      </c>
      <c r="P2112" s="82">
        <f t="shared" si="34"/>
        <v>2.04</v>
      </c>
    </row>
    <row r="2113" spans="1:16" s="17" customFormat="1" x14ac:dyDescent="0.25">
      <c r="A2113" s="15">
        <v>2019</v>
      </c>
      <c r="B2113" s="15">
        <v>8</v>
      </c>
      <c r="C2113" s="15" t="s">
        <v>19</v>
      </c>
      <c r="D2113" s="15" t="s">
        <v>20</v>
      </c>
      <c r="E2113" s="15" t="s">
        <v>542</v>
      </c>
      <c r="F2113" s="15" t="s">
        <v>118</v>
      </c>
      <c r="G2113" s="5" t="s">
        <v>117</v>
      </c>
      <c r="H2113" s="15">
        <v>1.63</v>
      </c>
      <c r="I2113" s="15">
        <v>0</v>
      </c>
      <c r="J2113" s="15">
        <v>0</v>
      </c>
      <c r="K2113" s="15">
        <v>0.12</v>
      </c>
      <c r="L2113" s="15">
        <v>0</v>
      </c>
      <c r="M2113" s="15">
        <v>0</v>
      </c>
      <c r="N2113" s="15">
        <v>0</v>
      </c>
      <c r="O2113" s="15">
        <v>1.51</v>
      </c>
      <c r="P2113" s="82">
        <f t="shared" si="34"/>
        <v>1.51</v>
      </c>
    </row>
    <row r="2114" spans="1:16" s="17" customFormat="1" x14ac:dyDescent="0.25">
      <c r="A2114" s="15">
        <v>2019</v>
      </c>
      <c r="B2114" s="15">
        <v>8</v>
      </c>
      <c r="C2114" s="15" t="s">
        <v>98</v>
      </c>
      <c r="D2114" s="15" t="s">
        <v>120</v>
      </c>
      <c r="E2114" s="15" t="s">
        <v>121</v>
      </c>
      <c r="F2114" s="15" t="s">
        <v>122</v>
      </c>
      <c r="G2114" s="16" t="s">
        <v>122</v>
      </c>
      <c r="H2114" s="15">
        <v>10.36</v>
      </c>
      <c r="I2114" s="15">
        <v>0</v>
      </c>
      <c r="J2114" s="15">
        <v>0</v>
      </c>
      <c r="K2114" s="15">
        <v>0</v>
      </c>
      <c r="L2114" s="15">
        <v>0.99</v>
      </c>
      <c r="M2114" s="15">
        <v>0</v>
      </c>
      <c r="N2114" s="15">
        <v>0</v>
      </c>
      <c r="O2114" s="15">
        <v>9.3699999999999992</v>
      </c>
      <c r="P2114" s="82">
        <f t="shared" si="34"/>
        <v>9.3699999999999992</v>
      </c>
    </row>
    <row r="2115" spans="1:16" s="17" customFormat="1" x14ac:dyDescent="0.25">
      <c r="A2115" s="15">
        <v>2019</v>
      </c>
      <c r="B2115" s="15">
        <v>8</v>
      </c>
      <c r="C2115" s="15" t="s">
        <v>98</v>
      </c>
      <c r="D2115" s="15" t="s">
        <v>120</v>
      </c>
      <c r="E2115" s="15" t="s">
        <v>121</v>
      </c>
      <c r="F2115" s="15" t="s">
        <v>123</v>
      </c>
      <c r="G2115" s="16" t="s">
        <v>122</v>
      </c>
      <c r="H2115" s="15">
        <v>0.11</v>
      </c>
      <c r="I2115" s="15">
        <v>0</v>
      </c>
      <c r="J2115" s="15">
        <v>0</v>
      </c>
      <c r="K2115" s="15">
        <v>0</v>
      </c>
      <c r="L2115" s="15">
        <v>0</v>
      </c>
      <c r="M2115" s="15">
        <v>0</v>
      </c>
      <c r="N2115" s="15">
        <v>0</v>
      </c>
      <c r="O2115" s="15">
        <v>0.11</v>
      </c>
      <c r="P2115" s="82">
        <f t="shared" si="34"/>
        <v>0.11</v>
      </c>
    </row>
    <row r="2116" spans="1:16" s="17" customFormat="1" x14ac:dyDescent="0.25">
      <c r="A2116" s="15">
        <v>2019</v>
      </c>
      <c r="B2116" s="15">
        <v>8</v>
      </c>
      <c r="C2116" s="15" t="s">
        <v>124</v>
      </c>
      <c r="D2116" s="15" t="s">
        <v>125</v>
      </c>
      <c r="E2116" s="15" t="s">
        <v>543</v>
      </c>
      <c r="F2116" s="15" t="s">
        <v>127</v>
      </c>
      <c r="G2116" s="16" t="s">
        <v>128</v>
      </c>
      <c r="H2116" s="15">
        <v>55.49</v>
      </c>
      <c r="I2116" s="15">
        <v>0</v>
      </c>
      <c r="J2116" s="15">
        <v>0</v>
      </c>
      <c r="K2116" s="15">
        <v>0</v>
      </c>
      <c r="L2116" s="15">
        <v>21.58</v>
      </c>
      <c r="M2116" s="15">
        <v>33.909999999999997</v>
      </c>
      <c r="N2116" s="15">
        <v>3.63</v>
      </c>
      <c r="O2116" s="15">
        <v>0</v>
      </c>
      <c r="P2116" s="82">
        <f t="shared" ref="P2116:P2179" si="35">+O2116+M2116-N2116</f>
        <v>30.279999999999998</v>
      </c>
    </row>
    <row r="2117" spans="1:16" s="17" customFormat="1" x14ac:dyDescent="0.25">
      <c r="A2117" s="15">
        <v>2019</v>
      </c>
      <c r="B2117" s="15">
        <v>8</v>
      </c>
      <c r="C2117" s="15" t="s">
        <v>124</v>
      </c>
      <c r="D2117" s="15" t="s">
        <v>129</v>
      </c>
      <c r="E2117" s="15" t="s">
        <v>543</v>
      </c>
      <c r="F2117" s="15" t="s">
        <v>130</v>
      </c>
      <c r="G2117" s="16" t="s">
        <v>128</v>
      </c>
      <c r="H2117" s="15">
        <v>20.87</v>
      </c>
      <c r="I2117" s="15">
        <v>0</v>
      </c>
      <c r="J2117" s="15">
        <v>0</v>
      </c>
      <c r="K2117" s="15">
        <v>8.2799999999999994</v>
      </c>
      <c r="L2117" s="15">
        <v>0.32</v>
      </c>
      <c r="M2117" s="15">
        <v>0</v>
      </c>
      <c r="N2117" s="15">
        <v>0</v>
      </c>
      <c r="O2117" s="15">
        <v>12.27</v>
      </c>
      <c r="P2117" s="82">
        <f t="shared" si="35"/>
        <v>12.27</v>
      </c>
    </row>
    <row r="2118" spans="1:16" s="17" customFormat="1" x14ac:dyDescent="0.25">
      <c r="A2118" s="15">
        <v>2019</v>
      </c>
      <c r="B2118" s="15">
        <v>8</v>
      </c>
      <c r="C2118" s="15" t="s">
        <v>15</v>
      </c>
      <c r="D2118" s="15" t="s">
        <v>131</v>
      </c>
      <c r="E2118" s="15" t="s">
        <v>43</v>
      </c>
      <c r="F2118" s="15" t="s">
        <v>132</v>
      </c>
      <c r="G2118" s="16" t="s">
        <v>132</v>
      </c>
      <c r="H2118" s="15">
        <v>0.39</v>
      </c>
      <c r="I2118" s="15">
        <v>0</v>
      </c>
      <c r="J2118" s="15">
        <v>0</v>
      </c>
      <c r="K2118" s="15">
        <v>0.2</v>
      </c>
      <c r="L2118" s="15">
        <v>0.19</v>
      </c>
      <c r="M2118" s="15">
        <v>0</v>
      </c>
      <c r="N2118" s="15">
        <v>0</v>
      </c>
      <c r="O2118" s="15">
        <v>0</v>
      </c>
      <c r="P2118" s="82">
        <f t="shared" si="35"/>
        <v>0</v>
      </c>
    </row>
    <row r="2119" spans="1:16" s="17" customFormat="1" x14ac:dyDescent="0.25">
      <c r="A2119" s="15">
        <v>2019</v>
      </c>
      <c r="B2119" s="15">
        <v>8</v>
      </c>
      <c r="C2119" s="15" t="s">
        <v>133</v>
      </c>
      <c r="D2119" s="15" t="s">
        <v>134</v>
      </c>
      <c r="E2119" s="15" t="s">
        <v>43</v>
      </c>
      <c r="F2119" s="15" t="s">
        <v>135</v>
      </c>
      <c r="G2119" s="16" t="s">
        <v>136</v>
      </c>
      <c r="H2119" s="15">
        <v>92.11</v>
      </c>
      <c r="I2119" s="15">
        <v>0</v>
      </c>
      <c r="J2119" s="15">
        <v>0</v>
      </c>
      <c r="K2119" s="15">
        <v>0</v>
      </c>
      <c r="L2119" s="15">
        <v>0</v>
      </c>
      <c r="M2119" s="15">
        <v>0</v>
      </c>
      <c r="N2119" s="15">
        <v>0</v>
      </c>
      <c r="O2119" s="15">
        <v>92.11</v>
      </c>
      <c r="P2119" s="82">
        <f t="shared" si="35"/>
        <v>92.11</v>
      </c>
    </row>
    <row r="2120" spans="1:16" s="17" customFormat="1" x14ac:dyDescent="0.25">
      <c r="A2120" s="15">
        <v>2019</v>
      </c>
      <c r="B2120" s="15">
        <v>8</v>
      </c>
      <c r="C2120" s="15" t="s">
        <v>79</v>
      </c>
      <c r="D2120" s="15" t="s">
        <v>137</v>
      </c>
      <c r="E2120" s="15" t="s">
        <v>138</v>
      </c>
      <c r="F2120" s="15" t="s">
        <v>139</v>
      </c>
      <c r="G2120" s="16" t="s">
        <v>140</v>
      </c>
      <c r="H2120" s="15">
        <v>0.19</v>
      </c>
      <c r="I2120" s="15">
        <v>0</v>
      </c>
      <c r="J2120" s="15">
        <v>0</v>
      </c>
      <c r="K2120" s="15">
        <v>0.19</v>
      </c>
      <c r="L2120" s="15">
        <v>0</v>
      </c>
      <c r="M2120" s="15">
        <v>0</v>
      </c>
      <c r="N2120" s="15">
        <v>0</v>
      </c>
      <c r="O2120" s="15">
        <v>0</v>
      </c>
      <c r="P2120" s="82">
        <f t="shared" si="35"/>
        <v>0</v>
      </c>
    </row>
    <row r="2121" spans="1:16" s="17" customFormat="1" x14ac:dyDescent="0.25">
      <c r="A2121" s="15">
        <v>2019</v>
      </c>
      <c r="B2121" s="15">
        <v>8</v>
      </c>
      <c r="C2121" s="15" t="s">
        <v>79</v>
      </c>
      <c r="D2121" s="15" t="s">
        <v>137</v>
      </c>
      <c r="E2121" s="15" t="s">
        <v>138</v>
      </c>
      <c r="F2121" s="15" t="s">
        <v>141</v>
      </c>
      <c r="G2121" s="16" t="s">
        <v>140</v>
      </c>
      <c r="H2121" s="15">
        <v>0.87</v>
      </c>
      <c r="I2121" s="15">
        <v>0</v>
      </c>
      <c r="J2121" s="15">
        <v>0</v>
      </c>
      <c r="K2121" s="15">
        <v>0.87</v>
      </c>
      <c r="L2121" s="15">
        <v>0</v>
      </c>
      <c r="M2121" s="15">
        <v>0</v>
      </c>
      <c r="N2121" s="15">
        <v>0</v>
      </c>
      <c r="O2121" s="15">
        <v>0</v>
      </c>
      <c r="P2121" s="82">
        <f t="shared" si="35"/>
        <v>0</v>
      </c>
    </row>
    <row r="2122" spans="1:16" s="17" customFormat="1" x14ac:dyDescent="0.25">
      <c r="A2122" s="15">
        <v>2019</v>
      </c>
      <c r="B2122" s="15">
        <v>8</v>
      </c>
      <c r="C2122" s="15" t="s">
        <v>79</v>
      </c>
      <c r="D2122" s="15" t="s">
        <v>79</v>
      </c>
      <c r="E2122" s="15" t="s">
        <v>138</v>
      </c>
      <c r="F2122" s="15" t="s">
        <v>140</v>
      </c>
      <c r="G2122" s="16" t="s">
        <v>140</v>
      </c>
      <c r="H2122" s="15">
        <v>10.91</v>
      </c>
      <c r="I2122" s="15">
        <v>0</v>
      </c>
      <c r="J2122" s="15">
        <v>0</v>
      </c>
      <c r="K2122" s="15">
        <v>10.91</v>
      </c>
      <c r="L2122" s="15">
        <v>0</v>
      </c>
      <c r="M2122" s="15">
        <v>0</v>
      </c>
      <c r="N2122" s="15">
        <v>0</v>
      </c>
      <c r="O2122" s="15">
        <v>0</v>
      </c>
      <c r="P2122" s="82">
        <f t="shared" si="35"/>
        <v>0</v>
      </c>
    </row>
    <row r="2123" spans="1:16" s="17" customFormat="1" x14ac:dyDescent="0.25">
      <c r="A2123" s="15">
        <v>2019</v>
      </c>
      <c r="B2123" s="15">
        <v>8</v>
      </c>
      <c r="C2123" s="15" t="s">
        <v>79</v>
      </c>
      <c r="D2123" s="15" t="s">
        <v>137</v>
      </c>
      <c r="E2123" s="15" t="s">
        <v>138</v>
      </c>
      <c r="F2123" s="15" t="s">
        <v>140</v>
      </c>
      <c r="G2123" s="16" t="s">
        <v>140</v>
      </c>
      <c r="H2123" s="15">
        <v>0.16</v>
      </c>
      <c r="I2123" s="15">
        <v>0</v>
      </c>
      <c r="J2123" s="15">
        <v>0</v>
      </c>
      <c r="K2123" s="15">
        <v>0.16</v>
      </c>
      <c r="L2123" s="15">
        <v>0</v>
      </c>
      <c r="M2123" s="15">
        <v>0</v>
      </c>
      <c r="N2123" s="15">
        <v>0</v>
      </c>
      <c r="O2123" s="15">
        <v>0</v>
      </c>
      <c r="P2123" s="82">
        <f t="shared" si="35"/>
        <v>0</v>
      </c>
    </row>
    <row r="2124" spans="1:16" s="17" customFormat="1" x14ac:dyDescent="0.25">
      <c r="A2124" s="15">
        <v>2019</v>
      </c>
      <c r="B2124" s="15">
        <v>8</v>
      </c>
      <c r="C2124" s="15" t="s">
        <v>79</v>
      </c>
      <c r="D2124" s="15" t="s">
        <v>79</v>
      </c>
      <c r="E2124" s="15" t="s">
        <v>138</v>
      </c>
      <c r="F2124" s="15" t="s">
        <v>142</v>
      </c>
      <c r="G2124" s="16" t="s">
        <v>140</v>
      </c>
      <c r="H2124" s="15">
        <v>0.24</v>
      </c>
      <c r="I2124" s="15">
        <v>0</v>
      </c>
      <c r="J2124" s="15">
        <v>0</v>
      </c>
      <c r="K2124" s="15">
        <v>0.24</v>
      </c>
      <c r="L2124" s="15">
        <v>0</v>
      </c>
      <c r="M2124" s="15">
        <v>0</v>
      </c>
      <c r="N2124" s="15">
        <v>0</v>
      </c>
      <c r="O2124" s="15">
        <v>0</v>
      </c>
      <c r="P2124" s="82">
        <f t="shared" si="35"/>
        <v>0</v>
      </c>
    </row>
    <row r="2125" spans="1:16" s="17" customFormat="1" x14ac:dyDescent="0.25">
      <c r="A2125" s="15">
        <v>2019</v>
      </c>
      <c r="B2125" s="15">
        <v>8</v>
      </c>
      <c r="C2125" s="15" t="s">
        <v>79</v>
      </c>
      <c r="D2125" s="15" t="s">
        <v>137</v>
      </c>
      <c r="E2125" s="15" t="s">
        <v>138</v>
      </c>
      <c r="F2125" s="15" t="s">
        <v>143</v>
      </c>
      <c r="G2125" s="16" t="s">
        <v>140</v>
      </c>
      <c r="H2125" s="15">
        <v>0.17</v>
      </c>
      <c r="I2125" s="15">
        <v>0</v>
      </c>
      <c r="J2125" s="15">
        <v>0</v>
      </c>
      <c r="K2125" s="15">
        <v>0.17</v>
      </c>
      <c r="L2125" s="15">
        <v>0</v>
      </c>
      <c r="M2125" s="15">
        <v>0</v>
      </c>
      <c r="N2125" s="15">
        <v>0</v>
      </c>
      <c r="O2125" s="15">
        <v>0</v>
      </c>
      <c r="P2125" s="82">
        <f t="shared" si="35"/>
        <v>0</v>
      </c>
    </row>
    <row r="2126" spans="1:16" s="17" customFormat="1" x14ac:dyDescent="0.25">
      <c r="A2126" s="15">
        <v>2019</v>
      </c>
      <c r="B2126" s="15">
        <v>8</v>
      </c>
      <c r="C2126" s="15" t="s">
        <v>79</v>
      </c>
      <c r="D2126" s="15" t="s">
        <v>79</v>
      </c>
      <c r="E2126" s="15" t="s">
        <v>138</v>
      </c>
      <c r="F2126" s="15" t="s">
        <v>144</v>
      </c>
      <c r="G2126" s="16" t="s">
        <v>140</v>
      </c>
      <c r="H2126" s="15">
        <v>0.56000000000000005</v>
      </c>
      <c r="I2126" s="15">
        <v>0</v>
      </c>
      <c r="J2126" s="15">
        <v>0</v>
      </c>
      <c r="K2126" s="15">
        <v>0.56000000000000005</v>
      </c>
      <c r="L2126" s="15">
        <v>0</v>
      </c>
      <c r="M2126" s="15">
        <v>0</v>
      </c>
      <c r="N2126" s="15">
        <v>0</v>
      </c>
      <c r="O2126" s="15">
        <v>0</v>
      </c>
      <c r="P2126" s="82">
        <f t="shared" si="35"/>
        <v>0</v>
      </c>
    </row>
    <row r="2127" spans="1:16" s="17" customFormat="1" x14ac:dyDescent="0.25">
      <c r="A2127" s="15">
        <v>2019</v>
      </c>
      <c r="B2127" s="15">
        <v>8</v>
      </c>
      <c r="C2127" s="15" t="s">
        <v>79</v>
      </c>
      <c r="D2127" s="15" t="s">
        <v>79</v>
      </c>
      <c r="E2127" s="15" t="s">
        <v>138</v>
      </c>
      <c r="F2127" s="15" t="s">
        <v>145</v>
      </c>
      <c r="G2127" s="16" t="s">
        <v>140</v>
      </c>
      <c r="H2127" s="15">
        <v>0.03</v>
      </c>
      <c r="I2127" s="15">
        <v>0</v>
      </c>
      <c r="J2127" s="15">
        <v>0</v>
      </c>
      <c r="K2127" s="15">
        <v>0.03</v>
      </c>
      <c r="L2127" s="15">
        <v>0</v>
      </c>
      <c r="M2127" s="15">
        <v>0</v>
      </c>
      <c r="N2127" s="15">
        <v>0</v>
      </c>
      <c r="O2127" s="15">
        <v>0</v>
      </c>
      <c r="P2127" s="82">
        <f t="shared" si="35"/>
        <v>0</v>
      </c>
    </row>
    <row r="2128" spans="1:16" s="17" customFormat="1" x14ac:dyDescent="0.25">
      <c r="A2128" s="15">
        <v>2019</v>
      </c>
      <c r="B2128" s="15">
        <v>8</v>
      </c>
      <c r="C2128" s="15" t="s">
        <v>146</v>
      </c>
      <c r="D2128" s="15" t="s">
        <v>147</v>
      </c>
      <c r="E2128" s="15" t="s">
        <v>43</v>
      </c>
      <c r="F2128" s="15" t="s">
        <v>148</v>
      </c>
      <c r="G2128" s="16" t="s">
        <v>149</v>
      </c>
      <c r="H2128" s="15">
        <v>8.42</v>
      </c>
      <c r="I2128" s="15">
        <v>0</v>
      </c>
      <c r="J2128" s="15">
        <v>0</v>
      </c>
      <c r="K2128" s="15">
        <v>4.87</v>
      </c>
      <c r="L2128" s="15">
        <v>3.55</v>
      </c>
      <c r="M2128" s="15">
        <v>0</v>
      </c>
      <c r="N2128" s="15">
        <v>0</v>
      </c>
      <c r="O2128" s="15">
        <v>0</v>
      </c>
      <c r="P2128" s="82">
        <f t="shared" si="35"/>
        <v>0</v>
      </c>
    </row>
    <row r="2129" spans="1:16" s="17" customFormat="1" x14ac:dyDescent="0.25">
      <c r="A2129" s="15">
        <v>2019</v>
      </c>
      <c r="B2129" s="15">
        <v>8</v>
      </c>
      <c r="C2129" s="15" t="s">
        <v>146</v>
      </c>
      <c r="D2129" s="15" t="s">
        <v>150</v>
      </c>
      <c r="E2129" s="15" t="s">
        <v>43</v>
      </c>
      <c r="F2129" s="15" t="s">
        <v>150</v>
      </c>
      <c r="G2129" s="16" t="s">
        <v>149</v>
      </c>
      <c r="H2129" s="15">
        <v>41.32</v>
      </c>
      <c r="I2129" s="15">
        <v>0</v>
      </c>
      <c r="J2129" s="15">
        <v>0</v>
      </c>
      <c r="K2129" s="15">
        <v>24.35</v>
      </c>
      <c r="L2129" s="15">
        <v>16.98</v>
      </c>
      <c r="M2129" s="15">
        <v>0</v>
      </c>
      <c r="N2129" s="15">
        <v>0</v>
      </c>
      <c r="O2129" s="15">
        <v>0</v>
      </c>
      <c r="P2129" s="82">
        <f t="shared" si="35"/>
        <v>0</v>
      </c>
    </row>
    <row r="2130" spans="1:16" s="17" customFormat="1" x14ac:dyDescent="0.25">
      <c r="A2130" s="15">
        <v>2019</v>
      </c>
      <c r="B2130" s="15">
        <v>8</v>
      </c>
      <c r="C2130" s="15" t="s">
        <v>146</v>
      </c>
      <c r="D2130" s="15" t="s">
        <v>147</v>
      </c>
      <c r="E2130" s="15" t="s">
        <v>43</v>
      </c>
      <c r="F2130" s="15" t="s">
        <v>150</v>
      </c>
      <c r="G2130" s="16" t="s">
        <v>149</v>
      </c>
      <c r="H2130" s="15">
        <v>36.869999999999997</v>
      </c>
      <c r="I2130" s="15">
        <v>0</v>
      </c>
      <c r="J2130" s="15">
        <v>0</v>
      </c>
      <c r="K2130" s="15">
        <v>21.72</v>
      </c>
      <c r="L2130" s="15">
        <v>15.15</v>
      </c>
      <c r="M2130" s="15">
        <v>0</v>
      </c>
      <c r="N2130" s="15">
        <v>0</v>
      </c>
      <c r="O2130" s="15">
        <v>0</v>
      </c>
      <c r="P2130" s="82">
        <f t="shared" si="35"/>
        <v>0</v>
      </c>
    </row>
    <row r="2131" spans="1:16" s="17" customFormat="1" x14ac:dyDescent="0.25">
      <c r="A2131" s="15">
        <v>2019</v>
      </c>
      <c r="B2131" s="15">
        <v>8</v>
      </c>
      <c r="C2131" s="15" t="s">
        <v>55</v>
      </c>
      <c r="D2131" s="15" t="s">
        <v>151</v>
      </c>
      <c r="E2131" s="15" t="s">
        <v>152</v>
      </c>
      <c r="F2131" s="15" t="s">
        <v>153</v>
      </c>
      <c r="G2131" s="16" t="s">
        <v>154</v>
      </c>
      <c r="H2131" s="15">
        <v>0.42</v>
      </c>
      <c r="I2131" s="15">
        <v>0</v>
      </c>
      <c r="J2131" s="15">
        <v>0</v>
      </c>
      <c r="K2131" s="15">
        <v>0.42</v>
      </c>
      <c r="L2131" s="15">
        <v>0</v>
      </c>
      <c r="M2131" s="15">
        <v>0</v>
      </c>
      <c r="N2131" s="15">
        <v>0</v>
      </c>
      <c r="O2131" s="15">
        <v>0</v>
      </c>
      <c r="P2131" s="82">
        <f t="shared" si="35"/>
        <v>0</v>
      </c>
    </row>
    <row r="2132" spans="1:16" s="17" customFormat="1" x14ac:dyDescent="0.25">
      <c r="A2132" s="15">
        <v>2019</v>
      </c>
      <c r="B2132" s="15">
        <v>8</v>
      </c>
      <c r="C2132" s="15" t="s">
        <v>89</v>
      </c>
      <c r="D2132" s="15" t="s">
        <v>194</v>
      </c>
      <c r="E2132" s="15" t="s">
        <v>81</v>
      </c>
      <c r="F2132" s="15" t="s">
        <v>195</v>
      </c>
      <c r="G2132" s="16" t="s">
        <v>531</v>
      </c>
      <c r="H2132" s="15">
        <v>8.5</v>
      </c>
      <c r="I2132" s="15">
        <v>0</v>
      </c>
      <c r="J2132" s="15">
        <v>0</v>
      </c>
      <c r="K2132" s="15">
        <v>6.47</v>
      </c>
      <c r="L2132" s="15">
        <v>2.0299999999999998</v>
      </c>
      <c r="M2132" s="15">
        <v>0</v>
      </c>
      <c r="N2132" s="15">
        <v>0</v>
      </c>
      <c r="O2132" s="15">
        <v>0</v>
      </c>
      <c r="P2132" s="82">
        <f t="shared" si="35"/>
        <v>0</v>
      </c>
    </row>
    <row r="2133" spans="1:16" s="17" customFormat="1" x14ac:dyDescent="0.25">
      <c r="A2133" s="15">
        <v>2019</v>
      </c>
      <c r="B2133" s="15">
        <v>8</v>
      </c>
      <c r="C2133" s="15" t="s">
        <v>19</v>
      </c>
      <c r="D2133" s="15" t="s">
        <v>155</v>
      </c>
      <c r="E2133" s="5" t="s">
        <v>17</v>
      </c>
      <c r="F2133" s="15" t="s">
        <v>156</v>
      </c>
      <c r="G2133" s="16" t="s">
        <v>157</v>
      </c>
      <c r="H2133" s="15">
        <v>2.73</v>
      </c>
      <c r="I2133" s="15">
        <v>0</v>
      </c>
      <c r="J2133" s="15">
        <v>0</v>
      </c>
      <c r="K2133" s="15">
        <v>1.8599999999999999</v>
      </c>
      <c r="L2133" s="15">
        <v>0.87</v>
      </c>
      <c r="M2133" s="15">
        <v>0</v>
      </c>
      <c r="N2133" s="15">
        <v>0</v>
      </c>
      <c r="O2133" s="15">
        <v>0</v>
      </c>
      <c r="P2133" s="82">
        <f t="shared" si="35"/>
        <v>0</v>
      </c>
    </row>
    <row r="2134" spans="1:16" s="17" customFormat="1" x14ac:dyDescent="0.25">
      <c r="A2134" s="15">
        <v>2019</v>
      </c>
      <c r="B2134" s="15">
        <v>8</v>
      </c>
      <c r="C2134" s="15" t="s">
        <v>27</v>
      </c>
      <c r="D2134" s="15" t="s">
        <v>158</v>
      </c>
      <c r="E2134" s="5" t="s">
        <v>17</v>
      </c>
      <c r="F2134" s="15" t="s">
        <v>159</v>
      </c>
      <c r="G2134" s="16" t="s">
        <v>157</v>
      </c>
      <c r="H2134" s="15">
        <v>0.5</v>
      </c>
      <c r="I2134" s="15">
        <v>0</v>
      </c>
      <c r="J2134" s="15">
        <v>0</v>
      </c>
      <c r="K2134" s="15">
        <v>0.01</v>
      </c>
      <c r="L2134" s="15">
        <v>0</v>
      </c>
      <c r="M2134" s="15">
        <v>0.49</v>
      </c>
      <c r="N2134" s="15">
        <v>0.33</v>
      </c>
      <c r="O2134" s="15">
        <v>0</v>
      </c>
      <c r="P2134" s="82">
        <f t="shared" si="35"/>
        <v>0.15999999999999998</v>
      </c>
    </row>
    <row r="2135" spans="1:16" s="17" customFormat="1" x14ac:dyDescent="0.25">
      <c r="A2135" s="15">
        <v>2019</v>
      </c>
      <c r="B2135" s="15">
        <v>8</v>
      </c>
      <c r="C2135" s="15" t="s">
        <v>27</v>
      </c>
      <c r="D2135" s="15" t="s">
        <v>160</v>
      </c>
      <c r="E2135" s="5" t="s">
        <v>17</v>
      </c>
      <c r="F2135" s="15" t="s">
        <v>161</v>
      </c>
      <c r="G2135" s="16" t="s">
        <v>157</v>
      </c>
      <c r="H2135" s="15">
        <v>1.88</v>
      </c>
      <c r="I2135" s="15">
        <v>0</v>
      </c>
      <c r="J2135" s="15">
        <v>0</v>
      </c>
      <c r="K2135" s="15">
        <v>0.03</v>
      </c>
      <c r="L2135" s="15">
        <v>0</v>
      </c>
      <c r="M2135" s="15">
        <v>1.85</v>
      </c>
      <c r="N2135" s="15">
        <v>1.24</v>
      </c>
      <c r="O2135" s="15">
        <v>0</v>
      </c>
      <c r="P2135" s="82">
        <f t="shared" si="35"/>
        <v>0.6100000000000001</v>
      </c>
    </row>
    <row r="2136" spans="1:16" s="17" customFormat="1" x14ac:dyDescent="0.25">
      <c r="A2136" s="15">
        <v>2019</v>
      </c>
      <c r="B2136" s="15">
        <v>8</v>
      </c>
      <c r="C2136" s="15" t="s">
        <v>27</v>
      </c>
      <c r="D2136" s="15" t="s">
        <v>160</v>
      </c>
      <c r="E2136" s="5" t="s">
        <v>17</v>
      </c>
      <c r="F2136" s="15" t="s">
        <v>162</v>
      </c>
      <c r="G2136" s="16" t="s">
        <v>157</v>
      </c>
      <c r="H2136" s="15">
        <v>4.99</v>
      </c>
      <c r="I2136" s="15">
        <v>0</v>
      </c>
      <c r="J2136" s="15">
        <v>0</v>
      </c>
      <c r="K2136" s="15">
        <v>0.08</v>
      </c>
      <c r="L2136" s="15">
        <v>0</v>
      </c>
      <c r="M2136" s="15">
        <v>4.91</v>
      </c>
      <c r="N2136" s="15">
        <v>3.29</v>
      </c>
      <c r="O2136" s="15">
        <v>0</v>
      </c>
      <c r="P2136" s="82">
        <f t="shared" si="35"/>
        <v>1.62</v>
      </c>
    </row>
    <row r="2137" spans="1:16" s="17" customFormat="1" x14ac:dyDescent="0.25">
      <c r="A2137" s="15">
        <v>2019</v>
      </c>
      <c r="B2137" s="15">
        <v>8</v>
      </c>
      <c r="C2137" s="15" t="s">
        <v>27</v>
      </c>
      <c r="D2137" s="15" t="s">
        <v>158</v>
      </c>
      <c r="E2137" s="5" t="s">
        <v>17</v>
      </c>
      <c r="F2137" s="15" t="s">
        <v>163</v>
      </c>
      <c r="G2137" s="16" t="s">
        <v>157</v>
      </c>
      <c r="H2137" s="15">
        <v>0.14000000000000001</v>
      </c>
      <c r="I2137" s="15">
        <v>0</v>
      </c>
      <c r="J2137" s="15">
        <v>0</v>
      </c>
      <c r="K2137" s="15">
        <v>0</v>
      </c>
      <c r="L2137" s="15">
        <v>0</v>
      </c>
      <c r="M2137" s="15">
        <v>0.14000000000000001</v>
      </c>
      <c r="N2137" s="15">
        <v>0.09</v>
      </c>
      <c r="O2137" s="15">
        <v>0</v>
      </c>
      <c r="P2137" s="82">
        <f t="shared" si="35"/>
        <v>5.0000000000000017E-2</v>
      </c>
    </row>
    <row r="2138" spans="1:16" s="17" customFormat="1" x14ac:dyDescent="0.25">
      <c r="A2138" s="15">
        <v>2019</v>
      </c>
      <c r="B2138" s="15">
        <v>8</v>
      </c>
      <c r="C2138" s="15" t="s">
        <v>27</v>
      </c>
      <c r="D2138" s="15" t="s">
        <v>158</v>
      </c>
      <c r="E2138" s="5" t="s">
        <v>17</v>
      </c>
      <c r="F2138" s="15" t="s">
        <v>164</v>
      </c>
      <c r="G2138" s="16" t="s">
        <v>157</v>
      </c>
      <c r="H2138" s="15">
        <v>0.54</v>
      </c>
      <c r="I2138" s="15">
        <v>0</v>
      </c>
      <c r="J2138" s="15">
        <v>0</v>
      </c>
      <c r="K2138" s="15">
        <v>0.01</v>
      </c>
      <c r="L2138" s="15">
        <v>0</v>
      </c>
      <c r="M2138" s="15">
        <v>0.53</v>
      </c>
      <c r="N2138" s="15">
        <v>0.35</v>
      </c>
      <c r="O2138" s="15">
        <v>0</v>
      </c>
      <c r="P2138" s="82">
        <f t="shared" si="35"/>
        <v>0.18000000000000005</v>
      </c>
    </row>
    <row r="2139" spans="1:16" s="17" customFormat="1" x14ac:dyDescent="0.25">
      <c r="A2139" s="15">
        <v>2019</v>
      </c>
      <c r="B2139" s="15">
        <v>8</v>
      </c>
      <c r="C2139" s="15" t="s">
        <v>27</v>
      </c>
      <c r="D2139" s="15" t="s">
        <v>160</v>
      </c>
      <c r="E2139" s="5" t="s">
        <v>17</v>
      </c>
      <c r="F2139" s="15" t="s">
        <v>165</v>
      </c>
      <c r="G2139" s="16" t="s">
        <v>157</v>
      </c>
      <c r="H2139" s="15">
        <v>0.67</v>
      </c>
      <c r="I2139" s="15">
        <v>0</v>
      </c>
      <c r="J2139" s="15">
        <v>0</v>
      </c>
      <c r="K2139" s="15">
        <v>0.01</v>
      </c>
      <c r="L2139" s="15">
        <v>0</v>
      </c>
      <c r="M2139" s="15">
        <v>0.66</v>
      </c>
      <c r="N2139" s="15">
        <v>0.44</v>
      </c>
      <c r="O2139" s="15">
        <v>0</v>
      </c>
      <c r="P2139" s="82">
        <f t="shared" si="35"/>
        <v>0.22000000000000003</v>
      </c>
    </row>
    <row r="2140" spans="1:16" s="17" customFormat="1" x14ac:dyDescent="0.25">
      <c r="A2140" s="15">
        <v>2019</v>
      </c>
      <c r="B2140" s="15">
        <v>8</v>
      </c>
      <c r="C2140" s="15" t="s">
        <v>19</v>
      </c>
      <c r="D2140" s="15" t="s">
        <v>166</v>
      </c>
      <c r="E2140" s="15" t="s">
        <v>104</v>
      </c>
      <c r="F2140" s="15" t="s">
        <v>167</v>
      </c>
      <c r="G2140" s="16" t="s">
        <v>168</v>
      </c>
      <c r="H2140" s="15">
        <v>3.21</v>
      </c>
      <c r="I2140" s="15">
        <v>0</v>
      </c>
      <c r="J2140" s="15">
        <v>0</v>
      </c>
      <c r="K2140" s="15">
        <v>0</v>
      </c>
      <c r="L2140" s="15">
        <v>3.21</v>
      </c>
      <c r="M2140" s="15">
        <v>0</v>
      </c>
      <c r="N2140" s="15">
        <v>0</v>
      </c>
      <c r="O2140" s="15">
        <v>0</v>
      </c>
      <c r="P2140" s="82">
        <f t="shared" si="35"/>
        <v>0</v>
      </c>
    </row>
    <row r="2141" spans="1:16" s="17" customFormat="1" x14ac:dyDescent="0.25">
      <c r="A2141" s="15">
        <v>2019</v>
      </c>
      <c r="B2141" s="15">
        <v>8</v>
      </c>
      <c r="C2141" s="15" t="s">
        <v>19</v>
      </c>
      <c r="D2141" s="15" t="s">
        <v>166</v>
      </c>
      <c r="E2141" s="15" t="s">
        <v>104</v>
      </c>
      <c r="F2141" s="15" t="s">
        <v>168</v>
      </c>
      <c r="G2141" s="16" t="s">
        <v>168</v>
      </c>
      <c r="H2141" s="15">
        <v>3.15</v>
      </c>
      <c r="I2141" s="15">
        <v>0</v>
      </c>
      <c r="J2141" s="15">
        <v>0</v>
      </c>
      <c r="K2141" s="15">
        <v>0</v>
      </c>
      <c r="L2141" s="15">
        <v>3.15</v>
      </c>
      <c r="M2141" s="15">
        <v>0</v>
      </c>
      <c r="N2141" s="15">
        <v>0</v>
      </c>
      <c r="O2141" s="15">
        <v>0</v>
      </c>
      <c r="P2141" s="82">
        <f t="shared" si="35"/>
        <v>0</v>
      </c>
    </row>
    <row r="2142" spans="1:16" s="17" customFormat="1" x14ac:dyDescent="0.25">
      <c r="A2142" s="15">
        <v>2019</v>
      </c>
      <c r="B2142" s="15">
        <v>8</v>
      </c>
      <c r="C2142" s="15" t="s">
        <v>19</v>
      </c>
      <c r="D2142" s="15" t="s">
        <v>103</v>
      </c>
      <c r="E2142" s="15" t="s">
        <v>104</v>
      </c>
      <c r="F2142" s="15" t="s">
        <v>519</v>
      </c>
      <c r="G2142" s="16" t="s">
        <v>168</v>
      </c>
      <c r="H2142" s="15">
        <v>0.95</v>
      </c>
      <c r="I2142" s="15">
        <v>0</v>
      </c>
      <c r="J2142" s="15">
        <v>0</v>
      </c>
      <c r="K2142" s="15">
        <v>0</v>
      </c>
      <c r="L2142" s="15">
        <v>0.95</v>
      </c>
      <c r="M2142" s="15">
        <v>0</v>
      </c>
      <c r="N2142" s="15">
        <v>0</v>
      </c>
      <c r="O2142" s="15">
        <v>0</v>
      </c>
      <c r="P2142" s="82">
        <f t="shared" si="35"/>
        <v>0</v>
      </c>
    </row>
    <row r="2143" spans="1:16" s="17" customFormat="1" x14ac:dyDescent="0.25">
      <c r="A2143" s="15">
        <v>2019</v>
      </c>
      <c r="B2143" s="15">
        <v>8</v>
      </c>
      <c r="C2143" s="15" t="s">
        <v>19</v>
      </c>
      <c r="D2143" s="15" t="s">
        <v>103</v>
      </c>
      <c r="E2143" s="15" t="s">
        <v>104</v>
      </c>
      <c r="F2143" s="15" t="s">
        <v>169</v>
      </c>
      <c r="G2143" s="16" t="s">
        <v>168</v>
      </c>
      <c r="H2143" s="15">
        <v>2.17</v>
      </c>
      <c r="I2143" s="15">
        <v>0</v>
      </c>
      <c r="J2143" s="15">
        <v>0</v>
      </c>
      <c r="K2143" s="15">
        <v>0</v>
      </c>
      <c r="L2143" s="15">
        <v>2.17</v>
      </c>
      <c r="M2143" s="15">
        <v>0</v>
      </c>
      <c r="N2143" s="15">
        <v>0</v>
      </c>
      <c r="O2143" s="15">
        <v>0</v>
      </c>
      <c r="P2143" s="82">
        <f t="shared" si="35"/>
        <v>0</v>
      </c>
    </row>
    <row r="2144" spans="1:16" s="17" customFormat="1" x14ac:dyDescent="0.25">
      <c r="A2144" s="15">
        <v>2019</v>
      </c>
      <c r="B2144" s="15">
        <v>8</v>
      </c>
      <c r="C2144" s="15" t="s">
        <v>79</v>
      </c>
      <c r="D2144" s="15" t="s">
        <v>137</v>
      </c>
      <c r="E2144" s="15" t="s">
        <v>138</v>
      </c>
      <c r="F2144" s="15" t="s">
        <v>170</v>
      </c>
      <c r="G2144" s="16" t="s">
        <v>171</v>
      </c>
      <c r="H2144" s="15">
        <v>3.56</v>
      </c>
      <c r="I2144" s="15">
        <v>0</v>
      </c>
      <c r="J2144" s="15">
        <v>0</v>
      </c>
      <c r="K2144" s="15">
        <v>0</v>
      </c>
      <c r="L2144" s="15">
        <v>3.56</v>
      </c>
      <c r="M2144" s="15">
        <v>0</v>
      </c>
      <c r="N2144" s="15">
        <v>0</v>
      </c>
      <c r="O2144" s="15">
        <v>0</v>
      </c>
      <c r="P2144" s="82">
        <f t="shared" si="35"/>
        <v>0</v>
      </c>
    </row>
    <row r="2145" spans="1:16" s="17" customFormat="1" x14ac:dyDescent="0.25">
      <c r="A2145" s="15">
        <v>2019</v>
      </c>
      <c r="B2145" s="15">
        <v>8</v>
      </c>
      <c r="C2145" s="15" t="s">
        <v>79</v>
      </c>
      <c r="D2145" s="15" t="s">
        <v>137</v>
      </c>
      <c r="E2145" s="15" t="s">
        <v>138</v>
      </c>
      <c r="F2145" s="15" t="s">
        <v>172</v>
      </c>
      <c r="G2145" s="16" t="s">
        <v>171</v>
      </c>
      <c r="H2145" s="15">
        <v>18.91</v>
      </c>
      <c r="I2145" s="15">
        <v>0</v>
      </c>
      <c r="J2145" s="15">
        <v>0</v>
      </c>
      <c r="K2145" s="15">
        <v>18.91</v>
      </c>
      <c r="L2145" s="15">
        <v>0</v>
      </c>
      <c r="M2145" s="15">
        <v>0</v>
      </c>
      <c r="N2145" s="15">
        <v>0</v>
      </c>
      <c r="O2145" s="15">
        <v>0</v>
      </c>
      <c r="P2145" s="82">
        <f t="shared" si="35"/>
        <v>0</v>
      </c>
    </row>
    <row r="2146" spans="1:16" s="17" customFormat="1" x14ac:dyDescent="0.25">
      <c r="A2146" s="15">
        <v>2019</v>
      </c>
      <c r="B2146" s="15">
        <v>8</v>
      </c>
      <c r="C2146" s="15" t="s">
        <v>79</v>
      </c>
      <c r="D2146" s="15" t="s">
        <v>137</v>
      </c>
      <c r="E2146" s="15" t="s">
        <v>138</v>
      </c>
      <c r="F2146" s="15" t="s">
        <v>174</v>
      </c>
      <c r="G2146" s="16" t="s">
        <v>171</v>
      </c>
      <c r="H2146" s="15">
        <v>0.63</v>
      </c>
      <c r="I2146" s="15">
        <v>0</v>
      </c>
      <c r="J2146" s="15">
        <v>0</v>
      </c>
      <c r="K2146" s="15">
        <v>0</v>
      </c>
      <c r="L2146" s="15">
        <v>0.63</v>
      </c>
      <c r="M2146" s="15">
        <v>0</v>
      </c>
      <c r="N2146" s="15">
        <v>0</v>
      </c>
      <c r="O2146" s="15">
        <v>0</v>
      </c>
      <c r="P2146" s="82">
        <f t="shared" si="35"/>
        <v>0</v>
      </c>
    </row>
    <row r="2147" spans="1:16" s="17" customFormat="1" x14ac:dyDescent="0.25">
      <c r="A2147" s="15">
        <v>2019</v>
      </c>
      <c r="B2147" s="15">
        <v>8</v>
      </c>
      <c r="C2147" s="15" t="s">
        <v>79</v>
      </c>
      <c r="D2147" s="15" t="s">
        <v>137</v>
      </c>
      <c r="E2147" s="15" t="s">
        <v>138</v>
      </c>
      <c r="F2147" s="15" t="s">
        <v>175</v>
      </c>
      <c r="G2147" s="16" t="s">
        <v>171</v>
      </c>
      <c r="H2147" s="15">
        <v>3.8200000000000003</v>
      </c>
      <c r="I2147" s="15">
        <v>0</v>
      </c>
      <c r="J2147" s="15">
        <v>0</v>
      </c>
      <c r="K2147" s="15">
        <v>0</v>
      </c>
      <c r="L2147" s="15">
        <v>3.8200000000000003</v>
      </c>
      <c r="M2147" s="15">
        <v>0</v>
      </c>
      <c r="N2147" s="15">
        <v>0</v>
      </c>
      <c r="O2147" s="15">
        <v>0</v>
      </c>
      <c r="P2147" s="82">
        <f t="shared" si="35"/>
        <v>0</v>
      </c>
    </row>
    <row r="2148" spans="1:16" s="17" customFormat="1" x14ac:dyDescent="0.25">
      <c r="A2148" s="15">
        <v>2019</v>
      </c>
      <c r="B2148" s="15">
        <v>8</v>
      </c>
      <c r="C2148" s="15" t="s">
        <v>27</v>
      </c>
      <c r="D2148" s="15" t="s">
        <v>158</v>
      </c>
      <c r="E2148" s="15" t="s">
        <v>176</v>
      </c>
      <c r="F2148" s="15" t="s">
        <v>177</v>
      </c>
      <c r="G2148" s="16" t="s">
        <v>178</v>
      </c>
      <c r="H2148" s="15">
        <v>0.59</v>
      </c>
      <c r="I2148" s="15">
        <v>0</v>
      </c>
      <c r="J2148" s="15">
        <v>0</v>
      </c>
      <c r="K2148" s="15">
        <v>0.59</v>
      </c>
      <c r="L2148" s="15">
        <v>0</v>
      </c>
      <c r="M2148" s="15">
        <v>0</v>
      </c>
      <c r="N2148" s="15">
        <v>0</v>
      </c>
      <c r="O2148" s="15">
        <v>0</v>
      </c>
      <c r="P2148" s="82">
        <f t="shared" si="35"/>
        <v>0</v>
      </c>
    </row>
    <row r="2149" spans="1:16" s="17" customFormat="1" x14ac:dyDescent="0.25">
      <c r="A2149" s="15">
        <v>2019</v>
      </c>
      <c r="B2149" s="15">
        <v>8</v>
      </c>
      <c r="C2149" s="15" t="s">
        <v>27</v>
      </c>
      <c r="D2149" s="15" t="s">
        <v>158</v>
      </c>
      <c r="E2149" s="15" t="s">
        <v>176</v>
      </c>
      <c r="F2149" s="15" t="s">
        <v>179</v>
      </c>
      <c r="G2149" s="16" t="s">
        <v>178</v>
      </c>
      <c r="H2149" s="15">
        <v>3.54</v>
      </c>
      <c r="I2149" s="15">
        <v>0</v>
      </c>
      <c r="J2149" s="15">
        <v>0</v>
      </c>
      <c r="K2149" s="15">
        <v>0</v>
      </c>
      <c r="L2149" s="15">
        <v>0</v>
      </c>
      <c r="M2149" s="15">
        <v>3.54</v>
      </c>
      <c r="N2149" s="15">
        <v>2.04</v>
      </c>
      <c r="O2149" s="15">
        <v>0</v>
      </c>
      <c r="P2149" s="82">
        <f t="shared" si="35"/>
        <v>1.5</v>
      </c>
    </row>
    <row r="2150" spans="1:16" s="17" customFormat="1" x14ac:dyDescent="0.25">
      <c r="A2150" s="15">
        <v>2019</v>
      </c>
      <c r="B2150" s="15">
        <v>8</v>
      </c>
      <c r="C2150" s="15" t="s">
        <v>27</v>
      </c>
      <c r="D2150" s="15" t="s">
        <v>180</v>
      </c>
      <c r="E2150" s="15" t="s">
        <v>29</v>
      </c>
      <c r="F2150" s="15" t="s">
        <v>181</v>
      </c>
      <c r="G2150" s="16" t="s">
        <v>182</v>
      </c>
      <c r="H2150" s="15">
        <v>19.899999999999999</v>
      </c>
      <c r="I2150" s="15">
        <v>0</v>
      </c>
      <c r="J2150" s="15">
        <v>0</v>
      </c>
      <c r="K2150" s="15">
        <v>19.899999999999999</v>
      </c>
      <c r="L2150" s="15">
        <v>0</v>
      </c>
      <c r="M2150" s="15">
        <v>0</v>
      </c>
      <c r="N2150" s="15">
        <v>0</v>
      </c>
      <c r="O2150" s="15">
        <v>0</v>
      </c>
      <c r="P2150" s="82">
        <f t="shared" si="35"/>
        <v>0</v>
      </c>
    </row>
    <row r="2151" spans="1:16" s="17" customFormat="1" x14ac:dyDescent="0.25">
      <c r="A2151" s="15">
        <v>2019</v>
      </c>
      <c r="B2151" s="15">
        <v>8</v>
      </c>
      <c r="C2151" s="15" t="s">
        <v>79</v>
      </c>
      <c r="D2151" s="15" t="s">
        <v>79</v>
      </c>
      <c r="E2151" s="15" t="s">
        <v>138</v>
      </c>
      <c r="F2151" s="15" t="s">
        <v>183</v>
      </c>
      <c r="G2151" s="16" t="s">
        <v>184</v>
      </c>
      <c r="H2151" s="15">
        <v>49.21</v>
      </c>
      <c r="I2151" s="15">
        <v>0</v>
      </c>
      <c r="J2151" s="15">
        <v>0</v>
      </c>
      <c r="K2151" s="15">
        <v>49.21</v>
      </c>
      <c r="L2151" s="15">
        <v>0</v>
      </c>
      <c r="M2151" s="15">
        <v>0</v>
      </c>
      <c r="N2151" s="15">
        <v>0</v>
      </c>
      <c r="O2151" s="15">
        <v>0</v>
      </c>
      <c r="P2151" s="82">
        <f t="shared" si="35"/>
        <v>0</v>
      </c>
    </row>
    <row r="2152" spans="1:16" s="17" customFormat="1" x14ac:dyDescent="0.25">
      <c r="A2152" s="15">
        <v>2019</v>
      </c>
      <c r="B2152" s="15">
        <v>8</v>
      </c>
      <c r="C2152" s="15" t="s">
        <v>79</v>
      </c>
      <c r="D2152" s="15" t="s">
        <v>137</v>
      </c>
      <c r="E2152" s="15" t="s">
        <v>138</v>
      </c>
      <c r="F2152" s="15" t="s">
        <v>183</v>
      </c>
      <c r="G2152" s="16" t="s">
        <v>184</v>
      </c>
      <c r="H2152" s="15">
        <v>2.93</v>
      </c>
      <c r="I2152" s="15">
        <v>0</v>
      </c>
      <c r="J2152" s="15">
        <v>0</v>
      </c>
      <c r="K2152" s="15">
        <v>2.93</v>
      </c>
      <c r="L2152" s="15">
        <v>0</v>
      </c>
      <c r="M2152" s="15">
        <v>0</v>
      </c>
      <c r="N2152" s="15">
        <v>0</v>
      </c>
      <c r="O2152" s="15">
        <v>0</v>
      </c>
      <c r="P2152" s="82">
        <f t="shared" si="35"/>
        <v>0</v>
      </c>
    </row>
    <row r="2153" spans="1:16" s="17" customFormat="1" x14ac:dyDescent="0.25">
      <c r="A2153" s="15">
        <v>2019</v>
      </c>
      <c r="B2153" s="15">
        <v>8</v>
      </c>
      <c r="C2153" s="15" t="s">
        <v>79</v>
      </c>
      <c r="D2153" s="15" t="s">
        <v>79</v>
      </c>
      <c r="E2153" s="15" t="s">
        <v>138</v>
      </c>
      <c r="F2153" s="15" t="s">
        <v>185</v>
      </c>
      <c r="G2153" s="16" t="s">
        <v>184</v>
      </c>
      <c r="H2153" s="15">
        <v>6.25</v>
      </c>
      <c r="I2153" s="15">
        <v>0</v>
      </c>
      <c r="J2153" s="15">
        <v>0</v>
      </c>
      <c r="K2153" s="15">
        <v>6.25</v>
      </c>
      <c r="L2153" s="15">
        <v>0</v>
      </c>
      <c r="M2153" s="15">
        <v>0</v>
      </c>
      <c r="N2153" s="15">
        <v>0</v>
      </c>
      <c r="O2153" s="15">
        <v>0</v>
      </c>
      <c r="P2153" s="82">
        <f t="shared" si="35"/>
        <v>0</v>
      </c>
    </row>
    <row r="2154" spans="1:16" s="17" customFormat="1" x14ac:dyDescent="0.25">
      <c r="A2154" s="15">
        <v>2019</v>
      </c>
      <c r="B2154" s="15">
        <v>8</v>
      </c>
      <c r="C2154" s="15" t="s">
        <v>79</v>
      </c>
      <c r="D2154" s="15" t="s">
        <v>137</v>
      </c>
      <c r="E2154" s="15" t="s">
        <v>138</v>
      </c>
      <c r="F2154" s="15" t="s">
        <v>186</v>
      </c>
      <c r="G2154" s="16" t="s">
        <v>184</v>
      </c>
      <c r="H2154" s="15">
        <v>1.62</v>
      </c>
      <c r="I2154" s="15">
        <v>0</v>
      </c>
      <c r="J2154" s="15">
        <v>0</v>
      </c>
      <c r="K2154" s="15">
        <v>1.62</v>
      </c>
      <c r="L2154" s="15">
        <v>0</v>
      </c>
      <c r="M2154" s="15">
        <v>0</v>
      </c>
      <c r="N2154" s="15">
        <v>0</v>
      </c>
      <c r="O2154" s="15">
        <v>0</v>
      </c>
      <c r="P2154" s="82">
        <f t="shared" si="35"/>
        <v>0</v>
      </c>
    </row>
    <row r="2155" spans="1:16" s="17" customFormat="1" x14ac:dyDescent="0.25">
      <c r="A2155" s="15">
        <v>2019</v>
      </c>
      <c r="B2155" s="15">
        <v>8</v>
      </c>
      <c r="C2155" s="15" t="s">
        <v>79</v>
      </c>
      <c r="D2155" s="15" t="s">
        <v>137</v>
      </c>
      <c r="E2155" s="15" t="s">
        <v>138</v>
      </c>
      <c r="F2155" s="15" t="s">
        <v>187</v>
      </c>
      <c r="G2155" s="16" t="s">
        <v>184</v>
      </c>
      <c r="H2155" s="15">
        <v>0.12</v>
      </c>
      <c r="I2155" s="15">
        <v>0</v>
      </c>
      <c r="J2155" s="15">
        <v>0</v>
      </c>
      <c r="K2155" s="15">
        <v>0.12</v>
      </c>
      <c r="L2155" s="15">
        <v>0</v>
      </c>
      <c r="M2155" s="15">
        <v>0</v>
      </c>
      <c r="N2155" s="15">
        <v>0</v>
      </c>
      <c r="O2155" s="15">
        <v>0</v>
      </c>
      <c r="P2155" s="82">
        <f t="shared" si="35"/>
        <v>0</v>
      </c>
    </row>
    <row r="2156" spans="1:16" s="17" customFormat="1" x14ac:dyDescent="0.25">
      <c r="A2156" s="15">
        <v>2019</v>
      </c>
      <c r="B2156" s="15">
        <v>8</v>
      </c>
      <c r="C2156" s="15" t="s">
        <v>79</v>
      </c>
      <c r="D2156" s="15" t="s">
        <v>79</v>
      </c>
      <c r="E2156" s="15" t="s">
        <v>138</v>
      </c>
      <c r="F2156" s="15" t="s">
        <v>188</v>
      </c>
      <c r="G2156" s="16" t="s">
        <v>184</v>
      </c>
      <c r="H2156" s="15">
        <v>0.05</v>
      </c>
      <c r="I2156" s="15">
        <v>0</v>
      </c>
      <c r="J2156" s="15">
        <v>0</v>
      </c>
      <c r="K2156" s="15">
        <v>0.05</v>
      </c>
      <c r="L2156" s="15">
        <v>0</v>
      </c>
      <c r="M2156" s="15">
        <v>0</v>
      </c>
      <c r="N2156" s="15">
        <v>0</v>
      </c>
      <c r="O2156" s="15">
        <v>0</v>
      </c>
      <c r="P2156" s="82">
        <f t="shared" si="35"/>
        <v>0</v>
      </c>
    </row>
    <row r="2157" spans="1:16" s="17" customFormat="1" x14ac:dyDescent="0.25">
      <c r="A2157" s="15">
        <v>2019</v>
      </c>
      <c r="B2157" s="15">
        <v>8</v>
      </c>
      <c r="C2157" s="15" t="s">
        <v>27</v>
      </c>
      <c r="D2157" s="15" t="s">
        <v>180</v>
      </c>
      <c r="E2157" s="15" t="s">
        <v>29</v>
      </c>
      <c r="F2157" s="15" t="s">
        <v>189</v>
      </c>
      <c r="G2157" s="16" t="s">
        <v>190</v>
      </c>
      <c r="H2157" s="15">
        <v>102.42</v>
      </c>
      <c r="I2157" s="15">
        <v>0</v>
      </c>
      <c r="J2157" s="15">
        <v>0</v>
      </c>
      <c r="K2157" s="15">
        <v>77.56</v>
      </c>
      <c r="L2157" s="15">
        <v>24.86</v>
      </c>
      <c r="M2157" s="15">
        <v>0</v>
      </c>
      <c r="N2157" s="15">
        <v>0</v>
      </c>
      <c r="O2157" s="15">
        <v>0</v>
      </c>
      <c r="P2157" s="82">
        <f t="shared" si="35"/>
        <v>0</v>
      </c>
    </row>
    <row r="2158" spans="1:16" s="17" customFormat="1" x14ac:dyDescent="0.25">
      <c r="A2158" s="15">
        <v>2019</v>
      </c>
      <c r="B2158" s="15">
        <v>8</v>
      </c>
      <c r="C2158" s="15" t="s">
        <v>27</v>
      </c>
      <c r="D2158" s="15" t="s">
        <v>191</v>
      </c>
      <c r="E2158" s="15" t="s">
        <v>29</v>
      </c>
      <c r="F2158" s="15" t="s">
        <v>189</v>
      </c>
      <c r="G2158" s="16" t="s">
        <v>190</v>
      </c>
      <c r="H2158" s="15">
        <v>2.58</v>
      </c>
      <c r="I2158" s="15">
        <v>0</v>
      </c>
      <c r="J2158" s="15">
        <v>0</v>
      </c>
      <c r="K2158" s="15">
        <v>1.95</v>
      </c>
      <c r="L2158" s="15">
        <v>0.63</v>
      </c>
      <c r="M2158" s="15">
        <v>0</v>
      </c>
      <c r="N2158" s="15">
        <v>0</v>
      </c>
      <c r="O2158" s="15">
        <v>0</v>
      </c>
      <c r="P2158" s="82">
        <f t="shared" si="35"/>
        <v>0</v>
      </c>
    </row>
    <row r="2159" spans="1:16" s="17" customFormat="1" x14ac:dyDescent="0.25">
      <c r="A2159" s="15">
        <v>2019</v>
      </c>
      <c r="B2159" s="15">
        <v>8</v>
      </c>
      <c r="C2159" s="15" t="s">
        <v>27</v>
      </c>
      <c r="D2159" s="15" t="s">
        <v>191</v>
      </c>
      <c r="E2159" s="15" t="s">
        <v>29</v>
      </c>
      <c r="F2159" s="15" t="s">
        <v>192</v>
      </c>
      <c r="G2159" s="16" t="s">
        <v>190</v>
      </c>
      <c r="H2159" s="15">
        <v>15.65</v>
      </c>
      <c r="I2159" s="15">
        <v>0</v>
      </c>
      <c r="J2159" s="15">
        <v>0</v>
      </c>
      <c r="K2159" s="15">
        <v>11.81</v>
      </c>
      <c r="L2159" s="15">
        <v>3.84</v>
      </c>
      <c r="M2159" s="15">
        <v>0</v>
      </c>
      <c r="N2159" s="15">
        <v>0</v>
      </c>
      <c r="O2159" s="15">
        <v>0</v>
      </c>
      <c r="P2159" s="82">
        <f t="shared" si="35"/>
        <v>0</v>
      </c>
    </row>
    <row r="2160" spans="1:16" s="17" customFormat="1" x14ac:dyDescent="0.25">
      <c r="A2160" s="15">
        <v>2019</v>
      </c>
      <c r="B2160" s="15">
        <v>8</v>
      </c>
      <c r="C2160" s="15" t="s">
        <v>19</v>
      </c>
      <c r="D2160" s="15" t="s">
        <v>106</v>
      </c>
      <c r="E2160" s="15" t="s">
        <v>29</v>
      </c>
      <c r="F2160" s="15" t="s">
        <v>193</v>
      </c>
      <c r="G2160" s="16" t="s">
        <v>193</v>
      </c>
      <c r="H2160" s="15">
        <v>3538.13</v>
      </c>
      <c r="I2160" s="15">
        <v>0</v>
      </c>
      <c r="J2160" s="15">
        <v>18.860000000000003</v>
      </c>
      <c r="K2160" s="15">
        <v>12.43</v>
      </c>
      <c r="L2160" s="15">
        <v>450.21000000000004</v>
      </c>
      <c r="M2160" s="15">
        <v>471.59</v>
      </c>
      <c r="N2160" s="15">
        <v>471.21</v>
      </c>
      <c r="O2160" s="15">
        <v>2585.02</v>
      </c>
      <c r="P2160" s="82">
        <f t="shared" si="35"/>
        <v>2585.4</v>
      </c>
    </row>
    <row r="2161" spans="1:16" s="17" customFormat="1" x14ac:dyDescent="0.25">
      <c r="A2161" s="15">
        <v>2019</v>
      </c>
      <c r="B2161" s="15">
        <v>8</v>
      </c>
      <c r="C2161" s="15" t="s">
        <v>89</v>
      </c>
      <c r="D2161" s="15" t="s">
        <v>197</v>
      </c>
      <c r="E2161" s="15" t="s">
        <v>29</v>
      </c>
      <c r="F2161" s="15" t="s">
        <v>198</v>
      </c>
      <c r="G2161" s="16" t="s">
        <v>196</v>
      </c>
      <c r="H2161" s="15">
        <v>5.6</v>
      </c>
      <c r="I2161" s="15">
        <v>0</v>
      </c>
      <c r="J2161" s="15">
        <v>0</v>
      </c>
      <c r="K2161" s="15">
        <v>5.6</v>
      </c>
      <c r="L2161" s="15">
        <v>0</v>
      </c>
      <c r="M2161" s="15">
        <v>0</v>
      </c>
      <c r="N2161" s="15">
        <v>0</v>
      </c>
      <c r="O2161" s="15">
        <v>0</v>
      </c>
      <c r="P2161" s="82">
        <f t="shared" si="35"/>
        <v>0</v>
      </c>
    </row>
    <row r="2162" spans="1:16" s="17" customFormat="1" x14ac:dyDescent="0.25">
      <c r="A2162" s="15">
        <v>2019</v>
      </c>
      <c r="B2162" s="15">
        <v>8</v>
      </c>
      <c r="C2162" s="15" t="s">
        <v>89</v>
      </c>
      <c r="D2162" s="15" t="s">
        <v>197</v>
      </c>
      <c r="E2162" s="15" t="s">
        <v>29</v>
      </c>
      <c r="F2162" s="15" t="s">
        <v>199</v>
      </c>
      <c r="G2162" s="5" t="s">
        <v>200</v>
      </c>
      <c r="H2162" s="15">
        <v>71.180000000000007</v>
      </c>
      <c r="I2162" s="15">
        <v>0</v>
      </c>
      <c r="J2162" s="15">
        <v>0</v>
      </c>
      <c r="K2162" s="15">
        <v>21.2</v>
      </c>
      <c r="L2162" s="15">
        <v>3.19</v>
      </c>
      <c r="M2162" s="15">
        <v>46.01</v>
      </c>
      <c r="N2162" s="15">
        <v>2.4500000000000002</v>
      </c>
      <c r="O2162" s="15">
        <v>0.78</v>
      </c>
      <c r="P2162" s="82">
        <f t="shared" si="35"/>
        <v>44.339999999999996</v>
      </c>
    </row>
    <row r="2163" spans="1:16" s="17" customFormat="1" x14ac:dyDescent="0.25">
      <c r="A2163" s="15">
        <v>2019</v>
      </c>
      <c r="B2163" s="15">
        <v>8</v>
      </c>
      <c r="C2163" s="15" t="s">
        <v>89</v>
      </c>
      <c r="D2163" s="15" t="s">
        <v>197</v>
      </c>
      <c r="E2163" s="15" t="s">
        <v>29</v>
      </c>
      <c r="F2163" s="15" t="s">
        <v>201</v>
      </c>
      <c r="G2163" s="5" t="s">
        <v>200</v>
      </c>
      <c r="H2163" s="15">
        <v>99.14</v>
      </c>
      <c r="I2163" s="15">
        <v>0</v>
      </c>
      <c r="J2163" s="15">
        <v>0</v>
      </c>
      <c r="K2163" s="15">
        <v>29.52</v>
      </c>
      <c r="L2163" s="15">
        <v>4.45</v>
      </c>
      <c r="M2163" s="15">
        <v>64.08</v>
      </c>
      <c r="N2163" s="15">
        <v>3.41</v>
      </c>
      <c r="O2163" s="15">
        <v>1.0900000000000001</v>
      </c>
      <c r="P2163" s="82">
        <f t="shared" si="35"/>
        <v>61.760000000000005</v>
      </c>
    </row>
    <row r="2164" spans="1:16" s="17" customFormat="1" x14ac:dyDescent="0.25">
      <c r="A2164" s="15">
        <v>2019</v>
      </c>
      <c r="B2164" s="15">
        <v>8</v>
      </c>
      <c r="C2164" s="15" t="s">
        <v>89</v>
      </c>
      <c r="D2164" s="15" t="s">
        <v>197</v>
      </c>
      <c r="E2164" s="15" t="s">
        <v>29</v>
      </c>
      <c r="F2164" s="15" t="s">
        <v>202</v>
      </c>
      <c r="G2164" s="5" t="s">
        <v>200</v>
      </c>
      <c r="H2164" s="15">
        <v>29.92</v>
      </c>
      <c r="I2164" s="15">
        <v>0</v>
      </c>
      <c r="J2164" s="15">
        <v>0</v>
      </c>
      <c r="K2164" s="15">
        <v>8.91</v>
      </c>
      <c r="L2164" s="15">
        <v>1.34</v>
      </c>
      <c r="M2164" s="15">
        <v>19.34</v>
      </c>
      <c r="N2164" s="15">
        <v>1.03</v>
      </c>
      <c r="O2164" s="15">
        <v>0.33</v>
      </c>
      <c r="P2164" s="82">
        <f t="shared" si="35"/>
        <v>18.639999999999997</v>
      </c>
    </row>
    <row r="2165" spans="1:16" s="17" customFormat="1" x14ac:dyDescent="0.25">
      <c r="A2165" s="15">
        <v>2019</v>
      </c>
      <c r="B2165" s="15">
        <v>8</v>
      </c>
      <c r="C2165" s="15" t="s">
        <v>203</v>
      </c>
      <c r="D2165" s="15" t="s">
        <v>204</v>
      </c>
      <c r="E2165" s="5" t="s">
        <v>17</v>
      </c>
      <c r="F2165" s="15" t="s">
        <v>204</v>
      </c>
      <c r="G2165" s="16" t="s">
        <v>205</v>
      </c>
      <c r="H2165" s="15">
        <v>29.16</v>
      </c>
      <c r="I2165" s="15">
        <v>0</v>
      </c>
      <c r="J2165" s="15">
        <v>0</v>
      </c>
      <c r="K2165" s="15">
        <v>0.08</v>
      </c>
      <c r="L2165" s="15">
        <v>9.66</v>
      </c>
      <c r="M2165" s="15">
        <v>0</v>
      </c>
      <c r="N2165" s="15">
        <v>0</v>
      </c>
      <c r="O2165" s="15">
        <v>19.43</v>
      </c>
      <c r="P2165" s="82">
        <f t="shared" si="35"/>
        <v>19.43</v>
      </c>
    </row>
    <row r="2166" spans="1:16" s="17" customFormat="1" x14ac:dyDescent="0.25">
      <c r="A2166" s="15">
        <v>2019</v>
      </c>
      <c r="B2166" s="15">
        <v>8</v>
      </c>
      <c r="C2166" s="15" t="s">
        <v>19</v>
      </c>
      <c r="D2166" s="15" t="s">
        <v>46</v>
      </c>
      <c r="E2166" s="15" t="s">
        <v>206</v>
      </c>
      <c r="F2166" s="15" t="s">
        <v>207</v>
      </c>
      <c r="G2166" s="16" t="s">
        <v>208</v>
      </c>
      <c r="H2166" s="15">
        <v>7.7100000000000009</v>
      </c>
      <c r="I2166" s="15">
        <v>0</v>
      </c>
      <c r="J2166" s="15">
        <v>0</v>
      </c>
      <c r="K2166" s="15">
        <v>2.8899999999999997</v>
      </c>
      <c r="L2166" s="15">
        <v>4.82</v>
      </c>
      <c r="M2166" s="15">
        <v>0</v>
      </c>
      <c r="N2166" s="15">
        <v>0</v>
      </c>
      <c r="O2166" s="15">
        <v>0</v>
      </c>
      <c r="P2166" s="82">
        <f t="shared" si="35"/>
        <v>0</v>
      </c>
    </row>
    <row r="2167" spans="1:16" s="17" customFormat="1" x14ac:dyDescent="0.25">
      <c r="A2167" s="15">
        <v>2019</v>
      </c>
      <c r="B2167" s="15">
        <v>8</v>
      </c>
      <c r="C2167" s="15" t="s">
        <v>209</v>
      </c>
      <c r="D2167" s="15" t="s">
        <v>210</v>
      </c>
      <c r="E2167" s="15" t="s">
        <v>17</v>
      </c>
      <c r="F2167" s="15" t="s">
        <v>211</v>
      </c>
      <c r="G2167" s="7" t="s">
        <v>212</v>
      </c>
      <c r="H2167" s="15">
        <v>0.14000000000000001</v>
      </c>
      <c r="I2167" s="15">
        <v>0</v>
      </c>
      <c r="J2167" s="15">
        <v>0</v>
      </c>
      <c r="K2167" s="15">
        <v>0</v>
      </c>
      <c r="L2167" s="15">
        <v>0.04</v>
      </c>
      <c r="M2167" s="15">
        <v>0</v>
      </c>
      <c r="N2167" s="15">
        <v>0</v>
      </c>
      <c r="O2167" s="15">
        <v>0.1</v>
      </c>
      <c r="P2167" s="82">
        <f t="shared" si="35"/>
        <v>0.1</v>
      </c>
    </row>
    <row r="2168" spans="1:16" s="17" customFormat="1" x14ac:dyDescent="0.25">
      <c r="A2168" s="15">
        <v>2019</v>
      </c>
      <c r="B2168" s="15">
        <v>8</v>
      </c>
      <c r="C2168" s="15" t="s">
        <v>209</v>
      </c>
      <c r="D2168" s="15" t="s">
        <v>210</v>
      </c>
      <c r="E2168" s="15" t="s">
        <v>17</v>
      </c>
      <c r="F2168" s="15" t="s">
        <v>215</v>
      </c>
      <c r="G2168" s="7" t="s">
        <v>212</v>
      </c>
      <c r="H2168" s="15">
        <v>5.68</v>
      </c>
      <c r="I2168" s="15">
        <v>0</v>
      </c>
      <c r="J2168" s="15">
        <v>0</v>
      </c>
      <c r="K2168" s="15">
        <v>0.1</v>
      </c>
      <c r="L2168" s="15">
        <v>1.48</v>
      </c>
      <c r="M2168" s="15">
        <v>0</v>
      </c>
      <c r="N2168" s="15">
        <v>0</v>
      </c>
      <c r="O2168" s="15">
        <v>4.09</v>
      </c>
      <c r="P2168" s="82">
        <f t="shared" si="35"/>
        <v>4.09</v>
      </c>
    </row>
    <row r="2169" spans="1:16" s="17" customFormat="1" x14ac:dyDescent="0.25">
      <c r="A2169" s="15">
        <v>2019</v>
      </c>
      <c r="B2169" s="15">
        <v>8</v>
      </c>
      <c r="C2169" s="15" t="s">
        <v>19</v>
      </c>
      <c r="D2169" s="15" t="s">
        <v>106</v>
      </c>
      <c r="E2169" s="15" t="s">
        <v>29</v>
      </c>
      <c r="F2169" s="15" t="s">
        <v>216</v>
      </c>
      <c r="G2169" s="16" t="s">
        <v>217</v>
      </c>
      <c r="H2169" s="15">
        <v>10348.330000000004</v>
      </c>
      <c r="I2169" s="15">
        <v>0</v>
      </c>
      <c r="J2169" s="15">
        <v>3284.1</v>
      </c>
      <c r="K2169" s="15">
        <v>22.349999999999998</v>
      </c>
      <c r="L2169" s="15">
        <v>1055.3399999999997</v>
      </c>
      <c r="M2169" s="15">
        <v>0</v>
      </c>
      <c r="N2169" s="15">
        <v>0</v>
      </c>
      <c r="O2169" s="15">
        <v>5986.55</v>
      </c>
      <c r="P2169" s="82">
        <f t="shared" si="35"/>
        <v>5986.55</v>
      </c>
    </row>
    <row r="2170" spans="1:16" s="17" customFormat="1" x14ac:dyDescent="0.25">
      <c r="A2170" s="15">
        <v>2019</v>
      </c>
      <c r="B2170" s="15">
        <v>8</v>
      </c>
      <c r="C2170" s="15" t="s">
        <v>19</v>
      </c>
      <c r="D2170" s="15" t="s">
        <v>106</v>
      </c>
      <c r="E2170" s="15" t="s">
        <v>29</v>
      </c>
      <c r="F2170" s="15" t="s">
        <v>218</v>
      </c>
      <c r="G2170" s="16" t="s">
        <v>217</v>
      </c>
      <c r="H2170" s="15">
        <v>4750.7900000000009</v>
      </c>
      <c r="I2170" s="15">
        <v>0</v>
      </c>
      <c r="J2170" s="15">
        <v>3913.5299999999997</v>
      </c>
      <c r="K2170" s="15">
        <v>5.839999999999999</v>
      </c>
      <c r="L2170" s="15">
        <v>112.41999999999999</v>
      </c>
      <c r="M2170" s="15">
        <v>237.69</v>
      </c>
      <c r="N2170" s="15">
        <v>0</v>
      </c>
      <c r="O2170" s="15">
        <v>481.31</v>
      </c>
      <c r="P2170" s="82">
        <f t="shared" si="35"/>
        <v>719</v>
      </c>
    </row>
    <row r="2171" spans="1:16" s="17" customFormat="1" x14ac:dyDescent="0.25">
      <c r="A2171" s="15">
        <v>2019</v>
      </c>
      <c r="B2171" s="15">
        <v>8</v>
      </c>
      <c r="C2171" s="15" t="s">
        <v>209</v>
      </c>
      <c r="D2171" s="15" t="s">
        <v>219</v>
      </c>
      <c r="E2171" s="15" t="s">
        <v>220</v>
      </c>
      <c r="F2171" s="15" t="s">
        <v>221</v>
      </c>
      <c r="G2171" s="16" t="s">
        <v>221</v>
      </c>
      <c r="H2171" s="15">
        <v>427.71000000000004</v>
      </c>
      <c r="I2171" s="15">
        <v>0</v>
      </c>
      <c r="J2171" s="15">
        <v>0</v>
      </c>
      <c r="K2171" s="15">
        <v>0.31</v>
      </c>
      <c r="L2171" s="15">
        <v>0</v>
      </c>
      <c r="M2171" s="15">
        <v>427.40999999999997</v>
      </c>
      <c r="N2171" s="15">
        <v>14.32</v>
      </c>
      <c r="O2171" s="15">
        <v>0</v>
      </c>
      <c r="P2171" s="82">
        <f t="shared" si="35"/>
        <v>413.09</v>
      </c>
    </row>
    <row r="2172" spans="1:16" s="17" customFormat="1" x14ac:dyDescent="0.25">
      <c r="A2172" s="15">
        <v>2019</v>
      </c>
      <c r="B2172" s="15">
        <v>8</v>
      </c>
      <c r="C2172" s="15" t="s">
        <v>222</v>
      </c>
      <c r="D2172" s="15" t="s">
        <v>223</v>
      </c>
      <c r="E2172" s="15" t="s">
        <v>224</v>
      </c>
      <c r="F2172" s="15" t="s">
        <v>225</v>
      </c>
      <c r="G2172" s="16" t="s">
        <v>226</v>
      </c>
      <c r="H2172" s="15">
        <v>0.27</v>
      </c>
      <c r="I2172" s="15">
        <v>0</v>
      </c>
      <c r="J2172" s="15">
        <v>0</v>
      </c>
      <c r="K2172" s="15">
        <v>0</v>
      </c>
      <c r="L2172" s="15">
        <v>0</v>
      </c>
      <c r="M2172" s="15">
        <v>0</v>
      </c>
      <c r="N2172" s="15">
        <v>0</v>
      </c>
      <c r="O2172" s="15">
        <v>0.27</v>
      </c>
      <c r="P2172" s="82">
        <f t="shared" si="35"/>
        <v>0.27</v>
      </c>
    </row>
    <row r="2173" spans="1:16" s="17" customFormat="1" x14ac:dyDescent="0.25">
      <c r="A2173" s="15">
        <v>2019</v>
      </c>
      <c r="B2173" s="15">
        <v>8</v>
      </c>
      <c r="C2173" s="15" t="s">
        <v>222</v>
      </c>
      <c r="D2173" s="15" t="s">
        <v>223</v>
      </c>
      <c r="E2173" s="15" t="s">
        <v>224</v>
      </c>
      <c r="F2173" s="15" t="s">
        <v>520</v>
      </c>
      <c r="G2173" s="16" t="s">
        <v>226</v>
      </c>
      <c r="H2173" s="15">
        <v>168.42</v>
      </c>
      <c r="I2173" s="15">
        <v>0</v>
      </c>
      <c r="J2173" s="15">
        <v>0</v>
      </c>
      <c r="K2173" s="15">
        <v>0.13</v>
      </c>
      <c r="L2173" s="15">
        <v>0.93</v>
      </c>
      <c r="M2173" s="15">
        <v>0</v>
      </c>
      <c r="N2173" s="15">
        <v>0</v>
      </c>
      <c r="O2173" s="15">
        <v>167.36</v>
      </c>
      <c r="P2173" s="82">
        <f t="shared" si="35"/>
        <v>167.36</v>
      </c>
    </row>
    <row r="2174" spans="1:16" s="17" customFormat="1" x14ac:dyDescent="0.25">
      <c r="A2174" s="15">
        <v>2019</v>
      </c>
      <c r="B2174" s="15">
        <v>8</v>
      </c>
      <c r="C2174" s="15" t="s">
        <v>222</v>
      </c>
      <c r="D2174" s="15" t="s">
        <v>229</v>
      </c>
      <c r="E2174" s="15" t="s">
        <v>224</v>
      </c>
      <c r="F2174" s="15" t="s">
        <v>230</v>
      </c>
      <c r="G2174" s="16" t="s">
        <v>226</v>
      </c>
      <c r="H2174" s="15">
        <v>2106.84</v>
      </c>
      <c r="I2174" s="15">
        <v>0</v>
      </c>
      <c r="J2174" s="15">
        <v>0</v>
      </c>
      <c r="K2174" s="15">
        <v>1.6199999999999999</v>
      </c>
      <c r="L2174" s="15">
        <v>11.82</v>
      </c>
      <c r="M2174" s="15">
        <v>2093.3999999999996</v>
      </c>
      <c r="N2174" s="15">
        <v>4.1100000000000003</v>
      </c>
      <c r="O2174" s="15">
        <v>0</v>
      </c>
      <c r="P2174" s="82">
        <f t="shared" si="35"/>
        <v>2089.2899999999995</v>
      </c>
    </row>
    <row r="2175" spans="1:16" s="17" customFormat="1" x14ac:dyDescent="0.25">
      <c r="A2175" s="15">
        <v>2019</v>
      </c>
      <c r="B2175" s="15">
        <v>8</v>
      </c>
      <c r="C2175" s="15" t="s">
        <v>231</v>
      </c>
      <c r="D2175" s="15" t="s">
        <v>232</v>
      </c>
      <c r="E2175" s="15" t="s">
        <v>224</v>
      </c>
      <c r="F2175" s="15" t="s">
        <v>233</v>
      </c>
      <c r="G2175" s="16" t="s">
        <v>226</v>
      </c>
      <c r="H2175" s="15">
        <v>193.18</v>
      </c>
      <c r="I2175" s="15">
        <v>0</v>
      </c>
      <c r="J2175" s="15">
        <v>0</v>
      </c>
      <c r="K2175" s="15">
        <v>0.15</v>
      </c>
      <c r="L2175" s="15">
        <v>1.08</v>
      </c>
      <c r="M2175" s="15">
        <v>0</v>
      </c>
      <c r="N2175" s="15">
        <v>0</v>
      </c>
      <c r="O2175" s="15">
        <v>191.96</v>
      </c>
      <c r="P2175" s="82">
        <f t="shared" si="35"/>
        <v>191.96</v>
      </c>
    </row>
    <row r="2176" spans="1:16" s="17" customFormat="1" x14ac:dyDescent="0.25">
      <c r="A2176" s="15">
        <v>2019</v>
      </c>
      <c r="B2176" s="15">
        <v>8</v>
      </c>
      <c r="C2176" s="15" t="s">
        <v>222</v>
      </c>
      <c r="D2176" s="15" t="s">
        <v>229</v>
      </c>
      <c r="E2176" s="15" t="s">
        <v>224</v>
      </c>
      <c r="F2176" s="15" t="s">
        <v>234</v>
      </c>
      <c r="G2176" s="16" t="s">
        <v>226</v>
      </c>
      <c r="H2176" s="15">
        <v>410.21</v>
      </c>
      <c r="I2176" s="15">
        <v>0</v>
      </c>
      <c r="J2176" s="15">
        <v>0</v>
      </c>
      <c r="K2176" s="15">
        <v>0.31</v>
      </c>
      <c r="L2176" s="15">
        <v>2.2800000000000002</v>
      </c>
      <c r="M2176" s="15">
        <v>0</v>
      </c>
      <c r="N2176" s="15">
        <v>0</v>
      </c>
      <c r="O2176" s="15">
        <v>407.63</v>
      </c>
      <c r="P2176" s="82">
        <f t="shared" si="35"/>
        <v>407.63</v>
      </c>
    </row>
    <row r="2177" spans="1:16" s="17" customFormat="1" x14ac:dyDescent="0.25">
      <c r="A2177" s="15">
        <v>2019</v>
      </c>
      <c r="B2177" s="15">
        <v>8</v>
      </c>
      <c r="C2177" s="15" t="s">
        <v>15</v>
      </c>
      <c r="D2177" s="15" t="s">
        <v>131</v>
      </c>
      <c r="E2177" s="15" t="s">
        <v>43</v>
      </c>
      <c r="F2177" s="15" t="s">
        <v>235</v>
      </c>
      <c r="G2177" s="16" t="s">
        <v>16</v>
      </c>
      <c r="H2177" s="15">
        <v>62.6</v>
      </c>
      <c r="I2177" s="15">
        <v>0</v>
      </c>
      <c r="J2177" s="15">
        <v>0</v>
      </c>
      <c r="K2177" s="15">
        <v>1</v>
      </c>
      <c r="L2177" s="15">
        <v>43.81</v>
      </c>
      <c r="M2177" s="15">
        <v>0</v>
      </c>
      <c r="N2177" s="15">
        <v>0</v>
      </c>
      <c r="O2177" s="15">
        <v>17.79</v>
      </c>
      <c r="P2177" s="82">
        <f t="shared" si="35"/>
        <v>17.79</v>
      </c>
    </row>
    <row r="2178" spans="1:16" s="17" customFormat="1" x14ac:dyDescent="0.25">
      <c r="A2178" s="15">
        <v>2019</v>
      </c>
      <c r="B2178" s="15">
        <v>8</v>
      </c>
      <c r="C2178" s="15" t="s">
        <v>15</v>
      </c>
      <c r="D2178" s="15" t="s">
        <v>236</v>
      </c>
      <c r="E2178" s="15" t="s">
        <v>43</v>
      </c>
      <c r="F2178" s="15" t="s">
        <v>237</v>
      </c>
      <c r="G2178" s="16" t="s">
        <v>16</v>
      </c>
      <c r="H2178" s="15">
        <v>12.24</v>
      </c>
      <c r="I2178" s="15">
        <v>0</v>
      </c>
      <c r="J2178" s="15">
        <v>0</v>
      </c>
      <c r="K2178" s="15">
        <v>0.15</v>
      </c>
      <c r="L2178" s="15">
        <v>12.09</v>
      </c>
      <c r="M2178" s="15">
        <v>0</v>
      </c>
      <c r="N2178" s="15">
        <v>0</v>
      </c>
      <c r="O2178" s="15">
        <v>0</v>
      </c>
      <c r="P2178" s="82">
        <f t="shared" si="35"/>
        <v>0</v>
      </c>
    </row>
    <row r="2179" spans="1:16" s="17" customFormat="1" x14ac:dyDescent="0.25">
      <c r="A2179" s="15">
        <v>2019</v>
      </c>
      <c r="B2179" s="15">
        <v>8</v>
      </c>
      <c r="C2179" s="15" t="s">
        <v>15</v>
      </c>
      <c r="D2179" s="15" t="s">
        <v>131</v>
      </c>
      <c r="E2179" s="15" t="s">
        <v>43</v>
      </c>
      <c r="F2179" s="15" t="s">
        <v>237</v>
      </c>
      <c r="G2179" s="16" t="s">
        <v>16</v>
      </c>
      <c r="H2179" s="15">
        <v>1.81</v>
      </c>
      <c r="I2179" s="15">
        <v>0</v>
      </c>
      <c r="J2179" s="15">
        <v>0</v>
      </c>
      <c r="K2179" s="15">
        <v>0.02</v>
      </c>
      <c r="L2179" s="15">
        <v>1.79</v>
      </c>
      <c r="M2179" s="15">
        <v>0</v>
      </c>
      <c r="N2179" s="15">
        <v>0</v>
      </c>
      <c r="O2179" s="15">
        <v>0</v>
      </c>
      <c r="P2179" s="82">
        <f t="shared" si="35"/>
        <v>0</v>
      </c>
    </row>
    <row r="2180" spans="1:16" s="17" customFormat="1" x14ac:dyDescent="0.25">
      <c r="A2180" s="15">
        <v>2019</v>
      </c>
      <c r="B2180" s="15">
        <v>8</v>
      </c>
      <c r="C2180" s="15" t="s">
        <v>15</v>
      </c>
      <c r="D2180" s="15" t="s">
        <v>131</v>
      </c>
      <c r="E2180" s="15" t="s">
        <v>43</v>
      </c>
      <c r="F2180" s="15" t="s">
        <v>131</v>
      </c>
      <c r="G2180" s="16" t="s">
        <v>16</v>
      </c>
      <c r="H2180" s="15">
        <v>0.84</v>
      </c>
      <c r="I2180" s="15">
        <v>0</v>
      </c>
      <c r="J2180" s="15">
        <v>0</v>
      </c>
      <c r="K2180" s="15">
        <v>0.76</v>
      </c>
      <c r="L2180" s="15">
        <v>0.09</v>
      </c>
      <c r="M2180" s="15">
        <v>0</v>
      </c>
      <c r="N2180" s="15">
        <v>0</v>
      </c>
      <c r="O2180" s="15">
        <v>0</v>
      </c>
      <c r="P2180" s="82">
        <f t="shared" ref="P2180:P2243" si="36">+O2180+M2180-N2180</f>
        <v>0</v>
      </c>
    </row>
    <row r="2181" spans="1:16" s="17" customFormat="1" x14ac:dyDescent="0.25">
      <c r="A2181" s="15">
        <v>2019</v>
      </c>
      <c r="B2181" s="15">
        <v>8</v>
      </c>
      <c r="C2181" s="15" t="s">
        <v>133</v>
      </c>
      <c r="D2181" s="15" t="s">
        <v>238</v>
      </c>
      <c r="E2181" s="15" t="s">
        <v>81</v>
      </c>
      <c r="F2181" s="15" t="s">
        <v>239</v>
      </c>
      <c r="G2181" s="16" t="s">
        <v>240</v>
      </c>
      <c r="H2181" s="15">
        <v>0.02</v>
      </c>
      <c r="I2181" s="15">
        <v>0</v>
      </c>
      <c r="J2181" s="15">
        <v>0</v>
      </c>
      <c r="K2181" s="15">
        <v>0</v>
      </c>
      <c r="L2181" s="15">
        <v>0.02</v>
      </c>
      <c r="M2181" s="15">
        <v>0</v>
      </c>
      <c r="N2181" s="15">
        <v>0</v>
      </c>
      <c r="O2181" s="15">
        <v>0</v>
      </c>
      <c r="P2181" s="82">
        <f t="shared" si="36"/>
        <v>0</v>
      </c>
    </row>
    <row r="2182" spans="1:16" s="17" customFormat="1" x14ac:dyDescent="0.25">
      <c r="A2182" s="15">
        <v>2019</v>
      </c>
      <c r="B2182" s="15">
        <v>8</v>
      </c>
      <c r="C2182" s="15" t="s">
        <v>133</v>
      </c>
      <c r="D2182" s="15" t="s">
        <v>238</v>
      </c>
      <c r="E2182" s="15" t="s">
        <v>81</v>
      </c>
      <c r="F2182" s="15" t="s">
        <v>241</v>
      </c>
      <c r="G2182" s="16" t="s">
        <v>240</v>
      </c>
      <c r="H2182" s="15">
        <v>0.15</v>
      </c>
      <c r="I2182" s="15">
        <v>0</v>
      </c>
      <c r="J2182" s="15">
        <v>0</v>
      </c>
      <c r="K2182" s="15">
        <v>0.11</v>
      </c>
      <c r="L2182" s="15">
        <v>0.04</v>
      </c>
      <c r="M2182" s="15">
        <v>0</v>
      </c>
      <c r="N2182" s="15">
        <v>0</v>
      </c>
      <c r="O2182" s="15">
        <v>0</v>
      </c>
      <c r="P2182" s="82">
        <f t="shared" si="36"/>
        <v>0</v>
      </c>
    </row>
    <row r="2183" spans="1:16" s="17" customFormat="1" x14ac:dyDescent="0.25">
      <c r="A2183" s="15">
        <v>2019</v>
      </c>
      <c r="B2183" s="15">
        <v>8</v>
      </c>
      <c r="C2183" s="15" t="s">
        <v>19</v>
      </c>
      <c r="D2183" s="15" t="s">
        <v>166</v>
      </c>
      <c r="E2183" s="15" t="s">
        <v>242</v>
      </c>
      <c r="F2183" s="15" t="s">
        <v>243</v>
      </c>
      <c r="G2183" s="16" t="s">
        <v>244</v>
      </c>
      <c r="H2183" s="15">
        <v>1.31</v>
      </c>
      <c r="I2183" s="15">
        <v>0</v>
      </c>
      <c r="J2183" s="15">
        <v>0</v>
      </c>
      <c r="K2183" s="15">
        <v>1.31</v>
      </c>
      <c r="L2183" s="15">
        <v>0</v>
      </c>
      <c r="M2183" s="15">
        <v>0</v>
      </c>
      <c r="N2183" s="15">
        <v>0</v>
      </c>
      <c r="O2183" s="15">
        <v>0</v>
      </c>
      <c r="P2183" s="82">
        <f t="shared" si="36"/>
        <v>0</v>
      </c>
    </row>
    <row r="2184" spans="1:16" s="17" customFormat="1" x14ac:dyDescent="0.25">
      <c r="A2184" s="15">
        <v>2019</v>
      </c>
      <c r="B2184" s="15">
        <v>8</v>
      </c>
      <c r="C2184" s="15" t="s">
        <v>19</v>
      </c>
      <c r="D2184" s="15" t="s">
        <v>166</v>
      </c>
      <c r="E2184" s="15" t="s">
        <v>242</v>
      </c>
      <c r="F2184" s="15" t="s">
        <v>245</v>
      </c>
      <c r="G2184" s="16" t="s">
        <v>244</v>
      </c>
      <c r="H2184" s="15">
        <v>0.25</v>
      </c>
      <c r="I2184" s="15">
        <v>0</v>
      </c>
      <c r="J2184" s="15">
        <v>0</v>
      </c>
      <c r="K2184" s="15">
        <v>0.25</v>
      </c>
      <c r="L2184" s="15">
        <v>0</v>
      </c>
      <c r="M2184" s="15">
        <v>0</v>
      </c>
      <c r="N2184" s="15">
        <v>0</v>
      </c>
      <c r="O2184" s="15">
        <v>0</v>
      </c>
      <c r="P2184" s="82">
        <f t="shared" si="36"/>
        <v>0</v>
      </c>
    </row>
    <row r="2185" spans="1:16" s="17" customFormat="1" x14ac:dyDescent="0.25">
      <c r="A2185" s="15">
        <v>2019</v>
      </c>
      <c r="B2185" s="15">
        <v>8</v>
      </c>
      <c r="C2185" s="15" t="s">
        <v>19</v>
      </c>
      <c r="D2185" s="15" t="s">
        <v>166</v>
      </c>
      <c r="E2185" s="15" t="s">
        <v>242</v>
      </c>
      <c r="F2185" s="15" t="s">
        <v>246</v>
      </c>
      <c r="G2185" s="16" t="s">
        <v>247</v>
      </c>
      <c r="H2185" s="15">
        <v>0.04</v>
      </c>
      <c r="I2185" s="15">
        <v>0</v>
      </c>
      <c r="J2185" s="15">
        <v>0</v>
      </c>
      <c r="K2185" s="15">
        <v>0.04</v>
      </c>
      <c r="L2185" s="15">
        <v>0</v>
      </c>
      <c r="M2185" s="15">
        <v>0</v>
      </c>
      <c r="N2185" s="15">
        <v>0</v>
      </c>
      <c r="O2185" s="15">
        <v>0</v>
      </c>
      <c r="P2185" s="82">
        <f t="shared" si="36"/>
        <v>0</v>
      </c>
    </row>
    <row r="2186" spans="1:16" s="17" customFormat="1" x14ac:dyDescent="0.25">
      <c r="A2186" s="15">
        <v>2019</v>
      </c>
      <c r="B2186" s="15">
        <v>8</v>
      </c>
      <c r="C2186" s="15" t="s">
        <v>19</v>
      </c>
      <c r="D2186" s="15" t="s">
        <v>166</v>
      </c>
      <c r="E2186" s="15" t="s">
        <v>242</v>
      </c>
      <c r="F2186" s="15" t="s">
        <v>248</v>
      </c>
      <c r="G2186" s="16" t="s">
        <v>247</v>
      </c>
      <c r="H2186" s="15">
        <v>0.34</v>
      </c>
      <c r="I2186" s="15">
        <v>0</v>
      </c>
      <c r="J2186" s="15">
        <v>0</v>
      </c>
      <c r="K2186" s="15">
        <v>0.34</v>
      </c>
      <c r="L2186" s="15">
        <v>0</v>
      </c>
      <c r="M2186" s="15">
        <v>0</v>
      </c>
      <c r="N2186" s="15">
        <v>0</v>
      </c>
      <c r="O2186" s="15">
        <v>0</v>
      </c>
      <c r="P2186" s="82">
        <f t="shared" si="36"/>
        <v>0</v>
      </c>
    </row>
    <row r="2187" spans="1:16" s="17" customFormat="1" x14ac:dyDescent="0.25">
      <c r="A2187" s="15">
        <v>2019</v>
      </c>
      <c r="B2187" s="15">
        <v>8</v>
      </c>
      <c r="C2187" s="15" t="s">
        <v>55</v>
      </c>
      <c r="D2187" s="15" t="s">
        <v>249</v>
      </c>
      <c r="E2187" s="15" t="s">
        <v>250</v>
      </c>
      <c r="F2187" s="15" t="s">
        <v>251</v>
      </c>
      <c r="G2187" s="16" t="s">
        <v>252</v>
      </c>
      <c r="H2187" s="15">
        <v>12.29</v>
      </c>
      <c r="I2187" s="15">
        <v>0</v>
      </c>
      <c r="J2187" s="15">
        <v>0</v>
      </c>
      <c r="K2187" s="15">
        <v>2.4300000000000002</v>
      </c>
      <c r="L2187" s="15">
        <v>9.86</v>
      </c>
      <c r="M2187" s="15">
        <v>0</v>
      </c>
      <c r="N2187" s="15">
        <v>0</v>
      </c>
      <c r="O2187" s="15">
        <v>0</v>
      </c>
      <c r="P2187" s="82">
        <f t="shared" si="36"/>
        <v>0</v>
      </c>
    </row>
    <row r="2188" spans="1:16" s="17" customFormat="1" x14ac:dyDescent="0.25">
      <c r="A2188" s="15">
        <v>2019</v>
      </c>
      <c r="B2188" s="15">
        <v>8</v>
      </c>
      <c r="C2188" s="15" t="s">
        <v>253</v>
      </c>
      <c r="D2188" s="15" t="s">
        <v>254</v>
      </c>
      <c r="E2188" s="15" t="s">
        <v>255</v>
      </c>
      <c r="F2188" s="15" t="s">
        <v>256</v>
      </c>
      <c r="G2188" s="16" t="s">
        <v>253</v>
      </c>
      <c r="H2188" s="15">
        <v>702.8</v>
      </c>
      <c r="I2188" s="15">
        <v>0</v>
      </c>
      <c r="J2188" s="15">
        <v>0</v>
      </c>
      <c r="K2188" s="15">
        <v>1.1000000000000001</v>
      </c>
      <c r="L2188" s="15">
        <v>2.6100000000000003</v>
      </c>
      <c r="M2188" s="15">
        <v>0</v>
      </c>
      <c r="N2188" s="15">
        <v>0</v>
      </c>
      <c r="O2188" s="15">
        <v>699.07999999999993</v>
      </c>
      <c r="P2188" s="82">
        <f t="shared" si="36"/>
        <v>699.07999999999993</v>
      </c>
    </row>
    <row r="2189" spans="1:16" s="17" customFormat="1" x14ac:dyDescent="0.25">
      <c r="A2189" s="15">
        <v>2019</v>
      </c>
      <c r="B2189" s="15">
        <v>8</v>
      </c>
      <c r="C2189" s="15" t="s">
        <v>253</v>
      </c>
      <c r="D2189" s="15" t="s">
        <v>254</v>
      </c>
      <c r="E2189" s="15" t="s">
        <v>255</v>
      </c>
      <c r="F2189" s="15" t="s">
        <v>257</v>
      </c>
      <c r="G2189" s="16" t="s">
        <v>253</v>
      </c>
      <c r="H2189" s="15">
        <v>4833.05</v>
      </c>
      <c r="I2189" s="15">
        <v>0</v>
      </c>
      <c r="J2189" s="15">
        <v>0</v>
      </c>
      <c r="K2189" s="15">
        <v>9.15</v>
      </c>
      <c r="L2189" s="15">
        <v>195.5</v>
      </c>
      <c r="M2189" s="15">
        <v>0</v>
      </c>
      <c r="N2189" s="15">
        <v>0</v>
      </c>
      <c r="O2189" s="15">
        <v>4628.3999999999996</v>
      </c>
      <c r="P2189" s="82">
        <f t="shared" si="36"/>
        <v>4628.3999999999996</v>
      </c>
    </row>
    <row r="2190" spans="1:16" s="17" customFormat="1" x14ac:dyDescent="0.25">
      <c r="A2190" s="15">
        <v>2019</v>
      </c>
      <c r="B2190" s="15">
        <v>8</v>
      </c>
      <c r="C2190" s="15" t="s">
        <v>27</v>
      </c>
      <c r="D2190" s="15" t="s">
        <v>84</v>
      </c>
      <c r="E2190" s="15" t="s">
        <v>43</v>
      </c>
      <c r="F2190" s="15" t="s">
        <v>258</v>
      </c>
      <c r="G2190" s="16" t="s">
        <v>258</v>
      </c>
      <c r="H2190" s="15">
        <v>0.1</v>
      </c>
      <c r="I2190" s="15">
        <v>0</v>
      </c>
      <c r="J2190" s="15">
        <v>0</v>
      </c>
      <c r="K2190" s="15">
        <v>0.1</v>
      </c>
      <c r="L2190" s="15">
        <v>0</v>
      </c>
      <c r="M2190" s="15">
        <v>0</v>
      </c>
      <c r="N2190" s="15">
        <v>0</v>
      </c>
      <c r="O2190" s="15">
        <v>0</v>
      </c>
      <c r="P2190" s="82">
        <f t="shared" si="36"/>
        <v>0</v>
      </c>
    </row>
    <row r="2191" spans="1:16" s="17" customFormat="1" x14ac:dyDescent="0.25">
      <c r="A2191" s="15">
        <v>2019</v>
      </c>
      <c r="B2191" s="15">
        <v>8</v>
      </c>
      <c r="C2191" s="15" t="s">
        <v>27</v>
      </c>
      <c r="D2191" s="15" t="s">
        <v>84</v>
      </c>
      <c r="E2191" s="15" t="s">
        <v>43</v>
      </c>
      <c r="F2191" s="15" t="s">
        <v>259</v>
      </c>
      <c r="G2191" s="16" t="s">
        <v>258</v>
      </c>
      <c r="H2191" s="15">
        <v>9.8800000000000008</v>
      </c>
      <c r="I2191" s="15">
        <v>0</v>
      </c>
      <c r="J2191" s="15">
        <v>0</v>
      </c>
      <c r="K2191" s="15">
        <v>9.8800000000000008</v>
      </c>
      <c r="L2191" s="15">
        <v>0</v>
      </c>
      <c r="M2191" s="15">
        <v>0</v>
      </c>
      <c r="N2191" s="15">
        <v>0</v>
      </c>
      <c r="O2191" s="15">
        <v>0</v>
      </c>
      <c r="P2191" s="82">
        <f t="shared" si="36"/>
        <v>0</v>
      </c>
    </row>
    <row r="2192" spans="1:16" s="17" customFormat="1" x14ac:dyDescent="0.25">
      <c r="A2192" s="15">
        <v>2019</v>
      </c>
      <c r="B2192" s="15">
        <v>8</v>
      </c>
      <c r="C2192" s="15" t="s">
        <v>27</v>
      </c>
      <c r="D2192" s="15" t="s">
        <v>84</v>
      </c>
      <c r="E2192" s="15" t="s">
        <v>43</v>
      </c>
      <c r="F2192" s="15" t="s">
        <v>260</v>
      </c>
      <c r="G2192" s="16" t="s">
        <v>258</v>
      </c>
      <c r="H2192" s="15">
        <v>7.09</v>
      </c>
      <c r="I2192" s="15">
        <v>0</v>
      </c>
      <c r="J2192" s="15">
        <v>0</v>
      </c>
      <c r="K2192" s="15">
        <v>7.09</v>
      </c>
      <c r="L2192" s="15">
        <v>0</v>
      </c>
      <c r="M2192" s="15">
        <v>0</v>
      </c>
      <c r="N2192" s="15">
        <v>0</v>
      </c>
      <c r="O2192" s="15">
        <v>0</v>
      </c>
      <c r="P2192" s="82">
        <f t="shared" si="36"/>
        <v>0</v>
      </c>
    </row>
    <row r="2193" spans="1:16" s="17" customFormat="1" x14ac:dyDescent="0.25">
      <c r="A2193" s="15">
        <v>2019</v>
      </c>
      <c r="B2193" s="15">
        <v>8</v>
      </c>
      <c r="C2193" s="15" t="s">
        <v>27</v>
      </c>
      <c r="D2193" s="15" t="s">
        <v>158</v>
      </c>
      <c r="E2193" s="5" t="s">
        <v>17</v>
      </c>
      <c r="F2193" s="15" t="s">
        <v>261</v>
      </c>
      <c r="G2193" s="16" t="s">
        <v>34</v>
      </c>
      <c r="H2193" s="15">
        <v>10.24</v>
      </c>
      <c r="I2193" s="15">
        <v>0</v>
      </c>
      <c r="J2193" s="15">
        <v>0</v>
      </c>
      <c r="K2193" s="15">
        <v>10.24</v>
      </c>
      <c r="L2193" s="15">
        <v>0</v>
      </c>
      <c r="M2193" s="15">
        <v>0</v>
      </c>
      <c r="N2193" s="15">
        <v>0</v>
      </c>
      <c r="O2193" s="15">
        <v>0</v>
      </c>
      <c r="P2193" s="82">
        <f t="shared" si="36"/>
        <v>0</v>
      </c>
    </row>
    <row r="2194" spans="1:16" s="17" customFormat="1" x14ac:dyDescent="0.25">
      <c r="A2194" s="15">
        <v>2019</v>
      </c>
      <c r="B2194" s="15">
        <v>8</v>
      </c>
      <c r="C2194" s="15" t="s">
        <v>27</v>
      </c>
      <c r="D2194" s="15" t="s">
        <v>158</v>
      </c>
      <c r="E2194" s="5" t="s">
        <v>17</v>
      </c>
      <c r="F2194" s="15" t="s">
        <v>262</v>
      </c>
      <c r="G2194" s="16" t="s">
        <v>34</v>
      </c>
      <c r="H2194" s="15">
        <v>6.43</v>
      </c>
      <c r="I2194" s="15">
        <v>0</v>
      </c>
      <c r="J2194" s="15">
        <v>0</v>
      </c>
      <c r="K2194" s="15">
        <v>0.09</v>
      </c>
      <c r="L2194" s="15">
        <v>0</v>
      </c>
      <c r="M2194" s="15">
        <v>6.33</v>
      </c>
      <c r="N2194" s="15">
        <v>11.47</v>
      </c>
      <c r="O2194" s="15">
        <v>0</v>
      </c>
      <c r="P2194" s="82">
        <f t="shared" si="36"/>
        <v>-5.1400000000000006</v>
      </c>
    </row>
    <row r="2195" spans="1:16" s="17" customFormat="1" x14ac:dyDescent="0.25">
      <c r="A2195" s="15">
        <v>2019</v>
      </c>
      <c r="B2195" s="15">
        <v>8</v>
      </c>
      <c r="C2195" s="15" t="s">
        <v>27</v>
      </c>
      <c r="D2195" s="15" t="s">
        <v>158</v>
      </c>
      <c r="E2195" s="5" t="s">
        <v>17</v>
      </c>
      <c r="F2195" s="15" t="s">
        <v>263</v>
      </c>
      <c r="G2195" s="16" t="s">
        <v>34</v>
      </c>
      <c r="H2195" s="15">
        <v>18.82</v>
      </c>
      <c r="I2195" s="15">
        <v>0</v>
      </c>
      <c r="J2195" s="15">
        <v>0</v>
      </c>
      <c r="K2195" s="15">
        <v>0.29000000000000004</v>
      </c>
      <c r="L2195" s="15">
        <v>0</v>
      </c>
      <c r="M2195" s="15">
        <v>18.540000000000003</v>
      </c>
      <c r="N2195" s="15">
        <v>33.590000000000003</v>
      </c>
      <c r="O2195" s="15">
        <v>0</v>
      </c>
      <c r="P2195" s="82">
        <f t="shared" si="36"/>
        <v>-15.05</v>
      </c>
    </row>
    <row r="2196" spans="1:16" s="17" customFormat="1" x14ac:dyDescent="0.25">
      <c r="A2196" s="15">
        <v>2019</v>
      </c>
      <c r="B2196" s="15">
        <v>8</v>
      </c>
      <c r="C2196" s="15" t="s">
        <v>27</v>
      </c>
      <c r="D2196" s="15" t="s">
        <v>158</v>
      </c>
      <c r="E2196" s="5" t="s">
        <v>17</v>
      </c>
      <c r="F2196" s="15" t="s">
        <v>264</v>
      </c>
      <c r="G2196" s="16" t="s">
        <v>34</v>
      </c>
      <c r="H2196" s="15">
        <v>2.75</v>
      </c>
      <c r="I2196" s="15">
        <v>0</v>
      </c>
      <c r="J2196" s="15">
        <v>0</v>
      </c>
      <c r="K2196" s="15">
        <v>0.04</v>
      </c>
      <c r="L2196" s="15">
        <v>0</v>
      </c>
      <c r="M2196" s="15">
        <v>2.7</v>
      </c>
      <c r="N2196" s="15">
        <v>4.91</v>
      </c>
      <c r="O2196" s="15">
        <v>0</v>
      </c>
      <c r="P2196" s="82">
        <f t="shared" si="36"/>
        <v>-2.21</v>
      </c>
    </row>
    <row r="2197" spans="1:16" s="17" customFormat="1" x14ac:dyDescent="0.25">
      <c r="A2197" s="15">
        <v>2019</v>
      </c>
      <c r="B2197" s="15">
        <v>8</v>
      </c>
      <c r="C2197" s="15" t="s">
        <v>27</v>
      </c>
      <c r="D2197" s="15" t="s">
        <v>158</v>
      </c>
      <c r="E2197" s="5" t="s">
        <v>17</v>
      </c>
      <c r="F2197" s="15" t="s">
        <v>265</v>
      </c>
      <c r="G2197" s="16" t="s">
        <v>34</v>
      </c>
      <c r="H2197" s="15">
        <v>1.81</v>
      </c>
      <c r="I2197" s="15">
        <v>0</v>
      </c>
      <c r="J2197" s="15">
        <v>0</v>
      </c>
      <c r="K2197" s="15">
        <v>0.02</v>
      </c>
      <c r="L2197" s="15">
        <v>0</v>
      </c>
      <c r="M2197" s="15">
        <v>1.78</v>
      </c>
      <c r="N2197" s="15">
        <v>3.23</v>
      </c>
      <c r="O2197" s="15">
        <v>0</v>
      </c>
      <c r="P2197" s="82">
        <f t="shared" si="36"/>
        <v>-1.45</v>
      </c>
    </row>
    <row r="2198" spans="1:16" s="17" customFormat="1" x14ac:dyDescent="0.25">
      <c r="A2198" s="15">
        <v>2019</v>
      </c>
      <c r="B2198" s="15">
        <v>8</v>
      </c>
      <c r="C2198" s="15" t="s">
        <v>27</v>
      </c>
      <c r="D2198" s="15" t="s">
        <v>158</v>
      </c>
      <c r="E2198" s="5" t="s">
        <v>17</v>
      </c>
      <c r="F2198" s="15" t="s">
        <v>266</v>
      </c>
      <c r="G2198" s="16" t="s">
        <v>34</v>
      </c>
      <c r="H2198" s="15">
        <v>2.0699999999999998</v>
      </c>
      <c r="I2198" s="15">
        <v>0</v>
      </c>
      <c r="J2198" s="15">
        <v>0</v>
      </c>
      <c r="K2198" s="15">
        <v>0.04</v>
      </c>
      <c r="L2198" s="15">
        <v>0</v>
      </c>
      <c r="M2198" s="15">
        <v>2.0299999999999998</v>
      </c>
      <c r="N2198" s="15">
        <v>3.68</v>
      </c>
      <c r="O2198" s="15">
        <v>0</v>
      </c>
      <c r="P2198" s="82">
        <f t="shared" si="36"/>
        <v>-1.6500000000000004</v>
      </c>
    </row>
    <row r="2199" spans="1:16" s="17" customFormat="1" x14ac:dyDescent="0.25">
      <c r="A2199" s="15">
        <v>2019</v>
      </c>
      <c r="B2199" s="15">
        <v>8</v>
      </c>
      <c r="C2199" s="15" t="s">
        <v>124</v>
      </c>
      <c r="D2199" s="15" t="s">
        <v>125</v>
      </c>
      <c r="E2199" s="15" t="s">
        <v>543</v>
      </c>
      <c r="F2199" s="15" t="s">
        <v>270</v>
      </c>
      <c r="G2199" s="16" t="s">
        <v>269</v>
      </c>
      <c r="H2199" s="15">
        <v>1.79</v>
      </c>
      <c r="I2199" s="15">
        <v>0</v>
      </c>
      <c r="J2199" s="15">
        <v>0</v>
      </c>
      <c r="K2199" s="15">
        <v>1.79</v>
      </c>
      <c r="L2199" s="15">
        <v>0</v>
      </c>
      <c r="M2199" s="15">
        <v>0</v>
      </c>
      <c r="N2199" s="15">
        <v>0</v>
      </c>
      <c r="O2199" s="15">
        <v>0</v>
      </c>
      <c r="P2199" s="82">
        <f t="shared" si="36"/>
        <v>0</v>
      </c>
    </row>
    <row r="2200" spans="1:16" s="17" customFormat="1" x14ac:dyDescent="0.25">
      <c r="A2200" s="15">
        <v>2019</v>
      </c>
      <c r="B2200" s="15">
        <v>8</v>
      </c>
      <c r="C2200" s="15" t="s">
        <v>61</v>
      </c>
      <c r="D2200" s="15" t="s">
        <v>271</v>
      </c>
      <c r="E2200" s="15" t="s">
        <v>29</v>
      </c>
      <c r="F2200" s="15" t="s">
        <v>271</v>
      </c>
      <c r="G2200" s="16" t="s">
        <v>272</v>
      </c>
      <c r="H2200" s="15">
        <v>22.7</v>
      </c>
      <c r="I2200" s="15">
        <v>0</v>
      </c>
      <c r="J2200" s="15">
        <v>0</v>
      </c>
      <c r="K2200" s="15">
        <v>7.08</v>
      </c>
      <c r="L2200" s="15">
        <v>15.62</v>
      </c>
      <c r="M2200" s="15">
        <v>0</v>
      </c>
      <c r="N2200" s="15">
        <v>0</v>
      </c>
      <c r="O2200" s="15">
        <v>0</v>
      </c>
      <c r="P2200" s="82">
        <f t="shared" si="36"/>
        <v>0</v>
      </c>
    </row>
    <row r="2201" spans="1:16" s="17" customFormat="1" x14ac:dyDescent="0.25">
      <c r="A2201" s="15">
        <v>2019</v>
      </c>
      <c r="B2201" s="15">
        <v>8</v>
      </c>
      <c r="C2201" s="15" t="s">
        <v>89</v>
      </c>
      <c r="D2201" s="15" t="s">
        <v>273</v>
      </c>
      <c r="E2201" s="15" t="s">
        <v>29</v>
      </c>
      <c r="F2201" s="15" t="s">
        <v>274</v>
      </c>
      <c r="G2201" s="16" t="s">
        <v>275</v>
      </c>
      <c r="H2201" s="15">
        <v>57.68</v>
      </c>
      <c r="I2201" s="15">
        <v>0</v>
      </c>
      <c r="J2201" s="15">
        <v>0</v>
      </c>
      <c r="K2201" s="15">
        <v>19.61</v>
      </c>
      <c r="L2201" s="15">
        <v>10.83</v>
      </c>
      <c r="M2201" s="15">
        <v>27.240000000000002</v>
      </c>
      <c r="N2201" s="15">
        <v>0</v>
      </c>
      <c r="O2201" s="15">
        <v>0</v>
      </c>
      <c r="P2201" s="82">
        <f t="shared" si="36"/>
        <v>27.240000000000002</v>
      </c>
    </row>
    <row r="2202" spans="1:16" s="17" customFormat="1" x14ac:dyDescent="0.25">
      <c r="A2202" s="15">
        <v>2019</v>
      </c>
      <c r="B2202" s="15">
        <v>8</v>
      </c>
      <c r="C2202" s="15" t="s">
        <v>89</v>
      </c>
      <c r="D2202" s="15" t="s">
        <v>273</v>
      </c>
      <c r="E2202" s="15" t="s">
        <v>29</v>
      </c>
      <c r="F2202" s="15" t="s">
        <v>276</v>
      </c>
      <c r="G2202" s="16" t="s">
        <v>275</v>
      </c>
      <c r="H2202" s="15">
        <v>163.44999999999999</v>
      </c>
      <c r="I2202" s="15">
        <v>0</v>
      </c>
      <c r="J2202" s="15">
        <v>0</v>
      </c>
      <c r="K2202" s="15">
        <v>72.790000000000006</v>
      </c>
      <c r="L2202" s="15">
        <v>30.69</v>
      </c>
      <c r="M2202" s="15">
        <v>59.97</v>
      </c>
      <c r="N2202" s="15">
        <v>0</v>
      </c>
      <c r="O2202" s="15">
        <v>0</v>
      </c>
      <c r="P2202" s="82">
        <f t="shared" si="36"/>
        <v>59.97</v>
      </c>
    </row>
    <row r="2203" spans="1:16" s="17" customFormat="1" x14ac:dyDescent="0.25">
      <c r="A2203" s="15">
        <v>2019</v>
      </c>
      <c r="B2203" s="15">
        <v>8</v>
      </c>
      <c r="C2203" s="15" t="s">
        <v>231</v>
      </c>
      <c r="D2203" s="15" t="s">
        <v>277</v>
      </c>
      <c r="E2203" s="15" t="s">
        <v>17</v>
      </c>
      <c r="F2203" s="15" t="s">
        <v>278</v>
      </c>
      <c r="G2203" s="16" t="s">
        <v>278</v>
      </c>
      <c r="H2203" s="15">
        <v>402.25</v>
      </c>
      <c r="I2203" s="15">
        <v>0</v>
      </c>
      <c r="J2203" s="15">
        <v>0</v>
      </c>
      <c r="K2203" s="15">
        <v>1.17</v>
      </c>
      <c r="L2203" s="15">
        <v>15.16</v>
      </c>
      <c r="M2203" s="15">
        <v>0</v>
      </c>
      <c r="N2203" s="15">
        <v>0</v>
      </c>
      <c r="O2203" s="15">
        <v>385.92</v>
      </c>
      <c r="P2203" s="82">
        <f t="shared" si="36"/>
        <v>385.92</v>
      </c>
    </row>
    <row r="2204" spans="1:16" s="17" customFormat="1" x14ac:dyDescent="0.25">
      <c r="A2204" s="15">
        <v>2019</v>
      </c>
      <c r="B2204" s="15">
        <v>8</v>
      </c>
      <c r="C2204" s="15" t="s">
        <v>231</v>
      </c>
      <c r="D2204" s="15" t="s">
        <v>277</v>
      </c>
      <c r="E2204" s="15" t="s">
        <v>17</v>
      </c>
      <c r="F2204" s="15" t="s">
        <v>279</v>
      </c>
      <c r="G2204" s="16" t="s">
        <v>278</v>
      </c>
      <c r="H2204" s="15">
        <v>1.03</v>
      </c>
      <c r="I2204" s="15">
        <v>0</v>
      </c>
      <c r="J2204" s="15">
        <v>0</v>
      </c>
      <c r="K2204" s="15">
        <v>0</v>
      </c>
      <c r="L2204" s="15">
        <v>0.04</v>
      </c>
      <c r="M2204" s="15">
        <v>0</v>
      </c>
      <c r="N2204" s="15">
        <v>0</v>
      </c>
      <c r="O2204" s="15">
        <v>0.99</v>
      </c>
      <c r="P2204" s="82">
        <f t="shared" si="36"/>
        <v>0.99</v>
      </c>
    </row>
    <row r="2205" spans="1:16" s="17" customFormat="1" x14ac:dyDescent="0.25">
      <c r="A2205" s="15">
        <v>2019</v>
      </c>
      <c r="B2205" s="15">
        <v>8</v>
      </c>
      <c r="C2205" s="15" t="s">
        <v>19</v>
      </c>
      <c r="D2205" s="15" t="s">
        <v>46</v>
      </c>
      <c r="E2205" s="15" t="s">
        <v>51</v>
      </c>
      <c r="F2205" s="15" t="s">
        <v>281</v>
      </c>
      <c r="G2205" s="16" t="s">
        <v>282</v>
      </c>
      <c r="H2205" s="15">
        <v>0.74</v>
      </c>
      <c r="I2205" s="15">
        <v>0</v>
      </c>
      <c r="J2205" s="15">
        <v>0</v>
      </c>
      <c r="K2205" s="15">
        <v>0.74</v>
      </c>
      <c r="L2205" s="15">
        <v>0</v>
      </c>
      <c r="M2205" s="15">
        <v>0</v>
      </c>
      <c r="N2205" s="15">
        <v>0</v>
      </c>
      <c r="O2205" s="15">
        <v>0</v>
      </c>
      <c r="P2205" s="82">
        <f t="shared" si="36"/>
        <v>0</v>
      </c>
    </row>
    <row r="2206" spans="1:16" s="17" customFormat="1" x14ac:dyDescent="0.25">
      <c r="A2206" s="15">
        <v>2019</v>
      </c>
      <c r="B2206" s="15">
        <v>8</v>
      </c>
      <c r="C2206" s="15" t="s">
        <v>19</v>
      </c>
      <c r="D2206" s="15" t="s">
        <v>46</v>
      </c>
      <c r="E2206" s="15" t="s">
        <v>51</v>
      </c>
      <c r="F2206" s="15" t="s">
        <v>283</v>
      </c>
      <c r="G2206" s="16" t="s">
        <v>282</v>
      </c>
      <c r="H2206" s="15">
        <v>0.1</v>
      </c>
      <c r="I2206" s="15">
        <v>0</v>
      </c>
      <c r="J2206" s="15">
        <v>0</v>
      </c>
      <c r="K2206" s="15">
        <v>0.1</v>
      </c>
      <c r="L2206" s="15">
        <v>0</v>
      </c>
      <c r="M2206" s="15">
        <v>0</v>
      </c>
      <c r="N2206" s="15">
        <v>0</v>
      </c>
      <c r="O2206" s="15">
        <v>0</v>
      </c>
      <c r="P2206" s="82">
        <f t="shared" si="36"/>
        <v>0</v>
      </c>
    </row>
    <row r="2207" spans="1:16" s="17" customFormat="1" x14ac:dyDescent="0.25">
      <c r="A2207" s="15">
        <v>2019</v>
      </c>
      <c r="B2207" s="15">
        <v>8</v>
      </c>
      <c r="C2207" s="15" t="s">
        <v>133</v>
      </c>
      <c r="D2207" s="15" t="s">
        <v>284</v>
      </c>
      <c r="E2207" s="15" t="s">
        <v>544</v>
      </c>
      <c r="F2207" s="15" t="s">
        <v>286</v>
      </c>
      <c r="G2207" s="16" t="s">
        <v>287</v>
      </c>
      <c r="H2207" s="15">
        <v>9.91</v>
      </c>
      <c r="I2207" s="15">
        <v>0</v>
      </c>
      <c r="J2207" s="15">
        <v>0</v>
      </c>
      <c r="K2207" s="15">
        <v>7.0000000000000007E-2</v>
      </c>
      <c r="L2207" s="15">
        <v>1.1100000000000001</v>
      </c>
      <c r="M2207" s="15">
        <v>0</v>
      </c>
      <c r="N2207" s="15">
        <v>0</v>
      </c>
      <c r="O2207" s="15">
        <v>8.73</v>
      </c>
      <c r="P2207" s="82">
        <f t="shared" si="36"/>
        <v>8.73</v>
      </c>
    </row>
    <row r="2208" spans="1:16" s="17" customFormat="1" x14ac:dyDescent="0.25">
      <c r="A2208" s="15">
        <v>2019</v>
      </c>
      <c r="B2208" s="15">
        <v>8</v>
      </c>
      <c r="C2208" s="15" t="s">
        <v>133</v>
      </c>
      <c r="D2208" s="15" t="s">
        <v>284</v>
      </c>
      <c r="E2208" s="15" t="s">
        <v>285</v>
      </c>
      <c r="F2208" s="15" t="s">
        <v>286</v>
      </c>
      <c r="G2208" s="16" t="s">
        <v>287</v>
      </c>
      <c r="H2208" s="15">
        <v>2.06</v>
      </c>
      <c r="I2208" s="15">
        <v>0</v>
      </c>
      <c r="J2208" s="15">
        <v>0</v>
      </c>
      <c r="K2208" s="15">
        <v>0.03</v>
      </c>
      <c r="L2208" s="15">
        <v>0.95</v>
      </c>
      <c r="M2208" s="15">
        <v>0</v>
      </c>
      <c r="N2208" s="15">
        <v>0</v>
      </c>
      <c r="O2208" s="15">
        <v>1.08</v>
      </c>
      <c r="P2208" s="82">
        <f t="shared" si="36"/>
        <v>1.08</v>
      </c>
    </row>
    <row r="2209" spans="1:16" s="17" customFormat="1" x14ac:dyDescent="0.25">
      <c r="A2209" s="15">
        <v>2019</v>
      </c>
      <c r="B2209" s="15">
        <v>8</v>
      </c>
      <c r="C2209" s="15" t="s">
        <v>89</v>
      </c>
      <c r="D2209" s="15" t="s">
        <v>288</v>
      </c>
      <c r="E2209" s="15" t="s">
        <v>543</v>
      </c>
      <c r="F2209" s="15" t="s">
        <v>289</v>
      </c>
      <c r="G2209" s="16" t="s">
        <v>290</v>
      </c>
      <c r="H2209" s="15">
        <v>0.13</v>
      </c>
      <c r="I2209" s="15">
        <v>0</v>
      </c>
      <c r="J2209" s="15">
        <v>0</v>
      </c>
      <c r="K2209" s="15">
        <v>0.13</v>
      </c>
      <c r="L2209" s="15">
        <v>0</v>
      </c>
      <c r="M2209" s="15">
        <v>0</v>
      </c>
      <c r="N2209" s="15">
        <v>0</v>
      </c>
      <c r="O2209" s="15">
        <v>0</v>
      </c>
      <c r="P2209" s="82">
        <f t="shared" si="36"/>
        <v>0</v>
      </c>
    </row>
    <row r="2210" spans="1:16" s="17" customFormat="1" x14ac:dyDescent="0.25">
      <c r="A2210" s="15">
        <v>2019</v>
      </c>
      <c r="B2210" s="15">
        <v>8</v>
      </c>
      <c r="C2210" s="15" t="s">
        <v>89</v>
      </c>
      <c r="D2210" s="15" t="s">
        <v>288</v>
      </c>
      <c r="E2210" s="15" t="s">
        <v>543</v>
      </c>
      <c r="F2210" s="15" t="s">
        <v>291</v>
      </c>
      <c r="G2210" s="16" t="s">
        <v>290</v>
      </c>
      <c r="H2210" s="15">
        <v>0.48</v>
      </c>
      <c r="I2210" s="15">
        <v>0</v>
      </c>
      <c r="J2210" s="15">
        <v>0</v>
      </c>
      <c r="K2210" s="15">
        <v>0.48</v>
      </c>
      <c r="L2210" s="15">
        <v>0</v>
      </c>
      <c r="M2210" s="15">
        <v>0</v>
      </c>
      <c r="N2210" s="15">
        <v>0</v>
      </c>
      <c r="O2210" s="15">
        <v>0</v>
      </c>
      <c r="P2210" s="82">
        <f t="shared" si="36"/>
        <v>0</v>
      </c>
    </row>
    <row r="2211" spans="1:16" s="17" customFormat="1" x14ac:dyDescent="0.25">
      <c r="A2211" s="15">
        <v>2019</v>
      </c>
      <c r="B2211" s="15">
        <v>8</v>
      </c>
      <c r="C2211" s="15" t="s">
        <v>19</v>
      </c>
      <c r="D2211" s="15" t="s">
        <v>66</v>
      </c>
      <c r="E2211" s="15" t="s">
        <v>43</v>
      </c>
      <c r="F2211" s="15" t="s">
        <v>117</v>
      </c>
      <c r="G2211" s="5" t="s">
        <v>117</v>
      </c>
      <c r="H2211" s="15">
        <v>1.28</v>
      </c>
      <c r="I2211" s="15">
        <v>0</v>
      </c>
      <c r="J2211" s="15">
        <v>0</v>
      </c>
      <c r="K2211" s="15">
        <v>0</v>
      </c>
      <c r="L2211" s="15">
        <v>0</v>
      </c>
      <c r="M2211" s="15">
        <v>0</v>
      </c>
      <c r="N2211" s="15">
        <v>0</v>
      </c>
      <c r="O2211" s="15">
        <v>1.28</v>
      </c>
      <c r="P2211" s="82">
        <f t="shared" si="36"/>
        <v>1.28</v>
      </c>
    </row>
    <row r="2212" spans="1:16" s="17" customFormat="1" x14ac:dyDescent="0.25">
      <c r="A2212" s="15">
        <v>2019</v>
      </c>
      <c r="B2212" s="15">
        <v>8</v>
      </c>
      <c r="C2212" s="15" t="s">
        <v>133</v>
      </c>
      <c r="D2212" s="15" t="s">
        <v>292</v>
      </c>
      <c r="E2212" s="15" t="s">
        <v>29</v>
      </c>
      <c r="F2212" s="15" t="s">
        <v>293</v>
      </c>
      <c r="G2212" s="16" t="s">
        <v>294</v>
      </c>
      <c r="H2212" s="15">
        <v>0.04</v>
      </c>
      <c r="I2212" s="15">
        <v>0</v>
      </c>
      <c r="J2212" s="15">
        <v>0</v>
      </c>
      <c r="K2212" s="15">
        <v>0</v>
      </c>
      <c r="L2212" s="15">
        <v>0.04</v>
      </c>
      <c r="M2212" s="15">
        <v>0</v>
      </c>
      <c r="N2212" s="15">
        <v>0</v>
      </c>
      <c r="O2212" s="15">
        <v>0</v>
      </c>
      <c r="P2212" s="82">
        <f t="shared" si="36"/>
        <v>0</v>
      </c>
    </row>
    <row r="2213" spans="1:16" s="17" customFormat="1" x14ac:dyDescent="0.25">
      <c r="A2213" s="15">
        <v>2019</v>
      </c>
      <c r="B2213" s="15">
        <v>8</v>
      </c>
      <c r="C2213" s="15" t="s">
        <v>19</v>
      </c>
      <c r="D2213" s="15" t="s">
        <v>46</v>
      </c>
      <c r="E2213" s="15" t="s">
        <v>206</v>
      </c>
      <c r="F2213" s="15" t="s">
        <v>295</v>
      </c>
      <c r="G2213" s="16" t="s">
        <v>296</v>
      </c>
      <c r="H2213" s="15">
        <v>0.51</v>
      </c>
      <c r="I2213" s="15">
        <v>0</v>
      </c>
      <c r="J2213" s="15">
        <v>0</v>
      </c>
      <c r="K2213" s="15">
        <v>0.24</v>
      </c>
      <c r="L2213" s="15">
        <v>0.27</v>
      </c>
      <c r="M2213" s="15">
        <v>0</v>
      </c>
      <c r="N2213" s="15">
        <v>0</v>
      </c>
      <c r="O2213" s="15">
        <v>0</v>
      </c>
      <c r="P2213" s="82">
        <f t="shared" si="36"/>
        <v>0</v>
      </c>
    </row>
    <row r="2214" spans="1:16" s="17" customFormat="1" x14ac:dyDescent="0.25">
      <c r="A2214" s="15">
        <v>2019</v>
      </c>
      <c r="B2214" s="15">
        <v>8</v>
      </c>
      <c r="C2214" s="15" t="s">
        <v>19</v>
      </c>
      <c r="D2214" s="15" t="s">
        <v>46</v>
      </c>
      <c r="E2214" s="15" t="s">
        <v>206</v>
      </c>
      <c r="F2214" s="15" t="s">
        <v>297</v>
      </c>
      <c r="G2214" s="16" t="s">
        <v>296</v>
      </c>
      <c r="H2214" s="15">
        <v>0.28999999999999998</v>
      </c>
      <c r="I2214" s="15">
        <v>0</v>
      </c>
      <c r="J2214" s="15">
        <v>0</v>
      </c>
      <c r="K2214" s="15">
        <v>0.14000000000000001</v>
      </c>
      <c r="L2214" s="15">
        <v>0.15</v>
      </c>
      <c r="M2214" s="15">
        <v>0</v>
      </c>
      <c r="N2214" s="15">
        <v>0</v>
      </c>
      <c r="O2214" s="15">
        <v>0</v>
      </c>
      <c r="P2214" s="82">
        <f t="shared" si="36"/>
        <v>0</v>
      </c>
    </row>
    <row r="2215" spans="1:16" s="17" customFormat="1" x14ac:dyDescent="0.25">
      <c r="A2215" s="15">
        <v>2019</v>
      </c>
      <c r="B2215" s="15">
        <v>8</v>
      </c>
      <c r="C2215" s="15" t="s">
        <v>19</v>
      </c>
      <c r="D2215" s="15" t="s">
        <v>299</v>
      </c>
      <c r="E2215" s="15" t="s">
        <v>81</v>
      </c>
      <c r="F2215" s="15" t="s">
        <v>300</v>
      </c>
      <c r="G2215" s="16" t="s">
        <v>301</v>
      </c>
      <c r="H2215" s="15">
        <v>2.93</v>
      </c>
      <c r="I2215" s="15">
        <v>0</v>
      </c>
      <c r="J2215" s="15">
        <v>0</v>
      </c>
      <c r="K2215" s="15">
        <v>0.18000000000000002</v>
      </c>
      <c r="L2215" s="15">
        <v>2.75</v>
      </c>
      <c r="M2215" s="15">
        <v>0</v>
      </c>
      <c r="N2215" s="15">
        <v>0</v>
      </c>
      <c r="O2215" s="15">
        <v>0</v>
      </c>
      <c r="P2215" s="82">
        <f t="shared" si="36"/>
        <v>0</v>
      </c>
    </row>
    <row r="2216" spans="1:16" s="17" customFormat="1" x14ac:dyDescent="0.25">
      <c r="A2216" s="15">
        <v>2019</v>
      </c>
      <c r="B2216" s="15">
        <v>8</v>
      </c>
      <c r="C2216" s="15" t="s">
        <v>19</v>
      </c>
      <c r="D2216" s="15" t="s">
        <v>106</v>
      </c>
      <c r="E2216" s="15" t="s">
        <v>85</v>
      </c>
      <c r="F2216" s="15" t="s">
        <v>302</v>
      </c>
      <c r="G2216" s="16" t="s">
        <v>303</v>
      </c>
      <c r="H2216" s="15">
        <v>85.87</v>
      </c>
      <c r="I2216" s="15">
        <v>0</v>
      </c>
      <c r="J2216" s="15">
        <v>0</v>
      </c>
      <c r="K2216" s="15">
        <v>4.2300000000000004</v>
      </c>
      <c r="L2216" s="15">
        <v>0</v>
      </c>
      <c r="M2216" s="15">
        <v>81.64</v>
      </c>
      <c r="N2216" s="15">
        <v>10.61</v>
      </c>
      <c r="O2216" s="15">
        <v>0</v>
      </c>
      <c r="P2216" s="82">
        <f t="shared" si="36"/>
        <v>71.03</v>
      </c>
    </row>
    <row r="2217" spans="1:16" s="17" customFormat="1" x14ac:dyDescent="0.25">
      <c r="A2217" s="15">
        <v>2019</v>
      </c>
      <c r="B2217" s="15">
        <v>8</v>
      </c>
      <c r="C2217" s="15" t="s">
        <v>19</v>
      </c>
      <c r="D2217" s="15" t="s">
        <v>20</v>
      </c>
      <c r="E2217" s="15" t="s">
        <v>304</v>
      </c>
      <c r="F2217" s="15" t="s">
        <v>305</v>
      </c>
      <c r="G2217" s="16" t="s">
        <v>306</v>
      </c>
      <c r="H2217" s="15">
        <v>0.14000000000000001</v>
      </c>
      <c r="I2217" s="15">
        <v>0</v>
      </c>
      <c r="J2217" s="15">
        <v>0</v>
      </c>
      <c r="K2217" s="15">
        <v>0.14000000000000001</v>
      </c>
      <c r="L2217" s="15">
        <v>0</v>
      </c>
      <c r="M2217" s="15">
        <v>0</v>
      </c>
      <c r="N2217" s="15">
        <v>0</v>
      </c>
      <c r="O2217" s="15">
        <v>0</v>
      </c>
      <c r="P2217" s="82">
        <f t="shared" si="36"/>
        <v>0</v>
      </c>
    </row>
    <row r="2218" spans="1:16" s="17" customFormat="1" x14ac:dyDescent="0.25">
      <c r="A2218" s="15">
        <v>2019</v>
      </c>
      <c r="B2218" s="15">
        <v>8</v>
      </c>
      <c r="C2218" s="15" t="s">
        <v>19</v>
      </c>
      <c r="D2218" s="15" t="s">
        <v>20</v>
      </c>
      <c r="E2218" s="15" t="s">
        <v>304</v>
      </c>
      <c r="F2218" s="15" t="s">
        <v>307</v>
      </c>
      <c r="G2218" s="16" t="s">
        <v>306</v>
      </c>
      <c r="H2218" s="15">
        <v>1.58</v>
      </c>
      <c r="I2218" s="15">
        <v>0</v>
      </c>
      <c r="J2218" s="15">
        <v>0</v>
      </c>
      <c r="K2218" s="15">
        <v>0</v>
      </c>
      <c r="L2218" s="15">
        <v>1.58</v>
      </c>
      <c r="M2218" s="15">
        <v>0</v>
      </c>
      <c r="N2218" s="15">
        <v>0</v>
      </c>
      <c r="O2218" s="15">
        <v>0</v>
      </c>
      <c r="P2218" s="82">
        <f t="shared" si="36"/>
        <v>0</v>
      </c>
    </row>
    <row r="2219" spans="1:16" s="17" customFormat="1" x14ac:dyDescent="0.25">
      <c r="A2219" s="15">
        <v>2019</v>
      </c>
      <c r="B2219" s="15">
        <v>8</v>
      </c>
      <c r="C2219" s="15" t="s">
        <v>19</v>
      </c>
      <c r="D2219" s="15" t="s">
        <v>103</v>
      </c>
      <c r="E2219" s="15" t="s">
        <v>304</v>
      </c>
      <c r="F2219" s="15" t="s">
        <v>308</v>
      </c>
      <c r="G2219" s="16" t="s">
        <v>306</v>
      </c>
      <c r="H2219" s="15">
        <v>0.01</v>
      </c>
      <c r="I2219" s="15">
        <v>0</v>
      </c>
      <c r="J2219" s="15">
        <v>0</v>
      </c>
      <c r="K2219" s="15">
        <v>0</v>
      </c>
      <c r="L2219" s="15">
        <v>0.01</v>
      </c>
      <c r="M2219" s="15">
        <v>0</v>
      </c>
      <c r="N2219" s="15">
        <v>0</v>
      </c>
      <c r="O2219" s="15">
        <v>0</v>
      </c>
      <c r="P2219" s="82">
        <f t="shared" si="36"/>
        <v>0</v>
      </c>
    </row>
    <row r="2220" spans="1:16" s="17" customFormat="1" x14ac:dyDescent="0.25">
      <c r="A2220" s="15">
        <v>2019</v>
      </c>
      <c r="B2220" s="15">
        <v>8</v>
      </c>
      <c r="C2220" s="15" t="s">
        <v>19</v>
      </c>
      <c r="D2220" s="15" t="s">
        <v>106</v>
      </c>
      <c r="E2220" s="15" t="s">
        <v>81</v>
      </c>
      <c r="F2220" s="15" t="s">
        <v>309</v>
      </c>
      <c r="G2220" s="16" t="s">
        <v>310</v>
      </c>
      <c r="H2220" s="15">
        <v>14.49</v>
      </c>
      <c r="I2220" s="15">
        <v>0</v>
      </c>
      <c r="J2220" s="15">
        <v>0</v>
      </c>
      <c r="K2220" s="15">
        <v>0.12</v>
      </c>
      <c r="L2220" s="15">
        <v>14.37</v>
      </c>
      <c r="M2220" s="15">
        <v>0</v>
      </c>
      <c r="N2220" s="15">
        <v>0</v>
      </c>
      <c r="O2220" s="15">
        <v>0</v>
      </c>
      <c r="P2220" s="82">
        <f t="shared" si="36"/>
        <v>0</v>
      </c>
    </row>
    <row r="2221" spans="1:16" s="17" customFormat="1" x14ac:dyDescent="0.25">
      <c r="A2221" s="15">
        <v>2019</v>
      </c>
      <c r="B2221" s="15">
        <v>8</v>
      </c>
      <c r="C2221" s="15" t="s">
        <v>19</v>
      </c>
      <c r="D2221" s="15" t="s">
        <v>103</v>
      </c>
      <c r="E2221" s="15" t="s">
        <v>81</v>
      </c>
      <c r="F2221" s="15" t="s">
        <v>311</v>
      </c>
      <c r="G2221" s="16" t="s">
        <v>312</v>
      </c>
      <c r="H2221" s="15">
        <v>0.14000000000000001</v>
      </c>
      <c r="I2221" s="15">
        <v>0</v>
      </c>
      <c r="J2221" s="15">
        <v>0</v>
      </c>
      <c r="K2221" s="15">
        <v>0.14000000000000001</v>
      </c>
      <c r="L2221" s="15">
        <v>0</v>
      </c>
      <c r="M2221" s="15">
        <v>0</v>
      </c>
      <c r="N2221" s="15">
        <v>0</v>
      </c>
      <c r="O2221" s="15">
        <v>0</v>
      </c>
      <c r="P2221" s="82">
        <f t="shared" si="36"/>
        <v>0</v>
      </c>
    </row>
    <row r="2222" spans="1:16" s="17" customFormat="1" x14ac:dyDescent="0.25">
      <c r="A2222" s="15">
        <v>2019</v>
      </c>
      <c r="B2222" s="15">
        <v>8</v>
      </c>
      <c r="C2222" s="15" t="s">
        <v>19</v>
      </c>
      <c r="D2222" s="15" t="s">
        <v>78</v>
      </c>
      <c r="E2222" s="15" t="s">
        <v>313</v>
      </c>
      <c r="F2222" s="15" t="s">
        <v>314</v>
      </c>
      <c r="G2222" s="16" t="s">
        <v>315</v>
      </c>
      <c r="H2222" s="15">
        <v>153.66999999999999</v>
      </c>
      <c r="I2222" s="15">
        <v>0</v>
      </c>
      <c r="J2222" s="15">
        <v>0</v>
      </c>
      <c r="K2222" s="15">
        <v>5.14</v>
      </c>
      <c r="L2222" s="15">
        <v>18.96</v>
      </c>
      <c r="M2222" s="15">
        <v>0</v>
      </c>
      <c r="N2222" s="15">
        <v>0</v>
      </c>
      <c r="O2222" s="15">
        <v>129.58000000000001</v>
      </c>
      <c r="P2222" s="82">
        <f t="shared" si="36"/>
        <v>129.58000000000001</v>
      </c>
    </row>
    <row r="2223" spans="1:16" s="17" customFormat="1" x14ac:dyDescent="0.25">
      <c r="A2223" s="15">
        <v>2019</v>
      </c>
      <c r="B2223" s="15">
        <v>8</v>
      </c>
      <c r="C2223" s="15" t="s">
        <v>19</v>
      </c>
      <c r="D2223" s="15" t="s">
        <v>78</v>
      </c>
      <c r="E2223" s="15" t="s">
        <v>313</v>
      </c>
      <c r="F2223" s="15" t="s">
        <v>316</v>
      </c>
      <c r="G2223" s="16" t="s">
        <v>315</v>
      </c>
      <c r="H2223" s="15">
        <v>117.56</v>
      </c>
      <c r="I2223" s="15">
        <v>0</v>
      </c>
      <c r="J2223" s="15">
        <v>0</v>
      </c>
      <c r="K2223" s="15">
        <v>2.84</v>
      </c>
      <c r="L2223" s="15">
        <v>5.58</v>
      </c>
      <c r="M2223" s="15">
        <v>0</v>
      </c>
      <c r="N2223" s="15">
        <v>0</v>
      </c>
      <c r="O2223" s="15">
        <v>109.15</v>
      </c>
      <c r="P2223" s="82">
        <f t="shared" si="36"/>
        <v>109.15</v>
      </c>
    </row>
    <row r="2224" spans="1:16" s="17" customFormat="1" x14ac:dyDescent="0.25">
      <c r="A2224" s="15">
        <v>2019</v>
      </c>
      <c r="B2224" s="15">
        <v>8</v>
      </c>
      <c r="C2224" s="15" t="s">
        <v>19</v>
      </c>
      <c r="D2224" s="15" t="s">
        <v>78</v>
      </c>
      <c r="E2224" s="15" t="s">
        <v>280</v>
      </c>
      <c r="F2224" s="15" t="s">
        <v>318</v>
      </c>
      <c r="G2224" s="16" t="s">
        <v>319</v>
      </c>
      <c r="H2224" s="15">
        <v>0.6</v>
      </c>
      <c r="I2224" s="15">
        <v>0</v>
      </c>
      <c r="J2224" s="15">
        <v>0</v>
      </c>
      <c r="K2224" s="15">
        <v>0.6</v>
      </c>
      <c r="L2224" s="15">
        <v>0</v>
      </c>
      <c r="M2224" s="15">
        <v>0</v>
      </c>
      <c r="N2224" s="15">
        <v>0</v>
      </c>
      <c r="O2224" s="15">
        <v>0</v>
      </c>
      <c r="P2224" s="82">
        <f t="shared" si="36"/>
        <v>0</v>
      </c>
    </row>
    <row r="2225" spans="1:16" s="17" customFormat="1" x14ac:dyDescent="0.25">
      <c r="A2225" s="15">
        <v>2019</v>
      </c>
      <c r="B2225" s="15">
        <v>8</v>
      </c>
      <c r="C2225" s="15" t="s">
        <v>19</v>
      </c>
      <c r="D2225" s="15" t="s">
        <v>78</v>
      </c>
      <c r="E2225" s="15" t="s">
        <v>280</v>
      </c>
      <c r="F2225" s="15" t="s">
        <v>320</v>
      </c>
      <c r="G2225" s="16" t="s">
        <v>319</v>
      </c>
      <c r="H2225" s="15">
        <v>1.1599999999999999</v>
      </c>
      <c r="I2225" s="15">
        <v>0</v>
      </c>
      <c r="J2225" s="15">
        <v>0</v>
      </c>
      <c r="K2225" s="15">
        <v>1.1599999999999999</v>
      </c>
      <c r="L2225" s="15">
        <v>0</v>
      </c>
      <c r="M2225" s="15">
        <v>0</v>
      </c>
      <c r="N2225" s="15">
        <v>0</v>
      </c>
      <c r="O2225" s="15">
        <v>0</v>
      </c>
      <c r="P2225" s="82">
        <f t="shared" si="36"/>
        <v>0</v>
      </c>
    </row>
    <row r="2226" spans="1:16" s="17" customFormat="1" x14ac:dyDescent="0.25">
      <c r="A2226" s="15">
        <v>2019</v>
      </c>
      <c r="B2226" s="15">
        <v>8</v>
      </c>
      <c r="C2226" s="15" t="s">
        <v>19</v>
      </c>
      <c r="D2226" s="15" t="s">
        <v>78</v>
      </c>
      <c r="E2226" s="15" t="s">
        <v>280</v>
      </c>
      <c r="F2226" s="15" t="s">
        <v>321</v>
      </c>
      <c r="G2226" s="16" t="s">
        <v>319</v>
      </c>
      <c r="H2226" s="15">
        <v>1.27</v>
      </c>
      <c r="I2226" s="15">
        <v>0</v>
      </c>
      <c r="J2226" s="15">
        <v>0</v>
      </c>
      <c r="K2226" s="15">
        <v>1.27</v>
      </c>
      <c r="L2226" s="15">
        <v>0</v>
      </c>
      <c r="M2226" s="15">
        <v>0</v>
      </c>
      <c r="N2226" s="15">
        <v>0</v>
      </c>
      <c r="O2226" s="15">
        <v>0</v>
      </c>
      <c r="P2226" s="82">
        <f t="shared" si="36"/>
        <v>0</v>
      </c>
    </row>
    <row r="2227" spans="1:16" s="17" customFormat="1" x14ac:dyDescent="0.25">
      <c r="A2227" s="15">
        <v>2019</v>
      </c>
      <c r="B2227" s="15">
        <v>8</v>
      </c>
      <c r="C2227" s="15" t="s">
        <v>19</v>
      </c>
      <c r="D2227" s="15" t="s">
        <v>78</v>
      </c>
      <c r="E2227" s="15" t="s">
        <v>280</v>
      </c>
      <c r="F2227" s="15" t="s">
        <v>322</v>
      </c>
      <c r="G2227" s="16" t="s">
        <v>319</v>
      </c>
      <c r="H2227" s="15">
        <v>8.5399999999999991</v>
      </c>
      <c r="I2227" s="15">
        <v>0</v>
      </c>
      <c r="J2227" s="15">
        <v>0</v>
      </c>
      <c r="K2227" s="15">
        <v>4.55</v>
      </c>
      <c r="L2227" s="15">
        <v>3.98</v>
      </c>
      <c r="M2227" s="15">
        <v>0</v>
      </c>
      <c r="N2227" s="15">
        <v>0</v>
      </c>
      <c r="O2227" s="15">
        <v>0</v>
      </c>
      <c r="P2227" s="82">
        <f t="shared" si="36"/>
        <v>0</v>
      </c>
    </row>
    <row r="2228" spans="1:16" s="17" customFormat="1" x14ac:dyDescent="0.25">
      <c r="A2228" s="15">
        <v>2019</v>
      </c>
      <c r="B2228" s="15">
        <v>8</v>
      </c>
      <c r="C2228" s="15" t="s">
        <v>19</v>
      </c>
      <c r="D2228" s="15" t="s">
        <v>46</v>
      </c>
      <c r="E2228" s="15" t="s">
        <v>81</v>
      </c>
      <c r="F2228" s="15" t="s">
        <v>323</v>
      </c>
      <c r="G2228" s="16" t="s">
        <v>324</v>
      </c>
      <c r="H2228" s="15">
        <v>1.2</v>
      </c>
      <c r="I2228" s="15">
        <v>0</v>
      </c>
      <c r="J2228" s="15">
        <v>0</v>
      </c>
      <c r="K2228" s="15">
        <v>1.2</v>
      </c>
      <c r="L2228" s="15">
        <v>0</v>
      </c>
      <c r="M2228" s="15">
        <v>0</v>
      </c>
      <c r="N2228" s="15">
        <v>0</v>
      </c>
      <c r="O2228" s="15">
        <v>0</v>
      </c>
      <c r="P2228" s="82">
        <f t="shared" si="36"/>
        <v>0</v>
      </c>
    </row>
    <row r="2229" spans="1:16" s="17" customFormat="1" x14ac:dyDescent="0.25">
      <c r="A2229" s="15">
        <v>2019</v>
      </c>
      <c r="B2229" s="15">
        <v>8</v>
      </c>
      <c r="C2229" s="15" t="s">
        <v>19</v>
      </c>
      <c r="D2229" s="15" t="s">
        <v>103</v>
      </c>
      <c r="E2229" s="15" t="s">
        <v>81</v>
      </c>
      <c r="F2229" s="15" t="s">
        <v>325</v>
      </c>
      <c r="G2229" s="16" t="s">
        <v>326</v>
      </c>
      <c r="H2229" s="15">
        <v>7.7899999999999991</v>
      </c>
      <c r="I2229" s="15">
        <v>0</v>
      </c>
      <c r="J2229" s="15">
        <v>0</v>
      </c>
      <c r="K2229" s="15">
        <v>0.06</v>
      </c>
      <c r="L2229" s="15">
        <v>7.75</v>
      </c>
      <c r="M2229" s="15">
        <v>0</v>
      </c>
      <c r="N2229" s="15">
        <v>0</v>
      </c>
      <c r="O2229" s="15">
        <v>0</v>
      </c>
      <c r="P2229" s="82">
        <f t="shared" si="36"/>
        <v>0</v>
      </c>
    </row>
    <row r="2230" spans="1:16" s="17" customFormat="1" x14ac:dyDescent="0.25">
      <c r="A2230" s="15">
        <v>2019</v>
      </c>
      <c r="B2230" s="15">
        <v>8</v>
      </c>
      <c r="C2230" s="15" t="s">
        <v>327</v>
      </c>
      <c r="D2230" s="15" t="s">
        <v>328</v>
      </c>
      <c r="E2230" s="15" t="s">
        <v>29</v>
      </c>
      <c r="F2230" s="15" t="s">
        <v>329</v>
      </c>
      <c r="G2230" s="16" t="s">
        <v>330</v>
      </c>
      <c r="H2230" s="15">
        <v>13.11</v>
      </c>
      <c r="I2230" s="15">
        <v>0</v>
      </c>
      <c r="J2230" s="15">
        <v>0</v>
      </c>
      <c r="K2230" s="15">
        <v>2.37</v>
      </c>
      <c r="L2230" s="15">
        <v>10.74</v>
      </c>
      <c r="M2230" s="15">
        <v>0</v>
      </c>
      <c r="N2230" s="15">
        <v>0</v>
      </c>
      <c r="O2230" s="15">
        <v>0</v>
      </c>
      <c r="P2230" s="82">
        <f t="shared" si="36"/>
        <v>0</v>
      </c>
    </row>
    <row r="2231" spans="1:16" s="17" customFormat="1" x14ac:dyDescent="0.25">
      <c r="A2231" s="15">
        <v>2019</v>
      </c>
      <c r="B2231" s="15">
        <v>8</v>
      </c>
      <c r="C2231" s="15" t="s">
        <v>327</v>
      </c>
      <c r="D2231" s="15" t="s">
        <v>328</v>
      </c>
      <c r="E2231" s="15" t="s">
        <v>29</v>
      </c>
      <c r="F2231" s="15" t="s">
        <v>331</v>
      </c>
      <c r="G2231" s="16" t="s">
        <v>330</v>
      </c>
      <c r="H2231" s="15">
        <v>10.52</v>
      </c>
      <c r="I2231" s="15">
        <v>0</v>
      </c>
      <c r="J2231" s="15">
        <v>0</v>
      </c>
      <c r="K2231" s="15">
        <v>0.56999999999999995</v>
      </c>
      <c r="L2231" s="15">
        <v>9.9499999999999993</v>
      </c>
      <c r="M2231" s="15">
        <v>0</v>
      </c>
      <c r="N2231" s="15">
        <v>0</v>
      </c>
      <c r="O2231" s="15">
        <v>0</v>
      </c>
      <c r="P2231" s="82">
        <f t="shared" si="36"/>
        <v>0</v>
      </c>
    </row>
    <row r="2232" spans="1:16" s="17" customFormat="1" x14ac:dyDescent="0.25">
      <c r="A2232" s="15">
        <v>2019</v>
      </c>
      <c r="B2232" s="15">
        <v>8</v>
      </c>
      <c r="C2232" s="15" t="s">
        <v>89</v>
      </c>
      <c r="D2232" s="15" t="s">
        <v>90</v>
      </c>
      <c r="E2232" s="15" t="s">
        <v>29</v>
      </c>
      <c r="F2232" s="15" t="s">
        <v>535</v>
      </c>
      <c r="G2232" s="16" t="s">
        <v>330</v>
      </c>
      <c r="H2232" s="15">
        <v>3.68</v>
      </c>
      <c r="I2232" s="15">
        <v>0</v>
      </c>
      <c r="J2232" s="15">
        <v>0</v>
      </c>
      <c r="K2232" s="15">
        <v>0</v>
      </c>
      <c r="L2232" s="15">
        <v>3.68</v>
      </c>
      <c r="M2232" s="15">
        <v>0</v>
      </c>
      <c r="N2232" s="15">
        <v>0</v>
      </c>
      <c r="O2232" s="15">
        <v>0</v>
      </c>
      <c r="P2232" s="82">
        <f t="shared" si="36"/>
        <v>0</v>
      </c>
    </row>
    <row r="2233" spans="1:16" s="17" customFormat="1" x14ac:dyDescent="0.25">
      <c r="A2233" s="15">
        <v>2019</v>
      </c>
      <c r="B2233" s="15">
        <v>8</v>
      </c>
      <c r="C2233" s="15" t="s">
        <v>89</v>
      </c>
      <c r="D2233" s="15" t="s">
        <v>332</v>
      </c>
      <c r="E2233" s="15" t="s">
        <v>29</v>
      </c>
      <c r="F2233" s="15" t="s">
        <v>333</v>
      </c>
      <c r="G2233" s="16" t="s">
        <v>330</v>
      </c>
      <c r="H2233" s="15">
        <v>5.64</v>
      </c>
      <c r="I2233" s="15">
        <v>0</v>
      </c>
      <c r="J2233" s="15">
        <v>0</v>
      </c>
      <c r="K2233" s="15">
        <v>5.64</v>
      </c>
      <c r="L2233" s="15">
        <v>0</v>
      </c>
      <c r="M2233" s="15">
        <v>0</v>
      </c>
      <c r="N2233" s="15">
        <v>0</v>
      </c>
      <c r="O2233" s="15">
        <v>0</v>
      </c>
      <c r="P2233" s="82">
        <f t="shared" si="36"/>
        <v>0</v>
      </c>
    </row>
    <row r="2234" spans="1:16" s="17" customFormat="1" x14ac:dyDescent="0.25">
      <c r="A2234" s="15">
        <v>2019</v>
      </c>
      <c r="B2234" s="15">
        <v>8</v>
      </c>
      <c r="C2234" s="15" t="s">
        <v>89</v>
      </c>
      <c r="D2234" s="15" t="s">
        <v>273</v>
      </c>
      <c r="E2234" s="15" t="s">
        <v>29</v>
      </c>
      <c r="F2234" s="15" t="s">
        <v>334</v>
      </c>
      <c r="G2234" s="16" t="s">
        <v>330</v>
      </c>
      <c r="H2234" s="15">
        <v>32.020000000000003</v>
      </c>
      <c r="I2234" s="15">
        <v>0</v>
      </c>
      <c r="J2234" s="15">
        <v>0</v>
      </c>
      <c r="K2234" s="15">
        <v>2.4699999999999998</v>
      </c>
      <c r="L2234" s="15">
        <v>5.44</v>
      </c>
      <c r="M2234" s="15">
        <v>0</v>
      </c>
      <c r="N2234" s="15">
        <v>0</v>
      </c>
      <c r="O2234" s="15">
        <v>24.11</v>
      </c>
      <c r="P2234" s="82">
        <f t="shared" si="36"/>
        <v>24.11</v>
      </c>
    </row>
    <row r="2235" spans="1:16" s="17" customFormat="1" x14ac:dyDescent="0.25">
      <c r="A2235" s="15">
        <v>2019</v>
      </c>
      <c r="B2235" s="15">
        <v>8</v>
      </c>
      <c r="C2235" s="15" t="s">
        <v>327</v>
      </c>
      <c r="D2235" s="15" t="s">
        <v>328</v>
      </c>
      <c r="E2235" s="15" t="s">
        <v>29</v>
      </c>
      <c r="F2235" s="15" t="s">
        <v>335</v>
      </c>
      <c r="G2235" s="16" t="s">
        <v>330</v>
      </c>
      <c r="H2235" s="15">
        <v>3.01</v>
      </c>
      <c r="I2235" s="15">
        <v>0</v>
      </c>
      <c r="J2235" s="15">
        <v>0</v>
      </c>
      <c r="K2235" s="15">
        <v>2.11</v>
      </c>
      <c r="L2235" s="15">
        <v>0.9</v>
      </c>
      <c r="M2235" s="15">
        <v>0</v>
      </c>
      <c r="N2235" s="15">
        <v>0</v>
      </c>
      <c r="O2235" s="15">
        <v>0</v>
      </c>
      <c r="P2235" s="82">
        <f t="shared" si="36"/>
        <v>0</v>
      </c>
    </row>
    <row r="2236" spans="1:16" s="17" customFormat="1" x14ac:dyDescent="0.25">
      <c r="A2236" s="15">
        <v>2019</v>
      </c>
      <c r="B2236" s="15">
        <v>8</v>
      </c>
      <c r="C2236" s="15" t="s">
        <v>146</v>
      </c>
      <c r="D2236" s="15" t="s">
        <v>336</v>
      </c>
      <c r="E2236" s="15" t="s">
        <v>29</v>
      </c>
      <c r="F2236" s="15" t="s">
        <v>337</v>
      </c>
      <c r="G2236" s="16" t="s">
        <v>330</v>
      </c>
      <c r="H2236" s="15">
        <v>141.62</v>
      </c>
      <c r="I2236" s="15">
        <v>0</v>
      </c>
      <c r="J2236" s="15">
        <v>0</v>
      </c>
      <c r="K2236" s="15">
        <v>1.79</v>
      </c>
      <c r="L2236" s="15">
        <v>71.209999999999994</v>
      </c>
      <c r="M2236" s="15">
        <v>0</v>
      </c>
      <c r="N2236" s="15">
        <v>0</v>
      </c>
      <c r="O2236" s="15">
        <v>68.63</v>
      </c>
      <c r="P2236" s="82">
        <f t="shared" si="36"/>
        <v>68.63</v>
      </c>
    </row>
    <row r="2237" spans="1:16" s="17" customFormat="1" x14ac:dyDescent="0.25">
      <c r="A2237" s="15">
        <v>2019</v>
      </c>
      <c r="B2237" s="15">
        <v>8</v>
      </c>
      <c r="C2237" s="15" t="s">
        <v>89</v>
      </c>
      <c r="D2237" s="15" t="s">
        <v>332</v>
      </c>
      <c r="E2237" s="15" t="s">
        <v>29</v>
      </c>
      <c r="F2237" s="15" t="s">
        <v>337</v>
      </c>
      <c r="G2237" s="16" t="s">
        <v>330</v>
      </c>
      <c r="H2237" s="15">
        <v>24.39</v>
      </c>
      <c r="I2237" s="15">
        <v>0</v>
      </c>
      <c r="J2237" s="15">
        <v>0</v>
      </c>
      <c r="K2237" s="15">
        <v>0.3</v>
      </c>
      <c r="L2237" s="15">
        <v>12.26</v>
      </c>
      <c r="M2237" s="15">
        <v>0</v>
      </c>
      <c r="N2237" s="15">
        <v>0</v>
      </c>
      <c r="O2237" s="15">
        <v>11.81</v>
      </c>
      <c r="P2237" s="82">
        <f t="shared" si="36"/>
        <v>11.81</v>
      </c>
    </row>
    <row r="2238" spans="1:16" s="17" customFormat="1" x14ac:dyDescent="0.25">
      <c r="A2238" s="15">
        <v>2019</v>
      </c>
      <c r="B2238" s="15">
        <v>8</v>
      </c>
      <c r="C2238" s="15" t="s">
        <v>15</v>
      </c>
      <c r="D2238" s="15" t="s">
        <v>24</v>
      </c>
      <c r="E2238" s="15" t="s">
        <v>541</v>
      </c>
      <c r="F2238" s="15" t="s">
        <v>338</v>
      </c>
      <c r="G2238" s="16" t="s">
        <v>338</v>
      </c>
      <c r="H2238" s="15">
        <v>129.72999999999999</v>
      </c>
      <c r="I2238" s="15">
        <v>0</v>
      </c>
      <c r="J2238" s="15">
        <v>0</v>
      </c>
      <c r="K2238" s="15">
        <v>10.25</v>
      </c>
      <c r="L2238" s="15">
        <v>4.54</v>
      </c>
      <c r="M2238" s="15">
        <v>0</v>
      </c>
      <c r="N2238" s="15">
        <v>0</v>
      </c>
      <c r="O2238" s="15">
        <v>114.94</v>
      </c>
      <c r="P2238" s="82">
        <f t="shared" si="36"/>
        <v>114.94</v>
      </c>
    </row>
    <row r="2239" spans="1:16" s="17" customFormat="1" x14ac:dyDescent="0.25">
      <c r="A2239" s="15">
        <v>2019</v>
      </c>
      <c r="B2239" s="15">
        <v>8</v>
      </c>
      <c r="C2239" s="15" t="s">
        <v>133</v>
      </c>
      <c r="D2239" s="15" t="s">
        <v>339</v>
      </c>
      <c r="E2239" s="15" t="s">
        <v>340</v>
      </c>
      <c r="F2239" s="15" t="s">
        <v>341</v>
      </c>
      <c r="G2239" s="16" t="s">
        <v>342</v>
      </c>
      <c r="H2239" s="15">
        <v>9.5299999999999994</v>
      </c>
      <c r="I2239" s="15">
        <v>0</v>
      </c>
      <c r="J2239" s="15">
        <v>0</v>
      </c>
      <c r="K2239" s="15">
        <v>0.09</v>
      </c>
      <c r="L2239" s="15">
        <v>0</v>
      </c>
      <c r="M2239" s="15">
        <v>0</v>
      </c>
      <c r="N2239" s="15">
        <v>0</v>
      </c>
      <c r="O2239" s="15">
        <v>9.43</v>
      </c>
      <c r="P2239" s="82">
        <f t="shared" si="36"/>
        <v>9.43</v>
      </c>
    </row>
    <row r="2240" spans="1:16" s="17" customFormat="1" x14ac:dyDescent="0.25">
      <c r="A2240" s="15">
        <v>2019</v>
      </c>
      <c r="B2240" s="15">
        <v>8</v>
      </c>
      <c r="C2240" s="15" t="s">
        <v>124</v>
      </c>
      <c r="D2240" s="15" t="s">
        <v>125</v>
      </c>
      <c r="E2240" s="15" t="s">
        <v>67</v>
      </c>
      <c r="F2240" s="15" t="s">
        <v>343</v>
      </c>
      <c r="G2240" s="16" t="s">
        <v>344</v>
      </c>
      <c r="H2240" s="15">
        <v>0.34</v>
      </c>
      <c r="I2240" s="15">
        <v>0</v>
      </c>
      <c r="J2240" s="15">
        <v>0</v>
      </c>
      <c r="K2240" s="15">
        <v>0.34</v>
      </c>
      <c r="L2240" s="15">
        <v>0</v>
      </c>
      <c r="M2240" s="15">
        <v>0</v>
      </c>
      <c r="N2240" s="15">
        <v>0</v>
      </c>
      <c r="O2240" s="15">
        <v>0</v>
      </c>
      <c r="P2240" s="82">
        <f t="shared" si="36"/>
        <v>0</v>
      </c>
    </row>
    <row r="2241" spans="1:16" s="17" customFormat="1" x14ac:dyDescent="0.25">
      <c r="A2241" s="15">
        <v>2019</v>
      </c>
      <c r="B2241" s="15">
        <v>8</v>
      </c>
      <c r="C2241" s="15" t="s">
        <v>124</v>
      </c>
      <c r="D2241" s="15" t="s">
        <v>125</v>
      </c>
      <c r="E2241" s="15" t="s">
        <v>67</v>
      </c>
      <c r="F2241" s="15" t="s">
        <v>345</v>
      </c>
      <c r="G2241" s="16" t="s">
        <v>344</v>
      </c>
      <c r="H2241" s="15">
        <v>1.18</v>
      </c>
      <c r="I2241" s="15">
        <v>0</v>
      </c>
      <c r="J2241" s="15">
        <v>0</v>
      </c>
      <c r="K2241" s="15">
        <v>0.74</v>
      </c>
      <c r="L2241" s="15">
        <v>0.44</v>
      </c>
      <c r="M2241" s="15">
        <v>0</v>
      </c>
      <c r="N2241" s="15">
        <v>0</v>
      </c>
      <c r="O2241" s="15">
        <v>0</v>
      </c>
      <c r="P2241" s="82">
        <f t="shared" si="36"/>
        <v>0</v>
      </c>
    </row>
    <row r="2242" spans="1:16" s="17" customFormat="1" x14ac:dyDescent="0.25">
      <c r="A2242" s="15">
        <v>2019</v>
      </c>
      <c r="B2242" s="15">
        <v>8</v>
      </c>
      <c r="C2242" s="15" t="s">
        <v>133</v>
      </c>
      <c r="D2242" s="15" t="s">
        <v>349</v>
      </c>
      <c r="E2242" s="15" t="s">
        <v>543</v>
      </c>
      <c r="F2242" s="15" t="s">
        <v>350</v>
      </c>
      <c r="G2242" s="16" t="s">
        <v>351</v>
      </c>
      <c r="H2242" s="15">
        <v>169.48</v>
      </c>
      <c r="I2242" s="15">
        <v>0</v>
      </c>
      <c r="J2242" s="15">
        <v>0</v>
      </c>
      <c r="K2242" s="15">
        <v>108.96</v>
      </c>
      <c r="L2242" s="15">
        <v>60.52</v>
      </c>
      <c r="M2242" s="15">
        <v>0</v>
      </c>
      <c r="N2242" s="15">
        <v>0</v>
      </c>
      <c r="O2242" s="15">
        <v>0</v>
      </c>
      <c r="P2242" s="82">
        <f t="shared" si="36"/>
        <v>0</v>
      </c>
    </row>
    <row r="2243" spans="1:16" s="17" customFormat="1" x14ac:dyDescent="0.25">
      <c r="A2243" s="15">
        <v>2019</v>
      </c>
      <c r="B2243" s="15">
        <v>8</v>
      </c>
      <c r="C2243" s="15" t="s">
        <v>133</v>
      </c>
      <c r="D2243" s="15" t="s">
        <v>238</v>
      </c>
      <c r="E2243" s="15" t="s">
        <v>543</v>
      </c>
      <c r="F2243" s="15" t="s">
        <v>352</v>
      </c>
      <c r="G2243" s="16" t="s">
        <v>351</v>
      </c>
      <c r="H2243" s="15">
        <v>1.79</v>
      </c>
      <c r="I2243" s="15">
        <v>0</v>
      </c>
      <c r="J2243" s="15">
        <v>0</v>
      </c>
      <c r="K2243" s="15">
        <v>1.79</v>
      </c>
      <c r="L2243" s="15">
        <v>0</v>
      </c>
      <c r="M2243" s="15">
        <v>0</v>
      </c>
      <c r="N2243" s="15">
        <v>0</v>
      </c>
      <c r="O2243" s="15">
        <v>0</v>
      </c>
      <c r="P2243" s="82">
        <f t="shared" si="36"/>
        <v>0</v>
      </c>
    </row>
    <row r="2244" spans="1:16" s="17" customFormat="1" x14ac:dyDescent="0.25">
      <c r="A2244" s="15">
        <v>2019</v>
      </c>
      <c r="B2244" s="15">
        <v>8</v>
      </c>
      <c r="C2244" s="15" t="s">
        <v>124</v>
      </c>
      <c r="D2244" s="15" t="s">
        <v>353</v>
      </c>
      <c r="E2244" s="15" t="s">
        <v>543</v>
      </c>
      <c r="F2244" s="15" t="s">
        <v>354</v>
      </c>
      <c r="G2244" s="16" t="s">
        <v>355</v>
      </c>
      <c r="H2244" s="15">
        <v>0.56000000000000005</v>
      </c>
      <c r="I2244" s="15">
        <v>0</v>
      </c>
      <c r="J2244" s="15">
        <v>0</v>
      </c>
      <c r="K2244" s="15">
        <v>0.56000000000000005</v>
      </c>
      <c r="L2244" s="15">
        <v>0</v>
      </c>
      <c r="M2244" s="15">
        <v>0</v>
      </c>
      <c r="N2244" s="15">
        <v>0</v>
      </c>
      <c r="O2244" s="15">
        <v>0</v>
      </c>
      <c r="P2244" s="82">
        <f t="shared" ref="P2244:P2307" si="37">+O2244+M2244-N2244</f>
        <v>0</v>
      </c>
    </row>
    <row r="2245" spans="1:16" s="17" customFormat="1" x14ac:dyDescent="0.25">
      <c r="A2245" s="15">
        <v>2019</v>
      </c>
      <c r="B2245" s="15">
        <v>8</v>
      </c>
      <c r="C2245" s="15" t="s">
        <v>55</v>
      </c>
      <c r="D2245" s="15" t="s">
        <v>249</v>
      </c>
      <c r="E2245" s="15" t="s">
        <v>250</v>
      </c>
      <c r="F2245" s="15" t="s">
        <v>356</v>
      </c>
      <c r="G2245" s="16" t="s">
        <v>357</v>
      </c>
      <c r="H2245" s="15">
        <v>3.67</v>
      </c>
      <c r="I2245" s="15">
        <v>0</v>
      </c>
      <c r="J2245" s="15">
        <v>0</v>
      </c>
      <c r="K2245" s="15">
        <v>1.6600000000000001</v>
      </c>
      <c r="L2245" s="15">
        <v>2.0099999999999998</v>
      </c>
      <c r="M2245" s="15">
        <v>0</v>
      </c>
      <c r="N2245" s="15">
        <v>0</v>
      </c>
      <c r="O2245" s="15">
        <v>0</v>
      </c>
      <c r="P2245" s="82">
        <f t="shared" si="37"/>
        <v>0</v>
      </c>
    </row>
    <row r="2246" spans="1:16" s="17" customFormat="1" x14ac:dyDescent="0.25">
      <c r="A2246" s="15">
        <v>2019</v>
      </c>
      <c r="B2246" s="15">
        <v>8</v>
      </c>
      <c r="C2246" s="15" t="s">
        <v>55</v>
      </c>
      <c r="D2246" s="15" t="s">
        <v>249</v>
      </c>
      <c r="E2246" s="15" t="s">
        <v>250</v>
      </c>
      <c r="F2246" s="15" t="s">
        <v>358</v>
      </c>
      <c r="G2246" s="16" t="s">
        <v>357</v>
      </c>
      <c r="H2246" s="15">
        <v>29.31</v>
      </c>
      <c r="I2246" s="15">
        <v>0</v>
      </c>
      <c r="J2246" s="15">
        <v>0</v>
      </c>
      <c r="K2246" s="15">
        <v>0.06</v>
      </c>
      <c r="L2246" s="15">
        <v>29.24</v>
      </c>
      <c r="M2246" s="15">
        <v>0</v>
      </c>
      <c r="N2246" s="15">
        <v>0</v>
      </c>
      <c r="O2246" s="15">
        <v>0</v>
      </c>
      <c r="P2246" s="82">
        <f t="shared" si="37"/>
        <v>0</v>
      </c>
    </row>
    <row r="2247" spans="1:16" s="17" customFormat="1" x14ac:dyDescent="0.25">
      <c r="A2247" s="15">
        <v>2019</v>
      </c>
      <c r="B2247" s="15">
        <v>8</v>
      </c>
      <c r="C2247" s="15" t="s">
        <v>55</v>
      </c>
      <c r="D2247" s="15" t="s">
        <v>249</v>
      </c>
      <c r="E2247" s="15" t="s">
        <v>250</v>
      </c>
      <c r="F2247" s="15" t="s">
        <v>359</v>
      </c>
      <c r="G2247" s="16" t="s">
        <v>357</v>
      </c>
      <c r="H2247" s="15">
        <v>59</v>
      </c>
      <c r="I2247" s="15">
        <v>0</v>
      </c>
      <c r="J2247" s="15">
        <v>0</v>
      </c>
      <c r="K2247" s="15">
        <v>3.9</v>
      </c>
      <c r="L2247" s="15">
        <v>55.1</v>
      </c>
      <c r="M2247" s="15">
        <v>0</v>
      </c>
      <c r="N2247" s="15">
        <v>0</v>
      </c>
      <c r="O2247" s="15">
        <v>0</v>
      </c>
      <c r="P2247" s="82">
        <f t="shared" si="37"/>
        <v>0</v>
      </c>
    </row>
    <row r="2248" spans="1:16" s="17" customFormat="1" x14ac:dyDescent="0.25">
      <c r="A2248" s="15">
        <v>2019</v>
      </c>
      <c r="B2248" s="15">
        <v>8</v>
      </c>
      <c r="C2248" s="15" t="s">
        <v>55</v>
      </c>
      <c r="D2248" s="15" t="s">
        <v>249</v>
      </c>
      <c r="E2248" s="15" t="s">
        <v>250</v>
      </c>
      <c r="F2248" s="15" t="s">
        <v>360</v>
      </c>
      <c r="G2248" s="16" t="s">
        <v>357</v>
      </c>
      <c r="H2248" s="15">
        <v>26.74</v>
      </c>
      <c r="I2248" s="15">
        <v>0</v>
      </c>
      <c r="J2248" s="15">
        <v>0</v>
      </c>
      <c r="K2248" s="15">
        <v>8.02</v>
      </c>
      <c r="L2248" s="15">
        <v>18.72</v>
      </c>
      <c r="M2248" s="15">
        <v>0</v>
      </c>
      <c r="N2248" s="15">
        <v>0</v>
      </c>
      <c r="O2248" s="15">
        <v>0</v>
      </c>
      <c r="P2248" s="82">
        <f t="shared" si="37"/>
        <v>0</v>
      </c>
    </row>
    <row r="2249" spans="1:16" s="17" customFormat="1" x14ac:dyDescent="0.25">
      <c r="A2249" s="15">
        <v>2019</v>
      </c>
      <c r="B2249" s="15">
        <v>8</v>
      </c>
      <c r="C2249" s="15" t="s">
        <v>327</v>
      </c>
      <c r="D2249" s="15" t="s">
        <v>361</v>
      </c>
      <c r="E2249" s="15" t="s">
        <v>250</v>
      </c>
      <c r="F2249" s="15" t="s">
        <v>362</v>
      </c>
      <c r="G2249" s="16" t="s">
        <v>357</v>
      </c>
      <c r="H2249" s="15">
        <v>1.31</v>
      </c>
      <c r="I2249" s="15">
        <v>0</v>
      </c>
      <c r="J2249" s="15">
        <v>0</v>
      </c>
      <c r="K2249" s="15">
        <v>0.01</v>
      </c>
      <c r="L2249" s="15">
        <v>1.3</v>
      </c>
      <c r="M2249" s="15">
        <v>0</v>
      </c>
      <c r="N2249" s="15">
        <v>0</v>
      </c>
      <c r="O2249" s="15">
        <v>0</v>
      </c>
      <c r="P2249" s="82">
        <f t="shared" si="37"/>
        <v>0</v>
      </c>
    </row>
    <row r="2250" spans="1:16" s="17" customFormat="1" x14ac:dyDescent="0.25">
      <c r="A2250" s="15">
        <v>2019</v>
      </c>
      <c r="B2250" s="15">
        <v>8</v>
      </c>
      <c r="C2250" s="15" t="s">
        <v>327</v>
      </c>
      <c r="D2250" s="15" t="s">
        <v>361</v>
      </c>
      <c r="E2250" s="15" t="s">
        <v>250</v>
      </c>
      <c r="F2250" s="15" t="s">
        <v>363</v>
      </c>
      <c r="G2250" s="16" t="s">
        <v>357</v>
      </c>
      <c r="H2250" s="15">
        <v>5.34</v>
      </c>
      <c r="I2250" s="15">
        <v>0</v>
      </c>
      <c r="J2250" s="15">
        <v>0</v>
      </c>
      <c r="K2250" s="15">
        <v>0.03</v>
      </c>
      <c r="L2250" s="15">
        <v>5.31</v>
      </c>
      <c r="M2250" s="15">
        <v>0</v>
      </c>
      <c r="N2250" s="15">
        <v>0</v>
      </c>
      <c r="O2250" s="15">
        <v>0</v>
      </c>
      <c r="P2250" s="82">
        <f t="shared" si="37"/>
        <v>0</v>
      </c>
    </row>
    <row r="2251" spans="1:16" s="17" customFormat="1" x14ac:dyDescent="0.25">
      <c r="A2251" s="15">
        <v>2019</v>
      </c>
      <c r="B2251" s="15">
        <v>8</v>
      </c>
      <c r="C2251" s="15" t="s">
        <v>55</v>
      </c>
      <c r="D2251" s="15" t="s">
        <v>249</v>
      </c>
      <c r="E2251" s="15" t="s">
        <v>250</v>
      </c>
      <c r="F2251" s="15" t="s">
        <v>363</v>
      </c>
      <c r="G2251" s="16" t="s">
        <v>357</v>
      </c>
      <c r="H2251" s="15">
        <v>8.01</v>
      </c>
      <c r="I2251" s="15">
        <v>0</v>
      </c>
      <c r="J2251" s="15">
        <v>0</v>
      </c>
      <c r="K2251" s="15">
        <v>0.04</v>
      </c>
      <c r="L2251" s="15">
        <v>7.96</v>
      </c>
      <c r="M2251" s="15">
        <v>0</v>
      </c>
      <c r="N2251" s="15">
        <v>0</v>
      </c>
      <c r="O2251" s="15">
        <v>0</v>
      </c>
      <c r="P2251" s="82">
        <f t="shared" si="37"/>
        <v>0</v>
      </c>
    </row>
    <row r="2252" spans="1:16" s="17" customFormat="1" x14ac:dyDescent="0.25">
      <c r="A2252" s="15">
        <v>2019</v>
      </c>
      <c r="B2252" s="15">
        <v>8</v>
      </c>
      <c r="C2252" s="15" t="s">
        <v>19</v>
      </c>
      <c r="D2252" s="15" t="s">
        <v>110</v>
      </c>
      <c r="E2252" s="15" t="s">
        <v>364</v>
      </c>
      <c r="F2252" s="15" t="s">
        <v>365</v>
      </c>
      <c r="G2252" s="16" t="s">
        <v>366</v>
      </c>
      <c r="H2252" s="15">
        <v>176.41</v>
      </c>
      <c r="I2252" s="15">
        <v>0</v>
      </c>
      <c r="J2252" s="15">
        <v>0</v>
      </c>
      <c r="K2252" s="15">
        <v>0</v>
      </c>
      <c r="L2252" s="15">
        <v>0</v>
      </c>
      <c r="M2252" s="15">
        <v>176.41</v>
      </c>
      <c r="N2252" s="15">
        <v>0</v>
      </c>
      <c r="O2252" s="15">
        <v>0</v>
      </c>
      <c r="P2252" s="82">
        <f t="shared" si="37"/>
        <v>176.41</v>
      </c>
    </row>
    <row r="2253" spans="1:16" s="17" customFormat="1" x14ac:dyDescent="0.25">
      <c r="A2253" s="15">
        <v>2019</v>
      </c>
      <c r="B2253" s="15">
        <v>8</v>
      </c>
      <c r="C2253" s="15" t="s">
        <v>327</v>
      </c>
      <c r="D2253" s="15" t="s">
        <v>361</v>
      </c>
      <c r="E2253" s="15" t="s">
        <v>29</v>
      </c>
      <c r="F2253" s="15" t="s">
        <v>367</v>
      </c>
      <c r="G2253" s="5" t="s">
        <v>368</v>
      </c>
      <c r="H2253" s="15">
        <v>6.1</v>
      </c>
      <c r="I2253" s="15">
        <v>0</v>
      </c>
      <c r="J2253" s="15">
        <v>0</v>
      </c>
      <c r="K2253" s="15">
        <v>2.8</v>
      </c>
      <c r="L2253" s="15">
        <v>3.29</v>
      </c>
      <c r="M2253" s="15">
        <v>0</v>
      </c>
      <c r="N2253" s="15">
        <v>0</v>
      </c>
      <c r="O2253" s="15">
        <v>0</v>
      </c>
      <c r="P2253" s="82">
        <f t="shared" si="37"/>
        <v>0</v>
      </c>
    </row>
    <row r="2254" spans="1:16" s="17" customFormat="1" x14ac:dyDescent="0.25">
      <c r="A2254" s="15">
        <v>2019</v>
      </c>
      <c r="B2254" s="15">
        <v>8</v>
      </c>
      <c r="C2254" s="15" t="s">
        <v>327</v>
      </c>
      <c r="D2254" s="15" t="s">
        <v>369</v>
      </c>
      <c r="E2254" s="15" t="s">
        <v>29</v>
      </c>
      <c r="F2254" s="15" t="s">
        <v>367</v>
      </c>
      <c r="G2254" s="5" t="s">
        <v>368</v>
      </c>
      <c r="H2254" s="15">
        <v>1.41</v>
      </c>
      <c r="I2254" s="15">
        <v>0</v>
      </c>
      <c r="J2254" s="15">
        <v>0</v>
      </c>
      <c r="K2254" s="15">
        <v>1.41</v>
      </c>
      <c r="L2254" s="15">
        <v>0</v>
      </c>
      <c r="M2254" s="15">
        <v>0</v>
      </c>
      <c r="N2254" s="15">
        <v>0</v>
      </c>
      <c r="O2254" s="15">
        <v>0</v>
      </c>
      <c r="P2254" s="82">
        <f t="shared" si="37"/>
        <v>0</v>
      </c>
    </row>
    <row r="2255" spans="1:16" s="17" customFormat="1" x14ac:dyDescent="0.25">
      <c r="A2255" s="15">
        <v>2019</v>
      </c>
      <c r="B2255" s="15">
        <v>8</v>
      </c>
      <c r="C2255" s="15" t="s">
        <v>89</v>
      </c>
      <c r="D2255" s="15" t="s">
        <v>370</v>
      </c>
      <c r="E2255" s="15" t="s">
        <v>371</v>
      </c>
      <c r="F2255" s="15" t="s">
        <v>372</v>
      </c>
      <c r="G2255" s="16" t="s">
        <v>372</v>
      </c>
      <c r="H2255" s="15">
        <v>27.64</v>
      </c>
      <c r="I2255" s="15">
        <v>0</v>
      </c>
      <c r="J2255" s="15">
        <v>0</v>
      </c>
      <c r="K2255" s="15">
        <v>7.63</v>
      </c>
      <c r="L2255" s="15">
        <v>1.48</v>
      </c>
      <c r="M2255" s="15">
        <v>0</v>
      </c>
      <c r="N2255" s="15">
        <v>0</v>
      </c>
      <c r="O2255" s="15">
        <v>18.53</v>
      </c>
      <c r="P2255" s="82">
        <f t="shared" si="37"/>
        <v>18.53</v>
      </c>
    </row>
    <row r="2256" spans="1:16" s="17" customFormat="1" x14ac:dyDescent="0.25">
      <c r="A2256" s="15">
        <v>2019</v>
      </c>
      <c r="B2256" s="15">
        <v>8</v>
      </c>
      <c r="C2256" s="15" t="s">
        <v>124</v>
      </c>
      <c r="D2256" s="15" t="s">
        <v>373</v>
      </c>
      <c r="E2256" s="15" t="s">
        <v>29</v>
      </c>
      <c r="F2256" s="15" t="s">
        <v>374</v>
      </c>
      <c r="G2256" s="5" t="s">
        <v>375</v>
      </c>
      <c r="H2256" s="15">
        <v>22.25</v>
      </c>
      <c r="I2256" s="15">
        <v>0</v>
      </c>
      <c r="J2256" s="15">
        <v>0</v>
      </c>
      <c r="K2256" s="15">
        <v>22.25</v>
      </c>
      <c r="L2256" s="15">
        <v>0</v>
      </c>
      <c r="M2256" s="15">
        <v>0</v>
      </c>
      <c r="N2256" s="15">
        <v>0</v>
      </c>
      <c r="O2256" s="15">
        <v>0</v>
      </c>
      <c r="P2256" s="82">
        <f t="shared" si="37"/>
        <v>0</v>
      </c>
    </row>
    <row r="2257" spans="1:16" s="17" customFormat="1" x14ac:dyDescent="0.25">
      <c r="A2257" s="15">
        <v>2019</v>
      </c>
      <c r="B2257" s="15">
        <v>8</v>
      </c>
      <c r="C2257" s="15" t="s">
        <v>124</v>
      </c>
      <c r="D2257" s="15" t="s">
        <v>353</v>
      </c>
      <c r="E2257" s="15" t="s">
        <v>29</v>
      </c>
      <c r="F2257" s="15" t="s">
        <v>376</v>
      </c>
      <c r="G2257" s="5" t="s">
        <v>377</v>
      </c>
      <c r="H2257" s="15">
        <v>10.39</v>
      </c>
      <c r="I2257" s="15">
        <v>0</v>
      </c>
      <c r="J2257" s="15">
        <v>0</v>
      </c>
      <c r="K2257" s="15">
        <v>10.39</v>
      </c>
      <c r="L2257" s="15">
        <v>0</v>
      </c>
      <c r="M2257" s="15">
        <v>0</v>
      </c>
      <c r="N2257" s="15">
        <v>0</v>
      </c>
      <c r="O2257" s="15">
        <v>0</v>
      </c>
      <c r="P2257" s="82">
        <f t="shared" si="37"/>
        <v>0</v>
      </c>
    </row>
    <row r="2258" spans="1:16" s="17" customFormat="1" x14ac:dyDescent="0.25">
      <c r="A2258" s="15">
        <v>2019</v>
      </c>
      <c r="B2258" s="15">
        <v>8</v>
      </c>
      <c r="C2258" s="15" t="s">
        <v>124</v>
      </c>
      <c r="D2258" s="15" t="s">
        <v>353</v>
      </c>
      <c r="E2258" s="15" t="s">
        <v>29</v>
      </c>
      <c r="F2258" s="15" t="s">
        <v>378</v>
      </c>
      <c r="G2258" s="5" t="s">
        <v>377</v>
      </c>
      <c r="H2258" s="15">
        <v>9.25</v>
      </c>
      <c r="I2258" s="15">
        <v>0</v>
      </c>
      <c r="J2258" s="15">
        <v>0</v>
      </c>
      <c r="K2258" s="15">
        <v>9.25</v>
      </c>
      <c r="L2258" s="15">
        <v>0</v>
      </c>
      <c r="M2258" s="15">
        <v>0</v>
      </c>
      <c r="N2258" s="15">
        <v>0</v>
      </c>
      <c r="O2258" s="15">
        <v>0</v>
      </c>
      <c r="P2258" s="82">
        <f t="shared" si="37"/>
        <v>0</v>
      </c>
    </row>
    <row r="2259" spans="1:16" s="17" customFormat="1" x14ac:dyDescent="0.25">
      <c r="A2259" s="15">
        <v>2019</v>
      </c>
      <c r="B2259" s="15">
        <v>8</v>
      </c>
      <c r="C2259" s="15" t="s">
        <v>124</v>
      </c>
      <c r="D2259" s="15" t="s">
        <v>379</v>
      </c>
      <c r="E2259" s="15" t="s">
        <v>29</v>
      </c>
      <c r="F2259" s="15" t="s">
        <v>380</v>
      </c>
      <c r="G2259" s="5" t="s">
        <v>375</v>
      </c>
      <c r="H2259" s="15">
        <v>0.28999999999999998</v>
      </c>
      <c r="I2259" s="15">
        <v>0</v>
      </c>
      <c r="J2259" s="15">
        <v>0</v>
      </c>
      <c r="K2259" s="15">
        <v>0.28999999999999998</v>
      </c>
      <c r="L2259" s="15">
        <v>0</v>
      </c>
      <c r="M2259" s="15">
        <v>0</v>
      </c>
      <c r="N2259" s="15">
        <v>0</v>
      </c>
      <c r="O2259" s="15">
        <v>0</v>
      </c>
      <c r="P2259" s="82">
        <f t="shared" si="37"/>
        <v>0</v>
      </c>
    </row>
    <row r="2260" spans="1:16" s="17" customFormat="1" x14ac:dyDescent="0.25">
      <c r="A2260" s="15">
        <v>2019</v>
      </c>
      <c r="B2260" s="15">
        <v>8</v>
      </c>
      <c r="C2260" s="15" t="s">
        <v>124</v>
      </c>
      <c r="D2260" s="15" t="s">
        <v>373</v>
      </c>
      <c r="E2260" s="15" t="s">
        <v>29</v>
      </c>
      <c r="F2260" s="15" t="s">
        <v>381</v>
      </c>
      <c r="G2260" s="5" t="s">
        <v>375</v>
      </c>
      <c r="H2260" s="15">
        <v>2</v>
      </c>
      <c r="I2260" s="15">
        <v>0</v>
      </c>
      <c r="J2260" s="15">
        <v>0</v>
      </c>
      <c r="K2260" s="15">
        <v>2</v>
      </c>
      <c r="L2260" s="15">
        <v>0</v>
      </c>
      <c r="M2260" s="15">
        <v>0</v>
      </c>
      <c r="N2260" s="15">
        <v>0</v>
      </c>
      <c r="O2260" s="15">
        <v>0</v>
      </c>
      <c r="P2260" s="82">
        <f t="shared" si="37"/>
        <v>0</v>
      </c>
    </row>
    <row r="2261" spans="1:16" s="17" customFormat="1" x14ac:dyDescent="0.25">
      <c r="A2261" s="15">
        <v>2019</v>
      </c>
      <c r="B2261" s="15">
        <v>8</v>
      </c>
      <c r="C2261" s="15" t="s">
        <v>124</v>
      </c>
      <c r="D2261" s="15" t="s">
        <v>379</v>
      </c>
      <c r="E2261" s="15" t="s">
        <v>29</v>
      </c>
      <c r="F2261" s="15" t="s">
        <v>381</v>
      </c>
      <c r="G2261" s="5" t="s">
        <v>375</v>
      </c>
      <c r="H2261" s="15">
        <v>2.5499999999999998</v>
      </c>
      <c r="I2261" s="15">
        <v>0</v>
      </c>
      <c r="J2261" s="15">
        <v>0</v>
      </c>
      <c r="K2261" s="15">
        <v>2.5499999999999998</v>
      </c>
      <c r="L2261" s="15">
        <v>0</v>
      </c>
      <c r="M2261" s="15">
        <v>0</v>
      </c>
      <c r="N2261" s="15">
        <v>0</v>
      </c>
      <c r="O2261" s="15">
        <v>0</v>
      </c>
      <c r="P2261" s="82">
        <f t="shared" si="37"/>
        <v>0</v>
      </c>
    </row>
    <row r="2262" spans="1:16" s="17" customFormat="1" x14ac:dyDescent="0.25">
      <c r="A2262" s="15">
        <v>2019</v>
      </c>
      <c r="B2262" s="15">
        <v>8</v>
      </c>
      <c r="C2262" s="15" t="s">
        <v>124</v>
      </c>
      <c r="D2262" s="15" t="s">
        <v>382</v>
      </c>
      <c r="E2262" s="15" t="s">
        <v>29</v>
      </c>
      <c r="F2262" s="15" t="s">
        <v>383</v>
      </c>
      <c r="G2262" s="5" t="s">
        <v>384</v>
      </c>
      <c r="H2262" s="15">
        <v>1.94</v>
      </c>
      <c r="I2262" s="15">
        <v>0</v>
      </c>
      <c r="J2262" s="15">
        <v>0</v>
      </c>
      <c r="K2262" s="15">
        <v>1.94</v>
      </c>
      <c r="L2262" s="15">
        <v>0</v>
      </c>
      <c r="M2262" s="15">
        <v>0</v>
      </c>
      <c r="N2262" s="15">
        <v>0</v>
      </c>
      <c r="O2262" s="15">
        <v>0</v>
      </c>
      <c r="P2262" s="82">
        <f t="shared" si="37"/>
        <v>0</v>
      </c>
    </row>
    <row r="2263" spans="1:16" s="17" customFormat="1" x14ac:dyDescent="0.25">
      <c r="A2263" s="15">
        <v>2019</v>
      </c>
      <c r="B2263" s="15">
        <v>8</v>
      </c>
      <c r="C2263" s="15" t="s">
        <v>124</v>
      </c>
      <c r="D2263" s="15" t="s">
        <v>353</v>
      </c>
      <c r="E2263" s="15" t="s">
        <v>29</v>
      </c>
      <c r="F2263" s="15" t="s">
        <v>353</v>
      </c>
      <c r="G2263" s="16" t="s">
        <v>353</v>
      </c>
      <c r="H2263" s="15">
        <v>104.46</v>
      </c>
      <c r="I2263" s="15">
        <v>0</v>
      </c>
      <c r="J2263" s="15">
        <v>0</v>
      </c>
      <c r="K2263" s="15">
        <v>104.46</v>
      </c>
      <c r="L2263" s="15">
        <v>0</v>
      </c>
      <c r="M2263" s="15">
        <v>0</v>
      </c>
      <c r="N2263" s="15">
        <v>0</v>
      </c>
      <c r="O2263" s="15">
        <v>0</v>
      </c>
      <c r="P2263" s="82">
        <f t="shared" si="37"/>
        <v>0</v>
      </c>
    </row>
    <row r="2264" spans="1:16" s="17" customFormat="1" x14ac:dyDescent="0.25">
      <c r="A2264" s="15">
        <v>2019</v>
      </c>
      <c r="B2264" s="15">
        <v>8</v>
      </c>
      <c r="C2264" s="15" t="s">
        <v>124</v>
      </c>
      <c r="D2264" s="15" t="s">
        <v>353</v>
      </c>
      <c r="E2264" s="15" t="s">
        <v>29</v>
      </c>
      <c r="F2264" s="15" t="s">
        <v>385</v>
      </c>
      <c r="G2264" s="5" t="s">
        <v>377</v>
      </c>
      <c r="H2264" s="15">
        <v>4.21</v>
      </c>
      <c r="I2264" s="15">
        <v>0</v>
      </c>
      <c r="J2264" s="15">
        <v>0</v>
      </c>
      <c r="K2264" s="15">
        <v>4.21</v>
      </c>
      <c r="L2264" s="15">
        <v>0</v>
      </c>
      <c r="M2264" s="15">
        <v>0</v>
      </c>
      <c r="N2264" s="15">
        <v>0</v>
      </c>
      <c r="O2264" s="15">
        <v>0</v>
      </c>
      <c r="P2264" s="82">
        <f t="shared" si="37"/>
        <v>0</v>
      </c>
    </row>
    <row r="2265" spans="1:16" s="17" customFormat="1" x14ac:dyDescent="0.25">
      <c r="A2265" s="15">
        <v>2019</v>
      </c>
      <c r="B2265" s="15">
        <v>8</v>
      </c>
      <c r="C2265" s="15" t="s">
        <v>124</v>
      </c>
      <c r="D2265" s="15" t="s">
        <v>353</v>
      </c>
      <c r="E2265" s="15" t="s">
        <v>29</v>
      </c>
      <c r="F2265" s="15" t="s">
        <v>386</v>
      </c>
      <c r="G2265" s="5" t="s">
        <v>377</v>
      </c>
      <c r="H2265" s="15">
        <v>2.38</v>
      </c>
      <c r="I2265" s="15">
        <v>0</v>
      </c>
      <c r="J2265" s="15">
        <v>0</v>
      </c>
      <c r="K2265" s="15">
        <v>2.38</v>
      </c>
      <c r="L2265" s="15">
        <v>0</v>
      </c>
      <c r="M2265" s="15">
        <v>0</v>
      </c>
      <c r="N2265" s="15">
        <v>0</v>
      </c>
      <c r="O2265" s="15">
        <v>0</v>
      </c>
      <c r="P2265" s="82">
        <f t="shared" si="37"/>
        <v>0</v>
      </c>
    </row>
    <row r="2266" spans="1:16" s="17" customFormat="1" x14ac:dyDescent="0.25">
      <c r="A2266" s="15">
        <v>2019</v>
      </c>
      <c r="B2266" s="15">
        <v>8</v>
      </c>
      <c r="C2266" s="15" t="s">
        <v>387</v>
      </c>
      <c r="D2266" s="15" t="s">
        <v>388</v>
      </c>
      <c r="E2266" s="15" t="s">
        <v>29</v>
      </c>
      <c r="F2266" s="15" t="s">
        <v>389</v>
      </c>
      <c r="G2266" s="5" t="s">
        <v>377</v>
      </c>
      <c r="H2266" s="15">
        <v>54.22</v>
      </c>
      <c r="I2266" s="15">
        <v>0</v>
      </c>
      <c r="J2266" s="15">
        <v>0</v>
      </c>
      <c r="K2266" s="15">
        <v>54.22</v>
      </c>
      <c r="L2266" s="15">
        <v>0</v>
      </c>
      <c r="M2266" s="15">
        <v>0</v>
      </c>
      <c r="N2266" s="15">
        <v>0</v>
      </c>
      <c r="O2266" s="15">
        <v>0</v>
      </c>
      <c r="P2266" s="82">
        <f t="shared" si="37"/>
        <v>0</v>
      </c>
    </row>
    <row r="2267" spans="1:16" s="17" customFormat="1" x14ac:dyDescent="0.25">
      <c r="A2267" s="15">
        <v>2019</v>
      </c>
      <c r="B2267" s="15">
        <v>8</v>
      </c>
      <c r="C2267" s="15" t="s">
        <v>124</v>
      </c>
      <c r="D2267" s="15" t="s">
        <v>382</v>
      </c>
      <c r="E2267" s="15" t="s">
        <v>29</v>
      </c>
      <c r="F2267" s="15" t="s">
        <v>390</v>
      </c>
      <c r="G2267" s="5" t="s">
        <v>384</v>
      </c>
      <c r="H2267" s="15">
        <v>2.41</v>
      </c>
      <c r="I2267" s="15">
        <v>0</v>
      </c>
      <c r="J2267" s="15">
        <v>0</v>
      </c>
      <c r="K2267" s="15">
        <v>2.41</v>
      </c>
      <c r="L2267" s="15">
        <v>0</v>
      </c>
      <c r="M2267" s="15">
        <v>0</v>
      </c>
      <c r="N2267" s="15">
        <v>0</v>
      </c>
      <c r="O2267" s="15">
        <v>0</v>
      </c>
      <c r="P2267" s="82">
        <f t="shared" si="37"/>
        <v>0</v>
      </c>
    </row>
    <row r="2268" spans="1:16" s="17" customFormat="1" x14ac:dyDescent="0.25">
      <c r="A2268" s="15">
        <v>2019</v>
      </c>
      <c r="B2268" s="15">
        <v>8</v>
      </c>
      <c r="C2268" s="15" t="s">
        <v>19</v>
      </c>
      <c r="D2268" s="15" t="s">
        <v>20</v>
      </c>
      <c r="E2268" s="15" t="s">
        <v>104</v>
      </c>
      <c r="F2268" s="15" t="s">
        <v>391</v>
      </c>
      <c r="G2268" s="16" t="s">
        <v>392</v>
      </c>
      <c r="H2268" s="15">
        <v>1.63</v>
      </c>
      <c r="I2268" s="15">
        <v>0</v>
      </c>
      <c r="J2268" s="15">
        <v>0</v>
      </c>
      <c r="K2268" s="15">
        <v>0</v>
      </c>
      <c r="L2268" s="15">
        <v>1.63</v>
      </c>
      <c r="M2268" s="15">
        <v>0</v>
      </c>
      <c r="N2268" s="15">
        <v>0</v>
      </c>
      <c r="O2268" s="15">
        <v>0</v>
      </c>
      <c r="P2268" s="82">
        <f t="shared" si="37"/>
        <v>0</v>
      </c>
    </row>
    <row r="2269" spans="1:16" s="17" customFormat="1" x14ac:dyDescent="0.25">
      <c r="A2269" s="15">
        <v>2019</v>
      </c>
      <c r="B2269" s="15">
        <v>8</v>
      </c>
      <c r="C2269" s="15" t="s">
        <v>15</v>
      </c>
      <c r="D2269" s="15" t="s">
        <v>393</v>
      </c>
      <c r="E2269" s="15" t="s">
        <v>43</v>
      </c>
      <c r="F2269" s="15" t="s">
        <v>393</v>
      </c>
      <c r="G2269" s="16" t="s">
        <v>393</v>
      </c>
      <c r="H2269" s="15">
        <v>1.24</v>
      </c>
      <c r="I2269" s="15">
        <v>0</v>
      </c>
      <c r="J2269" s="15">
        <v>0</v>
      </c>
      <c r="K2269" s="15">
        <v>0.34</v>
      </c>
      <c r="L2269" s="15">
        <v>0.9</v>
      </c>
      <c r="M2269" s="15">
        <v>0</v>
      </c>
      <c r="N2269" s="15">
        <v>0</v>
      </c>
      <c r="O2269" s="15">
        <v>0</v>
      </c>
      <c r="P2269" s="82">
        <f t="shared" si="37"/>
        <v>0</v>
      </c>
    </row>
    <row r="2270" spans="1:16" s="17" customFormat="1" x14ac:dyDescent="0.25">
      <c r="A2270" s="15">
        <v>2019</v>
      </c>
      <c r="B2270" s="15">
        <v>8</v>
      </c>
      <c r="C2270" s="15" t="s">
        <v>15</v>
      </c>
      <c r="D2270" s="15" t="s">
        <v>393</v>
      </c>
      <c r="E2270" s="15" t="s">
        <v>43</v>
      </c>
      <c r="F2270" s="15" t="s">
        <v>394</v>
      </c>
      <c r="G2270" s="16" t="s">
        <v>393</v>
      </c>
      <c r="H2270" s="15">
        <v>3.2800000000000002</v>
      </c>
      <c r="I2270" s="15">
        <v>0</v>
      </c>
      <c r="J2270" s="15">
        <v>0</v>
      </c>
      <c r="K2270" s="15">
        <v>1.44</v>
      </c>
      <c r="L2270" s="15">
        <v>1.8399999999999999</v>
      </c>
      <c r="M2270" s="15">
        <v>0</v>
      </c>
      <c r="N2270" s="15">
        <v>0</v>
      </c>
      <c r="O2270" s="15">
        <v>0</v>
      </c>
      <c r="P2270" s="82">
        <f t="shared" si="37"/>
        <v>0</v>
      </c>
    </row>
    <row r="2271" spans="1:16" s="17" customFormat="1" x14ac:dyDescent="0.25">
      <c r="A2271" s="15">
        <v>2019</v>
      </c>
      <c r="B2271" s="15">
        <v>8</v>
      </c>
      <c r="C2271" s="15" t="s">
        <v>15</v>
      </c>
      <c r="D2271" s="15" t="s">
        <v>536</v>
      </c>
      <c r="E2271" s="15" t="s">
        <v>43</v>
      </c>
      <c r="F2271" s="15" t="s">
        <v>394</v>
      </c>
      <c r="G2271" s="16" t="s">
        <v>393</v>
      </c>
      <c r="H2271" s="15">
        <v>0.08</v>
      </c>
      <c r="I2271" s="15">
        <v>0</v>
      </c>
      <c r="J2271" s="15">
        <v>0</v>
      </c>
      <c r="K2271" s="15">
        <v>0</v>
      </c>
      <c r="L2271" s="15">
        <v>0.08</v>
      </c>
      <c r="M2271" s="15">
        <v>0</v>
      </c>
      <c r="N2271" s="15">
        <v>0</v>
      </c>
      <c r="O2271" s="15">
        <v>0</v>
      </c>
      <c r="P2271" s="82">
        <f t="shared" si="37"/>
        <v>0</v>
      </c>
    </row>
    <row r="2272" spans="1:16" s="17" customFormat="1" x14ac:dyDescent="0.25">
      <c r="A2272" s="15">
        <v>2019</v>
      </c>
      <c r="B2272" s="15">
        <v>8</v>
      </c>
      <c r="C2272" s="15" t="s">
        <v>15</v>
      </c>
      <c r="D2272" s="15" t="s">
        <v>393</v>
      </c>
      <c r="E2272" s="15" t="s">
        <v>43</v>
      </c>
      <c r="F2272" s="15" t="s">
        <v>395</v>
      </c>
      <c r="G2272" s="16" t="s">
        <v>393</v>
      </c>
      <c r="H2272" s="15">
        <v>10.81</v>
      </c>
      <c r="I2272" s="15">
        <v>0</v>
      </c>
      <c r="J2272" s="15">
        <v>0</v>
      </c>
      <c r="K2272" s="15">
        <v>8.8000000000000007</v>
      </c>
      <c r="L2272" s="15">
        <v>2.02</v>
      </c>
      <c r="M2272" s="15">
        <v>0</v>
      </c>
      <c r="N2272" s="15">
        <v>0</v>
      </c>
      <c r="O2272" s="15">
        <v>0</v>
      </c>
      <c r="P2272" s="82">
        <f t="shared" si="37"/>
        <v>0</v>
      </c>
    </row>
    <row r="2273" spans="1:16" s="17" customFormat="1" x14ac:dyDescent="0.25">
      <c r="A2273" s="15">
        <v>2019</v>
      </c>
      <c r="B2273" s="15">
        <v>8</v>
      </c>
      <c r="C2273" s="15" t="s">
        <v>15</v>
      </c>
      <c r="D2273" s="15" t="s">
        <v>393</v>
      </c>
      <c r="E2273" s="15" t="s">
        <v>43</v>
      </c>
      <c r="F2273" s="15" t="s">
        <v>396</v>
      </c>
      <c r="G2273" s="16" t="s">
        <v>396</v>
      </c>
      <c r="H2273" s="15">
        <v>2.23</v>
      </c>
      <c r="I2273" s="15">
        <v>0</v>
      </c>
      <c r="J2273" s="15">
        <v>0</v>
      </c>
      <c r="K2273" s="15">
        <v>1.65</v>
      </c>
      <c r="L2273" s="15">
        <v>0.57999999999999996</v>
      </c>
      <c r="M2273" s="15">
        <v>0</v>
      </c>
      <c r="N2273" s="15">
        <v>0</v>
      </c>
      <c r="O2273" s="15">
        <v>0</v>
      </c>
      <c r="P2273" s="82">
        <f t="shared" si="37"/>
        <v>0</v>
      </c>
    </row>
    <row r="2274" spans="1:16" s="17" customFormat="1" x14ac:dyDescent="0.25">
      <c r="A2274" s="15">
        <v>2019</v>
      </c>
      <c r="B2274" s="15">
        <v>8</v>
      </c>
      <c r="C2274" s="15" t="s">
        <v>55</v>
      </c>
      <c r="D2274" s="15" t="s">
        <v>249</v>
      </c>
      <c r="E2274" s="15" t="s">
        <v>29</v>
      </c>
      <c r="F2274" s="15" t="s">
        <v>397</v>
      </c>
      <c r="G2274" s="16" t="s">
        <v>398</v>
      </c>
      <c r="H2274" s="15">
        <v>13.78</v>
      </c>
      <c r="I2274" s="15">
        <v>0</v>
      </c>
      <c r="J2274" s="15">
        <v>0</v>
      </c>
      <c r="K2274" s="15">
        <v>0.66</v>
      </c>
      <c r="L2274" s="15">
        <v>0</v>
      </c>
      <c r="M2274" s="15">
        <v>0</v>
      </c>
      <c r="N2274" s="15">
        <v>0</v>
      </c>
      <c r="O2274" s="15">
        <v>13.13</v>
      </c>
      <c r="P2274" s="82">
        <f t="shared" si="37"/>
        <v>13.13</v>
      </c>
    </row>
    <row r="2275" spans="1:16" s="17" customFormat="1" x14ac:dyDescent="0.25">
      <c r="A2275" s="15">
        <v>2019</v>
      </c>
      <c r="B2275" s="15">
        <v>8</v>
      </c>
      <c r="C2275" s="15" t="s">
        <v>55</v>
      </c>
      <c r="D2275" s="15" t="s">
        <v>249</v>
      </c>
      <c r="E2275" s="15" t="s">
        <v>29</v>
      </c>
      <c r="F2275" s="15" t="s">
        <v>398</v>
      </c>
      <c r="G2275" s="16" t="s">
        <v>398</v>
      </c>
      <c r="H2275" s="15">
        <v>92.56</v>
      </c>
      <c r="I2275" s="15">
        <v>0</v>
      </c>
      <c r="J2275" s="15">
        <v>0</v>
      </c>
      <c r="K2275" s="15">
        <v>7.34</v>
      </c>
      <c r="L2275" s="15">
        <v>27.33</v>
      </c>
      <c r="M2275" s="15">
        <v>0</v>
      </c>
      <c r="N2275" s="15">
        <v>0</v>
      </c>
      <c r="O2275" s="15">
        <v>57.89</v>
      </c>
      <c r="P2275" s="82">
        <f t="shared" si="37"/>
        <v>57.89</v>
      </c>
    </row>
    <row r="2276" spans="1:16" s="17" customFormat="1" x14ac:dyDescent="0.25">
      <c r="A2276" s="15">
        <v>2019</v>
      </c>
      <c r="B2276" s="15">
        <v>8</v>
      </c>
      <c r="C2276" s="15" t="s">
        <v>61</v>
      </c>
      <c r="D2276" s="15" t="s">
        <v>399</v>
      </c>
      <c r="E2276" s="15" t="s">
        <v>29</v>
      </c>
      <c r="F2276" s="15" t="s">
        <v>400</v>
      </c>
      <c r="G2276" s="16" t="s">
        <v>401</v>
      </c>
      <c r="H2276" s="15">
        <v>12.19</v>
      </c>
      <c r="I2276" s="15">
        <v>0</v>
      </c>
      <c r="J2276" s="15">
        <v>0</v>
      </c>
      <c r="K2276" s="15">
        <v>1.1000000000000001</v>
      </c>
      <c r="L2276" s="15">
        <v>5</v>
      </c>
      <c r="M2276" s="15">
        <v>6.09</v>
      </c>
      <c r="N2276" s="15">
        <v>3.06</v>
      </c>
      <c r="O2276" s="15">
        <v>0</v>
      </c>
      <c r="P2276" s="82">
        <f t="shared" si="37"/>
        <v>3.03</v>
      </c>
    </row>
    <row r="2277" spans="1:16" s="17" customFormat="1" x14ac:dyDescent="0.25">
      <c r="A2277" s="15">
        <v>2019</v>
      </c>
      <c r="B2277" s="15">
        <v>8</v>
      </c>
      <c r="C2277" s="15" t="s">
        <v>61</v>
      </c>
      <c r="D2277" s="15" t="s">
        <v>401</v>
      </c>
      <c r="E2277" s="15" t="s">
        <v>29</v>
      </c>
      <c r="F2277" s="15" t="s">
        <v>401</v>
      </c>
      <c r="G2277" s="16" t="s">
        <v>401</v>
      </c>
      <c r="H2277" s="15">
        <v>1.6</v>
      </c>
      <c r="I2277" s="15">
        <v>0</v>
      </c>
      <c r="J2277" s="15">
        <v>0</v>
      </c>
      <c r="K2277" s="15">
        <v>0.04</v>
      </c>
      <c r="L2277" s="15">
        <v>0.21</v>
      </c>
      <c r="M2277" s="15">
        <v>0</v>
      </c>
      <c r="N2277" s="15">
        <v>0</v>
      </c>
      <c r="O2277" s="15">
        <v>1.35</v>
      </c>
      <c r="P2277" s="82">
        <f t="shared" si="37"/>
        <v>1.35</v>
      </c>
    </row>
    <row r="2278" spans="1:16" s="17" customFormat="1" x14ac:dyDescent="0.25">
      <c r="A2278" s="15">
        <v>2019</v>
      </c>
      <c r="B2278" s="15">
        <v>8</v>
      </c>
      <c r="C2278" s="15" t="s">
        <v>61</v>
      </c>
      <c r="D2278" s="15" t="s">
        <v>62</v>
      </c>
      <c r="E2278" s="15" t="s">
        <v>29</v>
      </c>
      <c r="F2278" s="15" t="s">
        <v>402</v>
      </c>
      <c r="G2278" s="16" t="s">
        <v>401</v>
      </c>
      <c r="H2278" s="15">
        <v>59.6</v>
      </c>
      <c r="I2278" s="15">
        <v>0</v>
      </c>
      <c r="J2278" s="15">
        <v>0</v>
      </c>
      <c r="K2278" s="15">
        <v>2.02</v>
      </c>
      <c r="L2278" s="15">
        <v>57.57</v>
      </c>
      <c r="M2278" s="15">
        <v>0</v>
      </c>
      <c r="N2278" s="15">
        <v>0</v>
      </c>
      <c r="O2278" s="15">
        <v>0</v>
      </c>
      <c r="P2278" s="82">
        <f t="shared" si="37"/>
        <v>0</v>
      </c>
    </row>
    <row r="2279" spans="1:16" s="17" customFormat="1" x14ac:dyDescent="0.25">
      <c r="A2279" s="15">
        <v>2019</v>
      </c>
      <c r="B2279" s="15">
        <v>8</v>
      </c>
      <c r="C2279" s="15" t="s">
        <v>61</v>
      </c>
      <c r="D2279" s="15" t="s">
        <v>401</v>
      </c>
      <c r="E2279" s="15" t="s">
        <v>29</v>
      </c>
      <c r="F2279" s="15" t="s">
        <v>402</v>
      </c>
      <c r="G2279" s="16" t="s">
        <v>401</v>
      </c>
      <c r="H2279" s="15">
        <v>27.49</v>
      </c>
      <c r="I2279" s="15">
        <v>0</v>
      </c>
      <c r="J2279" s="15">
        <v>0</v>
      </c>
      <c r="K2279" s="15">
        <v>0.93</v>
      </c>
      <c r="L2279" s="15">
        <v>26.56</v>
      </c>
      <c r="M2279" s="15">
        <v>0</v>
      </c>
      <c r="N2279" s="15">
        <v>0</v>
      </c>
      <c r="O2279" s="15">
        <v>0</v>
      </c>
      <c r="P2279" s="82">
        <f t="shared" si="37"/>
        <v>0</v>
      </c>
    </row>
    <row r="2280" spans="1:16" s="17" customFormat="1" x14ac:dyDescent="0.25">
      <c r="A2280" s="15">
        <v>2019</v>
      </c>
      <c r="B2280" s="15">
        <v>8</v>
      </c>
      <c r="C2280" s="15" t="s">
        <v>98</v>
      </c>
      <c r="D2280" s="15" t="s">
        <v>403</v>
      </c>
      <c r="E2280" s="15" t="s">
        <v>29</v>
      </c>
      <c r="F2280" s="15" t="s">
        <v>404</v>
      </c>
      <c r="G2280" s="16" t="s">
        <v>405</v>
      </c>
      <c r="H2280" s="15">
        <v>0.06</v>
      </c>
      <c r="I2280" s="15">
        <v>0</v>
      </c>
      <c r="J2280" s="15">
        <v>0</v>
      </c>
      <c r="K2280" s="15">
        <v>0.06</v>
      </c>
      <c r="L2280" s="15">
        <v>0</v>
      </c>
      <c r="M2280" s="15">
        <v>0</v>
      </c>
      <c r="N2280" s="15">
        <v>0</v>
      </c>
      <c r="O2280" s="15">
        <v>0</v>
      </c>
      <c r="P2280" s="82">
        <f t="shared" si="37"/>
        <v>0</v>
      </c>
    </row>
    <row r="2281" spans="1:16" s="17" customFormat="1" x14ac:dyDescent="0.25">
      <c r="A2281" s="15">
        <v>2019</v>
      </c>
      <c r="B2281" s="15">
        <v>8</v>
      </c>
      <c r="C2281" s="15" t="s">
        <v>19</v>
      </c>
      <c r="D2281" s="15" t="s">
        <v>70</v>
      </c>
      <c r="E2281" s="15" t="s">
        <v>364</v>
      </c>
      <c r="F2281" s="15" t="s">
        <v>406</v>
      </c>
      <c r="G2281" s="16" t="s">
        <v>407</v>
      </c>
      <c r="H2281" s="15">
        <v>3536.8599999999997</v>
      </c>
      <c r="I2281" s="15">
        <v>0</v>
      </c>
      <c r="J2281" s="15">
        <v>3419.0000000000005</v>
      </c>
      <c r="K2281" s="15">
        <v>27.049999999999997</v>
      </c>
      <c r="L2281" s="15">
        <v>90.800000000000011</v>
      </c>
      <c r="M2281" s="15">
        <v>0</v>
      </c>
      <c r="N2281" s="15">
        <v>0</v>
      </c>
      <c r="O2281" s="15">
        <v>0</v>
      </c>
      <c r="P2281" s="82">
        <f t="shared" si="37"/>
        <v>0</v>
      </c>
    </row>
    <row r="2282" spans="1:16" s="17" customFormat="1" x14ac:dyDescent="0.25">
      <c r="A2282" s="15">
        <v>2019</v>
      </c>
      <c r="B2282" s="15">
        <v>8</v>
      </c>
      <c r="C2282" s="15" t="s">
        <v>19</v>
      </c>
      <c r="D2282" s="15" t="s">
        <v>70</v>
      </c>
      <c r="E2282" s="15" t="s">
        <v>364</v>
      </c>
      <c r="F2282" s="15" t="s">
        <v>408</v>
      </c>
      <c r="G2282" s="16" t="s">
        <v>407</v>
      </c>
      <c r="H2282" s="15">
        <v>1725.38</v>
      </c>
      <c r="I2282" s="15">
        <v>0</v>
      </c>
      <c r="J2282" s="15">
        <v>1667.89</v>
      </c>
      <c r="K2282" s="15">
        <v>13.2</v>
      </c>
      <c r="L2282" s="15">
        <v>44.3</v>
      </c>
      <c r="M2282" s="15">
        <v>0</v>
      </c>
      <c r="N2282" s="15">
        <v>0</v>
      </c>
      <c r="O2282" s="15">
        <v>0</v>
      </c>
      <c r="P2282" s="82">
        <f t="shared" si="37"/>
        <v>0</v>
      </c>
    </row>
    <row r="2283" spans="1:16" s="17" customFormat="1" x14ac:dyDescent="0.25">
      <c r="A2283" s="15">
        <v>2019</v>
      </c>
      <c r="B2283" s="15">
        <v>8</v>
      </c>
      <c r="C2283" s="15" t="s">
        <v>19</v>
      </c>
      <c r="D2283" s="15" t="s">
        <v>70</v>
      </c>
      <c r="E2283" s="15" t="s">
        <v>364</v>
      </c>
      <c r="F2283" s="15" t="s">
        <v>409</v>
      </c>
      <c r="G2283" s="16" t="s">
        <v>407</v>
      </c>
      <c r="H2283" s="15">
        <v>13404.61</v>
      </c>
      <c r="I2283" s="15">
        <v>0</v>
      </c>
      <c r="J2283" s="15">
        <v>6721.9</v>
      </c>
      <c r="K2283" s="15">
        <v>84.3</v>
      </c>
      <c r="L2283" s="15">
        <v>282.87</v>
      </c>
      <c r="M2283" s="15">
        <v>4556.05</v>
      </c>
      <c r="N2283" s="15">
        <v>0</v>
      </c>
      <c r="O2283" s="15">
        <v>1759.52</v>
      </c>
      <c r="P2283" s="82">
        <f t="shared" si="37"/>
        <v>6315.57</v>
      </c>
    </row>
    <row r="2284" spans="1:16" s="17" customFormat="1" x14ac:dyDescent="0.25">
      <c r="A2284" s="15">
        <v>2019</v>
      </c>
      <c r="B2284" s="15">
        <v>8</v>
      </c>
      <c r="C2284" s="15" t="s">
        <v>61</v>
      </c>
      <c r="D2284" s="15" t="s">
        <v>399</v>
      </c>
      <c r="E2284" s="15" t="s">
        <v>29</v>
      </c>
      <c r="F2284" s="15" t="s">
        <v>410</v>
      </c>
      <c r="G2284" s="16" t="s">
        <v>411</v>
      </c>
      <c r="H2284" s="15">
        <v>8.1199999999999992</v>
      </c>
      <c r="I2284" s="15">
        <v>0</v>
      </c>
      <c r="J2284" s="15">
        <v>0</v>
      </c>
      <c r="K2284" s="15">
        <v>8.1199999999999992</v>
      </c>
      <c r="L2284" s="15">
        <v>0</v>
      </c>
      <c r="M2284" s="15">
        <v>0</v>
      </c>
      <c r="N2284" s="15">
        <v>0</v>
      </c>
      <c r="O2284" s="15">
        <v>0</v>
      </c>
      <c r="P2284" s="82">
        <f t="shared" si="37"/>
        <v>0</v>
      </c>
    </row>
    <row r="2285" spans="1:16" s="17" customFormat="1" x14ac:dyDescent="0.25">
      <c r="A2285" s="15">
        <v>2019</v>
      </c>
      <c r="B2285" s="15">
        <v>8</v>
      </c>
      <c r="C2285" s="15" t="s">
        <v>61</v>
      </c>
      <c r="D2285" s="15" t="s">
        <v>399</v>
      </c>
      <c r="E2285" s="15" t="s">
        <v>29</v>
      </c>
      <c r="F2285" s="15" t="s">
        <v>412</v>
      </c>
      <c r="G2285" s="16" t="s">
        <v>411</v>
      </c>
      <c r="H2285" s="15">
        <v>1.01</v>
      </c>
      <c r="I2285" s="15">
        <v>0</v>
      </c>
      <c r="J2285" s="15">
        <v>0</v>
      </c>
      <c r="K2285" s="15">
        <v>1.01</v>
      </c>
      <c r="L2285" s="15">
        <v>0</v>
      </c>
      <c r="M2285" s="15">
        <v>0</v>
      </c>
      <c r="N2285" s="15">
        <v>0</v>
      </c>
      <c r="O2285" s="15">
        <v>0</v>
      </c>
      <c r="P2285" s="82">
        <f t="shared" si="37"/>
        <v>0</v>
      </c>
    </row>
    <row r="2286" spans="1:16" s="17" customFormat="1" x14ac:dyDescent="0.25">
      <c r="A2286" s="15">
        <v>2019</v>
      </c>
      <c r="B2286" s="15">
        <v>8</v>
      </c>
      <c r="C2286" s="15" t="s">
        <v>61</v>
      </c>
      <c r="D2286" s="15" t="s">
        <v>62</v>
      </c>
      <c r="E2286" s="15" t="s">
        <v>29</v>
      </c>
      <c r="F2286" s="15" t="s">
        <v>413</v>
      </c>
      <c r="G2286" s="16" t="s">
        <v>411</v>
      </c>
      <c r="H2286" s="15">
        <v>4.33</v>
      </c>
      <c r="I2286" s="15">
        <v>0</v>
      </c>
      <c r="J2286" s="15">
        <v>0</v>
      </c>
      <c r="K2286" s="15">
        <v>4.33</v>
      </c>
      <c r="L2286" s="15">
        <v>0</v>
      </c>
      <c r="M2286" s="15">
        <v>0</v>
      </c>
      <c r="N2286" s="15">
        <v>0</v>
      </c>
      <c r="O2286" s="15">
        <v>0</v>
      </c>
      <c r="P2286" s="82">
        <f t="shared" si="37"/>
        <v>0</v>
      </c>
    </row>
    <row r="2287" spans="1:16" s="17" customFormat="1" x14ac:dyDescent="0.25">
      <c r="A2287" s="15">
        <v>2019</v>
      </c>
      <c r="B2287" s="15">
        <v>8</v>
      </c>
      <c r="C2287" s="15" t="s">
        <v>61</v>
      </c>
      <c r="D2287" s="15" t="s">
        <v>399</v>
      </c>
      <c r="E2287" s="15" t="s">
        <v>29</v>
      </c>
      <c r="F2287" s="15" t="s">
        <v>414</v>
      </c>
      <c r="G2287" s="16" t="s">
        <v>411</v>
      </c>
      <c r="H2287" s="15">
        <v>6.82</v>
      </c>
      <c r="I2287" s="15">
        <v>0</v>
      </c>
      <c r="J2287" s="15">
        <v>0</v>
      </c>
      <c r="K2287" s="15">
        <v>0.21</v>
      </c>
      <c r="L2287" s="15">
        <v>0</v>
      </c>
      <c r="M2287" s="15">
        <v>6.61</v>
      </c>
      <c r="N2287" s="15">
        <v>2.27</v>
      </c>
      <c r="O2287" s="15">
        <v>0</v>
      </c>
      <c r="P2287" s="82">
        <f t="shared" si="37"/>
        <v>4.34</v>
      </c>
    </row>
    <row r="2288" spans="1:16" s="17" customFormat="1" x14ac:dyDescent="0.25">
      <c r="A2288" s="15">
        <v>2019</v>
      </c>
      <c r="B2288" s="15">
        <v>8</v>
      </c>
      <c r="C2288" s="15" t="s">
        <v>61</v>
      </c>
      <c r="D2288" s="15" t="s">
        <v>399</v>
      </c>
      <c r="E2288" s="15" t="s">
        <v>29</v>
      </c>
      <c r="F2288" s="15" t="s">
        <v>415</v>
      </c>
      <c r="G2288" s="16" t="s">
        <v>411</v>
      </c>
      <c r="H2288" s="15">
        <v>23.97</v>
      </c>
      <c r="I2288" s="15">
        <v>0</v>
      </c>
      <c r="J2288" s="15">
        <v>0</v>
      </c>
      <c r="K2288" s="15">
        <v>4.62</v>
      </c>
      <c r="L2288" s="15">
        <v>0</v>
      </c>
      <c r="M2288" s="15">
        <v>19.350000000000001</v>
      </c>
      <c r="N2288" s="15">
        <v>6.64</v>
      </c>
      <c r="O2288" s="15">
        <v>0</v>
      </c>
      <c r="P2288" s="82">
        <f t="shared" si="37"/>
        <v>12.71</v>
      </c>
    </row>
    <row r="2289" spans="1:16" s="17" customFormat="1" x14ac:dyDescent="0.25">
      <c r="A2289" s="15">
        <v>2019</v>
      </c>
      <c r="B2289" s="15">
        <v>8</v>
      </c>
      <c r="C2289" s="15" t="s">
        <v>61</v>
      </c>
      <c r="D2289" s="15" t="s">
        <v>399</v>
      </c>
      <c r="E2289" s="15" t="s">
        <v>29</v>
      </c>
      <c r="F2289" s="15" t="s">
        <v>416</v>
      </c>
      <c r="G2289" s="16" t="s">
        <v>411</v>
      </c>
      <c r="H2289" s="15">
        <v>33.65</v>
      </c>
      <c r="I2289" s="15">
        <v>0</v>
      </c>
      <c r="J2289" s="15">
        <v>0</v>
      </c>
      <c r="K2289" s="15">
        <v>2.52</v>
      </c>
      <c r="L2289" s="15">
        <v>2.19</v>
      </c>
      <c r="M2289" s="15">
        <v>28.94</v>
      </c>
      <c r="N2289" s="15">
        <v>9.93</v>
      </c>
      <c r="O2289" s="15">
        <v>0</v>
      </c>
      <c r="P2289" s="82">
        <f t="shared" si="37"/>
        <v>19.010000000000002</v>
      </c>
    </row>
    <row r="2290" spans="1:16" s="17" customFormat="1" x14ac:dyDescent="0.25">
      <c r="A2290" s="15">
        <v>2019</v>
      </c>
      <c r="B2290" s="15">
        <v>8</v>
      </c>
      <c r="C2290" s="15" t="s">
        <v>61</v>
      </c>
      <c r="D2290" s="15" t="s">
        <v>417</v>
      </c>
      <c r="E2290" s="15" t="s">
        <v>29</v>
      </c>
      <c r="F2290" s="15" t="s">
        <v>418</v>
      </c>
      <c r="G2290" s="16" t="s">
        <v>411</v>
      </c>
      <c r="H2290" s="15">
        <v>10.19</v>
      </c>
      <c r="I2290" s="15">
        <v>0</v>
      </c>
      <c r="J2290" s="15">
        <v>0</v>
      </c>
      <c r="K2290" s="15">
        <v>8.73</v>
      </c>
      <c r="L2290" s="15">
        <v>1.46</v>
      </c>
      <c r="M2290" s="15">
        <v>0</v>
      </c>
      <c r="N2290" s="15">
        <v>0</v>
      </c>
      <c r="O2290" s="15">
        <v>0</v>
      </c>
      <c r="P2290" s="82">
        <f t="shared" si="37"/>
        <v>0</v>
      </c>
    </row>
    <row r="2291" spans="1:16" s="17" customFormat="1" x14ac:dyDescent="0.25">
      <c r="A2291" s="15">
        <v>2019</v>
      </c>
      <c r="B2291" s="15">
        <v>8</v>
      </c>
      <c r="C2291" s="15" t="s">
        <v>61</v>
      </c>
      <c r="D2291" s="15" t="s">
        <v>62</v>
      </c>
      <c r="E2291" s="15" t="s">
        <v>29</v>
      </c>
      <c r="F2291" s="15" t="s">
        <v>419</v>
      </c>
      <c r="G2291" s="16" t="s">
        <v>411</v>
      </c>
      <c r="H2291" s="15">
        <v>6.27</v>
      </c>
      <c r="I2291" s="15">
        <v>0</v>
      </c>
      <c r="J2291" s="15">
        <v>0</v>
      </c>
      <c r="K2291" s="15">
        <v>6.27</v>
      </c>
      <c r="L2291" s="15">
        <v>0</v>
      </c>
      <c r="M2291" s="15">
        <v>0</v>
      </c>
      <c r="N2291" s="15">
        <v>0</v>
      </c>
      <c r="O2291" s="15">
        <v>0</v>
      </c>
      <c r="P2291" s="82">
        <f t="shared" si="37"/>
        <v>0</v>
      </c>
    </row>
    <row r="2292" spans="1:16" s="17" customFormat="1" x14ac:dyDescent="0.25">
      <c r="A2292" s="15">
        <v>2019</v>
      </c>
      <c r="B2292" s="15">
        <v>8</v>
      </c>
      <c r="C2292" s="15" t="s">
        <v>61</v>
      </c>
      <c r="D2292" s="15" t="s">
        <v>62</v>
      </c>
      <c r="E2292" s="15" t="s">
        <v>29</v>
      </c>
      <c r="F2292" s="15" t="s">
        <v>420</v>
      </c>
      <c r="G2292" s="16" t="s">
        <v>411</v>
      </c>
      <c r="H2292" s="15">
        <v>1.85</v>
      </c>
      <c r="I2292" s="15">
        <v>0</v>
      </c>
      <c r="J2292" s="15">
        <v>0</v>
      </c>
      <c r="K2292" s="15">
        <v>1.85</v>
      </c>
      <c r="L2292" s="15">
        <v>0</v>
      </c>
      <c r="M2292" s="15">
        <v>0</v>
      </c>
      <c r="N2292" s="15">
        <v>0</v>
      </c>
      <c r="O2292" s="15">
        <v>0</v>
      </c>
      <c r="P2292" s="82">
        <f t="shared" si="37"/>
        <v>0</v>
      </c>
    </row>
    <row r="2293" spans="1:16" s="17" customFormat="1" x14ac:dyDescent="0.25">
      <c r="A2293" s="15">
        <v>2019</v>
      </c>
      <c r="B2293" s="15">
        <v>8</v>
      </c>
      <c r="C2293" s="15" t="s">
        <v>61</v>
      </c>
      <c r="D2293" s="15" t="s">
        <v>62</v>
      </c>
      <c r="E2293" s="15" t="s">
        <v>29</v>
      </c>
      <c r="F2293" s="15" t="s">
        <v>421</v>
      </c>
      <c r="G2293" s="16" t="s">
        <v>411</v>
      </c>
      <c r="H2293" s="15">
        <v>1.62</v>
      </c>
      <c r="I2293" s="15">
        <v>0</v>
      </c>
      <c r="J2293" s="15">
        <v>0</v>
      </c>
      <c r="K2293" s="15">
        <v>1.62</v>
      </c>
      <c r="L2293" s="15">
        <v>0</v>
      </c>
      <c r="M2293" s="15">
        <v>0</v>
      </c>
      <c r="N2293" s="15">
        <v>0</v>
      </c>
      <c r="O2293" s="15">
        <v>0</v>
      </c>
      <c r="P2293" s="82">
        <f t="shared" si="37"/>
        <v>0</v>
      </c>
    </row>
    <row r="2294" spans="1:16" s="17" customFormat="1" x14ac:dyDescent="0.25">
      <c r="A2294" s="15">
        <v>2019</v>
      </c>
      <c r="B2294" s="15">
        <v>8</v>
      </c>
      <c r="C2294" s="15" t="s">
        <v>61</v>
      </c>
      <c r="D2294" s="15" t="s">
        <v>399</v>
      </c>
      <c r="E2294" s="15" t="s">
        <v>29</v>
      </c>
      <c r="F2294" s="15" t="s">
        <v>422</v>
      </c>
      <c r="G2294" s="16" t="s">
        <v>411</v>
      </c>
      <c r="H2294" s="15">
        <v>9.85</v>
      </c>
      <c r="I2294" s="15">
        <v>0</v>
      </c>
      <c r="J2294" s="15">
        <v>0</v>
      </c>
      <c r="K2294" s="15">
        <v>0.56000000000000005</v>
      </c>
      <c r="L2294" s="15">
        <v>0</v>
      </c>
      <c r="M2294" s="15">
        <v>9.2899999999999991</v>
      </c>
      <c r="N2294" s="15">
        <v>3.19</v>
      </c>
      <c r="O2294" s="15">
        <v>0</v>
      </c>
      <c r="P2294" s="82">
        <f t="shared" si="37"/>
        <v>6.1</v>
      </c>
    </row>
    <row r="2295" spans="1:16" s="17" customFormat="1" x14ac:dyDescent="0.25">
      <c r="A2295" s="15">
        <v>2019</v>
      </c>
      <c r="B2295" s="15">
        <v>8</v>
      </c>
      <c r="C2295" s="15" t="s">
        <v>61</v>
      </c>
      <c r="D2295" s="15" t="s">
        <v>399</v>
      </c>
      <c r="E2295" s="15" t="s">
        <v>29</v>
      </c>
      <c r="F2295" s="15" t="s">
        <v>423</v>
      </c>
      <c r="G2295" s="16" t="s">
        <v>411</v>
      </c>
      <c r="H2295" s="15">
        <v>6</v>
      </c>
      <c r="I2295" s="15">
        <v>0</v>
      </c>
      <c r="J2295" s="15">
        <v>0</v>
      </c>
      <c r="K2295" s="15">
        <v>0.2</v>
      </c>
      <c r="L2295" s="15">
        <v>0</v>
      </c>
      <c r="M2295" s="15">
        <v>5.8</v>
      </c>
      <c r="N2295" s="15">
        <v>1.99</v>
      </c>
      <c r="O2295" s="15">
        <v>0</v>
      </c>
      <c r="P2295" s="82">
        <f t="shared" si="37"/>
        <v>3.8099999999999996</v>
      </c>
    </row>
    <row r="2296" spans="1:16" s="17" customFormat="1" x14ac:dyDescent="0.25">
      <c r="A2296" s="15">
        <v>2019</v>
      </c>
      <c r="B2296" s="15">
        <v>8</v>
      </c>
      <c r="C2296" s="15" t="s">
        <v>61</v>
      </c>
      <c r="D2296" s="15" t="s">
        <v>399</v>
      </c>
      <c r="E2296" s="15" t="s">
        <v>29</v>
      </c>
      <c r="F2296" s="15" t="s">
        <v>424</v>
      </c>
      <c r="G2296" s="16" t="s">
        <v>411</v>
      </c>
      <c r="H2296" s="15">
        <v>17.45</v>
      </c>
      <c r="I2296" s="15">
        <v>0</v>
      </c>
      <c r="J2296" s="15">
        <v>0</v>
      </c>
      <c r="K2296" s="15">
        <v>0.54</v>
      </c>
      <c r="L2296" s="15">
        <v>0</v>
      </c>
      <c r="M2296" s="15">
        <v>16.91</v>
      </c>
      <c r="N2296" s="15">
        <v>5.8</v>
      </c>
      <c r="O2296" s="15">
        <v>0</v>
      </c>
      <c r="P2296" s="82">
        <f t="shared" si="37"/>
        <v>11.11</v>
      </c>
    </row>
    <row r="2297" spans="1:16" s="17" customFormat="1" x14ac:dyDescent="0.25">
      <c r="A2297" s="15">
        <v>2019</v>
      </c>
      <c r="B2297" s="15">
        <v>8</v>
      </c>
      <c r="C2297" s="15" t="s">
        <v>124</v>
      </c>
      <c r="D2297" s="15" t="s">
        <v>425</v>
      </c>
      <c r="E2297" s="15" t="s">
        <v>545</v>
      </c>
      <c r="F2297" s="15" t="s">
        <v>427</v>
      </c>
      <c r="G2297" s="16" t="s">
        <v>427</v>
      </c>
      <c r="H2297" s="15">
        <v>18.11</v>
      </c>
      <c r="I2297" s="15">
        <v>0</v>
      </c>
      <c r="J2297" s="15">
        <v>0</v>
      </c>
      <c r="K2297" s="15">
        <v>4.46</v>
      </c>
      <c r="L2297" s="15">
        <v>13.66</v>
      </c>
      <c r="M2297" s="15">
        <v>0</v>
      </c>
      <c r="N2297" s="15">
        <v>0</v>
      </c>
      <c r="O2297" s="15">
        <v>0</v>
      </c>
      <c r="P2297" s="82">
        <f t="shared" si="37"/>
        <v>0</v>
      </c>
    </row>
    <row r="2298" spans="1:16" s="17" customFormat="1" x14ac:dyDescent="0.25">
      <c r="A2298" s="15">
        <v>2019</v>
      </c>
      <c r="B2298" s="15">
        <v>8</v>
      </c>
      <c r="C2298" s="15" t="s">
        <v>89</v>
      </c>
      <c r="D2298" s="15" t="s">
        <v>90</v>
      </c>
      <c r="E2298" s="15" t="s">
        <v>29</v>
      </c>
      <c r="F2298" s="15" t="s">
        <v>428</v>
      </c>
      <c r="G2298" s="16" t="s">
        <v>429</v>
      </c>
      <c r="H2298" s="15">
        <v>3.37</v>
      </c>
      <c r="I2298" s="15">
        <v>0</v>
      </c>
      <c r="J2298" s="15">
        <v>0</v>
      </c>
      <c r="K2298" s="15">
        <v>3.37</v>
      </c>
      <c r="L2298" s="15">
        <v>0</v>
      </c>
      <c r="M2298" s="15">
        <v>0</v>
      </c>
      <c r="N2298" s="15">
        <v>0</v>
      </c>
      <c r="O2298" s="15">
        <v>0</v>
      </c>
      <c r="P2298" s="82">
        <f t="shared" si="37"/>
        <v>0</v>
      </c>
    </row>
    <row r="2299" spans="1:16" s="17" customFormat="1" x14ac:dyDescent="0.25">
      <c r="A2299" s="15">
        <v>2019</v>
      </c>
      <c r="B2299" s="15">
        <v>8</v>
      </c>
      <c r="C2299" s="15" t="s">
        <v>89</v>
      </c>
      <c r="D2299" s="15" t="s">
        <v>288</v>
      </c>
      <c r="E2299" s="15" t="s">
        <v>29</v>
      </c>
      <c r="F2299" s="15" t="s">
        <v>430</v>
      </c>
      <c r="G2299" s="16" t="s">
        <v>431</v>
      </c>
      <c r="H2299" s="15">
        <v>84.11</v>
      </c>
      <c r="I2299" s="15">
        <v>0</v>
      </c>
      <c r="J2299" s="15">
        <v>0</v>
      </c>
      <c r="K2299" s="15">
        <v>4.55</v>
      </c>
      <c r="L2299" s="15">
        <v>0</v>
      </c>
      <c r="M2299" s="15">
        <v>79.569999999999993</v>
      </c>
      <c r="N2299" s="15">
        <v>12.18</v>
      </c>
      <c r="O2299" s="15">
        <v>0</v>
      </c>
      <c r="P2299" s="82">
        <f t="shared" si="37"/>
        <v>67.389999999999986</v>
      </c>
    </row>
    <row r="2300" spans="1:16" s="17" customFormat="1" x14ac:dyDescent="0.25">
      <c r="A2300" s="15">
        <v>2019</v>
      </c>
      <c r="B2300" s="15">
        <v>8</v>
      </c>
      <c r="C2300" s="15" t="s">
        <v>89</v>
      </c>
      <c r="D2300" s="15" t="s">
        <v>90</v>
      </c>
      <c r="E2300" s="15" t="s">
        <v>29</v>
      </c>
      <c r="F2300" s="15" t="s">
        <v>432</v>
      </c>
      <c r="G2300" s="16" t="s">
        <v>433</v>
      </c>
      <c r="H2300" s="15">
        <v>283.26</v>
      </c>
      <c r="I2300" s="15">
        <v>0</v>
      </c>
      <c r="J2300" s="15">
        <v>0</v>
      </c>
      <c r="K2300" s="15">
        <v>1.26</v>
      </c>
      <c r="L2300" s="15">
        <v>0</v>
      </c>
      <c r="M2300" s="15">
        <v>282</v>
      </c>
      <c r="N2300" s="15">
        <v>103.4</v>
      </c>
      <c r="O2300" s="15">
        <v>0</v>
      </c>
      <c r="P2300" s="82">
        <f t="shared" si="37"/>
        <v>178.6</v>
      </c>
    </row>
    <row r="2301" spans="1:16" s="17" customFormat="1" x14ac:dyDescent="0.25">
      <c r="A2301" s="15">
        <v>2019</v>
      </c>
      <c r="B2301" s="15">
        <v>8</v>
      </c>
      <c r="C2301" s="15" t="s">
        <v>203</v>
      </c>
      <c r="D2301" s="15" t="s">
        <v>434</v>
      </c>
      <c r="E2301" s="15" t="s">
        <v>43</v>
      </c>
      <c r="F2301" s="15" t="s">
        <v>434</v>
      </c>
      <c r="G2301" s="16" t="s">
        <v>434</v>
      </c>
      <c r="H2301" s="15">
        <v>12.48</v>
      </c>
      <c r="I2301" s="15">
        <v>0</v>
      </c>
      <c r="J2301" s="15">
        <v>0</v>
      </c>
      <c r="K2301" s="15">
        <v>4.04</v>
      </c>
      <c r="L2301" s="15">
        <v>0.68</v>
      </c>
      <c r="M2301" s="15">
        <v>0</v>
      </c>
      <c r="N2301" s="15">
        <v>0</v>
      </c>
      <c r="O2301" s="15">
        <v>7.76</v>
      </c>
      <c r="P2301" s="82">
        <f t="shared" si="37"/>
        <v>7.76</v>
      </c>
    </row>
    <row r="2302" spans="1:16" s="17" customFormat="1" x14ac:dyDescent="0.25">
      <c r="A2302" s="15">
        <v>2019</v>
      </c>
      <c r="B2302" s="15">
        <v>8</v>
      </c>
      <c r="C2302" s="15" t="s">
        <v>15</v>
      </c>
      <c r="D2302" s="15" t="s">
        <v>24</v>
      </c>
      <c r="E2302" s="15" t="s">
        <v>43</v>
      </c>
      <c r="F2302" s="15" t="s">
        <v>435</v>
      </c>
      <c r="G2302" s="16" t="s">
        <v>434</v>
      </c>
      <c r="H2302" s="15">
        <v>36.5</v>
      </c>
      <c r="I2302" s="15">
        <v>0</v>
      </c>
      <c r="J2302" s="15">
        <v>0</v>
      </c>
      <c r="K2302" s="15">
        <v>0.21</v>
      </c>
      <c r="L2302" s="15">
        <v>3.25</v>
      </c>
      <c r="M2302" s="15">
        <v>0</v>
      </c>
      <c r="N2302" s="15">
        <v>0</v>
      </c>
      <c r="O2302" s="15">
        <v>33.03</v>
      </c>
      <c r="P2302" s="82">
        <f t="shared" si="37"/>
        <v>33.03</v>
      </c>
    </row>
    <row r="2303" spans="1:16" s="17" customFormat="1" x14ac:dyDescent="0.25">
      <c r="A2303" s="15">
        <v>2019</v>
      </c>
      <c r="B2303" s="15">
        <v>8</v>
      </c>
      <c r="C2303" s="15" t="s">
        <v>124</v>
      </c>
      <c r="D2303" s="15" t="s">
        <v>125</v>
      </c>
      <c r="E2303" s="15" t="s">
        <v>543</v>
      </c>
      <c r="F2303" s="15" t="s">
        <v>436</v>
      </c>
      <c r="G2303" s="16" t="s">
        <v>437</v>
      </c>
      <c r="H2303" s="15">
        <v>18.399999999999999</v>
      </c>
      <c r="I2303" s="15">
        <v>0</v>
      </c>
      <c r="J2303" s="15">
        <v>0</v>
      </c>
      <c r="K2303" s="15">
        <v>18.399999999999999</v>
      </c>
      <c r="L2303" s="15">
        <v>0</v>
      </c>
      <c r="M2303" s="15">
        <v>0</v>
      </c>
      <c r="N2303" s="15">
        <v>0</v>
      </c>
      <c r="O2303" s="15">
        <v>0</v>
      </c>
      <c r="P2303" s="82">
        <f t="shared" si="37"/>
        <v>0</v>
      </c>
    </row>
    <row r="2304" spans="1:16" s="17" customFormat="1" x14ac:dyDescent="0.25">
      <c r="A2304" s="15">
        <v>2019</v>
      </c>
      <c r="B2304" s="15">
        <v>8</v>
      </c>
      <c r="C2304" s="15" t="s">
        <v>124</v>
      </c>
      <c r="D2304" s="15" t="s">
        <v>425</v>
      </c>
      <c r="E2304" s="15" t="s">
        <v>543</v>
      </c>
      <c r="F2304" s="15" t="s">
        <v>438</v>
      </c>
      <c r="G2304" s="16" t="s">
        <v>439</v>
      </c>
      <c r="H2304" s="15">
        <v>1.1400000000000001</v>
      </c>
      <c r="I2304" s="15">
        <v>0</v>
      </c>
      <c r="J2304" s="15">
        <v>0</v>
      </c>
      <c r="K2304" s="15">
        <v>1.1400000000000001</v>
      </c>
      <c r="L2304" s="15">
        <v>0</v>
      </c>
      <c r="M2304" s="15">
        <v>0</v>
      </c>
      <c r="N2304" s="15">
        <v>0</v>
      </c>
      <c r="O2304" s="15">
        <v>0</v>
      </c>
      <c r="P2304" s="82">
        <f t="shared" si="37"/>
        <v>0</v>
      </c>
    </row>
    <row r="2305" spans="1:16" s="17" customFormat="1" x14ac:dyDescent="0.25">
      <c r="A2305" s="15">
        <v>2019</v>
      </c>
      <c r="B2305" s="15">
        <v>8</v>
      </c>
      <c r="C2305" s="15" t="s">
        <v>124</v>
      </c>
      <c r="D2305" s="15" t="s">
        <v>379</v>
      </c>
      <c r="E2305" s="15" t="s">
        <v>543</v>
      </c>
      <c r="F2305" s="15" t="s">
        <v>532</v>
      </c>
      <c r="G2305" s="16" t="s">
        <v>439</v>
      </c>
      <c r="H2305" s="15">
        <v>0.01</v>
      </c>
      <c r="I2305" s="15">
        <v>0</v>
      </c>
      <c r="J2305" s="15">
        <v>0</v>
      </c>
      <c r="K2305" s="15">
        <v>0.01</v>
      </c>
      <c r="L2305" s="15">
        <v>0</v>
      </c>
      <c r="M2305" s="15">
        <v>0</v>
      </c>
      <c r="N2305" s="15">
        <v>0</v>
      </c>
      <c r="O2305" s="15">
        <v>0</v>
      </c>
      <c r="P2305" s="82">
        <f t="shared" si="37"/>
        <v>0</v>
      </c>
    </row>
    <row r="2306" spans="1:16" s="17" customFormat="1" x14ac:dyDescent="0.25">
      <c r="A2306" s="15">
        <v>2019</v>
      </c>
      <c r="B2306" s="15">
        <v>8</v>
      </c>
      <c r="C2306" s="15" t="s">
        <v>124</v>
      </c>
      <c r="D2306" s="15" t="s">
        <v>379</v>
      </c>
      <c r="E2306" s="15" t="s">
        <v>543</v>
      </c>
      <c r="F2306" s="15" t="s">
        <v>440</v>
      </c>
      <c r="G2306" s="16" t="s">
        <v>439</v>
      </c>
      <c r="H2306" s="15">
        <v>0.49</v>
      </c>
      <c r="I2306" s="15">
        <v>0</v>
      </c>
      <c r="J2306" s="15">
        <v>0</v>
      </c>
      <c r="K2306" s="15">
        <v>0.49</v>
      </c>
      <c r="L2306" s="15">
        <v>0</v>
      </c>
      <c r="M2306" s="15">
        <v>0</v>
      </c>
      <c r="N2306" s="15">
        <v>0</v>
      </c>
      <c r="O2306" s="15">
        <v>0</v>
      </c>
      <c r="P2306" s="82">
        <f t="shared" si="37"/>
        <v>0</v>
      </c>
    </row>
    <row r="2307" spans="1:16" s="17" customFormat="1" x14ac:dyDescent="0.25">
      <c r="A2307" s="15">
        <v>2019</v>
      </c>
      <c r="B2307" s="15">
        <v>8</v>
      </c>
      <c r="C2307" s="15" t="s">
        <v>19</v>
      </c>
      <c r="D2307" s="15" t="s">
        <v>20</v>
      </c>
      <c r="E2307" s="15" t="s">
        <v>441</v>
      </c>
      <c r="F2307" s="15" t="s">
        <v>442</v>
      </c>
      <c r="G2307" s="5" t="s">
        <v>442</v>
      </c>
      <c r="H2307" s="15">
        <v>3.4899999999999998</v>
      </c>
      <c r="I2307" s="15">
        <v>0</v>
      </c>
      <c r="J2307" s="15">
        <v>0</v>
      </c>
      <c r="K2307" s="15">
        <v>0.91</v>
      </c>
      <c r="L2307" s="15">
        <v>2.57</v>
      </c>
      <c r="M2307" s="15">
        <v>0</v>
      </c>
      <c r="N2307" s="15">
        <v>0</v>
      </c>
      <c r="O2307" s="15">
        <v>0</v>
      </c>
      <c r="P2307" s="82">
        <f t="shared" si="37"/>
        <v>0</v>
      </c>
    </row>
    <row r="2308" spans="1:16" s="17" customFormat="1" x14ac:dyDescent="0.25">
      <c r="A2308" s="15">
        <v>2019</v>
      </c>
      <c r="B2308" s="15">
        <v>8</v>
      </c>
      <c r="C2308" s="15" t="s">
        <v>19</v>
      </c>
      <c r="D2308" s="15" t="s">
        <v>70</v>
      </c>
      <c r="E2308" s="15" t="s">
        <v>441</v>
      </c>
      <c r="F2308" s="15" t="s">
        <v>442</v>
      </c>
      <c r="G2308" s="5" t="s">
        <v>442</v>
      </c>
      <c r="H2308" s="15">
        <v>0.02</v>
      </c>
      <c r="I2308" s="15">
        <v>0</v>
      </c>
      <c r="J2308" s="15">
        <v>0</v>
      </c>
      <c r="K2308" s="15">
        <v>0.01</v>
      </c>
      <c r="L2308" s="15">
        <v>0.02</v>
      </c>
      <c r="M2308" s="15">
        <v>0</v>
      </c>
      <c r="N2308" s="15">
        <v>0</v>
      </c>
      <c r="O2308" s="15">
        <v>0</v>
      </c>
      <c r="P2308" s="82">
        <f t="shared" ref="P2308:P2371" si="38">+O2308+M2308-N2308</f>
        <v>0</v>
      </c>
    </row>
    <row r="2309" spans="1:16" s="17" customFormat="1" x14ac:dyDescent="0.25">
      <c r="A2309" s="15">
        <v>2019</v>
      </c>
      <c r="B2309" s="15">
        <v>8</v>
      </c>
      <c r="C2309" s="15" t="s">
        <v>19</v>
      </c>
      <c r="D2309" s="15" t="s">
        <v>106</v>
      </c>
      <c r="E2309" s="15" t="s">
        <v>29</v>
      </c>
      <c r="F2309" s="15" t="s">
        <v>443</v>
      </c>
      <c r="G2309" s="16" t="s">
        <v>444</v>
      </c>
      <c r="H2309" s="15">
        <v>4379.58</v>
      </c>
      <c r="I2309" s="15">
        <v>0</v>
      </c>
      <c r="J2309" s="15">
        <v>4265.7299999999996</v>
      </c>
      <c r="K2309" s="15">
        <v>13.85</v>
      </c>
      <c r="L2309" s="15">
        <v>100</v>
      </c>
      <c r="M2309" s="15">
        <v>0</v>
      </c>
      <c r="N2309" s="15">
        <v>0</v>
      </c>
      <c r="O2309" s="15">
        <v>0</v>
      </c>
      <c r="P2309" s="82">
        <f t="shared" si="38"/>
        <v>0</v>
      </c>
    </row>
    <row r="2310" spans="1:16" s="17" customFormat="1" x14ac:dyDescent="0.25">
      <c r="A2310" s="15">
        <v>2019</v>
      </c>
      <c r="B2310" s="15">
        <v>8</v>
      </c>
      <c r="C2310" s="15" t="s">
        <v>19</v>
      </c>
      <c r="D2310" s="15" t="s">
        <v>70</v>
      </c>
      <c r="E2310" s="15" t="s">
        <v>29</v>
      </c>
      <c r="F2310" s="15" t="s">
        <v>445</v>
      </c>
      <c r="G2310" s="16" t="s">
        <v>444</v>
      </c>
      <c r="H2310" s="15">
        <v>364.82</v>
      </c>
      <c r="I2310" s="15">
        <v>0</v>
      </c>
      <c r="J2310" s="15">
        <v>355.84</v>
      </c>
      <c r="K2310" s="15">
        <v>0.63</v>
      </c>
      <c r="L2310" s="15">
        <v>8.35</v>
      </c>
      <c r="M2310" s="15">
        <v>0</v>
      </c>
      <c r="N2310" s="15">
        <v>0</v>
      </c>
      <c r="O2310" s="15">
        <v>0</v>
      </c>
      <c r="P2310" s="82">
        <f t="shared" si="38"/>
        <v>0</v>
      </c>
    </row>
    <row r="2311" spans="1:16" s="17" customFormat="1" x14ac:dyDescent="0.25">
      <c r="A2311" s="15">
        <v>2019</v>
      </c>
      <c r="B2311" s="15">
        <v>8</v>
      </c>
      <c r="C2311" s="15" t="s">
        <v>19</v>
      </c>
      <c r="D2311" s="15" t="s">
        <v>70</v>
      </c>
      <c r="E2311" s="15" t="s">
        <v>29</v>
      </c>
      <c r="F2311" s="15" t="s">
        <v>446</v>
      </c>
      <c r="G2311" s="16" t="s">
        <v>444</v>
      </c>
      <c r="H2311" s="15">
        <v>30.27</v>
      </c>
      <c r="I2311" s="15">
        <v>0</v>
      </c>
      <c r="J2311" s="15">
        <v>29.52</v>
      </c>
      <c r="K2311" s="15">
        <v>0.05</v>
      </c>
      <c r="L2311" s="15">
        <v>0.69</v>
      </c>
      <c r="M2311" s="15">
        <v>0</v>
      </c>
      <c r="N2311" s="15">
        <v>0</v>
      </c>
      <c r="O2311" s="15">
        <v>0</v>
      </c>
      <c r="P2311" s="82">
        <f t="shared" si="38"/>
        <v>0</v>
      </c>
    </row>
    <row r="2312" spans="1:16" s="17" customFormat="1" x14ac:dyDescent="0.25">
      <c r="A2312" s="15">
        <v>2019</v>
      </c>
      <c r="B2312" s="15">
        <v>8</v>
      </c>
      <c r="C2312" s="15" t="s">
        <v>19</v>
      </c>
      <c r="D2312" s="15" t="s">
        <v>78</v>
      </c>
      <c r="E2312" s="15" t="s">
        <v>29</v>
      </c>
      <c r="F2312" s="15" t="s">
        <v>447</v>
      </c>
      <c r="G2312" s="16" t="s">
        <v>448</v>
      </c>
      <c r="H2312" s="15">
        <v>1046.19</v>
      </c>
      <c r="I2312" s="15">
        <v>0</v>
      </c>
      <c r="J2312" s="15">
        <v>6.83</v>
      </c>
      <c r="K2312" s="15">
        <v>3.68</v>
      </c>
      <c r="L2312" s="15">
        <v>132.96</v>
      </c>
      <c r="M2312" s="15">
        <v>139.25</v>
      </c>
      <c r="N2312" s="15">
        <v>139.13999999999999</v>
      </c>
      <c r="O2312" s="15">
        <v>763.48</v>
      </c>
      <c r="P2312" s="82">
        <f t="shared" si="38"/>
        <v>763.59</v>
      </c>
    </row>
    <row r="2313" spans="1:16" s="17" customFormat="1" x14ac:dyDescent="0.25">
      <c r="A2313" s="15">
        <v>2019</v>
      </c>
      <c r="B2313" s="15">
        <v>8</v>
      </c>
      <c r="C2313" s="15" t="s">
        <v>15</v>
      </c>
      <c r="D2313" s="15" t="s">
        <v>24</v>
      </c>
      <c r="E2313" s="15" t="s">
        <v>541</v>
      </c>
      <c r="F2313" s="15" t="s">
        <v>449</v>
      </c>
      <c r="G2313" s="16" t="s">
        <v>449</v>
      </c>
      <c r="H2313" s="15">
        <v>0.76</v>
      </c>
      <c r="I2313" s="15">
        <v>0</v>
      </c>
      <c r="J2313" s="15">
        <v>0</v>
      </c>
      <c r="K2313" s="15">
        <v>0.06</v>
      </c>
      <c r="L2313" s="15">
        <v>0.03</v>
      </c>
      <c r="M2313" s="15">
        <v>0</v>
      </c>
      <c r="N2313" s="15">
        <v>0</v>
      </c>
      <c r="O2313" s="15">
        <v>0.68</v>
      </c>
      <c r="P2313" s="82">
        <f t="shared" si="38"/>
        <v>0.68</v>
      </c>
    </row>
    <row r="2314" spans="1:16" s="17" customFormat="1" x14ac:dyDescent="0.25">
      <c r="A2314" s="15">
        <v>2019</v>
      </c>
      <c r="B2314" s="15">
        <v>8</v>
      </c>
      <c r="C2314" s="15" t="s">
        <v>61</v>
      </c>
      <c r="D2314" s="15" t="s">
        <v>450</v>
      </c>
      <c r="E2314" s="15" t="s">
        <v>43</v>
      </c>
      <c r="F2314" s="15" t="s">
        <v>451</v>
      </c>
      <c r="G2314" s="16" t="s">
        <v>452</v>
      </c>
      <c r="H2314" s="15">
        <v>50.15</v>
      </c>
      <c r="I2314" s="15">
        <v>0</v>
      </c>
      <c r="J2314" s="15">
        <v>22.32</v>
      </c>
      <c r="K2314" s="15">
        <v>10.629999999999999</v>
      </c>
      <c r="L2314" s="15">
        <v>2.41</v>
      </c>
      <c r="M2314" s="15">
        <v>0</v>
      </c>
      <c r="N2314" s="15">
        <v>0</v>
      </c>
      <c r="O2314" s="15">
        <v>14.8</v>
      </c>
      <c r="P2314" s="82">
        <f t="shared" si="38"/>
        <v>14.8</v>
      </c>
    </row>
    <row r="2315" spans="1:16" s="17" customFormat="1" x14ac:dyDescent="0.25">
      <c r="A2315" s="15">
        <v>2019</v>
      </c>
      <c r="B2315" s="15">
        <v>8</v>
      </c>
      <c r="C2315" s="15" t="s">
        <v>61</v>
      </c>
      <c r="D2315" s="15" t="s">
        <v>453</v>
      </c>
      <c r="E2315" s="15" t="s">
        <v>43</v>
      </c>
      <c r="F2315" s="15" t="s">
        <v>454</v>
      </c>
      <c r="G2315" s="16" t="s">
        <v>452</v>
      </c>
      <c r="H2315" s="15">
        <v>19.66</v>
      </c>
      <c r="I2315" s="15">
        <v>0</v>
      </c>
      <c r="J2315" s="15">
        <v>0</v>
      </c>
      <c r="K2315" s="15">
        <v>3.13</v>
      </c>
      <c r="L2315" s="15">
        <v>16.52</v>
      </c>
      <c r="M2315" s="15">
        <v>0</v>
      </c>
      <c r="N2315" s="15">
        <v>0</v>
      </c>
      <c r="O2315" s="15">
        <v>0</v>
      </c>
      <c r="P2315" s="82">
        <f t="shared" si="38"/>
        <v>0</v>
      </c>
    </row>
    <row r="2316" spans="1:16" s="17" customFormat="1" x14ac:dyDescent="0.25">
      <c r="A2316" s="15">
        <v>2019</v>
      </c>
      <c r="B2316" s="15">
        <v>8</v>
      </c>
      <c r="C2316" s="15" t="s">
        <v>19</v>
      </c>
      <c r="D2316" s="15" t="s">
        <v>70</v>
      </c>
      <c r="E2316" s="15" t="s">
        <v>540</v>
      </c>
      <c r="F2316" s="15" t="s">
        <v>455</v>
      </c>
      <c r="G2316" s="16" t="s">
        <v>456</v>
      </c>
      <c r="H2316" s="15">
        <v>3.92</v>
      </c>
      <c r="I2316" s="15">
        <v>0</v>
      </c>
      <c r="J2316" s="15">
        <v>0</v>
      </c>
      <c r="K2316" s="15">
        <v>0.62</v>
      </c>
      <c r="L2316" s="15">
        <v>3.3</v>
      </c>
      <c r="M2316" s="15">
        <v>0</v>
      </c>
      <c r="N2316" s="15">
        <v>0</v>
      </c>
      <c r="O2316" s="15">
        <v>0</v>
      </c>
      <c r="P2316" s="82">
        <f t="shared" si="38"/>
        <v>0</v>
      </c>
    </row>
    <row r="2317" spans="1:16" s="17" customFormat="1" x14ac:dyDescent="0.25">
      <c r="A2317" s="15">
        <v>2019</v>
      </c>
      <c r="B2317" s="15">
        <v>8</v>
      </c>
      <c r="C2317" s="15" t="s">
        <v>19</v>
      </c>
      <c r="D2317" s="15" t="s">
        <v>70</v>
      </c>
      <c r="E2317" s="15" t="s">
        <v>540</v>
      </c>
      <c r="F2317" s="15" t="s">
        <v>457</v>
      </c>
      <c r="G2317" s="16" t="s">
        <v>456</v>
      </c>
      <c r="H2317" s="15">
        <v>0.05</v>
      </c>
      <c r="I2317" s="15">
        <v>0</v>
      </c>
      <c r="J2317" s="15">
        <v>0</v>
      </c>
      <c r="K2317" s="15">
        <v>0.02</v>
      </c>
      <c r="L2317" s="15">
        <v>0.03</v>
      </c>
      <c r="M2317" s="15">
        <v>0</v>
      </c>
      <c r="N2317" s="15">
        <v>0</v>
      </c>
      <c r="O2317" s="15">
        <v>0</v>
      </c>
      <c r="P2317" s="82">
        <f t="shared" si="38"/>
        <v>0</v>
      </c>
    </row>
    <row r="2318" spans="1:16" s="17" customFormat="1" x14ac:dyDescent="0.25">
      <c r="A2318" s="15">
        <v>2019</v>
      </c>
      <c r="B2318" s="15">
        <v>8</v>
      </c>
      <c r="C2318" s="15" t="s">
        <v>19</v>
      </c>
      <c r="D2318" s="15" t="s">
        <v>70</v>
      </c>
      <c r="E2318" s="15" t="s">
        <v>540</v>
      </c>
      <c r="F2318" s="15" t="s">
        <v>458</v>
      </c>
      <c r="G2318" s="16" t="s">
        <v>456</v>
      </c>
      <c r="H2318" s="15">
        <v>15.08</v>
      </c>
      <c r="I2318" s="15">
        <v>0</v>
      </c>
      <c r="J2318" s="15">
        <v>0</v>
      </c>
      <c r="K2318" s="15">
        <v>5.33</v>
      </c>
      <c r="L2318" s="15">
        <v>9.75</v>
      </c>
      <c r="M2318" s="15">
        <v>0</v>
      </c>
      <c r="N2318" s="15">
        <v>0</v>
      </c>
      <c r="O2318" s="15">
        <v>0</v>
      </c>
      <c r="P2318" s="82">
        <f t="shared" si="38"/>
        <v>0</v>
      </c>
    </row>
    <row r="2319" spans="1:16" s="17" customFormat="1" x14ac:dyDescent="0.25">
      <c r="A2319" s="15">
        <v>2019</v>
      </c>
      <c r="B2319" s="15">
        <v>8</v>
      </c>
      <c r="C2319" s="15" t="s">
        <v>98</v>
      </c>
      <c r="D2319" s="15" t="s">
        <v>120</v>
      </c>
      <c r="E2319" s="15" t="s">
        <v>459</v>
      </c>
      <c r="F2319" s="15" t="s">
        <v>460</v>
      </c>
      <c r="G2319" s="16" t="s">
        <v>460</v>
      </c>
      <c r="H2319" s="15">
        <v>5.63</v>
      </c>
      <c r="I2319" s="15">
        <v>0</v>
      </c>
      <c r="J2319" s="15">
        <v>0</v>
      </c>
      <c r="K2319" s="15">
        <v>0</v>
      </c>
      <c r="L2319" s="15">
        <v>5.63</v>
      </c>
      <c r="M2319" s="15">
        <v>0</v>
      </c>
      <c r="N2319" s="15">
        <v>0</v>
      </c>
      <c r="O2319" s="15">
        <v>0</v>
      </c>
      <c r="P2319" s="82">
        <f t="shared" si="38"/>
        <v>0</v>
      </c>
    </row>
    <row r="2320" spans="1:16" s="17" customFormat="1" x14ac:dyDescent="0.25">
      <c r="A2320" s="15">
        <v>2019</v>
      </c>
      <c r="B2320" s="15">
        <v>8</v>
      </c>
      <c r="C2320" s="15" t="s">
        <v>79</v>
      </c>
      <c r="D2320" s="15" t="s">
        <v>137</v>
      </c>
      <c r="E2320" s="15" t="s">
        <v>138</v>
      </c>
      <c r="F2320" s="15" t="s">
        <v>461</v>
      </c>
      <c r="G2320" s="16" t="s">
        <v>462</v>
      </c>
      <c r="H2320" s="15">
        <v>20.770000000000003</v>
      </c>
      <c r="I2320" s="15">
        <v>0</v>
      </c>
      <c r="J2320" s="15">
        <v>0</v>
      </c>
      <c r="K2320" s="15">
        <v>8.59</v>
      </c>
      <c r="L2320" s="15">
        <v>12.18</v>
      </c>
      <c r="M2320" s="15">
        <v>0</v>
      </c>
      <c r="N2320" s="15">
        <v>0</v>
      </c>
      <c r="O2320" s="15">
        <v>0</v>
      </c>
      <c r="P2320" s="82">
        <f t="shared" si="38"/>
        <v>0</v>
      </c>
    </row>
    <row r="2321" spans="1:16" s="17" customFormat="1" x14ac:dyDescent="0.25">
      <c r="A2321" s="15">
        <v>2019</v>
      </c>
      <c r="B2321" s="15">
        <v>8</v>
      </c>
      <c r="C2321" s="15" t="s">
        <v>79</v>
      </c>
      <c r="D2321" s="15" t="s">
        <v>137</v>
      </c>
      <c r="E2321" s="15" t="s">
        <v>138</v>
      </c>
      <c r="F2321" s="15" t="s">
        <v>463</v>
      </c>
      <c r="G2321" s="16" t="s">
        <v>462</v>
      </c>
      <c r="H2321" s="15">
        <v>40.260000000000005</v>
      </c>
      <c r="I2321" s="15">
        <v>0</v>
      </c>
      <c r="J2321" s="15">
        <v>0</v>
      </c>
      <c r="K2321" s="15">
        <v>13.08</v>
      </c>
      <c r="L2321" s="15">
        <v>27.17</v>
      </c>
      <c r="M2321" s="15">
        <v>0</v>
      </c>
      <c r="N2321" s="15">
        <v>0</v>
      </c>
      <c r="O2321" s="15">
        <v>0</v>
      </c>
      <c r="P2321" s="82">
        <f t="shared" si="38"/>
        <v>0</v>
      </c>
    </row>
    <row r="2322" spans="1:16" s="17" customFormat="1" x14ac:dyDescent="0.25">
      <c r="A2322" s="15">
        <v>2019</v>
      </c>
      <c r="B2322" s="15">
        <v>8</v>
      </c>
      <c r="C2322" s="15" t="s">
        <v>231</v>
      </c>
      <c r="D2322" s="15" t="s">
        <v>464</v>
      </c>
      <c r="E2322" s="15" t="s">
        <v>43</v>
      </c>
      <c r="F2322" s="15" t="s">
        <v>465</v>
      </c>
      <c r="G2322" s="16" t="s">
        <v>466</v>
      </c>
      <c r="H2322" s="15">
        <v>184.83</v>
      </c>
      <c r="I2322" s="15">
        <v>0</v>
      </c>
      <c r="J2322" s="15">
        <v>0</v>
      </c>
      <c r="K2322" s="15">
        <v>0.56000000000000005</v>
      </c>
      <c r="L2322" s="15">
        <v>3.75</v>
      </c>
      <c r="M2322" s="15">
        <v>0</v>
      </c>
      <c r="N2322" s="15">
        <v>0</v>
      </c>
      <c r="O2322" s="15">
        <v>180.52</v>
      </c>
      <c r="P2322" s="82">
        <f t="shared" si="38"/>
        <v>180.52</v>
      </c>
    </row>
    <row r="2323" spans="1:16" s="17" customFormat="1" x14ac:dyDescent="0.25">
      <c r="A2323" s="15">
        <v>2019</v>
      </c>
      <c r="B2323" s="15">
        <v>8</v>
      </c>
      <c r="C2323" s="15" t="s">
        <v>231</v>
      </c>
      <c r="D2323" s="15" t="s">
        <v>464</v>
      </c>
      <c r="E2323" s="15" t="s">
        <v>43</v>
      </c>
      <c r="F2323" s="15" t="s">
        <v>467</v>
      </c>
      <c r="G2323" s="16" t="s">
        <v>466</v>
      </c>
      <c r="H2323" s="15">
        <v>844.55</v>
      </c>
      <c r="I2323" s="15">
        <v>0</v>
      </c>
      <c r="J2323" s="15">
        <v>0</v>
      </c>
      <c r="K2323" s="15">
        <v>2.16</v>
      </c>
      <c r="L2323" s="15">
        <v>16.7</v>
      </c>
      <c r="M2323" s="15">
        <v>0</v>
      </c>
      <c r="N2323" s="15">
        <v>0</v>
      </c>
      <c r="O2323" s="15">
        <v>825.68</v>
      </c>
      <c r="P2323" s="82">
        <f t="shared" si="38"/>
        <v>825.68</v>
      </c>
    </row>
    <row r="2324" spans="1:16" s="17" customFormat="1" x14ac:dyDescent="0.25">
      <c r="A2324" s="15">
        <v>2019</v>
      </c>
      <c r="B2324" s="15">
        <v>8</v>
      </c>
      <c r="C2324" s="15" t="s">
        <v>61</v>
      </c>
      <c r="D2324" s="15" t="s">
        <v>401</v>
      </c>
      <c r="E2324" s="15" t="s">
        <v>29</v>
      </c>
      <c r="F2324" s="15" t="s">
        <v>468</v>
      </c>
      <c r="G2324" s="16" t="s">
        <v>468</v>
      </c>
      <c r="H2324" s="15">
        <v>12.67</v>
      </c>
      <c r="I2324" s="15">
        <v>0</v>
      </c>
      <c r="J2324" s="15">
        <v>0</v>
      </c>
      <c r="K2324" s="15">
        <v>0.3</v>
      </c>
      <c r="L2324" s="15">
        <v>1.6400000000000001</v>
      </c>
      <c r="M2324" s="15">
        <v>0</v>
      </c>
      <c r="N2324" s="15">
        <v>0</v>
      </c>
      <c r="O2324" s="15">
        <v>10.72</v>
      </c>
      <c r="P2324" s="82">
        <f t="shared" si="38"/>
        <v>10.72</v>
      </c>
    </row>
    <row r="2325" spans="1:16" s="17" customFormat="1" x14ac:dyDescent="0.25">
      <c r="A2325" s="15">
        <v>2019</v>
      </c>
      <c r="B2325" s="15">
        <v>8</v>
      </c>
      <c r="C2325" s="15" t="s">
        <v>133</v>
      </c>
      <c r="D2325" s="15" t="s">
        <v>292</v>
      </c>
      <c r="E2325" s="15" t="s">
        <v>304</v>
      </c>
      <c r="F2325" s="15" t="s">
        <v>469</v>
      </c>
      <c r="G2325" s="16" t="s">
        <v>470</v>
      </c>
      <c r="H2325" s="15">
        <v>7.93</v>
      </c>
      <c r="I2325" s="15">
        <v>0</v>
      </c>
      <c r="J2325" s="15">
        <v>0</v>
      </c>
      <c r="K2325" s="15">
        <v>6.73</v>
      </c>
      <c r="L2325" s="15">
        <v>1.19</v>
      </c>
      <c r="M2325" s="15">
        <v>0</v>
      </c>
      <c r="N2325" s="15">
        <v>0</v>
      </c>
      <c r="O2325" s="15">
        <v>0</v>
      </c>
      <c r="P2325" s="82">
        <f t="shared" si="38"/>
        <v>0</v>
      </c>
    </row>
    <row r="2326" spans="1:16" s="17" customFormat="1" x14ac:dyDescent="0.25">
      <c r="A2326" s="15">
        <v>2019</v>
      </c>
      <c r="B2326" s="15">
        <v>8</v>
      </c>
      <c r="C2326" s="15" t="s">
        <v>98</v>
      </c>
      <c r="D2326" s="15" t="s">
        <v>471</v>
      </c>
      <c r="E2326" s="15" t="s">
        <v>29</v>
      </c>
      <c r="F2326" s="15" t="s">
        <v>472</v>
      </c>
      <c r="G2326" s="16" t="s">
        <v>473</v>
      </c>
      <c r="H2326" s="15">
        <v>1238.6099999999999</v>
      </c>
      <c r="I2326" s="15">
        <v>0</v>
      </c>
      <c r="J2326" s="15">
        <v>0</v>
      </c>
      <c r="K2326" s="15">
        <v>0</v>
      </c>
      <c r="L2326" s="15">
        <v>0</v>
      </c>
      <c r="M2326" s="15">
        <v>1238.6099999999999</v>
      </c>
      <c r="N2326" s="15">
        <v>129.9</v>
      </c>
      <c r="O2326" s="15">
        <v>0</v>
      </c>
      <c r="P2326" s="82">
        <f t="shared" si="38"/>
        <v>1108.7099999999998</v>
      </c>
    </row>
    <row r="2327" spans="1:16" s="17" customFormat="1" x14ac:dyDescent="0.25">
      <c r="A2327" s="15">
        <v>2019</v>
      </c>
      <c r="B2327" s="15">
        <v>8</v>
      </c>
      <c r="C2327" s="15" t="s">
        <v>474</v>
      </c>
      <c r="D2327" s="15" t="s">
        <v>475</v>
      </c>
      <c r="E2327" s="15" t="s">
        <v>242</v>
      </c>
      <c r="F2327" s="15" t="s">
        <v>476</v>
      </c>
      <c r="G2327" s="16" t="s">
        <v>477</v>
      </c>
      <c r="H2327" s="15">
        <v>514.19000000000005</v>
      </c>
      <c r="I2327" s="15">
        <v>0</v>
      </c>
      <c r="J2327" s="15">
        <v>0</v>
      </c>
      <c r="K2327" s="15">
        <v>6.54</v>
      </c>
      <c r="L2327" s="15">
        <v>1.58</v>
      </c>
      <c r="M2327" s="15">
        <v>0.82</v>
      </c>
      <c r="N2327" s="15">
        <v>0</v>
      </c>
      <c r="O2327" s="15">
        <v>505.25</v>
      </c>
      <c r="P2327" s="82">
        <f t="shared" si="38"/>
        <v>506.07</v>
      </c>
    </row>
    <row r="2328" spans="1:16" s="17" customFormat="1" x14ac:dyDescent="0.25">
      <c r="A2328" s="15">
        <v>2019</v>
      </c>
      <c r="B2328" s="15">
        <v>8</v>
      </c>
      <c r="C2328" s="15" t="s">
        <v>124</v>
      </c>
      <c r="D2328" s="15" t="s">
        <v>425</v>
      </c>
      <c r="E2328" s="15" t="s">
        <v>542</v>
      </c>
      <c r="F2328" s="15" t="s">
        <v>478</v>
      </c>
      <c r="G2328" s="16" t="s">
        <v>479</v>
      </c>
      <c r="H2328" s="15">
        <v>14.13</v>
      </c>
      <c r="I2328" s="15">
        <v>0</v>
      </c>
      <c r="J2328" s="15">
        <v>0</v>
      </c>
      <c r="K2328" s="15">
        <v>12.57</v>
      </c>
      <c r="L2328" s="15">
        <v>1.56</v>
      </c>
      <c r="M2328" s="15">
        <v>0</v>
      </c>
      <c r="N2328" s="15">
        <v>0</v>
      </c>
      <c r="O2328" s="15">
        <v>0</v>
      </c>
      <c r="P2328" s="82">
        <f t="shared" si="38"/>
        <v>0</v>
      </c>
    </row>
    <row r="2329" spans="1:16" s="17" customFormat="1" x14ac:dyDescent="0.25">
      <c r="A2329" s="15">
        <v>2019</v>
      </c>
      <c r="B2329" s="15">
        <v>8</v>
      </c>
      <c r="C2329" s="15" t="s">
        <v>124</v>
      </c>
      <c r="D2329" s="15" t="s">
        <v>425</v>
      </c>
      <c r="E2329" s="15" t="s">
        <v>542</v>
      </c>
      <c r="F2329" s="15" t="s">
        <v>480</v>
      </c>
      <c r="G2329" s="16" t="s">
        <v>479</v>
      </c>
      <c r="H2329" s="15">
        <v>25.23</v>
      </c>
      <c r="I2329" s="15">
        <v>0</v>
      </c>
      <c r="J2329" s="15">
        <v>0</v>
      </c>
      <c r="K2329" s="15">
        <v>25.23</v>
      </c>
      <c r="L2329" s="15">
        <v>0</v>
      </c>
      <c r="M2329" s="15">
        <v>0</v>
      </c>
      <c r="N2329" s="15">
        <v>0</v>
      </c>
      <c r="O2329" s="15">
        <v>0</v>
      </c>
      <c r="P2329" s="82">
        <f t="shared" si="38"/>
        <v>0</v>
      </c>
    </row>
    <row r="2330" spans="1:16" s="17" customFormat="1" x14ac:dyDescent="0.25">
      <c r="A2330" s="15">
        <v>2019</v>
      </c>
      <c r="B2330" s="15">
        <v>8</v>
      </c>
      <c r="C2330" s="15" t="s">
        <v>124</v>
      </c>
      <c r="D2330" s="15" t="s">
        <v>425</v>
      </c>
      <c r="E2330" s="15" t="s">
        <v>542</v>
      </c>
      <c r="F2330" s="15" t="s">
        <v>481</v>
      </c>
      <c r="G2330" s="16" t="s">
        <v>479</v>
      </c>
      <c r="H2330" s="15">
        <v>1.51</v>
      </c>
      <c r="I2330" s="15">
        <v>0</v>
      </c>
      <c r="J2330" s="15">
        <v>0</v>
      </c>
      <c r="K2330" s="15">
        <v>1.51</v>
      </c>
      <c r="L2330" s="15">
        <v>0</v>
      </c>
      <c r="M2330" s="15">
        <v>0</v>
      </c>
      <c r="N2330" s="15">
        <v>0</v>
      </c>
      <c r="O2330" s="15">
        <v>0</v>
      </c>
      <c r="P2330" s="82">
        <f t="shared" si="38"/>
        <v>0</v>
      </c>
    </row>
    <row r="2331" spans="1:16" s="17" customFormat="1" x14ac:dyDescent="0.25">
      <c r="A2331" s="15">
        <v>2019</v>
      </c>
      <c r="B2331" s="15">
        <v>8</v>
      </c>
      <c r="C2331" s="15" t="s">
        <v>19</v>
      </c>
      <c r="D2331" s="15" t="s">
        <v>78</v>
      </c>
      <c r="E2331" s="15" t="s">
        <v>29</v>
      </c>
      <c r="F2331" s="15" t="s">
        <v>447</v>
      </c>
      <c r="G2331" s="16" t="s">
        <v>482</v>
      </c>
      <c r="H2331" s="15">
        <v>2621.02</v>
      </c>
      <c r="I2331" s="15">
        <v>0</v>
      </c>
      <c r="J2331" s="15">
        <v>16.86</v>
      </c>
      <c r="K2331" s="15">
        <v>9.18</v>
      </c>
      <c r="L2331" s="15">
        <v>332.28000000000003</v>
      </c>
      <c r="M2331" s="15">
        <v>348.12</v>
      </c>
      <c r="N2331" s="15">
        <v>347.83000000000004</v>
      </c>
      <c r="O2331" s="15">
        <v>1914.56</v>
      </c>
      <c r="P2331" s="82">
        <f t="shared" si="38"/>
        <v>1914.85</v>
      </c>
    </row>
    <row r="2332" spans="1:16" s="17" customFormat="1" x14ac:dyDescent="0.25">
      <c r="A2332" s="15">
        <v>2019</v>
      </c>
      <c r="B2332" s="15">
        <v>8</v>
      </c>
      <c r="C2332" s="15" t="s">
        <v>98</v>
      </c>
      <c r="D2332" s="15" t="s">
        <v>483</v>
      </c>
      <c r="E2332" s="15" t="s">
        <v>29</v>
      </c>
      <c r="F2332" s="15" t="s">
        <v>99</v>
      </c>
      <c r="G2332" s="16" t="s">
        <v>483</v>
      </c>
      <c r="H2332" s="15">
        <v>5.5600000000000005</v>
      </c>
      <c r="I2332" s="15">
        <v>0</v>
      </c>
      <c r="J2332" s="15">
        <v>0</v>
      </c>
      <c r="K2332" s="15">
        <v>0</v>
      </c>
      <c r="L2332" s="15">
        <v>5.5600000000000005</v>
      </c>
      <c r="M2332" s="15">
        <v>0</v>
      </c>
      <c r="N2332" s="15">
        <v>0</v>
      </c>
      <c r="O2332" s="15">
        <v>0</v>
      </c>
      <c r="P2332" s="82">
        <f t="shared" si="38"/>
        <v>0</v>
      </c>
    </row>
    <row r="2333" spans="1:16" s="17" customFormat="1" x14ac:dyDescent="0.25">
      <c r="A2333" s="15">
        <v>2019</v>
      </c>
      <c r="B2333" s="15">
        <v>8</v>
      </c>
      <c r="C2333" s="15" t="s">
        <v>133</v>
      </c>
      <c r="D2333" s="15" t="s">
        <v>238</v>
      </c>
      <c r="E2333" s="15" t="s">
        <v>543</v>
      </c>
      <c r="F2333" s="15" t="s">
        <v>485</v>
      </c>
      <c r="G2333" s="16" t="s">
        <v>486</v>
      </c>
      <c r="H2333" s="15">
        <v>2.62</v>
      </c>
      <c r="I2333" s="15">
        <v>0</v>
      </c>
      <c r="J2333" s="15">
        <v>0</v>
      </c>
      <c r="K2333" s="15">
        <v>0</v>
      </c>
      <c r="L2333" s="15">
        <v>2.62</v>
      </c>
      <c r="M2333" s="15">
        <v>0</v>
      </c>
      <c r="N2333" s="15">
        <v>0</v>
      </c>
      <c r="O2333" s="15">
        <v>0</v>
      </c>
      <c r="P2333" s="82">
        <f t="shared" si="38"/>
        <v>0</v>
      </c>
    </row>
    <row r="2334" spans="1:16" s="17" customFormat="1" x14ac:dyDescent="0.25">
      <c r="A2334" s="15">
        <v>2019</v>
      </c>
      <c r="B2334" s="15">
        <v>8</v>
      </c>
      <c r="C2334" s="15" t="s">
        <v>133</v>
      </c>
      <c r="D2334" s="15" t="s">
        <v>487</v>
      </c>
      <c r="E2334" s="15" t="s">
        <v>546</v>
      </c>
      <c r="F2334" s="15" t="s">
        <v>488</v>
      </c>
      <c r="G2334" s="16" t="s">
        <v>489</v>
      </c>
      <c r="H2334" s="15">
        <v>0.77</v>
      </c>
      <c r="I2334" s="15">
        <v>0</v>
      </c>
      <c r="J2334" s="15">
        <v>0</v>
      </c>
      <c r="K2334" s="15">
        <v>0</v>
      </c>
      <c r="L2334" s="15">
        <v>0.77</v>
      </c>
      <c r="M2334" s="15">
        <v>0</v>
      </c>
      <c r="N2334" s="15">
        <v>0</v>
      </c>
      <c r="O2334" s="15">
        <v>0</v>
      </c>
      <c r="P2334" s="82">
        <f t="shared" si="38"/>
        <v>0</v>
      </c>
    </row>
    <row r="2335" spans="1:16" s="17" customFormat="1" x14ac:dyDescent="0.25">
      <c r="A2335" s="15">
        <v>2019</v>
      </c>
      <c r="B2335" s="15">
        <v>8</v>
      </c>
      <c r="C2335" s="15" t="s">
        <v>133</v>
      </c>
      <c r="D2335" s="15" t="s">
        <v>349</v>
      </c>
      <c r="E2335" s="15" t="s">
        <v>29</v>
      </c>
      <c r="F2335" s="15" t="s">
        <v>490</v>
      </c>
      <c r="G2335" s="16" t="s">
        <v>491</v>
      </c>
      <c r="H2335" s="15">
        <v>14.62</v>
      </c>
      <c r="I2335" s="15">
        <v>0</v>
      </c>
      <c r="J2335" s="15">
        <v>0</v>
      </c>
      <c r="K2335" s="15">
        <v>14.3</v>
      </c>
      <c r="L2335" s="15">
        <v>0.31</v>
      </c>
      <c r="M2335" s="15">
        <v>0</v>
      </c>
      <c r="N2335" s="15">
        <v>0</v>
      </c>
      <c r="O2335" s="15">
        <v>0</v>
      </c>
      <c r="P2335" s="82">
        <f t="shared" si="38"/>
        <v>0</v>
      </c>
    </row>
    <row r="2336" spans="1:16" s="17" customFormat="1" x14ac:dyDescent="0.25">
      <c r="A2336" s="15">
        <v>2019</v>
      </c>
      <c r="B2336" s="15">
        <v>8</v>
      </c>
      <c r="C2336" s="15" t="s">
        <v>133</v>
      </c>
      <c r="D2336" s="15" t="s">
        <v>349</v>
      </c>
      <c r="E2336" s="15" t="s">
        <v>29</v>
      </c>
      <c r="F2336" s="15" t="s">
        <v>491</v>
      </c>
      <c r="G2336" s="16" t="s">
        <v>491</v>
      </c>
      <c r="H2336" s="15">
        <v>32.799999999999997</v>
      </c>
      <c r="I2336" s="15">
        <v>0</v>
      </c>
      <c r="J2336" s="15">
        <v>0</v>
      </c>
      <c r="K2336" s="15">
        <v>30.01</v>
      </c>
      <c r="L2336" s="15">
        <v>2.79</v>
      </c>
      <c r="M2336" s="15">
        <v>0</v>
      </c>
      <c r="N2336" s="15">
        <v>0</v>
      </c>
      <c r="O2336" s="15">
        <v>0</v>
      </c>
      <c r="P2336" s="82">
        <f t="shared" si="38"/>
        <v>0</v>
      </c>
    </row>
    <row r="2337" spans="1:16" s="17" customFormat="1" x14ac:dyDescent="0.25">
      <c r="A2337" s="15">
        <v>2019</v>
      </c>
      <c r="B2337" s="15">
        <v>8</v>
      </c>
      <c r="C2337" s="15" t="s">
        <v>15</v>
      </c>
      <c r="D2337" s="15" t="s">
        <v>492</v>
      </c>
      <c r="E2337" s="15" t="s">
        <v>43</v>
      </c>
      <c r="F2337" s="15" t="s">
        <v>493</v>
      </c>
      <c r="G2337" s="16" t="s">
        <v>15</v>
      </c>
      <c r="H2337" s="15">
        <v>8.94</v>
      </c>
      <c r="I2337" s="15">
        <v>0</v>
      </c>
      <c r="J2337" s="15">
        <v>0</v>
      </c>
      <c r="K2337" s="15">
        <v>5.24</v>
      </c>
      <c r="L2337" s="15">
        <v>3.7</v>
      </c>
      <c r="M2337" s="15">
        <v>0</v>
      </c>
      <c r="N2337" s="15">
        <v>0</v>
      </c>
      <c r="O2337" s="15">
        <v>0</v>
      </c>
      <c r="P2337" s="82">
        <f t="shared" si="38"/>
        <v>0</v>
      </c>
    </row>
    <row r="2338" spans="1:16" s="17" customFormat="1" x14ac:dyDescent="0.25">
      <c r="A2338" s="15">
        <v>2019</v>
      </c>
      <c r="B2338" s="15">
        <v>8</v>
      </c>
      <c r="C2338" s="15" t="s">
        <v>55</v>
      </c>
      <c r="D2338" s="15" t="s">
        <v>249</v>
      </c>
      <c r="E2338" s="15" t="s">
        <v>547</v>
      </c>
      <c r="F2338" s="15" t="s">
        <v>538</v>
      </c>
      <c r="G2338" s="16" t="s">
        <v>538</v>
      </c>
      <c r="H2338" s="15">
        <v>0.03</v>
      </c>
      <c r="I2338" s="15">
        <v>0</v>
      </c>
      <c r="J2338" s="15">
        <v>0</v>
      </c>
      <c r="K2338" s="15">
        <v>0.03</v>
      </c>
      <c r="L2338" s="15">
        <v>0</v>
      </c>
      <c r="M2338" s="15">
        <v>0</v>
      </c>
      <c r="N2338" s="15">
        <v>0</v>
      </c>
      <c r="O2338" s="15">
        <v>0</v>
      </c>
      <c r="P2338" s="82">
        <f t="shared" si="38"/>
        <v>0</v>
      </c>
    </row>
    <row r="2339" spans="1:16" s="17" customFormat="1" x14ac:dyDescent="0.25">
      <c r="A2339" s="15">
        <v>2019</v>
      </c>
      <c r="B2339" s="15">
        <v>8</v>
      </c>
      <c r="C2339" s="15" t="s">
        <v>19</v>
      </c>
      <c r="D2339" s="15" t="s">
        <v>66</v>
      </c>
      <c r="E2339" s="15" t="s">
        <v>43</v>
      </c>
      <c r="F2339" s="15" t="s">
        <v>494</v>
      </c>
      <c r="G2339" s="16" t="s">
        <v>495</v>
      </c>
      <c r="H2339" s="15">
        <v>0.21</v>
      </c>
      <c r="I2339" s="15">
        <v>0</v>
      </c>
      <c r="J2339" s="15">
        <v>0</v>
      </c>
      <c r="K2339" s="15">
        <v>0.21</v>
      </c>
      <c r="L2339" s="15">
        <v>0</v>
      </c>
      <c r="M2339" s="15">
        <v>0</v>
      </c>
      <c r="N2339" s="15">
        <v>0</v>
      </c>
      <c r="O2339" s="15">
        <v>0</v>
      </c>
      <c r="P2339" s="82">
        <f t="shared" si="38"/>
        <v>0</v>
      </c>
    </row>
    <row r="2340" spans="1:16" s="17" customFormat="1" x14ac:dyDescent="0.25">
      <c r="A2340" s="15">
        <v>2019</v>
      </c>
      <c r="B2340" s="15">
        <v>8</v>
      </c>
      <c r="C2340" s="15" t="s">
        <v>98</v>
      </c>
      <c r="D2340" s="15" t="s">
        <v>120</v>
      </c>
      <c r="E2340" s="15" t="s">
        <v>29</v>
      </c>
      <c r="F2340" s="15" t="s">
        <v>496</v>
      </c>
      <c r="G2340" s="16" t="s">
        <v>497</v>
      </c>
      <c r="H2340" s="15">
        <v>97.05</v>
      </c>
      <c r="I2340" s="15">
        <v>0</v>
      </c>
      <c r="J2340" s="15">
        <v>0</v>
      </c>
      <c r="K2340" s="15">
        <v>0</v>
      </c>
      <c r="L2340" s="15">
        <v>0</v>
      </c>
      <c r="M2340" s="15">
        <v>97.05</v>
      </c>
      <c r="N2340" s="15">
        <v>0</v>
      </c>
      <c r="O2340" s="15">
        <v>0</v>
      </c>
      <c r="P2340" s="82">
        <f t="shared" si="38"/>
        <v>97.05</v>
      </c>
    </row>
    <row r="2341" spans="1:16" s="17" customFormat="1" x14ac:dyDescent="0.25">
      <c r="A2341" s="15">
        <v>2019</v>
      </c>
      <c r="B2341" s="15">
        <v>8</v>
      </c>
      <c r="C2341" s="15" t="s">
        <v>222</v>
      </c>
      <c r="D2341" s="15" t="s">
        <v>229</v>
      </c>
      <c r="E2341" s="15" t="s">
        <v>224</v>
      </c>
      <c r="F2341" s="15" t="s">
        <v>498</v>
      </c>
      <c r="G2341" s="16" t="s">
        <v>499</v>
      </c>
      <c r="H2341" s="15">
        <v>122.33</v>
      </c>
      <c r="I2341" s="15">
        <v>0</v>
      </c>
      <c r="J2341" s="15">
        <v>0</v>
      </c>
      <c r="K2341" s="15">
        <v>0.09</v>
      </c>
      <c r="L2341" s="15">
        <v>0.69</v>
      </c>
      <c r="M2341" s="15">
        <v>0</v>
      </c>
      <c r="N2341" s="15">
        <v>0</v>
      </c>
      <c r="O2341" s="15">
        <v>121.54</v>
      </c>
      <c r="P2341" s="82">
        <f t="shared" si="38"/>
        <v>121.54</v>
      </c>
    </row>
    <row r="2342" spans="1:16" s="17" customFormat="1" x14ac:dyDescent="0.25">
      <c r="A2342" s="15">
        <v>2019</v>
      </c>
      <c r="B2342" s="15">
        <v>8</v>
      </c>
      <c r="C2342" s="15" t="s">
        <v>231</v>
      </c>
      <c r="D2342" s="15" t="s">
        <v>232</v>
      </c>
      <c r="E2342" s="15" t="s">
        <v>500</v>
      </c>
      <c r="F2342" s="15" t="s">
        <v>539</v>
      </c>
      <c r="G2342" s="16" t="s">
        <v>502</v>
      </c>
      <c r="H2342" s="15">
        <v>73.92</v>
      </c>
      <c r="I2342" s="15">
        <v>0</v>
      </c>
      <c r="J2342" s="15">
        <v>0</v>
      </c>
      <c r="K2342" s="15">
        <v>0.05</v>
      </c>
      <c r="L2342" s="15">
        <v>0.38</v>
      </c>
      <c r="M2342" s="15">
        <v>0</v>
      </c>
      <c r="N2342" s="15">
        <v>0</v>
      </c>
      <c r="O2342" s="15">
        <v>73.489999999999995</v>
      </c>
      <c r="P2342" s="82">
        <f t="shared" si="38"/>
        <v>73.489999999999995</v>
      </c>
    </row>
    <row r="2343" spans="1:16" s="17" customFormat="1" x14ac:dyDescent="0.25">
      <c r="A2343" s="15">
        <v>2019</v>
      </c>
      <c r="B2343" s="15">
        <v>8</v>
      </c>
      <c r="C2343" s="15" t="s">
        <v>222</v>
      </c>
      <c r="D2343" s="15" t="s">
        <v>223</v>
      </c>
      <c r="E2343" s="15" t="s">
        <v>500</v>
      </c>
      <c r="F2343" s="15" t="s">
        <v>501</v>
      </c>
      <c r="G2343" s="16" t="s">
        <v>502</v>
      </c>
      <c r="H2343" s="15">
        <v>445.75</v>
      </c>
      <c r="I2343" s="15">
        <v>0</v>
      </c>
      <c r="J2343" s="15">
        <v>0</v>
      </c>
      <c r="K2343" s="15">
        <v>0.34</v>
      </c>
      <c r="L2343" s="15">
        <v>2.4699999999999998</v>
      </c>
      <c r="M2343" s="15">
        <v>0</v>
      </c>
      <c r="N2343" s="15">
        <v>0</v>
      </c>
      <c r="O2343" s="15">
        <v>442.95</v>
      </c>
      <c r="P2343" s="82">
        <f t="shared" si="38"/>
        <v>442.95</v>
      </c>
    </row>
    <row r="2344" spans="1:16" s="17" customFormat="1" x14ac:dyDescent="0.25">
      <c r="A2344" s="15">
        <v>2019</v>
      </c>
      <c r="B2344" s="15">
        <v>8</v>
      </c>
      <c r="C2344" s="15" t="s">
        <v>231</v>
      </c>
      <c r="D2344" s="15" t="s">
        <v>503</v>
      </c>
      <c r="E2344" s="15" t="s">
        <v>500</v>
      </c>
      <c r="F2344" s="15" t="s">
        <v>501</v>
      </c>
      <c r="G2344" s="16" t="s">
        <v>502</v>
      </c>
      <c r="H2344" s="15">
        <v>537.79</v>
      </c>
      <c r="I2344" s="15">
        <v>0</v>
      </c>
      <c r="J2344" s="15">
        <v>0</v>
      </c>
      <c r="K2344" s="15">
        <v>0.41</v>
      </c>
      <c r="L2344" s="15">
        <v>2.98</v>
      </c>
      <c r="M2344" s="15">
        <v>0</v>
      </c>
      <c r="N2344" s="15">
        <v>0</v>
      </c>
      <c r="O2344" s="15">
        <v>534.41</v>
      </c>
      <c r="P2344" s="82">
        <f t="shared" si="38"/>
        <v>534.41</v>
      </c>
    </row>
    <row r="2345" spans="1:16" s="17" customFormat="1" x14ac:dyDescent="0.25">
      <c r="A2345" s="15">
        <v>2019</v>
      </c>
      <c r="B2345" s="15">
        <v>8</v>
      </c>
      <c r="C2345" s="15" t="s">
        <v>231</v>
      </c>
      <c r="D2345" s="15" t="s">
        <v>522</v>
      </c>
      <c r="E2345" s="15" t="s">
        <v>500</v>
      </c>
      <c r="F2345" s="15" t="s">
        <v>523</v>
      </c>
      <c r="G2345" s="16" t="s">
        <v>502</v>
      </c>
      <c r="H2345" s="15">
        <v>1085.99</v>
      </c>
      <c r="I2345" s="15">
        <v>0</v>
      </c>
      <c r="J2345" s="15">
        <v>0</v>
      </c>
      <c r="K2345" s="15">
        <v>0.82</v>
      </c>
      <c r="L2345" s="15">
        <v>6.03</v>
      </c>
      <c r="M2345" s="15">
        <v>0</v>
      </c>
      <c r="N2345" s="15">
        <v>0</v>
      </c>
      <c r="O2345" s="15">
        <v>1079.1300000000001</v>
      </c>
      <c r="P2345" s="82">
        <f t="shared" si="38"/>
        <v>1079.1300000000001</v>
      </c>
    </row>
    <row r="2346" spans="1:16" s="17" customFormat="1" x14ac:dyDescent="0.25">
      <c r="A2346" s="15">
        <v>2019</v>
      </c>
      <c r="B2346" s="15">
        <v>8</v>
      </c>
      <c r="C2346" s="15" t="s">
        <v>133</v>
      </c>
      <c r="D2346" s="15" t="s">
        <v>292</v>
      </c>
      <c r="E2346" s="15" t="s">
        <v>242</v>
      </c>
      <c r="F2346" s="15" t="s">
        <v>504</v>
      </c>
      <c r="G2346" s="16" t="s">
        <v>505</v>
      </c>
      <c r="H2346" s="15">
        <v>43.08</v>
      </c>
      <c r="I2346" s="15">
        <v>0</v>
      </c>
      <c r="J2346" s="15">
        <v>0</v>
      </c>
      <c r="K2346" s="15">
        <v>0</v>
      </c>
      <c r="L2346" s="15">
        <v>0.92</v>
      </c>
      <c r="M2346" s="15">
        <v>0</v>
      </c>
      <c r="N2346" s="15">
        <v>0</v>
      </c>
      <c r="O2346" s="15">
        <v>42.16</v>
      </c>
      <c r="P2346" s="82">
        <f t="shared" si="38"/>
        <v>42.16</v>
      </c>
    </row>
    <row r="2347" spans="1:16" s="17" customFormat="1" x14ac:dyDescent="0.25">
      <c r="A2347" s="15">
        <v>2019</v>
      </c>
      <c r="B2347" s="15">
        <v>8</v>
      </c>
      <c r="C2347" s="15" t="s">
        <v>133</v>
      </c>
      <c r="D2347" s="15" t="s">
        <v>506</v>
      </c>
      <c r="E2347" s="15" t="s">
        <v>242</v>
      </c>
      <c r="F2347" s="15" t="s">
        <v>507</v>
      </c>
      <c r="G2347" s="16" t="s">
        <v>505</v>
      </c>
      <c r="H2347" s="15">
        <v>48.55</v>
      </c>
      <c r="I2347" s="15">
        <v>0</v>
      </c>
      <c r="J2347" s="15">
        <v>0</v>
      </c>
      <c r="K2347" s="15">
        <v>0</v>
      </c>
      <c r="L2347" s="15">
        <v>1.03</v>
      </c>
      <c r="M2347" s="15">
        <v>0</v>
      </c>
      <c r="N2347" s="15">
        <v>0</v>
      </c>
      <c r="O2347" s="15">
        <v>47.52</v>
      </c>
      <c r="P2347" s="82">
        <f t="shared" si="38"/>
        <v>47.52</v>
      </c>
    </row>
    <row r="2348" spans="1:16" s="17" customFormat="1" x14ac:dyDescent="0.25">
      <c r="A2348" s="15">
        <v>2019</v>
      </c>
      <c r="B2348" s="15">
        <v>8</v>
      </c>
      <c r="C2348" s="15" t="s">
        <v>133</v>
      </c>
      <c r="D2348" s="15" t="s">
        <v>292</v>
      </c>
      <c r="E2348" s="15" t="s">
        <v>242</v>
      </c>
      <c r="F2348" s="15" t="s">
        <v>508</v>
      </c>
      <c r="G2348" s="16" t="s">
        <v>505</v>
      </c>
      <c r="H2348" s="15">
        <v>99.28</v>
      </c>
      <c r="I2348" s="15">
        <v>0</v>
      </c>
      <c r="J2348" s="15">
        <v>0</v>
      </c>
      <c r="K2348" s="15">
        <v>0</v>
      </c>
      <c r="L2348" s="15">
        <v>2.09</v>
      </c>
      <c r="M2348" s="15">
        <v>0</v>
      </c>
      <c r="N2348" s="15">
        <v>0</v>
      </c>
      <c r="O2348" s="15">
        <v>97.18</v>
      </c>
      <c r="P2348" s="82">
        <f t="shared" si="38"/>
        <v>97.18</v>
      </c>
    </row>
    <row r="2349" spans="1:16" s="17" customFormat="1" x14ac:dyDescent="0.25">
      <c r="A2349" s="15">
        <v>2019</v>
      </c>
      <c r="B2349" s="15">
        <v>8</v>
      </c>
      <c r="C2349" s="15" t="s">
        <v>133</v>
      </c>
      <c r="D2349" s="15" t="s">
        <v>292</v>
      </c>
      <c r="E2349" s="15" t="s">
        <v>304</v>
      </c>
      <c r="F2349" s="15" t="s">
        <v>509</v>
      </c>
      <c r="G2349" s="16" t="s">
        <v>510</v>
      </c>
      <c r="H2349" s="15">
        <v>6.92</v>
      </c>
      <c r="I2349" s="15">
        <v>0</v>
      </c>
      <c r="J2349" s="15">
        <v>0</v>
      </c>
      <c r="K2349" s="15">
        <v>6.92</v>
      </c>
      <c r="L2349" s="15">
        <v>0</v>
      </c>
      <c r="M2349" s="15">
        <v>0</v>
      </c>
      <c r="N2349" s="15">
        <v>0</v>
      </c>
      <c r="O2349" s="15">
        <v>0</v>
      </c>
      <c r="P2349" s="82">
        <f t="shared" si="38"/>
        <v>0</v>
      </c>
    </row>
    <row r="2350" spans="1:16" s="17" customFormat="1" x14ac:dyDescent="0.25">
      <c r="A2350" s="15">
        <v>2019</v>
      </c>
      <c r="B2350" s="15">
        <v>8</v>
      </c>
      <c r="C2350" s="15" t="s">
        <v>19</v>
      </c>
      <c r="D2350" s="15" t="s">
        <v>299</v>
      </c>
      <c r="E2350" s="15" t="s">
        <v>51</v>
      </c>
      <c r="F2350" s="15" t="s">
        <v>511</v>
      </c>
      <c r="G2350" s="16" t="s">
        <v>512</v>
      </c>
      <c r="H2350" s="15">
        <v>0.18</v>
      </c>
      <c r="I2350" s="15">
        <v>0</v>
      </c>
      <c r="J2350" s="15">
        <v>0</v>
      </c>
      <c r="K2350" s="15">
        <v>0.18</v>
      </c>
      <c r="L2350" s="15">
        <v>0</v>
      </c>
      <c r="M2350" s="15">
        <v>0</v>
      </c>
      <c r="N2350" s="15">
        <v>0</v>
      </c>
      <c r="O2350" s="15">
        <v>0</v>
      </c>
      <c r="P2350" s="82">
        <f t="shared" si="38"/>
        <v>0</v>
      </c>
    </row>
    <row r="2351" spans="1:16" s="17" customFormat="1" x14ac:dyDescent="0.25">
      <c r="A2351" s="15">
        <v>2019</v>
      </c>
      <c r="B2351" s="15">
        <v>8</v>
      </c>
      <c r="C2351" s="15" t="s">
        <v>19</v>
      </c>
      <c r="D2351" s="15" t="s">
        <v>299</v>
      </c>
      <c r="E2351" s="15" t="s">
        <v>51</v>
      </c>
      <c r="F2351" s="15" t="s">
        <v>513</v>
      </c>
      <c r="G2351" s="16" t="s">
        <v>512</v>
      </c>
      <c r="H2351" s="15">
        <v>0.06</v>
      </c>
      <c r="I2351" s="15">
        <v>0</v>
      </c>
      <c r="J2351" s="15">
        <v>0</v>
      </c>
      <c r="K2351" s="15">
        <v>0.06</v>
      </c>
      <c r="L2351" s="15">
        <v>0</v>
      </c>
      <c r="M2351" s="15">
        <v>0</v>
      </c>
      <c r="N2351" s="15">
        <v>0</v>
      </c>
      <c r="O2351" s="15">
        <v>0</v>
      </c>
      <c r="P2351" s="82">
        <f t="shared" si="38"/>
        <v>0</v>
      </c>
    </row>
    <row r="2352" spans="1:16" s="17" customFormat="1" x14ac:dyDescent="0.25">
      <c r="A2352" s="15">
        <v>2019</v>
      </c>
      <c r="B2352" s="15">
        <v>8</v>
      </c>
      <c r="C2352" s="15" t="s">
        <v>19</v>
      </c>
      <c r="D2352" s="15" t="s">
        <v>46</v>
      </c>
      <c r="E2352" s="15" t="s">
        <v>51</v>
      </c>
      <c r="F2352" s="15" t="s">
        <v>514</v>
      </c>
      <c r="G2352" s="16" t="s">
        <v>512</v>
      </c>
      <c r="H2352" s="15">
        <v>0.06</v>
      </c>
      <c r="I2352" s="15">
        <v>0</v>
      </c>
      <c r="J2352" s="15">
        <v>0</v>
      </c>
      <c r="K2352" s="15">
        <v>0.06</v>
      </c>
      <c r="L2352" s="15">
        <v>0</v>
      </c>
      <c r="M2352" s="15">
        <v>0</v>
      </c>
      <c r="N2352" s="15">
        <v>0</v>
      </c>
      <c r="O2352" s="15">
        <v>0</v>
      </c>
      <c r="P2352" s="82">
        <f t="shared" si="38"/>
        <v>0</v>
      </c>
    </row>
    <row r="2353" spans="1:16" s="18" customFormat="1" x14ac:dyDescent="0.25">
      <c r="A2353" s="13">
        <v>2019</v>
      </c>
      <c r="B2353" s="13">
        <v>9</v>
      </c>
      <c r="C2353" s="13" t="s">
        <v>15</v>
      </c>
      <c r="D2353" s="13" t="s">
        <v>16</v>
      </c>
      <c r="E2353" s="5" t="s">
        <v>17</v>
      </c>
      <c r="F2353" s="13" t="s">
        <v>18</v>
      </c>
      <c r="G2353" s="7" t="s">
        <v>18</v>
      </c>
      <c r="H2353" s="13">
        <v>1.48</v>
      </c>
      <c r="I2353" s="13">
        <v>0</v>
      </c>
      <c r="J2353" s="13">
        <v>0</v>
      </c>
      <c r="K2353" s="13">
        <v>0</v>
      </c>
      <c r="L2353" s="13">
        <v>1.48</v>
      </c>
      <c r="M2353" s="13">
        <v>0</v>
      </c>
      <c r="N2353" s="13">
        <v>0</v>
      </c>
      <c r="O2353" s="13">
        <v>0</v>
      </c>
      <c r="P2353" s="82">
        <f t="shared" si="38"/>
        <v>0</v>
      </c>
    </row>
    <row r="2354" spans="1:16" s="18" customFormat="1" x14ac:dyDescent="0.25">
      <c r="A2354" s="13">
        <v>2019</v>
      </c>
      <c r="B2354" s="13">
        <v>9</v>
      </c>
      <c r="C2354" s="13" t="s">
        <v>19</v>
      </c>
      <c r="D2354" s="13" t="s">
        <v>20</v>
      </c>
      <c r="E2354" s="13" t="s">
        <v>540</v>
      </c>
      <c r="F2354" s="13" t="s">
        <v>22</v>
      </c>
      <c r="G2354" s="7" t="s">
        <v>23</v>
      </c>
      <c r="H2354" s="13">
        <v>0.02</v>
      </c>
      <c r="I2354" s="13">
        <v>0</v>
      </c>
      <c r="J2354" s="13">
        <v>0</v>
      </c>
      <c r="K2354" s="13">
        <v>0.02</v>
      </c>
      <c r="L2354" s="13">
        <v>0</v>
      </c>
      <c r="M2354" s="13">
        <v>0</v>
      </c>
      <c r="N2354" s="13">
        <v>0</v>
      </c>
      <c r="O2354" s="13">
        <v>0</v>
      </c>
      <c r="P2354" s="82">
        <f t="shared" si="38"/>
        <v>0</v>
      </c>
    </row>
    <row r="2355" spans="1:16" s="18" customFormat="1" x14ac:dyDescent="0.25">
      <c r="A2355" s="13">
        <v>2019</v>
      </c>
      <c r="B2355" s="13">
        <v>9</v>
      </c>
      <c r="C2355" s="13" t="s">
        <v>15</v>
      </c>
      <c r="D2355" s="13" t="s">
        <v>24</v>
      </c>
      <c r="E2355" s="13" t="s">
        <v>541</v>
      </c>
      <c r="F2355" s="13" t="s">
        <v>26</v>
      </c>
      <c r="G2355" s="7" t="s">
        <v>26</v>
      </c>
      <c r="H2355" s="13">
        <v>0.44</v>
      </c>
      <c r="I2355" s="13">
        <v>0</v>
      </c>
      <c r="J2355" s="13">
        <v>0</v>
      </c>
      <c r="K2355" s="13">
        <v>0.04</v>
      </c>
      <c r="L2355" s="13">
        <v>0.4</v>
      </c>
      <c r="M2355" s="13">
        <v>0</v>
      </c>
      <c r="N2355" s="13">
        <v>0</v>
      </c>
      <c r="O2355" s="13">
        <v>0</v>
      </c>
      <c r="P2355" s="82">
        <f t="shared" si="38"/>
        <v>0</v>
      </c>
    </row>
    <row r="2356" spans="1:16" s="18" customFormat="1" x14ac:dyDescent="0.25">
      <c r="A2356" s="13">
        <v>2019</v>
      </c>
      <c r="B2356" s="13">
        <v>9</v>
      </c>
      <c r="C2356" s="13" t="s">
        <v>27</v>
      </c>
      <c r="D2356" s="13" t="s">
        <v>28</v>
      </c>
      <c r="E2356" s="13" t="s">
        <v>29</v>
      </c>
      <c r="F2356" s="13" t="s">
        <v>30</v>
      </c>
      <c r="G2356" s="7" t="s">
        <v>30</v>
      </c>
      <c r="H2356" s="13">
        <v>19.07</v>
      </c>
      <c r="I2356" s="13">
        <v>0</v>
      </c>
      <c r="J2356" s="13">
        <v>0</v>
      </c>
      <c r="K2356" s="13">
        <v>0.12</v>
      </c>
      <c r="L2356" s="13">
        <v>0</v>
      </c>
      <c r="M2356" s="13">
        <v>18.95</v>
      </c>
      <c r="N2356" s="13">
        <v>8.6</v>
      </c>
      <c r="O2356" s="13">
        <v>0</v>
      </c>
      <c r="P2356" s="82">
        <f t="shared" si="38"/>
        <v>10.35</v>
      </c>
    </row>
    <row r="2357" spans="1:16" s="18" customFormat="1" x14ac:dyDescent="0.25">
      <c r="A2357" s="13">
        <v>2019</v>
      </c>
      <c r="B2357" s="13">
        <v>9</v>
      </c>
      <c r="C2357" s="13" t="s">
        <v>27</v>
      </c>
      <c r="D2357" s="13" t="s">
        <v>28</v>
      </c>
      <c r="E2357" s="13" t="s">
        <v>29</v>
      </c>
      <c r="F2357" s="13" t="s">
        <v>31</v>
      </c>
      <c r="G2357" s="7" t="s">
        <v>30</v>
      </c>
      <c r="H2357" s="13">
        <v>8.77</v>
      </c>
      <c r="I2357" s="13">
        <v>0</v>
      </c>
      <c r="J2357" s="13">
        <v>0</v>
      </c>
      <c r="K2357" s="13">
        <v>0.05</v>
      </c>
      <c r="L2357" s="13">
        <v>0</v>
      </c>
      <c r="M2357" s="13">
        <v>8.7099999999999991</v>
      </c>
      <c r="N2357" s="13">
        <v>3.96</v>
      </c>
      <c r="O2357" s="13">
        <v>0</v>
      </c>
      <c r="P2357" s="82">
        <f t="shared" si="38"/>
        <v>4.7499999999999991</v>
      </c>
    </row>
    <row r="2358" spans="1:16" s="18" customFormat="1" x14ac:dyDescent="0.25">
      <c r="A2358" s="13">
        <v>2019</v>
      </c>
      <c r="B2358" s="13">
        <v>9</v>
      </c>
      <c r="C2358" s="13" t="s">
        <v>27</v>
      </c>
      <c r="D2358" s="13" t="s">
        <v>28</v>
      </c>
      <c r="E2358" s="13" t="s">
        <v>29</v>
      </c>
      <c r="F2358" s="13" t="s">
        <v>32</v>
      </c>
      <c r="G2358" s="7" t="s">
        <v>30</v>
      </c>
      <c r="H2358" s="13">
        <v>0.11</v>
      </c>
      <c r="I2358" s="13">
        <v>0</v>
      </c>
      <c r="J2358" s="13">
        <v>0</v>
      </c>
      <c r="K2358" s="13">
        <v>0</v>
      </c>
      <c r="L2358" s="13">
        <v>0</v>
      </c>
      <c r="M2358" s="13">
        <v>0.1</v>
      </c>
      <c r="N2358" s="13">
        <v>0.05</v>
      </c>
      <c r="O2358" s="13">
        <v>0</v>
      </c>
      <c r="P2358" s="82">
        <f t="shared" si="38"/>
        <v>0.05</v>
      </c>
    </row>
    <row r="2359" spans="1:16" s="18" customFormat="1" x14ac:dyDescent="0.25">
      <c r="A2359" s="13">
        <v>2019</v>
      </c>
      <c r="B2359" s="13">
        <v>9</v>
      </c>
      <c r="C2359" s="13" t="s">
        <v>27</v>
      </c>
      <c r="D2359" s="13" t="s">
        <v>28</v>
      </c>
      <c r="E2359" s="13" t="s">
        <v>29</v>
      </c>
      <c r="F2359" s="13" t="s">
        <v>33</v>
      </c>
      <c r="G2359" s="7" t="s">
        <v>30</v>
      </c>
      <c r="H2359" s="13">
        <v>9.870000000000001</v>
      </c>
      <c r="I2359" s="13">
        <v>0</v>
      </c>
      <c r="J2359" s="13">
        <v>0</v>
      </c>
      <c r="K2359" s="13">
        <v>0.06</v>
      </c>
      <c r="L2359" s="13">
        <v>0</v>
      </c>
      <c r="M2359" s="13">
        <v>9.8099999999999987</v>
      </c>
      <c r="N2359" s="13">
        <v>4.46</v>
      </c>
      <c r="O2359" s="13">
        <v>0</v>
      </c>
      <c r="P2359" s="82">
        <f t="shared" si="38"/>
        <v>5.3499999999999988</v>
      </c>
    </row>
    <row r="2360" spans="1:16" s="18" customFormat="1" x14ac:dyDescent="0.25">
      <c r="A2360" s="13">
        <v>2019</v>
      </c>
      <c r="B2360" s="13">
        <v>9</v>
      </c>
      <c r="C2360" s="13" t="s">
        <v>27</v>
      </c>
      <c r="D2360" s="13" t="s">
        <v>28</v>
      </c>
      <c r="E2360" s="13" t="s">
        <v>29</v>
      </c>
      <c r="F2360" s="13" t="s">
        <v>34</v>
      </c>
      <c r="G2360" s="7" t="s">
        <v>30</v>
      </c>
      <c r="H2360" s="13">
        <v>53.88</v>
      </c>
      <c r="I2360" s="13">
        <v>0</v>
      </c>
      <c r="J2360" s="13">
        <v>0</v>
      </c>
      <c r="K2360" s="13">
        <v>0.32999999999999996</v>
      </c>
      <c r="L2360" s="13">
        <v>0</v>
      </c>
      <c r="M2360" s="13">
        <v>53.55</v>
      </c>
      <c r="N2360" s="13">
        <v>24.310000000000002</v>
      </c>
      <c r="O2360" s="13">
        <v>0</v>
      </c>
      <c r="P2360" s="82">
        <f t="shared" si="38"/>
        <v>29.239999999999995</v>
      </c>
    </row>
    <row r="2361" spans="1:16" s="18" customFormat="1" x14ac:dyDescent="0.25">
      <c r="A2361" s="13">
        <v>2019</v>
      </c>
      <c r="B2361" s="13">
        <v>9</v>
      </c>
      <c r="C2361" s="13" t="s">
        <v>27</v>
      </c>
      <c r="D2361" s="13" t="s">
        <v>28</v>
      </c>
      <c r="E2361" s="13" t="s">
        <v>29</v>
      </c>
      <c r="F2361" s="13" t="s">
        <v>36</v>
      </c>
      <c r="G2361" s="7" t="s">
        <v>30</v>
      </c>
      <c r="H2361" s="13">
        <v>10.67</v>
      </c>
      <c r="I2361" s="13">
        <v>0</v>
      </c>
      <c r="J2361" s="13">
        <v>0</v>
      </c>
      <c r="K2361" s="13">
        <v>0.48</v>
      </c>
      <c r="L2361" s="13">
        <v>0</v>
      </c>
      <c r="M2361" s="13">
        <v>10.19</v>
      </c>
      <c r="N2361" s="13">
        <v>4.63</v>
      </c>
      <c r="O2361" s="13">
        <v>0</v>
      </c>
      <c r="P2361" s="82">
        <f t="shared" si="38"/>
        <v>5.56</v>
      </c>
    </row>
    <row r="2362" spans="1:16" s="18" customFormat="1" x14ac:dyDescent="0.25">
      <c r="A2362" s="13">
        <v>2019</v>
      </c>
      <c r="B2362" s="13">
        <v>9</v>
      </c>
      <c r="C2362" s="13" t="s">
        <v>27</v>
      </c>
      <c r="D2362" s="13" t="s">
        <v>28</v>
      </c>
      <c r="E2362" s="13" t="s">
        <v>29</v>
      </c>
      <c r="F2362" s="13" t="s">
        <v>37</v>
      </c>
      <c r="G2362" s="7" t="s">
        <v>30</v>
      </c>
      <c r="H2362" s="13">
        <v>0.66</v>
      </c>
      <c r="I2362" s="13">
        <v>0</v>
      </c>
      <c r="J2362" s="13">
        <v>0</v>
      </c>
      <c r="K2362" s="13">
        <v>0.03</v>
      </c>
      <c r="L2362" s="13">
        <v>0</v>
      </c>
      <c r="M2362" s="13">
        <v>0.63</v>
      </c>
      <c r="N2362" s="13">
        <v>0.28999999999999998</v>
      </c>
      <c r="O2362" s="13">
        <v>0</v>
      </c>
      <c r="P2362" s="82">
        <f t="shared" si="38"/>
        <v>0.34</v>
      </c>
    </row>
    <row r="2363" spans="1:16" s="18" customFormat="1" x14ac:dyDescent="0.25">
      <c r="A2363" s="13">
        <v>2019</v>
      </c>
      <c r="B2363" s="13">
        <v>9</v>
      </c>
      <c r="C2363" s="13" t="s">
        <v>27</v>
      </c>
      <c r="D2363" s="13" t="s">
        <v>28</v>
      </c>
      <c r="E2363" s="13" t="s">
        <v>29</v>
      </c>
      <c r="F2363" s="13" t="s">
        <v>38</v>
      </c>
      <c r="G2363" s="7" t="s">
        <v>30</v>
      </c>
      <c r="H2363" s="13">
        <v>100.04</v>
      </c>
      <c r="I2363" s="13">
        <v>0</v>
      </c>
      <c r="J2363" s="13">
        <v>0</v>
      </c>
      <c r="K2363" s="13">
        <v>4.47</v>
      </c>
      <c r="L2363" s="13">
        <v>0</v>
      </c>
      <c r="M2363" s="13">
        <v>95.58</v>
      </c>
      <c r="N2363" s="13">
        <v>43.38</v>
      </c>
      <c r="O2363" s="13">
        <v>0</v>
      </c>
      <c r="P2363" s="82">
        <f t="shared" si="38"/>
        <v>52.199999999999996</v>
      </c>
    </row>
    <row r="2364" spans="1:16" s="18" customFormat="1" x14ac:dyDescent="0.25">
      <c r="A2364" s="13">
        <v>2019</v>
      </c>
      <c r="B2364" s="13">
        <v>9</v>
      </c>
      <c r="C2364" s="13" t="s">
        <v>27</v>
      </c>
      <c r="D2364" s="13" t="s">
        <v>28</v>
      </c>
      <c r="E2364" s="13" t="s">
        <v>29</v>
      </c>
      <c r="F2364" s="13" t="s">
        <v>39</v>
      </c>
      <c r="G2364" s="7" t="s">
        <v>30</v>
      </c>
      <c r="H2364" s="13">
        <v>60.49</v>
      </c>
      <c r="I2364" s="13">
        <v>0</v>
      </c>
      <c r="J2364" s="13">
        <v>0</v>
      </c>
      <c r="K2364" s="13">
        <v>2.7</v>
      </c>
      <c r="L2364" s="13">
        <v>0</v>
      </c>
      <c r="M2364" s="13">
        <v>57.79</v>
      </c>
      <c r="N2364" s="13">
        <v>26.23</v>
      </c>
      <c r="O2364" s="13">
        <v>0</v>
      </c>
      <c r="P2364" s="82">
        <f t="shared" si="38"/>
        <v>31.56</v>
      </c>
    </row>
    <row r="2365" spans="1:16" s="18" customFormat="1" x14ac:dyDescent="0.25">
      <c r="A2365" s="13">
        <v>2019</v>
      </c>
      <c r="B2365" s="13">
        <v>9</v>
      </c>
      <c r="C2365" s="13" t="s">
        <v>27</v>
      </c>
      <c r="D2365" s="13" t="s">
        <v>28</v>
      </c>
      <c r="E2365" s="13" t="s">
        <v>29</v>
      </c>
      <c r="F2365" s="13" t="s">
        <v>40</v>
      </c>
      <c r="G2365" s="7" t="s">
        <v>30</v>
      </c>
      <c r="H2365" s="13">
        <v>29.509999999999998</v>
      </c>
      <c r="I2365" s="13">
        <v>0</v>
      </c>
      <c r="J2365" s="13">
        <v>0</v>
      </c>
      <c r="K2365" s="13">
        <v>1.32</v>
      </c>
      <c r="L2365" s="13">
        <v>0</v>
      </c>
      <c r="M2365" s="13">
        <v>28.189999999999998</v>
      </c>
      <c r="N2365" s="13">
        <v>12.790000000000001</v>
      </c>
      <c r="O2365" s="13">
        <v>0</v>
      </c>
      <c r="P2365" s="82">
        <f t="shared" si="38"/>
        <v>15.399999999999997</v>
      </c>
    </row>
    <row r="2366" spans="1:16" s="18" customFormat="1" x14ac:dyDescent="0.25">
      <c r="A2366" s="13">
        <v>2019</v>
      </c>
      <c r="B2366" s="13">
        <v>9</v>
      </c>
      <c r="C2366" s="13" t="s">
        <v>27</v>
      </c>
      <c r="D2366" s="13" t="s">
        <v>28</v>
      </c>
      <c r="E2366" s="13" t="s">
        <v>29</v>
      </c>
      <c r="F2366" s="13" t="s">
        <v>41</v>
      </c>
      <c r="G2366" s="7" t="s">
        <v>30</v>
      </c>
      <c r="H2366" s="13">
        <v>1.97</v>
      </c>
      <c r="I2366" s="13">
        <v>0</v>
      </c>
      <c r="J2366" s="13">
        <v>0</v>
      </c>
      <c r="K2366" s="13">
        <v>0.08</v>
      </c>
      <c r="L2366" s="13">
        <v>0</v>
      </c>
      <c r="M2366" s="13">
        <v>1.8699999999999999</v>
      </c>
      <c r="N2366" s="13">
        <v>0.85</v>
      </c>
      <c r="O2366" s="13">
        <v>0</v>
      </c>
      <c r="P2366" s="82">
        <f t="shared" si="38"/>
        <v>1.02</v>
      </c>
    </row>
    <row r="2367" spans="1:16" s="18" customFormat="1" x14ac:dyDescent="0.25">
      <c r="A2367" s="13">
        <v>2019</v>
      </c>
      <c r="B2367" s="13">
        <v>9</v>
      </c>
      <c r="C2367" s="13" t="s">
        <v>15</v>
      </c>
      <c r="D2367" s="13" t="s">
        <v>42</v>
      </c>
      <c r="E2367" s="13" t="s">
        <v>43</v>
      </c>
      <c r="F2367" s="13" t="s">
        <v>44</v>
      </c>
      <c r="G2367" s="7" t="s">
        <v>45</v>
      </c>
      <c r="H2367" s="13">
        <v>0.81</v>
      </c>
      <c r="I2367" s="13">
        <v>0</v>
      </c>
      <c r="J2367" s="13">
        <v>0</v>
      </c>
      <c r="K2367" s="13">
        <v>0.81</v>
      </c>
      <c r="L2367" s="13">
        <v>0</v>
      </c>
      <c r="M2367" s="13">
        <v>0</v>
      </c>
      <c r="N2367" s="13">
        <v>0</v>
      </c>
      <c r="O2367" s="13">
        <v>0</v>
      </c>
      <c r="P2367" s="82">
        <f t="shared" si="38"/>
        <v>0</v>
      </c>
    </row>
    <row r="2368" spans="1:16" s="18" customFormat="1" x14ac:dyDescent="0.25">
      <c r="A2368" s="13">
        <v>2019</v>
      </c>
      <c r="B2368" s="13">
        <v>9</v>
      </c>
      <c r="C2368" s="13" t="s">
        <v>19</v>
      </c>
      <c r="D2368" s="13" t="s">
        <v>46</v>
      </c>
      <c r="E2368" s="13" t="s">
        <v>17</v>
      </c>
      <c r="F2368" s="13" t="s">
        <v>47</v>
      </c>
      <c r="G2368" s="5" t="s">
        <v>17</v>
      </c>
      <c r="H2368" s="13">
        <v>0.41</v>
      </c>
      <c r="I2368" s="13">
        <v>0</v>
      </c>
      <c r="J2368" s="13">
        <v>0</v>
      </c>
      <c r="K2368" s="13">
        <v>0.41</v>
      </c>
      <c r="L2368" s="13">
        <v>0</v>
      </c>
      <c r="M2368" s="13">
        <v>0</v>
      </c>
      <c r="N2368" s="13">
        <v>0</v>
      </c>
      <c r="O2368" s="13">
        <v>0</v>
      </c>
      <c r="P2368" s="82">
        <f t="shared" si="38"/>
        <v>0</v>
      </c>
    </row>
    <row r="2369" spans="1:16" s="18" customFormat="1" x14ac:dyDescent="0.25">
      <c r="A2369" s="13">
        <v>2019</v>
      </c>
      <c r="B2369" s="13">
        <v>9</v>
      </c>
      <c r="C2369" s="13" t="s">
        <v>19</v>
      </c>
      <c r="D2369" s="13" t="s">
        <v>46</v>
      </c>
      <c r="E2369" s="13" t="s">
        <v>17</v>
      </c>
      <c r="F2369" s="13" t="s">
        <v>49</v>
      </c>
      <c r="G2369" s="5" t="s">
        <v>17</v>
      </c>
      <c r="H2369" s="13">
        <v>1.07</v>
      </c>
      <c r="I2369" s="13">
        <v>0</v>
      </c>
      <c r="J2369" s="13">
        <v>0</v>
      </c>
      <c r="K2369" s="13">
        <v>1.07</v>
      </c>
      <c r="L2369" s="13">
        <v>0</v>
      </c>
      <c r="M2369" s="13">
        <v>0</v>
      </c>
      <c r="N2369" s="13">
        <v>0</v>
      </c>
      <c r="O2369" s="13">
        <v>0</v>
      </c>
      <c r="P2369" s="82">
        <f t="shared" si="38"/>
        <v>0</v>
      </c>
    </row>
    <row r="2370" spans="1:16" s="18" customFormat="1" x14ac:dyDescent="0.25">
      <c r="A2370" s="13">
        <v>2019</v>
      </c>
      <c r="B2370" s="13">
        <v>9</v>
      </c>
      <c r="C2370" s="13" t="s">
        <v>15</v>
      </c>
      <c r="D2370" s="13" t="s">
        <v>50</v>
      </c>
      <c r="E2370" s="13" t="s">
        <v>51</v>
      </c>
      <c r="F2370" s="13" t="s">
        <v>52</v>
      </c>
      <c r="G2370" s="7" t="s">
        <v>53</v>
      </c>
      <c r="H2370" s="13">
        <v>35.81</v>
      </c>
      <c r="I2370" s="13">
        <v>0</v>
      </c>
      <c r="J2370" s="13">
        <v>0</v>
      </c>
      <c r="K2370" s="13">
        <v>1.67</v>
      </c>
      <c r="L2370" s="13">
        <v>34.14</v>
      </c>
      <c r="M2370" s="13">
        <v>0</v>
      </c>
      <c r="N2370" s="13">
        <v>0</v>
      </c>
      <c r="O2370" s="13">
        <v>0</v>
      </c>
      <c r="P2370" s="82">
        <f t="shared" si="38"/>
        <v>0</v>
      </c>
    </row>
    <row r="2371" spans="1:16" s="18" customFormat="1" x14ac:dyDescent="0.25">
      <c r="A2371" s="13">
        <v>2019</v>
      </c>
      <c r="B2371" s="13">
        <v>9</v>
      </c>
      <c r="C2371" s="13" t="s">
        <v>15</v>
      </c>
      <c r="D2371" s="13" t="s">
        <v>50</v>
      </c>
      <c r="E2371" s="13" t="s">
        <v>51</v>
      </c>
      <c r="F2371" s="13" t="s">
        <v>54</v>
      </c>
      <c r="G2371" s="7" t="s">
        <v>53</v>
      </c>
      <c r="H2371" s="13">
        <v>19</v>
      </c>
      <c r="I2371" s="13">
        <v>0</v>
      </c>
      <c r="J2371" s="13">
        <v>0</v>
      </c>
      <c r="K2371" s="13">
        <v>0.86</v>
      </c>
      <c r="L2371" s="13">
        <v>18.14</v>
      </c>
      <c r="M2371" s="13">
        <v>0</v>
      </c>
      <c r="N2371" s="13">
        <v>0</v>
      </c>
      <c r="O2371" s="13">
        <v>0</v>
      </c>
      <c r="P2371" s="82">
        <f t="shared" si="38"/>
        <v>0</v>
      </c>
    </row>
    <row r="2372" spans="1:16" s="18" customFormat="1" x14ac:dyDescent="0.25">
      <c r="A2372" s="13">
        <v>2019</v>
      </c>
      <c r="B2372" s="13">
        <v>9</v>
      </c>
      <c r="C2372" s="13" t="s">
        <v>327</v>
      </c>
      <c r="D2372" s="13" t="s">
        <v>533</v>
      </c>
      <c r="E2372" s="13" t="s">
        <v>81</v>
      </c>
      <c r="F2372" s="13" t="s">
        <v>534</v>
      </c>
      <c r="G2372" s="7" t="s">
        <v>534</v>
      </c>
      <c r="H2372" s="13">
        <v>1.27</v>
      </c>
      <c r="I2372" s="13">
        <v>0</v>
      </c>
      <c r="J2372" s="13">
        <v>0</v>
      </c>
      <c r="K2372" s="13">
        <v>1.27</v>
      </c>
      <c r="L2372" s="13">
        <v>0</v>
      </c>
      <c r="M2372" s="13">
        <v>0</v>
      </c>
      <c r="N2372" s="13">
        <v>0</v>
      </c>
      <c r="O2372" s="13">
        <v>0</v>
      </c>
      <c r="P2372" s="82">
        <f t="shared" ref="P2372:P2435" si="39">+O2372+M2372-N2372</f>
        <v>0</v>
      </c>
    </row>
    <row r="2373" spans="1:16" s="18" customFormat="1" x14ac:dyDescent="0.25">
      <c r="A2373" s="13">
        <v>2019</v>
      </c>
      <c r="B2373" s="13">
        <v>9</v>
      </c>
      <c r="C2373" s="13" t="s">
        <v>55</v>
      </c>
      <c r="D2373" s="13" t="s">
        <v>56</v>
      </c>
      <c r="E2373" s="13" t="s">
        <v>57</v>
      </c>
      <c r="F2373" s="13" t="s">
        <v>58</v>
      </c>
      <c r="G2373" s="7" t="s">
        <v>59</v>
      </c>
      <c r="H2373" s="13">
        <v>0.03</v>
      </c>
      <c r="I2373" s="13">
        <v>0</v>
      </c>
      <c r="J2373" s="13">
        <v>0</v>
      </c>
      <c r="K2373" s="13">
        <v>0.03</v>
      </c>
      <c r="L2373" s="13">
        <v>0</v>
      </c>
      <c r="M2373" s="13">
        <v>0</v>
      </c>
      <c r="N2373" s="13">
        <v>0</v>
      </c>
      <c r="O2373" s="13">
        <v>0</v>
      </c>
      <c r="P2373" s="82">
        <f t="shared" si="39"/>
        <v>0</v>
      </c>
    </row>
    <row r="2374" spans="1:16" s="18" customFormat="1" x14ac:dyDescent="0.25">
      <c r="A2374" s="13">
        <v>2019</v>
      </c>
      <c r="B2374" s="13">
        <v>9</v>
      </c>
      <c r="C2374" s="13" t="s">
        <v>55</v>
      </c>
      <c r="D2374" s="13" t="s">
        <v>60</v>
      </c>
      <c r="E2374" s="13" t="s">
        <v>57</v>
      </c>
      <c r="F2374" s="13" t="s">
        <v>60</v>
      </c>
      <c r="G2374" s="7" t="s">
        <v>59</v>
      </c>
      <c r="H2374" s="13">
        <v>294.39999999999998</v>
      </c>
      <c r="I2374" s="13">
        <v>0</v>
      </c>
      <c r="J2374" s="13">
        <v>0</v>
      </c>
      <c r="K2374" s="13">
        <v>0.97</v>
      </c>
      <c r="L2374" s="13">
        <v>0</v>
      </c>
      <c r="M2374" s="13">
        <v>0</v>
      </c>
      <c r="N2374" s="13">
        <v>0</v>
      </c>
      <c r="O2374" s="13">
        <v>293.43</v>
      </c>
      <c r="P2374" s="82">
        <f t="shared" si="39"/>
        <v>293.43</v>
      </c>
    </row>
    <row r="2375" spans="1:16" s="18" customFormat="1" x14ac:dyDescent="0.25">
      <c r="A2375" s="13">
        <v>2019</v>
      </c>
      <c r="B2375" s="13">
        <v>9</v>
      </c>
      <c r="C2375" s="13" t="s">
        <v>61</v>
      </c>
      <c r="D2375" s="13" t="s">
        <v>62</v>
      </c>
      <c r="E2375" s="13" t="s">
        <v>29</v>
      </c>
      <c r="F2375" s="13" t="s">
        <v>63</v>
      </c>
      <c r="G2375" s="7" t="s">
        <v>64</v>
      </c>
      <c r="H2375" s="13">
        <v>0.41</v>
      </c>
      <c r="I2375" s="13">
        <v>0</v>
      </c>
      <c r="J2375" s="13">
        <v>0</v>
      </c>
      <c r="K2375" s="13">
        <v>0.02</v>
      </c>
      <c r="L2375" s="13">
        <v>0.39</v>
      </c>
      <c r="M2375" s="13">
        <v>0</v>
      </c>
      <c r="N2375" s="13">
        <v>0</v>
      </c>
      <c r="O2375" s="13">
        <v>0</v>
      </c>
      <c r="P2375" s="82">
        <f t="shared" si="39"/>
        <v>0</v>
      </c>
    </row>
    <row r="2376" spans="1:16" s="18" customFormat="1" x14ac:dyDescent="0.25">
      <c r="A2376" s="13">
        <v>2019</v>
      </c>
      <c r="B2376" s="13">
        <v>9</v>
      </c>
      <c r="C2376" s="13" t="s">
        <v>61</v>
      </c>
      <c r="D2376" s="13" t="s">
        <v>62</v>
      </c>
      <c r="E2376" s="13" t="s">
        <v>29</v>
      </c>
      <c r="F2376" s="13" t="s">
        <v>65</v>
      </c>
      <c r="G2376" s="7" t="s">
        <v>64</v>
      </c>
      <c r="H2376" s="13">
        <v>65.319999999999993</v>
      </c>
      <c r="I2376" s="13">
        <v>0</v>
      </c>
      <c r="J2376" s="13">
        <v>15.66</v>
      </c>
      <c r="K2376" s="13">
        <v>4.04</v>
      </c>
      <c r="L2376" s="13">
        <v>32.590000000000003</v>
      </c>
      <c r="M2376" s="13">
        <v>0</v>
      </c>
      <c r="N2376" s="13">
        <v>0</v>
      </c>
      <c r="O2376" s="13">
        <v>13.04</v>
      </c>
      <c r="P2376" s="82">
        <f t="shared" si="39"/>
        <v>13.04</v>
      </c>
    </row>
    <row r="2377" spans="1:16" s="18" customFormat="1" x14ac:dyDescent="0.25">
      <c r="A2377" s="13">
        <v>2019</v>
      </c>
      <c r="B2377" s="13">
        <v>9</v>
      </c>
      <c r="C2377" s="13" t="s">
        <v>19</v>
      </c>
      <c r="D2377" s="13" t="s">
        <v>66</v>
      </c>
      <c r="E2377" s="13" t="s">
        <v>67</v>
      </c>
      <c r="F2377" s="13" t="s">
        <v>68</v>
      </c>
      <c r="G2377" s="7" t="s">
        <v>68</v>
      </c>
      <c r="H2377" s="13">
        <v>0.19</v>
      </c>
      <c r="I2377" s="13">
        <v>0</v>
      </c>
      <c r="J2377" s="13">
        <v>0</v>
      </c>
      <c r="K2377" s="13">
        <v>0.19</v>
      </c>
      <c r="L2377" s="13">
        <v>0</v>
      </c>
      <c r="M2377" s="13">
        <v>0</v>
      </c>
      <c r="N2377" s="13">
        <v>0</v>
      </c>
      <c r="O2377" s="13">
        <v>0</v>
      </c>
      <c r="P2377" s="82">
        <f t="shared" si="39"/>
        <v>0</v>
      </c>
    </row>
    <row r="2378" spans="1:16" s="18" customFormat="1" x14ac:dyDescent="0.25">
      <c r="A2378" s="13">
        <v>2019</v>
      </c>
      <c r="B2378" s="13">
        <v>9</v>
      </c>
      <c r="C2378" s="13" t="s">
        <v>19</v>
      </c>
      <c r="D2378" s="13" t="s">
        <v>66</v>
      </c>
      <c r="E2378" s="13" t="s">
        <v>67</v>
      </c>
      <c r="F2378" s="13" t="s">
        <v>69</v>
      </c>
      <c r="G2378" s="7" t="s">
        <v>68</v>
      </c>
      <c r="H2378" s="13">
        <v>0.06</v>
      </c>
      <c r="I2378" s="13">
        <v>0</v>
      </c>
      <c r="J2378" s="13">
        <v>0</v>
      </c>
      <c r="K2378" s="13">
        <v>0.06</v>
      </c>
      <c r="L2378" s="13">
        <v>0</v>
      </c>
      <c r="M2378" s="13">
        <v>0</v>
      </c>
      <c r="N2378" s="13">
        <v>0</v>
      </c>
      <c r="O2378" s="13">
        <v>0</v>
      </c>
      <c r="P2378" s="82">
        <f t="shared" si="39"/>
        <v>0</v>
      </c>
    </row>
    <row r="2379" spans="1:16" s="18" customFormat="1" x14ac:dyDescent="0.25">
      <c r="A2379" s="13">
        <v>2019</v>
      </c>
      <c r="B2379" s="13">
        <v>9</v>
      </c>
      <c r="C2379" s="13" t="s">
        <v>19</v>
      </c>
      <c r="D2379" s="13" t="s">
        <v>70</v>
      </c>
      <c r="E2379" s="13" t="s">
        <v>67</v>
      </c>
      <c r="F2379" s="13" t="s">
        <v>71</v>
      </c>
      <c r="G2379" s="7" t="s">
        <v>68</v>
      </c>
      <c r="H2379" s="13">
        <v>1.24</v>
      </c>
      <c r="I2379" s="13">
        <v>0</v>
      </c>
      <c r="J2379" s="13">
        <v>0</v>
      </c>
      <c r="K2379" s="13">
        <v>0.06</v>
      </c>
      <c r="L2379" s="13">
        <v>1.17</v>
      </c>
      <c r="M2379" s="13">
        <v>0</v>
      </c>
      <c r="N2379" s="13">
        <v>0</v>
      </c>
      <c r="O2379" s="13">
        <v>0</v>
      </c>
      <c r="P2379" s="82">
        <f t="shared" si="39"/>
        <v>0</v>
      </c>
    </row>
    <row r="2380" spans="1:16" s="18" customFormat="1" x14ac:dyDescent="0.25">
      <c r="A2380" s="13">
        <v>2019</v>
      </c>
      <c r="B2380" s="13">
        <v>9</v>
      </c>
      <c r="C2380" s="13" t="s">
        <v>19</v>
      </c>
      <c r="D2380" s="13" t="s">
        <v>20</v>
      </c>
      <c r="E2380" s="13" t="s">
        <v>67</v>
      </c>
      <c r="F2380" s="13" t="s">
        <v>72</v>
      </c>
      <c r="G2380" s="7" t="s">
        <v>68</v>
      </c>
      <c r="H2380" s="13">
        <v>0.38</v>
      </c>
      <c r="I2380" s="13">
        <v>0</v>
      </c>
      <c r="J2380" s="13">
        <v>0</v>
      </c>
      <c r="K2380" s="13">
        <v>0.02</v>
      </c>
      <c r="L2380" s="13">
        <v>0.36</v>
      </c>
      <c r="M2380" s="13">
        <v>0</v>
      </c>
      <c r="N2380" s="13">
        <v>0</v>
      </c>
      <c r="O2380" s="13">
        <v>0</v>
      </c>
      <c r="P2380" s="82">
        <f t="shared" si="39"/>
        <v>0</v>
      </c>
    </row>
    <row r="2381" spans="1:16" s="18" customFormat="1" x14ac:dyDescent="0.25">
      <c r="A2381" s="13">
        <v>2019</v>
      </c>
      <c r="B2381" s="13">
        <v>9</v>
      </c>
      <c r="C2381" s="13" t="s">
        <v>61</v>
      </c>
      <c r="D2381" s="13" t="s">
        <v>62</v>
      </c>
      <c r="E2381" s="13" t="s">
        <v>29</v>
      </c>
      <c r="F2381" s="13" t="s">
        <v>73</v>
      </c>
      <c r="G2381" s="7" t="s">
        <v>74</v>
      </c>
      <c r="H2381" s="13">
        <v>28.76</v>
      </c>
      <c r="I2381" s="13">
        <v>0</v>
      </c>
      <c r="J2381" s="13">
        <v>0</v>
      </c>
      <c r="K2381" s="13">
        <v>9.68</v>
      </c>
      <c r="L2381" s="13">
        <v>19.09</v>
      </c>
      <c r="M2381" s="13">
        <v>0</v>
      </c>
      <c r="N2381" s="13">
        <v>0</v>
      </c>
      <c r="O2381" s="13">
        <v>0</v>
      </c>
      <c r="P2381" s="82">
        <f t="shared" si="39"/>
        <v>0</v>
      </c>
    </row>
    <row r="2382" spans="1:16" s="18" customFormat="1" x14ac:dyDescent="0.25">
      <c r="A2382" s="13">
        <v>2019</v>
      </c>
      <c r="B2382" s="13">
        <v>9</v>
      </c>
      <c r="C2382" s="13" t="s">
        <v>19</v>
      </c>
      <c r="D2382" s="13" t="s">
        <v>75</v>
      </c>
      <c r="E2382" s="13" t="s">
        <v>17</v>
      </c>
      <c r="F2382" s="13" t="s">
        <v>76</v>
      </c>
      <c r="G2382" s="7" t="s">
        <v>77</v>
      </c>
      <c r="H2382" s="13">
        <v>3.94</v>
      </c>
      <c r="I2382" s="13">
        <v>0</v>
      </c>
      <c r="J2382" s="13">
        <v>0</v>
      </c>
      <c r="K2382" s="13">
        <v>3.94</v>
      </c>
      <c r="L2382" s="13">
        <v>0</v>
      </c>
      <c r="M2382" s="13">
        <v>0</v>
      </c>
      <c r="N2382" s="13">
        <v>0</v>
      </c>
      <c r="O2382" s="13">
        <v>0</v>
      </c>
      <c r="P2382" s="82">
        <f t="shared" si="39"/>
        <v>0</v>
      </c>
    </row>
    <row r="2383" spans="1:16" s="18" customFormat="1" x14ac:dyDescent="0.25">
      <c r="A2383" s="13">
        <v>2019</v>
      </c>
      <c r="B2383" s="13">
        <v>9</v>
      </c>
      <c r="C2383" s="13" t="s">
        <v>19</v>
      </c>
      <c r="D2383" s="13" t="s">
        <v>78</v>
      </c>
      <c r="E2383" s="13" t="s">
        <v>17</v>
      </c>
      <c r="F2383" s="13" t="s">
        <v>76</v>
      </c>
      <c r="G2383" s="7" t="s">
        <v>77</v>
      </c>
      <c r="H2383" s="13">
        <v>0.85</v>
      </c>
      <c r="I2383" s="13">
        <v>0</v>
      </c>
      <c r="J2383" s="13">
        <v>0</v>
      </c>
      <c r="K2383" s="13">
        <v>0.85</v>
      </c>
      <c r="L2383" s="13">
        <v>0</v>
      </c>
      <c r="M2383" s="13">
        <v>0</v>
      </c>
      <c r="N2383" s="13">
        <v>0</v>
      </c>
      <c r="O2383" s="13">
        <v>0</v>
      </c>
      <c r="P2383" s="82">
        <f t="shared" si="39"/>
        <v>0</v>
      </c>
    </row>
    <row r="2384" spans="1:16" s="18" customFormat="1" x14ac:dyDescent="0.25">
      <c r="A2384" s="13">
        <v>2019</v>
      </c>
      <c r="B2384" s="13">
        <v>9</v>
      </c>
      <c r="C2384" s="13" t="s">
        <v>79</v>
      </c>
      <c r="D2384" s="13" t="s">
        <v>80</v>
      </c>
      <c r="E2384" s="13" t="s">
        <v>81</v>
      </c>
      <c r="F2384" s="13" t="s">
        <v>82</v>
      </c>
      <c r="G2384" s="7" t="s">
        <v>83</v>
      </c>
      <c r="H2384" s="13">
        <v>67.37</v>
      </c>
      <c r="I2384" s="13">
        <v>0</v>
      </c>
      <c r="J2384" s="13">
        <v>0</v>
      </c>
      <c r="K2384" s="13">
        <v>67.37</v>
      </c>
      <c r="L2384" s="13">
        <v>0</v>
      </c>
      <c r="M2384" s="13">
        <v>0</v>
      </c>
      <c r="N2384" s="13">
        <v>0</v>
      </c>
      <c r="O2384" s="13">
        <v>0</v>
      </c>
      <c r="P2384" s="82">
        <f t="shared" si="39"/>
        <v>0</v>
      </c>
    </row>
    <row r="2385" spans="1:16" s="18" customFormat="1" x14ac:dyDescent="0.25">
      <c r="A2385" s="13">
        <v>2019</v>
      </c>
      <c r="B2385" s="13">
        <v>9</v>
      </c>
      <c r="C2385" s="13" t="s">
        <v>79</v>
      </c>
      <c r="D2385" s="13" t="s">
        <v>80</v>
      </c>
      <c r="E2385" s="13" t="s">
        <v>81</v>
      </c>
      <c r="F2385" s="13" t="s">
        <v>530</v>
      </c>
      <c r="G2385" s="7" t="s">
        <v>83</v>
      </c>
      <c r="H2385" s="13">
        <v>83.54</v>
      </c>
      <c r="I2385" s="13">
        <v>0</v>
      </c>
      <c r="J2385" s="13">
        <v>0</v>
      </c>
      <c r="K2385" s="13">
        <v>83.54</v>
      </c>
      <c r="L2385" s="13">
        <v>0</v>
      </c>
      <c r="M2385" s="13">
        <v>0</v>
      </c>
      <c r="N2385" s="13">
        <v>0</v>
      </c>
      <c r="O2385" s="13">
        <v>0</v>
      </c>
      <c r="P2385" s="82">
        <f t="shared" si="39"/>
        <v>0</v>
      </c>
    </row>
    <row r="2386" spans="1:16" s="18" customFormat="1" x14ac:dyDescent="0.25">
      <c r="A2386" s="13">
        <v>2019</v>
      </c>
      <c r="B2386" s="13">
        <v>9</v>
      </c>
      <c r="C2386" s="13" t="s">
        <v>79</v>
      </c>
      <c r="D2386" s="13" t="s">
        <v>80</v>
      </c>
      <c r="E2386" s="13" t="s">
        <v>81</v>
      </c>
      <c r="F2386" s="13" t="s">
        <v>83</v>
      </c>
      <c r="G2386" s="7" t="s">
        <v>83</v>
      </c>
      <c r="H2386" s="13">
        <v>37.520000000000003</v>
      </c>
      <c r="I2386" s="13">
        <v>0</v>
      </c>
      <c r="J2386" s="13">
        <v>0</v>
      </c>
      <c r="K2386" s="13">
        <v>0.35</v>
      </c>
      <c r="L2386" s="13">
        <v>0</v>
      </c>
      <c r="M2386" s="13">
        <v>37.06</v>
      </c>
      <c r="N2386" s="13">
        <v>20.58</v>
      </c>
      <c r="O2386" s="13">
        <v>0.11</v>
      </c>
      <c r="P2386" s="82">
        <f t="shared" si="39"/>
        <v>16.590000000000003</v>
      </c>
    </row>
    <row r="2387" spans="1:16" s="18" customFormat="1" x14ac:dyDescent="0.25">
      <c r="A2387" s="13">
        <v>2019</v>
      </c>
      <c r="B2387" s="13">
        <v>9</v>
      </c>
      <c r="C2387" s="13" t="s">
        <v>27</v>
      </c>
      <c r="D2387" s="13" t="s">
        <v>84</v>
      </c>
      <c r="E2387" s="13" t="s">
        <v>85</v>
      </c>
      <c r="F2387" s="13" t="s">
        <v>86</v>
      </c>
      <c r="G2387" s="7" t="s">
        <v>87</v>
      </c>
      <c r="H2387" s="13">
        <v>8</v>
      </c>
      <c r="I2387" s="13">
        <v>0</v>
      </c>
      <c r="J2387" s="13">
        <v>0</v>
      </c>
      <c r="K2387" s="13">
        <v>2.2200000000000002</v>
      </c>
      <c r="L2387" s="13">
        <v>5.77</v>
      </c>
      <c r="M2387" s="13">
        <v>0</v>
      </c>
      <c r="N2387" s="13">
        <v>0</v>
      </c>
      <c r="O2387" s="13">
        <v>0</v>
      </c>
      <c r="P2387" s="82">
        <f t="shared" si="39"/>
        <v>0</v>
      </c>
    </row>
    <row r="2388" spans="1:16" s="18" customFormat="1" x14ac:dyDescent="0.25">
      <c r="A2388" s="13">
        <v>2019</v>
      </c>
      <c r="B2388" s="13">
        <v>9</v>
      </c>
      <c r="C2388" s="13" t="s">
        <v>27</v>
      </c>
      <c r="D2388" s="13" t="s">
        <v>84</v>
      </c>
      <c r="E2388" s="13" t="s">
        <v>85</v>
      </c>
      <c r="F2388" s="13" t="s">
        <v>88</v>
      </c>
      <c r="G2388" s="7" t="s">
        <v>87</v>
      </c>
      <c r="H2388" s="13">
        <v>2.61</v>
      </c>
      <c r="I2388" s="13">
        <v>0</v>
      </c>
      <c r="J2388" s="13">
        <v>0</v>
      </c>
      <c r="K2388" s="13">
        <v>0.73</v>
      </c>
      <c r="L2388" s="13">
        <v>1.88</v>
      </c>
      <c r="M2388" s="13">
        <v>0</v>
      </c>
      <c r="N2388" s="13">
        <v>0</v>
      </c>
      <c r="O2388" s="13">
        <v>0</v>
      </c>
      <c r="P2388" s="82">
        <f t="shared" si="39"/>
        <v>0</v>
      </c>
    </row>
    <row r="2389" spans="1:16" s="18" customFormat="1" x14ac:dyDescent="0.25">
      <c r="A2389" s="13">
        <v>2019</v>
      </c>
      <c r="B2389" s="13">
        <v>9</v>
      </c>
      <c r="C2389" s="13" t="s">
        <v>89</v>
      </c>
      <c r="D2389" s="13" t="s">
        <v>90</v>
      </c>
      <c r="E2389" s="13" t="s">
        <v>91</v>
      </c>
      <c r="F2389" s="13" t="s">
        <v>92</v>
      </c>
      <c r="G2389" s="7" t="s">
        <v>93</v>
      </c>
      <c r="H2389" s="13">
        <v>1.0900000000000001</v>
      </c>
      <c r="I2389" s="13">
        <v>0</v>
      </c>
      <c r="J2389" s="13">
        <v>0</v>
      </c>
      <c r="K2389" s="13">
        <v>0</v>
      </c>
      <c r="L2389" s="13">
        <v>0.6</v>
      </c>
      <c r="M2389" s="13">
        <v>0.5</v>
      </c>
      <c r="N2389" s="13">
        <v>0.17</v>
      </c>
      <c r="O2389" s="13">
        <v>0</v>
      </c>
      <c r="P2389" s="82">
        <f t="shared" si="39"/>
        <v>0.32999999999999996</v>
      </c>
    </row>
    <row r="2390" spans="1:16" s="18" customFormat="1" x14ac:dyDescent="0.25">
      <c r="A2390" s="13">
        <v>2019</v>
      </c>
      <c r="B2390" s="13">
        <v>9</v>
      </c>
      <c r="C2390" s="13" t="s">
        <v>89</v>
      </c>
      <c r="D2390" s="13" t="s">
        <v>90</v>
      </c>
      <c r="E2390" s="13" t="s">
        <v>91</v>
      </c>
      <c r="F2390" s="13" t="s">
        <v>94</v>
      </c>
      <c r="G2390" s="7" t="s">
        <v>93</v>
      </c>
      <c r="H2390" s="13">
        <v>16.2</v>
      </c>
      <c r="I2390" s="13">
        <v>0</v>
      </c>
      <c r="J2390" s="13">
        <v>0</v>
      </c>
      <c r="K2390" s="13">
        <v>0.04</v>
      </c>
      <c r="L2390" s="13">
        <v>5.51</v>
      </c>
      <c r="M2390" s="13">
        <v>10.65</v>
      </c>
      <c r="N2390" s="13">
        <v>3.73</v>
      </c>
      <c r="O2390" s="13">
        <v>0</v>
      </c>
      <c r="P2390" s="82">
        <f t="shared" si="39"/>
        <v>6.92</v>
      </c>
    </row>
    <row r="2391" spans="1:16" s="18" customFormat="1" x14ac:dyDescent="0.25">
      <c r="A2391" s="13">
        <v>2019</v>
      </c>
      <c r="B2391" s="13">
        <v>9</v>
      </c>
      <c r="C2391" s="13" t="s">
        <v>89</v>
      </c>
      <c r="D2391" s="13" t="s">
        <v>90</v>
      </c>
      <c r="E2391" s="13" t="s">
        <v>91</v>
      </c>
      <c r="F2391" s="13" t="s">
        <v>95</v>
      </c>
      <c r="G2391" s="7" t="s">
        <v>93</v>
      </c>
      <c r="H2391" s="13">
        <v>217.34</v>
      </c>
      <c r="I2391" s="13">
        <v>0</v>
      </c>
      <c r="J2391" s="13">
        <v>0</v>
      </c>
      <c r="K2391" s="13">
        <v>1.01</v>
      </c>
      <c r="L2391" s="13">
        <v>37.99</v>
      </c>
      <c r="M2391" s="13">
        <v>178.34</v>
      </c>
      <c r="N2391" s="13">
        <v>62.5</v>
      </c>
      <c r="O2391" s="13">
        <v>0</v>
      </c>
      <c r="P2391" s="82">
        <f t="shared" si="39"/>
        <v>115.84</v>
      </c>
    </row>
    <row r="2392" spans="1:16" s="18" customFormat="1" x14ac:dyDescent="0.25">
      <c r="A2392" s="13">
        <v>2019</v>
      </c>
      <c r="B2392" s="13">
        <v>9</v>
      </c>
      <c r="C2392" s="13" t="s">
        <v>89</v>
      </c>
      <c r="D2392" s="13" t="s">
        <v>90</v>
      </c>
      <c r="E2392" s="13" t="s">
        <v>91</v>
      </c>
      <c r="F2392" s="13" t="s">
        <v>96</v>
      </c>
      <c r="G2392" s="7" t="s">
        <v>93</v>
      </c>
      <c r="H2392" s="13">
        <v>7.0000000000000007E-2</v>
      </c>
      <c r="I2392" s="13">
        <v>0</v>
      </c>
      <c r="J2392" s="13">
        <v>0</v>
      </c>
      <c r="K2392" s="13">
        <v>0</v>
      </c>
      <c r="L2392" s="13">
        <v>0</v>
      </c>
      <c r="M2392" s="13">
        <v>7.0000000000000007E-2</v>
      </c>
      <c r="N2392" s="13">
        <v>0.02</v>
      </c>
      <c r="O2392" s="13">
        <v>0</v>
      </c>
      <c r="P2392" s="82">
        <f t="shared" si="39"/>
        <v>0.05</v>
      </c>
    </row>
    <row r="2393" spans="1:16" s="18" customFormat="1" x14ac:dyDescent="0.25">
      <c r="A2393" s="13">
        <v>2019</v>
      </c>
      <c r="B2393" s="13">
        <v>9</v>
      </c>
      <c r="C2393" s="13" t="s">
        <v>89</v>
      </c>
      <c r="D2393" s="13" t="s">
        <v>90</v>
      </c>
      <c r="E2393" s="13" t="s">
        <v>91</v>
      </c>
      <c r="F2393" s="13" t="s">
        <v>97</v>
      </c>
      <c r="G2393" s="7" t="s">
        <v>93</v>
      </c>
      <c r="H2393" s="13">
        <v>81.760000000000005</v>
      </c>
      <c r="I2393" s="13">
        <v>0</v>
      </c>
      <c r="J2393" s="13">
        <v>0</v>
      </c>
      <c r="K2393" s="13">
        <v>1.55</v>
      </c>
      <c r="L2393" s="13">
        <v>7.83</v>
      </c>
      <c r="M2393" s="13">
        <v>72.38</v>
      </c>
      <c r="N2393" s="13">
        <v>25.37</v>
      </c>
      <c r="O2393" s="13">
        <v>0</v>
      </c>
      <c r="P2393" s="82">
        <f t="shared" si="39"/>
        <v>47.009999999999991</v>
      </c>
    </row>
    <row r="2394" spans="1:16" s="18" customFormat="1" x14ac:dyDescent="0.25">
      <c r="A2394" s="13">
        <v>2019</v>
      </c>
      <c r="B2394" s="13">
        <v>9</v>
      </c>
      <c r="C2394" s="13" t="s">
        <v>98</v>
      </c>
      <c r="D2394" s="13" t="s">
        <v>99</v>
      </c>
      <c r="E2394" s="13" t="s">
        <v>100</v>
      </c>
      <c r="F2394" s="13" t="s">
        <v>101</v>
      </c>
      <c r="G2394" s="7" t="s">
        <v>102</v>
      </c>
      <c r="H2394" s="13">
        <v>16</v>
      </c>
      <c r="I2394" s="13">
        <v>0</v>
      </c>
      <c r="J2394" s="13">
        <v>0</v>
      </c>
      <c r="K2394" s="13">
        <v>0</v>
      </c>
      <c r="L2394" s="13">
        <v>0.91</v>
      </c>
      <c r="M2394" s="13">
        <v>0</v>
      </c>
      <c r="N2394" s="13">
        <v>0</v>
      </c>
      <c r="O2394" s="13">
        <v>15.09</v>
      </c>
      <c r="P2394" s="82">
        <f t="shared" si="39"/>
        <v>15.09</v>
      </c>
    </row>
    <row r="2395" spans="1:16" s="18" customFormat="1" x14ac:dyDescent="0.25">
      <c r="A2395" s="13">
        <v>2019</v>
      </c>
      <c r="B2395" s="13">
        <v>9</v>
      </c>
      <c r="C2395" s="13" t="s">
        <v>19</v>
      </c>
      <c r="D2395" s="13" t="s">
        <v>103</v>
      </c>
      <c r="E2395" s="13" t="s">
        <v>104</v>
      </c>
      <c r="F2395" s="13" t="s">
        <v>105</v>
      </c>
      <c r="G2395" s="7" t="s">
        <v>19</v>
      </c>
      <c r="H2395" s="13">
        <v>10.75</v>
      </c>
      <c r="I2395" s="13">
        <v>0</v>
      </c>
      <c r="J2395" s="13">
        <v>0</v>
      </c>
      <c r="K2395" s="13">
        <v>0</v>
      </c>
      <c r="L2395" s="13">
        <v>10.75</v>
      </c>
      <c r="M2395" s="13">
        <v>0</v>
      </c>
      <c r="N2395" s="13">
        <v>0</v>
      </c>
      <c r="O2395" s="13">
        <v>0</v>
      </c>
      <c r="P2395" s="82">
        <f t="shared" si="39"/>
        <v>0</v>
      </c>
    </row>
    <row r="2396" spans="1:16" s="18" customFormat="1" x14ac:dyDescent="0.25">
      <c r="A2396" s="13">
        <v>2019</v>
      </c>
      <c r="B2396" s="13">
        <v>9</v>
      </c>
      <c r="C2396" s="13" t="s">
        <v>19</v>
      </c>
      <c r="D2396" s="13" t="s">
        <v>106</v>
      </c>
      <c r="E2396" s="13" t="s">
        <v>104</v>
      </c>
      <c r="F2396" s="13" t="s">
        <v>107</v>
      </c>
      <c r="G2396" s="7" t="s">
        <v>19</v>
      </c>
      <c r="H2396" s="13">
        <v>8.51</v>
      </c>
      <c r="I2396" s="13">
        <v>0</v>
      </c>
      <c r="J2396" s="13">
        <v>0</v>
      </c>
      <c r="K2396" s="13">
        <v>0.4</v>
      </c>
      <c r="L2396" s="13">
        <v>8.11</v>
      </c>
      <c r="M2396" s="13">
        <v>0</v>
      </c>
      <c r="N2396" s="13">
        <v>0</v>
      </c>
      <c r="O2396" s="13">
        <v>0</v>
      </c>
      <c r="P2396" s="82">
        <f t="shared" si="39"/>
        <v>0</v>
      </c>
    </row>
    <row r="2397" spans="1:16" s="18" customFormat="1" x14ac:dyDescent="0.25">
      <c r="A2397" s="13">
        <v>2019</v>
      </c>
      <c r="B2397" s="13">
        <v>9</v>
      </c>
      <c r="C2397" s="13" t="s">
        <v>19</v>
      </c>
      <c r="D2397" s="13" t="s">
        <v>66</v>
      </c>
      <c r="E2397" s="13" t="s">
        <v>104</v>
      </c>
      <c r="F2397" s="13" t="s">
        <v>107</v>
      </c>
      <c r="G2397" s="7" t="s">
        <v>19</v>
      </c>
      <c r="H2397" s="13">
        <v>8.9</v>
      </c>
      <c r="I2397" s="13">
        <v>0</v>
      </c>
      <c r="J2397" s="13">
        <v>0</v>
      </c>
      <c r="K2397" s="13">
        <v>0.42</v>
      </c>
      <c r="L2397" s="13">
        <v>8.48</v>
      </c>
      <c r="M2397" s="13">
        <v>0</v>
      </c>
      <c r="N2397" s="13">
        <v>0</v>
      </c>
      <c r="O2397" s="13">
        <v>0</v>
      </c>
      <c r="P2397" s="82">
        <f t="shared" si="39"/>
        <v>0</v>
      </c>
    </row>
    <row r="2398" spans="1:16" s="18" customFormat="1" x14ac:dyDescent="0.25">
      <c r="A2398" s="13">
        <v>2019</v>
      </c>
      <c r="B2398" s="13">
        <v>9</v>
      </c>
      <c r="C2398" s="13" t="s">
        <v>19</v>
      </c>
      <c r="D2398" s="13" t="s">
        <v>70</v>
      </c>
      <c r="E2398" s="13" t="s">
        <v>104</v>
      </c>
      <c r="F2398" s="13" t="s">
        <v>108</v>
      </c>
      <c r="G2398" s="7" t="s">
        <v>19</v>
      </c>
      <c r="H2398" s="13">
        <v>13.129999999999999</v>
      </c>
      <c r="I2398" s="13">
        <v>0</v>
      </c>
      <c r="J2398" s="13">
        <v>0</v>
      </c>
      <c r="K2398" s="13">
        <v>0.24</v>
      </c>
      <c r="L2398" s="13">
        <v>12.9</v>
      </c>
      <c r="M2398" s="13">
        <v>0</v>
      </c>
      <c r="N2398" s="13">
        <v>0</v>
      </c>
      <c r="O2398" s="13">
        <v>0</v>
      </c>
      <c r="P2398" s="82">
        <f t="shared" si="39"/>
        <v>0</v>
      </c>
    </row>
    <row r="2399" spans="1:16" s="18" customFormat="1" x14ac:dyDescent="0.25">
      <c r="A2399" s="13">
        <v>2019</v>
      </c>
      <c r="B2399" s="13">
        <v>9</v>
      </c>
      <c r="C2399" s="13" t="s">
        <v>19</v>
      </c>
      <c r="D2399" s="13" t="s">
        <v>70</v>
      </c>
      <c r="E2399" s="13" t="s">
        <v>104</v>
      </c>
      <c r="F2399" s="13" t="s">
        <v>109</v>
      </c>
      <c r="G2399" s="7" t="s">
        <v>19</v>
      </c>
      <c r="H2399" s="13">
        <v>16.05</v>
      </c>
      <c r="I2399" s="13">
        <v>0</v>
      </c>
      <c r="J2399" s="13">
        <v>0</v>
      </c>
      <c r="K2399" s="13">
        <v>0.97</v>
      </c>
      <c r="L2399" s="13">
        <v>11.25</v>
      </c>
      <c r="M2399" s="13">
        <v>3.83</v>
      </c>
      <c r="N2399" s="13">
        <v>0</v>
      </c>
      <c r="O2399" s="13">
        <v>0</v>
      </c>
      <c r="P2399" s="82">
        <f t="shared" si="39"/>
        <v>3.83</v>
      </c>
    </row>
    <row r="2400" spans="1:16" s="18" customFormat="1" x14ac:dyDescent="0.25">
      <c r="A2400" s="13">
        <v>2019</v>
      </c>
      <c r="B2400" s="13">
        <v>9</v>
      </c>
      <c r="C2400" s="13" t="s">
        <v>19</v>
      </c>
      <c r="D2400" s="13" t="s">
        <v>110</v>
      </c>
      <c r="E2400" s="13" t="s">
        <v>104</v>
      </c>
      <c r="F2400" s="13" t="s">
        <v>111</v>
      </c>
      <c r="G2400" s="7" t="s">
        <v>19</v>
      </c>
      <c r="H2400" s="13">
        <v>0.91</v>
      </c>
      <c r="I2400" s="13">
        <v>0</v>
      </c>
      <c r="J2400" s="13">
        <v>0</v>
      </c>
      <c r="K2400" s="13">
        <v>0</v>
      </c>
      <c r="L2400" s="13">
        <v>0</v>
      </c>
      <c r="M2400" s="13">
        <v>0.91</v>
      </c>
      <c r="N2400" s="13">
        <v>0</v>
      </c>
      <c r="O2400" s="13">
        <v>0</v>
      </c>
      <c r="P2400" s="82">
        <f t="shared" si="39"/>
        <v>0.91</v>
      </c>
    </row>
    <row r="2401" spans="1:16" s="18" customFormat="1" x14ac:dyDescent="0.25">
      <c r="A2401" s="13">
        <v>2019</v>
      </c>
      <c r="B2401" s="13">
        <v>9</v>
      </c>
      <c r="C2401" s="13" t="s">
        <v>19</v>
      </c>
      <c r="D2401" s="13" t="s">
        <v>70</v>
      </c>
      <c r="E2401" s="13" t="s">
        <v>104</v>
      </c>
      <c r="F2401" s="13" t="s">
        <v>112</v>
      </c>
      <c r="G2401" s="7" t="s">
        <v>19</v>
      </c>
      <c r="H2401" s="13">
        <v>4.91</v>
      </c>
      <c r="I2401" s="13">
        <v>0</v>
      </c>
      <c r="J2401" s="13">
        <v>0</v>
      </c>
      <c r="K2401" s="13">
        <v>0.39</v>
      </c>
      <c r="L2401" s="13">
        <v>4.51</v>
      </c>
      <c r="M2401" s="13">
        <v>0</v>
      </c>
      <c r="N2401" s="13">
        <v>0</v>
      </c>
      <c r="O2401" s="13">
        <v>0</v>
      </c>
      <c r="P2401" s="82">
        <f t="shared" si="39"/>
        <v>0</v>
      </c>
    </row>
    <row r="2402" spans="1:16" s="18" customFormat="1" x14ac:dyDescent="0.25">
      <c r="A2402" s="13">
        <v>2019</v>
      </c>
      <c r="B2402" s="13">
        <v>9</v>
      </c>
      <c r="C2402" s="13" t="s">
        <v>19</v>
      </c>
      <c r="D2402" s="13" t="s">
        <v>20</v>
      </c>
      <c r="E2402" s="13" t="s">
        <v>542</v>
      </c>
      <c r="F2402" s="13" t="s">
        <v>116</v>
      </c>
      <c r="G2402" s="5" t="s">
        <v>117</v>
      </c>
      <c r="H2402" s="13">
        <v>2.23</v>
      </c>
      <c r="I2402" s="13">
        <v>0</v>
      </c>
      <c r="J2402" s="13">
        <v>0</v>
      </c>
      <c r="K2402" s="13">
        <v>0.06</v>
      </c>
      <c r="L2402" s="13">
        <v>0</v>
      </c>
      <c r="M2402" s="13">
        <v>0</v>
      </c>
      <c r="N2402" s="13">
        <v>0</v>
      </c>
      <c r="O2402" s="13">
        <v>2.17</v>
      </c>
      <c r="P2402" s="82">
        <f t="shared" si="39"/>
        <v>2.17</v>
      </c>
    </row>
    <row r="2403" spans="1:16" s="18" customFormat="1" x14ac:dyDescent="0.25">
      <c r="A2403" s="13">
        <v>2019</v>
      </c>
      <c r="B2403" s="13">
        <v>9</v>
      </c>
      <c r="C2403" s="13" t="s">
        <v>19</v>
      </c>
      <c r="D2403" s="13" t="s">
        <v>20</v>
      </c>
      <c r="E2403" s="13" t="s">
        <v>542</v>
      </c>
      <c r="F2403" s="13" t="s">
        <v>118</v>
      </c>
      <c r="G2403" s="5" t="s">
        <v>117</v>
      </c>
      <c r="H2403" s="13">
        <v>1.79</v>
      </c>
      <c r="I2403" s="13">
        <v>0</v>
      </c>
      <c r="J2403" s="13">
        <v>0</v>
      </c>
      <c r="K2403" s="13">
        <v>7.0000000000000007E-2</v>
      </c>
      <c r="L2403" s="13">
        <v>0</v>
      </c>
      <c r="M2403" s="13">
        <v>0</v>
      </c>
      <c r="N2403" s="13">
        <v>0</v>
      </c>
      <c r="O2403" s="13">
        <v>1.72</v>
      </c>
      <c r="P2403" s="82">
        <f t="shared" si="39"/>
        <v>1.72</v>
      </c>
    </row>
    <row r="2404" spans="1:16" s="18" customFormat="1" x14ac:dyDescent="0.25">
      <c r="A2404" s="13">
        <v>2019</v>
      </c>
      <c r="B2404" s="13">
        <v>9</v>
      </c>
      <c r="C2404" s="13" t="s">
        <v>98</v>
      </c>
      <c r="D2404" s="13" t="s">
        <v>120</v>
      </c>
      <c r="E2404" s="13" t="s">
        <v>121</v>
      </c>
      <c r="F2404" s="13" t="s">
        <v>122</v>
      </c>
      <c r="G2404" s="7" t="s">
        <v>122</v>
      </c>
      <c r="H2404" s="13">
        <v>9.74</v>
      </c>
      <c r="I2404" s="13">
        <v>0</v>
      </c>
      <c r="J2404" s="13">
        <v>0</v>
      </c>
      <c r="K2404" s="13">
        <v>0</v>
      </c>
      <c r="L2404" s="13">
        <v>0.95</v>
      </c>
      <c r="M2404" s="13">
        <v>0</v>
      </c>
      <c r="N2404" s="13">
        <v>0</v>
      </c>
      <c r="O2404" s="13">
        <v>8.7799999999999994</v>
      </c>
      <c r="P2404" s="82">
        <f t="shared" si="39"/>
        <v>8.7799999999999994</v>
      </c>
    </row>
    <row r="2405" spans="1:16" s="18" customFormat="1" x14ac:dyDescent="0.25">
      <c r="A2405" s="13">
        <v>2019</v>
      </c>
      <c r="B2405" s="13">
        <v>9</v>
      </c>
      <c r="C2405" s="13" t="s">
        <v>98</v>
      </c>
      <c r="D2405" s="13" t="s">
        <v>120</v>
      </c>
      <c r="E2405" s="13" t="s">
        <v>121</v>
      </c>
      <c r="F2405" s="13" t="s">
        <v>123</v>
      </c>
      <c r="G2405" s="7" t="s">
        <v>122</v>
      </c>
      <c r="H2405" s="13">
        <v>7.0000000000000007E-2</v>
      </c>
      <c r="I2405" s="13">
        <v>0</v>
      </c>
      <c r="J2405" s="13">
        <v>0</v>
      </c>
      <c r="K2405" s="13">
        <v>0</v>
      </c>
      <c r="L2405" s="13">
        <v>0</v>
      </c>
      <c r="M2405" s="13">
        <v>0</v>
      </c>
      <c r="N2405" s="13">
        <v>0</v>
      </c>
      <c r="O2405" s="13">
        <v>7.0000000000000007E-2</v>
      </c>
      <c r="P2405" s="82">
        <f t="shared" si="39"/>
        <v>7.0000000000000007E-2</v>
      </c>
    </row>
    <row r="2406" spans="1:16" s="18" customFormat="1" x14ac:dyDescent="0.25">
      <c r="A2406" s="13">
        <v>2019</v>
      </c>
      <c r="B2406" s="13">
        <v>9</v>
      </c>
      <c r="C2406" s="13" t="s">
        <v>124</v>
      </c>
      <c r="D2406" s="13" t="s">
        <v>125</v>
      </c>
      <c r="E2406" s="13" t="s">
        <v>543</v>
      </c>
      <c r="F2406" s="13" t="s">
        <v>127</v>
      </c>
      <c r="G2406" s="7" t="s">
        <v>128</v>
      </c>
      <c r="H2406" s="13">
        <v>47.11</v>
      </c>
      <c r="I2406" s="13">
        <v>0</v>
      </c>
      <c r="J2406" s="13">
        <v>0</v>
      </c>
      <c r="K2406" s="13">
        <v>0</v>
      </c>
      <c r="L2406" s="13">
        <v>20.59</v>
      </c>
      <c r="M2406" s="13">
        <v>26.52</v>
      </c>
      <c r="N2406" s="13">
        <v>5.83</v>
      </c>
      <c r="O2406" s="13">
        <v>0</v>
      </c>
      <c r="P2406" s="82">
        <f t="shared" si="39"/>
        <v>20.689999999999998</v>
      </c>
    </row>
    <row r="2407" spans="1:16" s="18" customFormat="1" x14ac:dyDescent="0.25">
      <c r="A2407" s="13">
        <v>2019</v>
      </c>
      <c r="B2407" s="13">
        <v>9</v>
      </c>
      <c r="C2407" s="13" t="s">
        <v>124</v>
      </c>
      <c r="D2407" s="13" t="s">
        <v>129</v>
      </c>
      <c r="E2407" s="13" t="s">
        <v>543</v>
      </c>
      <c r="F2407" s="13" t="s">
        <v>130</v>
      </c>
      <c r="G2407" s="7" t="s">
        <v>128</v>
      </c>
      <c r="H2407" s="13">
        <v>20.56</v>
      </c>
      <c r="I2407" s="13">
        <v>0</v>
      </c>
      <c r="J2407" s="13">
        <v>0</v>
      </c>
      <c r="K2407" s="13">
        <v>9.89</v>
      </c>
      <c r="L2407" s="13">
        <v>0.67</v>
      </c>
      <c r="M2407" s="13">
        <v>0</v>
      </c>
      <c r="N2407" s="13">
        <v>0</v>
      </c>
      <c r="O2407" s="13">
        <v>9.99</v>
      </c>
      <c r="P2407" s="82">
        <f t="shared" si="39"/>
        <v>9.99</v>
      </c>
    </row>
    <row r="2408" spans="1:16" s="18" customFormat="1" x14ac:dyDescent="0.25">
      <c r="A2408" s="13">
        <v>2019</v>
      </c>
      <c r="B2408" s="13">
        <v>9</v>
      </c>
      <c r="C2408" s="13" t="s">
        <v>15</v>
      </c>
      <c r="D2408" s="13" t="s">
        <v>131</v>
      </c>
      <c r="E2408" s="13" t="s">
        <v>43</v>
      </c>
      <c r="F2408" s="13" t="s">
        <v>132</v>
      </c>
      <c r="G2408" s="7" t="s">
        <v>132</v>
      </c>
      <c r="H2408" s="13">
        <v>0.36</v>
      </c>
      <c r="I2408" s="13">
        <v>0</v>
      </c>
      <c r="J2408" s="13">
        <v>0</v>
      </c>
      <c r="K2408" s="13">
        <v>0.08</v>
      </c>
      <c r="L2408" s="13">
        <v>0.28000000000000003</v>
      </c>
      <c r="M2408" s="13">
        <v>0</v>
      </c>
      <c r="N2408" s="13">
        <v>0</v>
      </c>
      <c r="O2408" s="13">
        <v>0</v>
      </c>
      <c r="P2408" s="82">
        <f t="shared" si="39"/>
        <v>0</v>
      </c>
    </row>
    <row r="2409" spans="1:16" s="18" customFormat="1" x14ac:dyDescent="0.25">
      <c r="A2409" s="13">
        <v>2019</v>
      </c>
      <c r="B2409" s="13">
        <v>9</v>
      </c>
      <c r="C2409" s="13" t="s">
        <v>133</v>
      </c>
      <c r="D2409" s="13" t="s">
        <v>134</v>
      </c>
      <c r="E2409" s="13" t="s">
        <v>43</v>
      </c>
      <c r="F2409" s="13" t="s">
        <v>135</v>
      </c>
      <c r="G2409" s="7" t="s">
        <v>136</v>
      </c>
      <c r="H2409" s="13">
        <v>86.5</v>
      </c>
      <c r="I2409" s="13">
        <v>0</v>
      </c>
      <c r="J2409" s="13">
        <v>0</v>
      </c>
      <c r="K2409" s="13">
        <v>0</v>
      </c>
      <c r="L2409" s="13">
        <v>0</v>
      </c>
      <c r="M2409" s="13">
        <v>0</v>
      </c>
      <c r="N2409" s="13">
        <v>0</v>
      </c>
      <c r="O2409" s="13">
        <v>86.5</v>
      </c>
      <c r="P2409" s="82">
        <f t="shared" si="39"/>
        <v>86.5</v>
      </c>
    </row>
    <row r="2410" spans="1:16" s="18" customFormat="1" x14ac:dyDescent="0.25">
      <c r="A2410" s="13">
        <v>2019</v>
      </c>
      <c r="B2410" s="13">
        <v>9</v>
      </c>
      <c r="C2410" s="13" t="s">
        <v>79</v>
      </c>
      <c r="D2410" s="13" t="s">
        <v>137</v>
      </c>
      <c r="E2410" s="13" t="s">
        <v>138</v>
      </c>
      <c r="F2410" s="13" t="s">
        <v>139</v>
      </c>
      <c r="G2410" s="7" t="s">
        <v>140</v>
      </c>
      <c r="H2410" s="13">
        <v>0.17</v>
      </c>
      <c r="I2410" s="13">
        <v>0</v>
      </c>
      <c r="J2410" s="13">
        <v>0</v>
      </c>
      <c r="K2410" s="13">
        <v>0.17</v>
      </c>
      <c r="L2410" s="13">
        <v>0</v>
      </c>
      <c r="M2410" s="13">
        <v>0</v>
      </c>
      <c r="N2410" s="13">
        <v>0</v>
      </c>
      <c r="O2410" s="13">
        <v>0</v>
      </c>
      <c r="P2410" s="82">
        <f t="shared" si="39"/>
        <v>0</v>
      </c>
    </row>
    <row r="2411" spans="1:16" s="18" customFormat="1" x14ac:dyDescent="0.25">
      <c r="A2411" s="13">
        <v>2019</v>
      </c>
      <c r="B2411" s="13">
        <v>9</v>
      </c>
      <c r="C2411" s="13" t="s">
        <v>79</v>
      </c>
      <c r="D2411" s="13" t="s">
        <v>137</v>
      </c>
      <c r="E2411" s="13" t="s">
        <v>138</v>
      </c>
      <c r="F2411" s="13" t="s">
        <v>141</v>
      </c>
      <c r="G2411" s="7" t="s">
        <v>140</v>
      </c>
      <c r="H2411" s="13">
        <v>0.7</v>
      </c>
      <c r="I2411" s="13">
        <v>0</v>
      </c>
      <c r="J2411" s="13">
        <v>0</v>
      </c>
      <c r="K2411" s="13">
        <v>0.7</v>
      </c>
      <c r="L2411" s="13">
        <v>0</v>
      </c>
      <c r="M2411" s="13">
        <v>0</v>
      </c>
      <c r="N2411" s="13">
        <v>0</v>
      </c>
      <c r="O2411" s="13">
        <v>0</v>
      </c>
      <c r="P2411" s="82">
        <f t="shared" si="39"/>
        <v>0</v>
      </c>
    </row>
    <row r="2412" spans="1:16" s="18" customFormat="1" x14ac:dyDescent="0.25">
      <c r="A2412" s="13">
        <v>2019</v>
      </c>
      <c r="B2412" s="13">
        <v>9</v>
      </c>
      <c r="C2412" s="13" t="s">
        <v>79</v>
      </c>
      <c r="D2412" s="13" t="s">
        <v>79</v>
      </c>
      <c r="E2412" s="13" t="s">
        <v>138</v>
      </c>
      <c r="F2412" s="13" t="s">
        <v>140</v>
      </c>
      <c r="G2412" s="7" t="s">
        <v>140</v>
      </c>
      <c r="H2412" s="13">
        <v>9.56</v>
      </c>
      <c r="I2412" s="13">
        <v>0</v>
      </c>
      <c r="J2412" s="13">
        <v>0</v>
      </c>
      <c r="K2412" s="13">
        <v>9.56</v>
      </c>
      <c r="L2412" s="13">
        <v>0</v>
      </c>
      <c r="M2412" s="13">
        <v>0</v>
      </c>
      <c r="N2412" s="13">
        <v>0</v>
      </c>
      <c r="O2412" s="13">
        <v>0</v>
      </c>
      <c r="P2412" s="82">
        <f t="shared" si="39"/>
        <v>0</v>
      </c>
    </row>
    <row r="2413" spans="1:16" s="18" customFormat="1" x14ac:dyDescent="0.25">
      <c r="A2413" s="13">
        <v>2019</v>
      </c>
      <c r="B2413" s="13">
        <v>9</v>
      </c>
      <c r="C2413" s="13" t="s">
        <v>79</v>
      </c>
      <c r="D2413" s="13" t="s">
        <v>137</v>
      </c>
      <c r="E2413" s="13" t="s">
        <v>138</v>
      </c>
      <c r="F2413" s="13" t="s">
        <v>140</v>
      </c>
      <c r="G2413" s="7" t="s">
        <v>140</v>
      </c>
      <c r="H2413" s="13">
        <v>0.14000000000000001</v>
      </c>
      <c r="I2413" s="13">
        <v>0</v>
      </c>
      <c r="J2413" s="13">
        <v>0</v>
      </c>
      <c r="K2413" s="13">
        <v>0.14000000000000001</v>
      </c>
      <c r="L2413" s="13">
        <v>0</v>
      </c>
      <c r="M2413" s="13">
        <v>0</v>
      </c>
      <c r="N2413" s="13">
        <v>0</v>
      </c>
      <c r="O2413" s="13">
        <v>0</v>
      </c>
      <c r="P2413" s="82">
        <f t="shared" si="39"/>
        <v>0</v>
      </c>
    </row>
    <row r="2414" spans="1:16" s="18" customFormat="1" x14ac:dyDescent="0.25">
      <c r="A2414" s="13">
        <v>2019</v>
      </c>
      <c r="B2414" s="13">
        <v>9</v>
      </c>
      <c r="C2414" s="13" t="s">
        <v>79</v>
      </c>
      <c r="D2414" s="13" t="s">
        <v>79</v>
      </c>
      <c r="E2414" s="13" t="s">
        <v>138</v>
      </c>
      <c r="F2414" s="13" t="s">
        <v>142</v>
      </c>
      <c r="G2414" s="7" t="s">
        <v>140</v>
      </c>
      <c r="H2414" s="13">
        <v>0.2</v>
      </c>
      <c r="I2414" s="13">
        <v>0</v>
      </c>
      <c r="J2414" s="13">
        <v>0</v>
      </c>
      <c r="K2414" s="13">
        <v>0.2</v>
      </c>
      <c r="L2414" s="13">
        <v>0</v>
      </c>
      <c r="M2414" s="13">
        <v>0</v>
      </c>
      <c r="N2414" s="13">
        <v>0</v>
      </c>
      <c r="O2414" s="13">
        <v>0</v>
      </c>
      <c r="P2414" s="82">
        <f t="shared" si="39"/>
        <v>0</v>
      </c>
    </row>
    <row r="2415" spans="1:16" s="18" customFormat="1" x14ac:dyDescent="0.25">
      <c r="A2415" s="13">
        <v>2019</v>
      </c>
      <c r="B2415" s="13">
        <v>9</v>
      </c>
      <c r="C2415" s="13" t="s">
        <v>79</v>
      </c>
      <c r="D2415" s="13" t="s">
        <v>137</v>
      </c>
      <c r="E2415" s="13" t="s">
        <v>138</v>
      </c>
      <c r="F2415" s="13" t="s">
        <v>143</v>
      </c>
      <c r="G2415" s="7" t="s">
        <v>140</v>
      </c>
      <c r="H2415" s="13">
        <v>0.12</v>
      </c>
      <c r="I2415" s="13">
        <v>0</v>
      </c>
      <c r="J2415" s="13">
        <v>0</v>
      </c>
      <c r="K2415" s="13">
        <v>0.12</v>
      </c>
      <c r="L2415" s="13">
        <v>0</v>
      </c>
      <c r="M2415" s="13">
        <v>0</v>
      </c>
      <c r="N2415" s="13">
        <v>0</v>
      </c>
      <c r="O2415" s="13">
        <v>0</v>
      </c>
      <c r="P2415" s="82">
        <f t="shared" si="39"/>
        <v>0</v>
      </c>
    </row>
    <row r="2416" spans="1:16" s="18" customFormat="1" x14ac:dyDescent="0.25">
      <c r="A2416" s="13">
        <v>2019</v>
      </c>
      <c r="B2416" s="13">
        <v>9</v>
      </c>
      <c r="C2416" s="13" t="s">
        <v>79</v>
      </c>
      <c r="D2416" s="13" t="s">
        <v>79</v>
      </c>
      <c r="E2416" s="13" t="s">
        <v>138</v>
      </c>
      <c r="F2416" s="13" t="s">
        <v>144</v>
      </c>
      <c r="G2416" s="7" t="s">
        <v>140</v>
      </c>
      <c r="H2416" s="13">
        <v>0.44</v>
      </c>
      <c r="I2416" s="13">
        <v>0</v>
      </c>
      <c r="J2416" s="13">
        <v>0</v>
      </c>
      <c r="K2416" s="13">
        <v>0.44</v>
      </c>
      <c r="L2416" s="13">
        <v>0</v>
      </c>
      <c r="M2416" s="13">
        <v>0</v>
      </c>
      <c r="N2416" s="13">
        <v>0</v>
      </c>
      <c r="O2416" s="13">
        <v>0</v>
      </c>
      <c r="P2416" s="82">
        <f t="shared" si="39"/>
        <v>0</v>
      </c>
    </row>
    <row r="2417" spans="1:16" s="18" customFormat="1" x14ac:dyDescent="0.25">
      <c r="A2417" s="13">
        <v>2019</v>
      </c>
      <c r="B2417" s="13">
        <v>9</v>
      </c>
      <c r="C2417" s="13" t="s">
        <v>79</v>
      </c>
      <c r="D2417" s="13" t="s">
        <v>79</v>
      </c>
      <c r="E2417" s="13" t="s">
        <v>138</v>
      </c>
      <c r="F2417" s="13" t="s">
        <v>145</v>
      </c>
      <c r="G2417" s="7" t="s">
        <v>140</v>
      </c>
      <c r="H2417" s="13">
        <v>0.03</v>
      </c>
      <c r="I2417" s="13">
        <v>0</v>
      </c>
      <c r="J2417" s="13">
        <v>0</v>
      </c>
      <c r="K2417" s="13">
        <v>0.03</v>
      </c>
      <c r="L2417" s="13">
        <v>0</v>
      </c>
      <c r="M2417" s="13">
        <v>0</v>
      </c>
      <c r="N2417" s="13">
        <v>0</v>
      </c>
      <c r="O2417" s="13">
        <v>0</v>
      </c>
      <c r="P2417" s="82">
        <f t="shared" si="39"/>
        <v>0</v>
      </c>
    </row>
    <row r="2418" spans="1:16" s="18" customFormat="1" x14ac:dyDescent="0.25">
      <c r="A2418" s="13">
        <v>2019</v>
      </c>
      <c r="B2418" s="13">
        <v>9</v>
      </c>
      <c r="C2418" s="13" t="s">
        <v>146</v>
      </c>
      <c r="D2418" s="13" t="s">
        <v>147</v>
      </c>
      <c r="E2418" s="13" t="s">
        <v>43</v>
      </c>
      <c r="F2418" s="13" t="s">
        <v>148</v>
      </c>
      <c r="G2418" s="7" t="s">
        <v>149</v>
      </c>
      <c r="H2418" s="13">
        <v>8.9499999999999993</v>
      </c>
      <c r="I2418" s="13">
        <v>0</v>
      </c>
      <c r="J2418" s="13">
        <v>0</v>
      </c>
      <c r="K2418" s="13">
        <v>4.3499999999999996</v>
      </c>
      <c r="L2418" s="13">
        <v>4.5999999999999996</v>
      </c>
      <c r="M2418" s="13">
        <v>0</v>
      </c>
      <c r="N2418" s="13">
        <v>0</v>
      </c>
      <c r="O2418" s="13">
        <v>0</v>
      </c>
      <c r="P2418" s="82">
        <f t="shared" si="39"/>
        <v>0</v>
      </c>
    </row>
    <row r="2419" spans="1:16" s="18" customFormat="1" x14ac:dyDescent="0.25">
      <c r="A2419" s="13">
        <v>2019</v>
      </c>
      <c r="B2419" s="13">
        <v>9</v>
      </c>
      <c r="C2419" s="13" t="s">
        <v>146</v>
      </c>
      <c r="D2419" s="13" t="s">
        <v>150</v>
      </c>
      <c r="E2419" s="13" t="s">
        <v>43</v>
      </c>
      <c r="F2419" s="13" t="s">
        <v>150</v>
      </c>
      <c r="G2419" s="7" t="s">
        <v>149</v>
      </c>
      <c r="H2419" s="13">
        <v>45.39</v>
      </c>
      <c r="I2419" s="13">
        <v>0</v>
      </c>
      <c r="J2419" s="13">
        <v>0</v>
      </c>
      <c r="K2419" s="13">
        <v>20.83</v>
      </c>
      <c r="L2419" s="13">
        <v>24.55</v>
      </c>
      <c r="M2419" s="13">
        <v>0</v>
      </c>
      <c r="N2419" s="13">
        <v>0</v>
      </c>
      <c r="O2419" s="13">
        <v>0</v>
      </c>
      <c r="P2419" s="82">
        <f t="shared" si="39"/>
        <v>0</v>
      </c>
    </row>
    <row r="2420" spans="1:16" s="18" customFormat="1" x14ac:dyDescent="0.25">
      <c r="A2420" s="13">
        <v>2019</v>
      </c>
      <c r="B2420" s="13">
        <v>9</v>
      </c>
      <c r="C2420" s="13" t="s">
        <v>146</v>
      </c>
      <c r="D2420" s="13" t="s">
        <v>147</v>
      </c>
      <c r="E2420" s="13" t="s">
        <v>43</v>
      </c>
      <c r="F2420" s="13" t="s">
        <v>150</v>
      </c>
      <c r="G2420" s="7" t="s">
        <v>149</v>
      </c>
      <c r="H2420" s="13">
        <v>28.07</v>
      </c>
      <c r="I2420" s="13">
        <v>0</v>
      </c>
      <c r="J2420" s="13">
        <v>0</v>
      </c>
      <c r="K2420" s="13">
        <v>12.88</v>
      </c>
      <c r="L2420" s="13">
        <v>15.18</v>
      </c>
      <c r="M2420" s="13">
        <v>0</v>
      </c>
      <c r="N2420" s="13">
        <v>0</v>
      </c>
      <c r="O2420" s="13">
        <v>0</v>
      </c>
      <c r="P2420" s="82">
        <f t="shared" si="39"/>
        <v>0</v>
      </c>
    </row>
    <row r="2421" spans="1:16" s="18" customFormat="1" x14ac:dyDescent="0.25">
      <c r="A2421" s="13">
        <v>2019</v>
      </c>
      <c r="B2421" s="13">
        <v>9</v>
      </c>
      <c r="C2421" s="13" t="s">
        <v>55</v>
      </c>
      <c r="D2421" s="13" t="s">
        <v>151</v>
      </c>
      <c r="E2421" s="13" t="s">
        <v>152</v>
      </c>
      <c r="F2421" s="13" t="s">
        <v>153</v>
      </c>
      <c r="G2421" s="7" t="s">
        <v>154</v>
      </c>
      <c r="H2421" s="13">
        <v>0.37</v>
      </c>
      <c r="I2421" s="13">
        <v>0</v>
      </c>
      <c r="J2421" s="13">
        <v>0</v>
      </c>
      <c r="K2421" s="13">
        <v>0.37</v>
      </c>
      <c r="L2421" s="13">
        <v>0</v>
      </c>
      <c r="M2421" s="13">
        <v>0</v>
      </c>
      <c r="N2421" s="13">
        <v>0</v>
      </c>
      <c r="O2421" s="13">
        <v>0</v>
      </c>
      <c r="P2421" s="82">
        <f t="shared" si="39"/>
        <v>0</v>
      </c>
    </row>
    <row r="2422" spans="1:16" s="18" customFormat="1" x14ac:dyDescent="0.25">
      <c r="A2422" s="13">
        <v>2019</v>
      </c>
      <c r="B2422" s="13">
        <v>9</v>
      </c>
      <c r="C2422" s="13" t="s">
        <v>89</v>
      </c>
      <c r="D2422" s="13" t="s">
        <v>194</v>
      </c>
      <c r="E2422" s="13" t="s">
        <v>81</v>
      </c>
      <c r="F2422" s="13" t="s">
        <v>195</v>
      </c>
      <c r="G2422" s="7" t="s">
        <v>531</v>
      </c>
      <c r="H2422" s="13">
        <v>7.3699999999999992</v>
      </c>
      <c r="I2422" s="13">
        <v>0</v>
      </c>
      <c r="J2422" s="13">
        <v>0</v>
      </c>
      <c r="K2422" s="13">
        <v>5.67</v>
      </c>
      <c r="L2422" s="13">
        <v>1.71</v>
      </c>
      <c r="M2422" s="13">
        <v>0</v>
      </c>
      <c r="N2422" s="13">
        <v>0</v>
      </c>
      <c r="O2422" s="13">
        <v>0</v>
      </c>
      <c r="P2422" s="82">
        <f t="shared" si="39"/>
        <v>0</v>
      </c>
    </row>
    <row r="2423" spans="1:16" s="18" customFormat="1" x14ac:dyDescent="0.25">
      <c r="A2423" s="13">
        <v>2019</v>
      </c>
      <c r="B2423" s="13">
        <v>9</v>
      </c>
      <c r="C2423" s="13" t="s">
        <v>19</v>
      </c>
      <c r="D2423" s="13" t="s">
        <v>155</v>
      </c>
      <c r="E2423" s="5" t="s">
        <v>17</v>
      </c>
      <c r="F2423" s="13" t="s">
        <v>156</v>
      </c>
      <c r="G2423" s="7" t="s">
        <v>157</v>
      </c>
      <c r="H2423" s="13">
        <v>2.41</v>
      </c>
      <c r="I2423" s="13">
        <v>0</v>
      </c>
      <c r="J2423" s="13">
        <v>0</v>
      </c>
      <c r="K2423" s="13">
        <v>1.6600000000000001</v>
      </c>
      <c r="L2423" s="13">
        <v>0.74</v>
      </c>
      <c r="M2423" s="13">
        <v>0</v>
      </c>
      <c r="N2423" s="13">
        <v>0</v>
      </c>
      <c r="O2423" s="13">
        <v>0</v>
      </c>
      <c r="P2423" s="82">
        <f t="shared" si="39"/>
        <v>0</v>
      </c>
    </row>
    <row r="2424" spans="1:16" s="18" customFormat="1" x14ac:dyDescent="0.25">
      <c r="A2424" s="13">
        <v>2019</v>
      </c>
      <c r="B2424" s="13">
        <v>9</v>
      </c>
      <c r="C2424" s="13" t="s">
        <v>27</v>
      </c>
      <c r="D2424" s="13" t="s">
        <v>158</v>
      </c>
      <c r="E2424" s="5" t="s">
        <v>17</v>
      </c>
      <c r="F2424" s="13" t="s">
        <v>159</v>
      </c>
      <c r="G2424" s="7" t="s">
        <v>157</v>
      </c>
      <c r="H2424" s="13">
        <v>0.45</v>
      </c>
      <c r="I2424" s="13">
        <v>0</v>
      </c>
      <c r="J2424" s="13">
        <v>0</v>
      </c>
      <c r="K2424" s="13">
        <v>0.01</v>
      </c>
      <c r="L2424" s="13">
        <v>0</v>
      </c>
      <c r="M2424" s="13">
        <v>0.44</v>
      </c>
      <c r="N2424" s="13">
        <v>0.3</v>
      </c>
      <c r="O2424" s="13">
        <v>0</v>
      </c>
      <c r="P2424" s="82">
        <f t="shared" si="39"/>
        <v>0.14000000000000001</v>
      </c>
    </row>
    <row r="2425" spans="1:16" s="18" customFormat="1" x14ac:dyDescent="0.25">
      <c r="A2425" s="13">
        <v>2019</v>
      </c>
      <c r="B2425" s="13">
        <v>9</v>
      </c>
      <c r="C2425" s="13" t="s">
        <v>27</v>
      </c>
      <c r="D2425" s="13" t="s">
        <v>160</v>
      </c>
      <c r="E2425" s="5" t="s">
        <v>17</v>
      </c>
      <c r="F2425" s="13" t="s">
        <v>161</v>
      </c>
      <c r="G2425" s="7" t="s">
        <v>157</v>
      </c>
      <c r="H2425" s="13">
        <v>1.81</v>
      </c>
      <c r="I2425" s="13">
        <v>0</v>
      </c>
      <c r="J2425" s="13">
        <v>0</v>
      </c>
      <c r="K2425" s="13">
        <v>0.02</v>
      </c>
      <c r="L2425" s="13">
        <v>0</v>
      </c>
      <c r="M2425" s="13">
        <v>1.79</v>
      </c>
      <c r="N2425" s="13">
        <v>1.2</v>
      </c>
      <c r="O2425" s="13">
        <v>0</v>
      </c>
      <c r="P2425" s="82">
        <f t="shared" si="39"/>
        <v>0.59000000000000008</v>
      </c>
    </row>
    <row r="2426" spans="1:16" s="18" customFormat="1" x14ac:dyDescent="0.25">
      <c r="A2426" s="13">
        <v>2019</v>
      </c>
      <c r="B2426" s="13">
        <v>9</v>
      </c>
      <c r="C2426" s="13" t="s">
        <v>27</v>
      </c>
      <c r="D2426" s="13" t="s">
        <v>160</v>
      </c>
      <c r="E2426" s="5" t="s">
        <v>17</v>
      </c>
      <c r="F2426" s="13" t="s">
        <v>162</v>
      </c>
      <c r="G2426" s="7" t="s">
        <v>157</v>
      </c>
      <c r="H2426" s="13">
        <v>4.43</v>
      </c>
      <c r="I2426" s="13">
        <v>0</v>
      </c>
      <c r="J2426" s="13">
        <v>0</v>
      </c>
      <c r="K2426" s="13">
        <v>0.06</v>
      </c>
      <c r="L2426" s="13">
        <v>0</v>
      </c>
      <c r="M2426" s="13">
        <v>4.37</v>
      </c>
      <c r="N2426" s="13">
        <v>2.9299999999999997</v>
      </c>
      <c r="O2426" s="13">
        <v>0</v>
      </c>
      <c r="P2426" s="82">
        <f t="shared" si="39"/>
        <v>1.4400000000000004</v>
      </c>
    </row>
    <row r="2427" spans="1:16" s="18" customFormat="1" x14ac:dyDescent="0.25">
      <c r="A2427" s="13">
        <v>2019</v>
      </c>
      <c r="B2427" s="13">
        <v>9</v>
      </c>
      <c r="C2427" s="13" t="s">
        <v>27</v>
      </c>
      <c r="D2427" s="13" t="s">
        <v>158</v>
      </c>
      <c r="E2427" s="5" t="s">
        <v>17</v>
      </c>
      <c r="F2427" s="13" t="s">
        <v>163</v>
      </c>
      <c r="G2427" s="7" t="s">
        <v>157</v>
      </c>
      <c r="H2427" s="13">
        <v>1.56</v>
      </c>
      <c r="I2427" s="13">
        <v>0</v>
      </c>
      <c r="J2427" s="13">
        <v>0</v>
      </c>
      <c r="K2427" s="13">
        <v>0.02</v>
      </c>
      <c r="L2427" s="13">
        <v>0</v>
      </c>
      <c r="M2427" s="13">
        <v>1.54</v>
      </c>
      <c r="N2427" s="13">
        <v>1.03</v>
      </c>
      <c r="O2427" s="13">
        <v>0</v>
      </c>
      <c r="P2427" s="82">
        <f t="shared" si="39"/>
        <v>0.51</v>
      </c>
    </row>
    <row r="2428" spans="1:16" s="18" customFormat="1" x14ac:dyDescent="0.25">
      <c r="A2428" s="13">
        <v>2019</v>
      </c>
      <c r="B2428" s="13">
        <v>9</v>
      </c>
      <c r="C2428" s="13" t="s">
        <v>27</v>
      </c>
      <c r="D2428" s="13" t="s">
        <v>158</v>
      </c>
      <c r="E2428" s="5" t="s">
        <v>17</v>
      </c>
      <c r="F2428" s="13" t="s">
        <v>164</v>
      </c>
      <c r="G2428" s="7" t="s">
        <v>157</v>
      </c>
      <c r="H2428" s="13">
        <v>0.89</v>
      </c>
      <c r="I2428" s="13">
        <v>0</v>
      </c>
      <c r="J2428" s="13">
        <v>0</v>
      </c>
      <c r="K2428" s="13">
        <v>0.01</v>
      </c>
      <c r="L2428" s="13">
        <v>0</v>
      </c>
      <c r="M2428" s="13">
        <v>0.88</v>
      </c>
      <c r="N2428" s="13">
        <v>0.59</v>
      </c>
      <c r="O2428" s="13">
        <v>0</v>
      </c>
      <c r="P2428" s="82">
        <f t="shared" si="39"/>
        <v>0.29000000000000004</v>
      </c>
    </row>
    <row r="2429" spans="1:16" s="18" customFormat="1" x14ac:dyDescent="0.25">
      <c r="A2429" s="13">
        <v>2019</v>
      </c>
      <c r="B2429" s="13">
        <v>9</v>
      </c>
      <c r="C2429" s="13" t="s">
        <v>27</v>
      </c>
      <c r="D2429" s="13" t="s">
        <v>160</v>
      </c>
      <c r="E2429" s="5" t="s">
        <v>17</v>
      </c>
      <c r="F2429" s="13" t="s">
        <v>165</v>
      </c>
      <c r="G2429" s="7" t="s">
        <v>157</v>
      </c>
      <c r="H2429" s="13">
        <v>0.66</v>
      </c>
      <c r="I2429" s="13">
        <v>0</v>
      </c>
      <c r="J2429" s="13">
        <v>0</v>
      </c>
      <c r="K2429" s="13">
        <v>0.01</v>
      </c>
      <c r="L2429" s="13">
        <v>0</v>
      </c>
      <c r="M2429" s="13">
        <v>0.65</v>
      </c>
      <c r="N2429" s="13">
        <v>0.44</v>
      </c>
      <c r="O2429" s="13">
        <v>0</v>
      </c>
      <c r="P2429" s="82">
        <f t="shared" si="39"/>
        <v>0.21000000000000002</v>
      </c>
    </row>
    <row r="2430" spans="1:16" s="18" customFormat="1" x14ac:dyDescent="0.25">
      <c r="A2430" s="13">
        <v>2019</v>
      </c>
      <c r="B2430" s="13">
        <v>9</v>
      </c>
      <c r="C2430" s="13" t="s">
        <v>19</v>
      </c>
      <c r="D2430" s="13" t="s">
        <v>166</v>
      </c>
      <c r="E2430" s="13" t="s">
        <v>104</v>
      </c>
      <c r="F2430" s="13" t="s">
        <v>167</v>
      </c>
      <c r="G2430" s="7" t="s">
        <v>168</v>
      </c>
      <c r="H2430" s="13">
        <v>3.29</v>
      </c>
      <c r="I2430" s="13">
        <v>0</v>
      </c>
      <c r="J2430" s="13">
        <v>0</v>
      </c>
      <c r="K2430" s="13">
        <v>0</v>
      </c>
      <c r="L2430" s="13">
        <v>3.29</v>
      </c>
      <c r="M2430" s="13">
        <v>0</v>
      </c>
      <c r="N2430" s="13">
        <v>0</v>
      </c>
      <c r="O2430" s="13">
        <v>0</v>
      </c>
      <c r="P2430" s="82">
        <f t="shared" si="39"/>
        <v>0</v>
      </c>
    </row>
    <row r="2431" spans="1:16" s="18" customFormat="1" x14ac:dyDescent="0.25">
      <c r="A2431" s="13">
        <v>2019</v>
      </c>
      <c r="B2431" s="13">
        <v>9</v>
      </c>
      <c r="C2431" s="13" t="s">
        <v>19</v>
      </c>
      <c r="D2431" s="13" t="s">
        <v>166</v>
      </c>
      <c r="E2431" s="13" t="s">
        <v>104</v>
      </c>
      <c r="F2431" s="13" t="s">
        <v>168</v>
      </c>
      <c r="G2431" s="7" t="s">
        <v>168</v>
      </c>
      <c r="H2431" s="13">
        <v>2.93</v>
      </c>
      <c r="I2431" s="13">
        <v>0</v>
      </c>
      <c r="J2431" s="13">
        <v>0</v>
      </c>
      <c r="K2431" s="13">
        <v>0</v>
      </c>
      <c r="L2431" s="13">
        <v>2.93</v>
      </c>
      <c r="M2431" s="13">
        <v>0</v>
      </c>
      <c r="N2431" s="13">
        <v>0</v>
      </c>
      <c r="O2431" s="13">
        <v>0</v>
      </c>
      <c r="P2431" s="82">
        <f t="shared" si="39"/>
        <v>0</v>
      </c>
    </row>
    <row r="2432" spans="1:16" s="18" customFormat="1" x14ac:dyDescent="0.25">
      <c r="A2432" s="13">
        <v>2019</v>
      </c>
      <c r="B2432" s="13">
        <v>9</v>
      </c>
      <c r="C2432" s="13" t="s">
        <v>19</v>
      </c>
      <c r="D2432" s="13" t="s">
        <v>103</v>
      </c>
      <c r="E2432" s="13" t="s">
        <v>104</v>
      </c>
      <c r="F2432" s="13" t="s">
        <v>519</v>
      </c>
      <c r="G2432" s="7" t="s">
        <v>168</v>
      </c>
      <c r="H2432" s="13">
        <v>1.1000000000000001</v>
      </c>
      <c r="I2432" s="13">
        <v>0</v>
      </c>
      <c r="J2432" s="13">
        <v>0</v>
      </c>
      <c r="K2432" s="13">
        <v>0</v>
      </c>
      <c r="L2432" s="13">
        <v>1.1000000000000001</v>
      </c>
      <c r="M2432" s="13">
        <v>0</v>
      </c>
      <c r="N2432" s="13">
        <v>0</v>
      </c>
      <c r="O2432" s="13">
        <v>0</v>
      </c>
      <c r="P2432" s="82">
        <f t="shared" si="39"/>
        <v>0</v>
      </c>
    </row>
    <row r="2433" spans="1:16" s="18" customFormat="1" x14ac:dyDescent="0.25">
      <c r="A2433" s="13">
        <v>2019</v>
      </c>
      <c r="B2433" s="13">
        <v>9</v>
      </c>
      <c r="C2433" s="13" t="s">
        <v>19</v>
      </c>
      <c r="D2433" s="13" t="s">
        <v>103</v>
      </c>
      <c r="E2433" s="13" t="s">
        <v>104</v>
      </c>
      <c r="F2433" s="13" t="s">
        <v>169</v>
      </c>
      <c r="G2433" s="7" t="s">
        <v>168</v>
      </c>
      <c r="H2433" s="13">
        <v>2.09</v>
      </c>
      <c r="I2433" s="13">
        <v>0</v>
      </c>
      <c r="J2433" s="13">
        <v>0</v>
      </c>
      <c r="K2433" s="13">
        <v>0</v>
      </c>
      <c r="L2433" s="13">
        <v>2.09</v>
      </c>
      <c r="M2433" s="13">
        <v>0</v>
      </c>
      <c r="N2433" s="13">
        <v>0</v>
      </c>
      <c r="O2433" s="13">
        <v>0</v>
      </c>
      <c r="P2433" s="82">
        <f t="shared" si="39"/>
        <v>0</v>
      </c>
    </row>
    <row r="2434" spans="1:16" s="18" customFormat="1" x14ac:dyDescent="0.25">
      <c r="A2434" s="13">
        <v>2019</v>
      </c>
      <c r="B2434" s="13">
        <v>9</v>
      </c>
      <c r="C2434" s="13" t="s">
        <v>79</v>
      </c>
      <c r="D2434" s="13" t="s">
        <v>137</v>
      </c>
      <c r="E2434" s="13" t="s">
        <v>138</v>
      </c>
      <c r="F2434" s="13" t="s">
        <v>170</v>
      </c>
      <c r="G2434" s="7" t="s">
        <v>171</v>
      </c>
      <c r="H2434" s="13">
        <v>3.2199999999999998</v>
      </c>
      <c r="I2434" s="13">
        <v>0</v>
      </c>
      <c r="J2434" s="13">
        <v>0</v>
      </c>
      <c r="K2434" s="13">
        <v>0</v>
      </c>
      <c r="L2434" s="13">
        <v>3.2199999999999998</v>
      </c>
      <c r="M2434" s="13">
        <v>0</v>
      </c>
      <c r="N2434" s="13">
        <v>0</v>
      </c>
      <c r="O2434" s="13">
        <v>0</v>
      </c>
      <c r="P2434" s="82">
        <f t="shared" si="39"/>
        <v>0</v>
      </c>
    </row>
    <row r="2435" spans="1:16" s="18" customFormat="1" x14ac:dyDescent="0.25">
      <c r="A2435" s="13">
        <v>2019</v>
      </c>
      <c r="B2435" s="13">
        <v>9</v>
      </c>
      <c r="C2435" s="13" t="s">
        <v>79</v>
      </c>
      <c r="D2435" s="13" t="s">
        <v>137</v>
      </c>
      <c r="E2435" s="13" t="s">
        <v>138</v>
      </c>
      <c r="F2435" s="13" t="s">
        <v>172</v>
      </c>
      <c r="G2435" s="7" t="s">
        <v>171</v>
      </c>
      <c r="H2435" s="13">
        <v>21.15</v>
      </c>
      <c r="I2435" s="13">
        <v>0</v>
      </c>
      <c r="J2435" s="13">
        <v>0</v>
      </c>
      <c r="K2435" s="13">
        <v>21.15</v>
      </c>
      <c r="L2435" s="13">
        <v>0</v>
      </c>
      <c r="M2435" s="13">
        <v>0</v>
      </c>
      <c r="N2435" s="13">
        <v>0</v>
      </c>
      <c r="O2435" s="13">
        <v>0</v>
      </c>
      <c r="P2435" s="82">
        <f t="shared" si="39"/>
        <v>0</v>
      </c>
    </row>
    <row r="2436" spans="1:16" s="18" customFormat="1" x14ac:dyDescent="0.25">
      <c r="A2436" s="13">
        <v>2019</v>
      </c>
      <c r="B2436" s="13">
        <v>9</v>
      </c>
      <c r="C2436" s="13" t="s">
        <v>79</v>
      </c>
      <c r="D2436" s="13" t="s">
        <v>137</v>
      </c>
      <c r="E2436" s="13" t="s">
        <v>138</v>
      </c>
      <c r="F2436" s="13" t="s">
        <v>174</v>
      </c>
      <c r="G2436" s="7" t="s">
        <v>171</v>
      </c>
      <c r="H2436" s="13">
        <v>0.61</v>
      </c>
      <c r="I2436" s="13">
        <v>0</v>
      </c>
      <c r="J2436" s="13">
        <v>0</v>
      </c>
      <c r="K2436" s="13">
        <v>0</v>
      </c>
      <c r="L2436" s="13">
        <v>0.61</v>
      </c>
      <c r="M2436" s="13">
        <v>0</v>
      </c>
      <c r="N2436" s="13">
        <v>0</v>
      </c>
      <c r="O2436" s="13">
        <v>0</v>
      </c>
      <c r="P2436" s="82">
        <f t="shared" ref="P2436:P2499" si="40">+O2436+M2436-N2436</f>
        <v>0</v>
      </c>
    </row>
    <row r="2437" spans="1:16" s="18" customFormat="1" x14ac:dyDescent="0.25">
      <c r="A2437" s="13">
        <v>2019</v>
      </c>
      <c r="B2437" s="13">
        <v>9</v>
      </c>
      <c r="C2437" s="13" t="s">
        <v>79</v>
      </c>
      <c r="D2437" s="13" t="s">
        <v>137</v>
      </c>
      <c r="E2437" s="13" t="s">
        <v>138</v>
      </c>
      <c r="F2437" s="13" t="s">
        <v>175</v>
      </c>
      <c r="G2437" s="7" t="s">
        <v>171</v>
      </c>
      <c r="H2437" s="13">
        <v>3.01</v>
      </c>
      <c r="I2437" s="13">
        <v>0</v>
      </c>
      <c r="J2437" s="13">
        <v>0</v>
      </c>
      <c r="K2437" s="13">
        <v>0</v>
      </c>
      <c r="L2437" s="13">
        <v>3.01</v>
      </c>
      <c r="M2437" s="13">
        <v>0</v>
      </c>
      <c r="N2437" s="13">
        <v>0</v>
      </c>
      <c r="O2437" s="13">
        <v>0</v>
      </c>
      <c r="P2437" s="82">
        <f t="shared" si="40"/>
        <v>0</v>
      </c>
    </row>
    <row r="2438" spans="1:16" s="18" customFormat="1" x14ac:dyDescent="0.25">
      <c r="A2438" s="13">
        <v>2019</v>
      </c>
      <c r="B2438" s="13">
        <v>9</v>
      </c>
      <c r="C2438" s="13" t="s">
        <v>27</v>
      </c>
      <c r="D2438" s="13" t="s">
        <v>158</v>
      </c>
      <c r="E2438" s="13" t="s">
        <v>176</v>
      </c>
      <c r="F2438" s="13" t="s">
        <v>177</v>
      </c>
      <c r="G2438" s="7" t="s">
        <v>178</v>
      </c>
      <c r="H2438" s="13">
        <v>0.55000000000000004</v>
      </c>
      <c r="I2438" s="13">
        <v>0</v>
      </c>
      <c r="J2438" s="13">
        <v>0</v>
      </c>
      <c r="K2438" s="13">
        <v>0.55000000000000004</v>
      </c>
      <c r="L2438" s="13">
        <v>0</v>
      </c>
      <c r="M2438" s="13">
        <v>0</v>
      </c>
      <c r="N2438" s="13">
        <v>0</v>
      </c>
      <c r="O2438" s="13">
        <v>0</v>
      </c>
      <c r="P2438" s="82">
        <f t="shared" si="40"/>
        <v>0</v>
      </c>
    </row>
    <row r="2439" spans="1:16" s="18" customFormat="1" x14ac:dyDescent="0.25">
      <c r="A2439" s="13">
        <v>2019</v>
      </c>
      <c r="B2439" s="13">
        <v>9</v>
      </c>
      <c r="C2439" s="13" t="s">
        <v>27</v>
      </c>
      <c r="D2439" s="13" t="s">
        <v>158</v>
      </c>
      <c r="E2439" s="13" t="s">
        <v>176</v>
      </c>
      <c r="F2439" s="13" t="s">
        <v>179</v>
      </c>
      <c r="G2439" s="7" t="s">
        <v>178</v>
      </c>
      <c r="H2439" s="13">
        <v>3.5300000000000002</v>
      </c>
      <c r="I2439" s="13">
        <v>0</v>
      </c>
      <c r="J2439" s="13">
        <v>0</v>
      </c>
      <c r="K2439" s="13">
        <v>0</v>
      </c>
      <c r="L2439" s="13">
        <v>0</v>
      </c>
      <c r="M2439" s="13">
        <v>3.5300000000000002</v>
      </c>
      <c r="N2439" s="13">
        <v>2.04</v>
      </c>
      <c r="O2439" s="13">
        <v>0</v>
      </c>
      <c r="P2439" s="82">
        <f t="shared" si="40"/>
        <v>1.4900000000000002</v>
      </c>
    </row>
    <row r="2440" spans="1:16" s="18" customFormat="1" x14ac:dyDescent="0.25">
      <c r="A2440" s="13">
        <v>2019</v>
      </c>
      <c r="B2440" s="13">
        <v>9</v>
      </c>
      <c r="C2440" s="13" t="s">
        <v>27</v>
      </c>
      <c r="D2440" s="13" t="s">
        <v>180</v>
      </c>
      <c r="E2440" s="13" t="s">
        <v>29</v>
      </c>
      <c r="F2440" s="13" t="s">
        <v>181</v>
      </c>
      <c r="G2440" s="7" t="s">
        <v>182</v>
      </c>
      <c r="H2440" s="13">
        <v>17.66</v>
      </c>
      <c r="I2440" s="13">
        <v>0</v>
      </c>
      <c r="J2440" s="13">
        <v>0</v>
      </c>
      <c r="K2440" s="13">
        <v>17.66</v>
      </c>
      <c r="L2440" s="13">
        <v>0</v>
      </c>
      <c r="M2440" s="13">
        <v>0</v>
      </c>
      <c r="N2440" s="13">
        <v>0</v>
      </c>
      <c r="O2440" s="13">
        <v>0</v>
      </c>
      <c r="P2440" s="82">
        <f t="shared" si="40"/>
        <v>0</v>
      </c>
    </row>
    <row r="2441" spans="1:16" s="18" customFormat="1" x14ac:dyDescent="0.25">
      <c r="A2441" s="13">
        <v>2019</v>
      </c>
      <c r="B2441" s="13">
        <v>9</v>
      </c>
      <c r="C2441" s="13" t="s">
        <v>79</v>
      </c>
      <c r="D2441" s="13" t="s">
        <v>79</v>
      </c>
      <c r="E2441" s="13" t="s">
        <v>138</v>
      </c>
      <c r="F2441" s="13" t="s">
        <v>183</v>
      </c>
      <c r="G2441" s="7" t="s">
        <v>184</v>
      </c>
      <c r="H2441" s="13">
        <v>46.41</v>
      </c>
      <c r="I2441" s="13">
        <v>0</v>
      </c>
      <c r="J2441" s="13">
        <v>0</v>
      </c>
      <c r="K2441" s="13">
        <v>46.41</v>
      </c>
      <c r="L2441" s="13">
        <v>0</v>
      </c>
      <c r="M2441" s="13">
        <v>0</v>
      </c>
      <c r="N2441" s="13">
        <v>0</v>
      </c>
      <c r="O2441" s="13">
        <v>0</v>
      </c>
      <c r="P2441" s="82">
        <f t="shared" si="40"/>
        <v>0</v>
      </c>
    </row>
    <row r="2442" spans="1:16" s="18" customFormat="1" x14ac:dyDescent="0.25">
      <c r="A2442" s="13">
        <v>2019</v>
      </c>
      <c r="B2442" s="13">
        <v>9</v>
      </c>
      <c r="C2442" s="13" t="s">
        <v>79</v>
      </c>
      <c r="D2442" s="13" t="s">
        <v>137</v>
      </c>
      <c r="E2442" s="13" t="s">
        <v>138</v>
      </c>
      <c r="F2442" s="13" t="s">
        <v>183</v>
      </c>
      <c r="G2442" s="7" t="s">
        <v>184</v>
      </c>
      <c r="H2442" s="13">
        <v>1.69</v>
      </c>
      <c r="I2442" s="13">
        <v>0</v>
      </c>
      <c r="J2442" s="13">
        <v>0</v>
      </c>
      <c r="K2442" s="13">
        <v>1.69</v>
      </c>
      <c r="L2442" s="13">
        <v>0</v>
      </c>
      <c r="M2442" s="13">
        <v>0</v>
      </c>
      <c r="N2442" s="13">
        <v>0</v>
      </c>
      <c r="O2442" s="13">
        <v>0</v>
      </c>
      <c r="P2442" s="82">
        <f t="shared" si="40"/>
        <v>0</v>
      </c>
    </row>
    <row r="2443" spans="1:16" s="18" customFormat="1" x14ac:dyDescent="0.25">
      <c r="A2443" s="13">
        <v>2019</v>
      </c>
      <c r="B2443" s="13">
        <v>9</v>
      </c>
      <c r="C2443" s="13" t="s">
        <v>79</v>
      </c>
      <c r="D2443" s="13" t="s">
        <v>79</v>
      </c>
      <c r="E2443" s="13" t="s">
        <v>138</v>
      </c>
      <c r="F2443" s="13" t="s">
        <v>185</v>
      </c>
      <c r="G2443" s="7" t="s">
        <v>184</v>
      </c>
      <c r="H2443" s="13">
        <v>6.6099999999999994</v>
      </c>
      <c r="I2443" s="13">
        <v>0</v>
      </c>
      <c r="J2443" s="13">
        <v>0</v>
      </c>
      <c r="K2443" s="13">
        <v>6.6099999999999994</v>
      </c>
      <c r="L2443" s="13">
        <v>0</v>
      </c>
      <c r="M2443" s="13">
        <v>0</v>
      </c>
      <c r="N2443" s="13">
        <v>0</v>
      </c>
      <c r="O2443" s="13">
        <v>0</v>
      </c>
      <c r="P2443" s="82">
        <f t="shared" si="40"/>
        <v>0</v>
      </c>
    </row>
    <row r="2444" spans="1:16" s="18" customFormat="1" x14ac:dyDescent="0.25">
      <c r="A2444" s="13">
        <v>2019</v>
      </c>
      <c r="B2444" s="13">
        <v>9</v>
      </c>
      <c r="C2444" s="13" t="s">
        <v>79</v>
      </c>
      <c r="D2444" s="13" t="s">
        <v>137</v>
      </c>
      <c r="E2444" s="13" t="s">
        <v>138</v>
      </c>
      <c r="F2444" s="13" t="s">
        <v>186</v>
      </c>
      <c r="G2444" s="7" t="s">
        <v>184</v>
      </c>
      <c r="H2444" s="13">
        <v>1.28</v>
      </c>
      <c r="I2444" s="13">
        <v>0</v>
      </c>
      <c r="J2444" s="13">
        <v>0</v>
      </c>
      <c r="K2444" s="13">
        <v>1.28</v>
      </c>
      <c r="L2444" s="13">
        <v>0</v>
      </c>
      <c r="M2444" s="13">
        <v>0</v>
      </c>
      <c r="N2444" s="13">
        <v>0</v>
      </c>
      <c r="O2444" s="13">
        <v>0</v>
      </c>
      <c r="P2444" s="82">
        <f t="shared" si="40"/>
        <v>0</v>
      </c>
    </row>
    <row r="2445" spans="1:16" s="18" customFormat="1" x14ac:dyDescent="0.25">
      <c r="A2445" s="13">
        <v>2019</v>
      </c>
      <c r="B2445" s="13">
        <v>9</v>
      </c>
      <c r="C2445" s="13" t="s">
        <v>79</v>
      </c>
      <c r="D2445" s="13" t="s">
        <v>137</v>
      </c>
      <c r="E2445" s="13" t="s">
        <v>138</v>
      </c>
      <c r="F2445" s="13" t="s">
        <v>187</v>
      </c>
      <c r="G2445" s="7" t="s">
        <v>184</v>
      </c>
      <c r="H2445" s="13">
        <v>0.11</v>
      </c>
      <c r="I2445" s="13">
        <v>0</v>
      </c>
      <c r="J2445" s="13">
        <v>0</v>
      </c>
      <c r="K2445" s="13">
        <v>0.11</v>
      </c>
      <c r="L2445" s="13">
        <v>0</v>
      </c>
      <c r="M2445" s="13">
        <v>0</v>
      </c>
      <c r="N2445" s="13">
        <v>0</v>
      </c>
      <c r="O2445" s="13">
        <v>0</v>
      </c>
      <c r="P2445" s="82">
        <f t="shared" si="40"/>
        <v>0</v>
      </c>
    </row>
    <row r="2446" spans="1:16" s="18" customFormat="1" x14ac:dyDescent="0.25">
      <c r="A2446" s="13">
        <v>2019</v>
      </c>
      <c r="B2446" s="13">
        <v>9</v>
      </c>
      <c r="C2446" s="13" t="s">
        <v>79</v>
      </c>
      <c r="D2446" s="13" t="s">
        <v>79</v>
      </c>
      <c r="E2446" s="13" t="s">
        <v>138</v>
      </c>
      <c r="F2446" s="13" t="s">
        <v>188</v>
      </c>
      <c r="G2446" s="7" t="s">
        <v>184</v>
      </c>
      <c r="H2446" s="13">
        <v>0.03</v>
      </c>
      <c r="I2446" s="13">
        <v>0</v>
      </c>
      <c r="J2446" s="13">
        <v>0</v>
      </c>
      <c r="K2446" s="13">
        <v>0.03</v>
      </c>
      <c r="L2446" s="13">
        <v>0</v>
      </c>
      <c r="M2446" s="13">
        <v>0</v>
      </c>
      <c r="N2446" s="13">
        <v>0</v>
      </c>
      <c r="O2446" s="13">
        <v>0</v>
      </c>
      <c r="P2446" s="82">
        <f t="shared" si="40"/>
        <v>0</v>
      </c>
    </row>
    <row r="2447" spans="1:16" s="18" customFormat="1" x14ac:dyDescent="0.25">
      <c r="A2447" s="13">
        <v>2019</v>
      </c>
      <c r="B2447" s="13">
        <v>9</v>
      </c>
      <c r="C2447" s="13" t="s">
        <v>27</v>
      </c>
      <c r="D2447" s="13" t="s">
        <v>180</v>
      </c>
      <c r="E2447" s="13" t="s">
        <v>29</v>
      </c>
      <c r="F2447" s="13" t="s">
        <v>189</v>
      </c>
      <c r="G2447" s="7" t="s">
        <v>190</v>
      </c>
      <c r="H2447" s="13">
        <v>112.98</v>
      </c>
      <c r="I2447" s="13">
        <v>0</v>
      </c>
      <c r="J2447" s="13">
        <v>0</v>
      </c>
      <c r="K2447" s="13">
        <v>89.81</v>
      </c>
      <c r="L2447" s="13">
        <v>23.169999999999998</v>
      </c>
      <c r="M2447" s="13">
        <v>0</v>
      </c>
      <c r="N2447" s="13">
        <v>0</v>
      </c>
      <c r="O2447" s="13">
        <v>0</v>
      </c>
      <c r="P2447" s="82">
        <f t="shared" si="40"/>
        <v>0</v>
      </c>
    </row>
    <row r="2448" spans="1:16" s="18" customFormat="1" x14ac:dyDescent="0.25">
      <c r="A2448" s="13">
        <v>2019</v>
      </c>
      <c r="B2448" s="13">
        <v>9</v>
      </c>
      <c r="C2448" s="13" t="s">
        <v>27</v>
      </c>
      <c r="D2448" s="13" t="s">
        <v>191</v>
      </c>
      <c r="E2448" s="13" t="s">
        <v>29</v>
      </c>
      <c r="F2448" s="13" t="s">
        <v>189</v>
      </c>
      <c r="G2448" s="7" t="s">
        <v>190</v>
      </c>
      <c r="H2448" s="13">
        <v>3.67</v>
      </c>
      <c r="I2448" s="13">
        <v>0</v>
      </c>
      <c r="J2448" s="13">
        <v>0</v>
      </c>
      <c r="K2448" s="13">
        <v>2.91</v>
      </c>
      <c r="L2448" s="13">
        <v>0.76</v>
      </c>
      <c r="M2448" s="13">
        <v>0</v>
      </c>
      <c r="N2448" s="13">
        <v>0</v>
      </c>
      <c r="O2448" s="13">
        <v>0</v>
      </c>
      <c r="P2448" s="82">
        <f t="shared" si="40"/>
        <v>0</v>
      </c>
    </row>
    <row r="2449" spans="1:16" s="18" customFormat="1" x14ac:dyDescent="0.25">
      <c r="A2449" s="13">
        <v>2019</v>
      </c>
      <c r="B2449" s="13">
        <v>9</v>
      </c>
      <c r="C2449" s="13" t="s">
        <v>27</v>
      </c>
      <c r="D2449" s="13" t="s">
        <v>191</v>
      </c>
      <c r="E2449" s="13" t="s">
        <v>29</v>
      </c>
      <c r="F2449" s="13" t="s">
        <v>192</v>
      </c>
      <c r="G2449" s="7" t="s">
        <v>190</v>
      </c>
      <c r="H2449" s="13">
        <v>9.06</v>
      </c>
      <c r="I2449" s="13">
        <v>0</v>
      </c>
      <c r="J2449" s="13">
        <v>0</v>
      </c>
      <c r="K2449" s="13">
        <v>7.21</v>
      </c>
      <c r="L2449" s="13">
        <v>1.85</v>
      </c>
      <c r="M2449" s="13">
        <v>0</v>
      </c>
      <c r="N2449" s="13">
        <v>0</v>
      </c>
      <c r="O2449" s="13">
        <v>0</v>
      </c>
      <c r="P2449" s="82">
        <f t="shared" si="40"/>
        <v>0</v>
      </c>
    </row>
    <row r="2450" spans="1:16" s="18" customFormat="1" x14ac:dyDescent="0.25">
      <c r="A2450" s="13">
        <v>2019</v>
      </c>
      <c r="B2450" s="13">
        <v>9</v>
      </c>
      <c r="C2450" s="13" t="s">
        <v>19</v>
      </c>
      <c r="D2450" s="13" t="s">
        <v>106</v>
      </c>
      <c r="E2450" s="13" t="s">
        <v>29</v>
      </c>
      <c r="F2450" s="13" t="s">
        <v>193</v>
      </c>
      <c r="G2450" s="7" t="s">
        <v>193</v>
      </c>
      <c r="H2450" s="13">
        <v>3226.1900000000005</v>
      </c>
      <c r="I2450" s="13">
        <v>0</v>
      </c>
      <c r="J2450" s="13">
        <v>124.81</v>
      </c>
      <c r="K2450" s="13">
        <v>9.6800000000000015</v>
      </c>
      <c r="L2450" s="13">
        <v>379.26</v>
      </c>
      <c r="M2450" s="13">
        <v>425.62</v>
      </c>
      <c r="N2450" s="13">
        <v>425.29999999999995</v>
      </c>
      <c r="O2450" s="13">
        <v>2286.8200000000002</v>
      </c>
      <c r="P2450" s="82">
        <f t="shared" si="40"/>
        <v>2287.1400000000003</v>
      </c>
    </row>
    <row r="2451" spans="1:16" s="18" customFormat="1" x14ac:dyDescent="0.25">
      <c r="A2451" s="13">
        <v>2019</v>
      </c>
      <c r="B2451" s="13">
        <v>9</v>
      </c>
      <c r="C2451" s="13" t="s">
        <v>89</v>
      </c>
      <c r="D2451" s="13" t="s">
        <v>197</v>
      </c>
      <c r="E2451" s="13" t="s">
        <v>29</v>
      </c>
      <c r="F2451" s="13" t="s">
        <v>198</v>
      </c>
      <c r="G2451" s="7" t="s">
        <v>196</v>
      </c>
      <c r="H2451" s="13">
        <v>5.25</v>
      </c>
      <c r="I2451" s="13">
        <v>0</v>
      </c>
      <c r="J2451" s="13">
        <v>0</v>
      </c>
      <c r="K2451" s="13">
        <v>5.25</v>
      </c>
      <c r="L2451" s="13">
        <v>0</v>
      </c>
      <c r="M2451" s="13">
        <v>0</v>
      </c>
      <c r="N2451" s="13">
        <v>0</v>
      </c>
      <c r="O2451" s="13">
        <v>0</v>
      </c>
      <c r="P2451" s="82">
        <f t="shared" si="40"/>
        <v>0</v>
      </c>
    </row>
    <row r="2452" spans="1:16" s="18" customFormat="1" x14ac:dyDescent="0.25">
      <c r="A2452" s="13">
        <v>2019</v>
      </c>
      <c r="B2452" s="13">
        <v>9</v>
      </c>
      <c r="C2452" s="13" t="s">
        <v>89</v>
      </c>
      <c r="D2452" s="13" t="s">
        <v>197</v>
      </c>
      <c r="E2452" s="13" t="s">
        <v>29</v>
      </c>
      <c r="F2452" s="13" t="s">
        <v>199</v>
      </c>
      <c r="G2452" s="5" t="s">
        <v>200</v>
      </c>
      <c r="H2452" s="13">
        <v>61.44</v>
      </c>
      <c r="I2452" s="13">
        <v>0</v>
      </c>
      <c r="J2452" s="13">
        <v>0</v>
      </c>
      <c r="K2452" s="13">
        <v>10.55</v>
      </c>
      <c r="L2452" s="13">
        <v>3.23</v>
      </c>
      <c r="M2452" s="13">
        <v>46.87</v>
      </c>
      <c r="N2452" s="13">
        <v>3.87</v>
      </c>
      <c r="O2452" s="13">
        <v>0.8</v>
      </c>
      <c r="P2452" s="82">
        <f t="shared" si="40"/>
        <v>43.8</v>
      </c>
    </row>
    <row r="2453" spans="1:16" s="18" customFormat="1" x14ac:dyDescent="0.25">
      <c r="A2453" s="13">
        <v>2019</v>
      </c>
      <c r="B2453" s="13">
        <v>9</v>
      </c>
      <c r="C2453" s="13" t="s">
        <v>89</v>
      </c>
      <c r="D2453" s="13" t="s">
        <v>197</v>
      </c>
      <c r="E2453" s="13" t="s">
        <v>29</v>
      </c>
      <c r="F2453" s="13" t="s">
        <v>201</v>
      </c>
      <c r="G2453" s="5" t="s">
        <v>200</v>
      </c>
      <c r="H2453" s="13">
        <v>85.65</v>
      </c>
      <c r="I2453" s="13">
        <v>0</v>
      </c>
      <c r="J2453" s="13">
        <v>0</v>
      </c>
      <c r="K2453" s="13">
        <v>14.7</v>
      </c>
      <c r="L2453" s="13">
        <v>4.5</v>
      </c>
      <c r="M2453" s="13">
        <v>65.33</v>
      </c>
      <c r="N2453" s="13">
        <v>5.4</v>
      </c>
      <c r="O2453" s="13">
        <v>1.1200000000000001</v>
      </c>
      <c r="P2453" s="82">
        <f t="shared" si="40"/>
        <v>61.050000000000004</v>
      </c>
    </row>
    <row r="2454" spans="1:16" s="18" customFormat="1" x14ac:dyDescent="0.25">
      <c r="A2454" s="13">
        <v>2019</v>
      </c>
      <c r="B2454" s="13">
        <v>9</v>
      </c>
      <c r="C2454" s="13" t="s">
        <v>89</v>
      </c>
      <c r="D2454" s="13" t="s">
        <v>197</v>
      </c>
      <c r="E2454" s="13" t="s">
        <v>29</v>
      </c>
      <c r="F2454" s="13" t="s">
        <v>202</v>
      </c>
      <c r="G2454" s="5" t="s">
        <v>200</v>
      </c>
      <c r="H2454" s="13">
        <v>25.9</v>
      </c>
      <c r="I2454" s="13">
        <v>0</v>
      </c>
      <c r="J2454" s="13">
        <v>0</v>
      </c>
      <c r="K2454" s="13">
        <v>4.45</v>
      </c>
      <c r="L2454" s="13">
        <v>1.3599999999999999</v>
      </c>
      <c r="M2454" s="13">
        <v>19.760000000000002</v>
      </c>
      <c r="N2454" s="13">
        <v>1.63</v>
      </c>
      <c r="O2454" s="13">
        <v>0.34</v>
      </c>
      <c r="P2454" s="82">
        <f t="shared" si="40"/>
        <v>18.470000000000002</v>
      </c>
    </row>
    <row r="2455" spans="1:16" s="18" customFormat="1" x14ac:dyDescent="0.25">
      <c r="A2455" s="13">
        <v>2019</v>
      </c>
      <c r="B2455" s="13">
        <v>9</v>
      </c>
      <c r="C2455" s="13" t="s">
        <v>203</v>
      </c>
      <c r="D2455" s="13" t="s">
        <v>204</v>
      </c>
      <c r="E2455" s="13" t="s">
        <v>548</v>
      </c>
      <c r="F2455" s="13" t="s">
        <v>204</v>
      </c>
      <c r="G2455" s="5" t="s">
        <v>17</v>
      </c>
      <c r="H2455" s="13">
        <v>29.11</v>
      </c>
      <c r="I2455" s="13">
        <v>0</v>
      </c>
      <c r="J2455" s="13">
        <v>0</v>
      </c>
      <c r="K2455" s="13">
        <v>0.08</v>
      </c>
      <c r="L2455" s="13">
        <v>9.34</v>
      </c>
      <c r="M2455" s="13">
        <v>0</v>
      </c>
      <c r="N2455" s="13">
        <v>0</v>
      </c>
      <c r="O2455" s="13">
        <v>19.690000000000001</v>
      </c>
      <c r="P2455" s="82">
        <f t="shared" si="40"/>
        <v>19.690000000000001</v>
      </c>
    </row>
    <row r="2456" spans="1:16" s="18" customFormat="1" x14ac:dyDescent="0.25">
      <c r="A2456" s="13">
        <v>2019</v>
      </c>
      <c r="B2456" s="13">
        <v>9</v>
      </c>
      <c r="C2456" s="13" t="s">
        <v>19</v>
      </c>
      <c r="D2456" s="13" t="s">
        <v>46</v>
      </c>
      <c r="E2456" s="13" t="s">
        <v>206</v>
      </c>
      <c r="F2456" s="13" t="s">
        <v>207</v>
      </c>
      <c r="G2456" s="7" t="s">
        <v>208</v>
      </c>
      <c r="H2456" s="13">
        <v>6.7099999999999991</v>
      </c>
      <c r="I2456" s="13">
        <v>0</v>
      </c>
      <c r="J2456" s="13">
        <v>0</v>
      </c>
      <c r="K2456" s="13">
        <v>2.14</v>
      </c>
      <c r="L2456" s="13">
        <v>4.57</v>
      </c>
      <c r="M2456" s="13">
        <v>0</v>
      </c>
      <c r="N2456" s="13">
        <v>0</v>
      </c>
      <c r="O2456" s="13">
        <v>0</v>
      </c>
      <c r="P2456" s="82">
        <f t="shared" si="40"/>
        <v>0</v>
      </c>
    </row>
    <row r="2457" spans="1:16" s="18" customFormat="1" x14ac:dyDescent="0.25">
      <c r="A2457" s="13">
        <v>2019</v>
      </c>
      <c r="B2457" s="13">
        <v>9</v>
      </c>
      <c r="C2457" s="13" t="s">
        <v>209</v>
      </c>
      <c r="D2457" s="13" t="s">
        <v>210</v>
      </c>
      <c r="E2457" s="13" t="s">
        <v>17</v>
      </c>
      <c r="F2457" s="13" t="s">
        <v>211</v>
      </c>
      <c r="G2457" s="7" t="s">
        <v>212</v>
      </c>
      <c r="H2457" s="13">
        <v>0.14000000000000001</v>
      </c>
      <c r="I2457" s="13">
        <v>0</v>
      </c>
      <c r="J2457" s="13">
        <v>0</v>
      </c>
      <c r="K2457" s="13">
        <v>0</v>
      </c>
      <c r="L2457" s="13">
        <v>0.03</v>
      </c>
      <c r="M2457" s="13">
        <v>0</v>
      </c>
      <c r="N2457" s="13">
        <v>0</v>
      </c>
      <c r="O2457" s="13">
        <v>0.1</v>
      </c>
      <c r="P2457" s="82">
        <f t="shared" si="40"/>
        <v>0.1</v>
      </c>
    </row>
    <row r="2458" spans="1:16" s="18" customFormat="1" x14ac:dyDescent="0.25">
      <c r="A2458" s="13">
        <v>2019</v>
      </c>
      <c r="B2458" s="13">
        <v>9</v>
      </c>
      <c r="C2458" s="13" t="s">
        <v>209</v>
      </c>
      <c r="D2458" s="13" t="s">
        <v>210</v>
      </c>
      <c r="E2458" s="13" t="s">
        <v>17</v>
      </c>
      <c r="F2458" s="13" t="s">
        <v>215</v>
      </c>
      <c r="G2458" s="7" t="s">
        <v>212</v>
      </c>
      <c r="H2458" s="13">
        <v>6.18</v>
      </c>
      <c r="I2458" s="13">
        <v>0</v>
      </c>
      <c r="J2458" s="13">
        <v>0</v>
      </c>
      <c r="K2458" s="13">
        <v>0.06</v>
      </c>
      <c r="L2458" s="13">
        <v>1.5</v>
      </c>
      <c r="M2458" s="13">
        <v>0</v>
      </c>
      <c r="N2458" s="13">
        <v>0</v>
      </c>
      <c r="O2458" s="13">
        <v>4.6100000000000003</v>
      </c>
      <c r="P2458" s="82">
        <f t="shared" si="40"/>
        <v>4.6100000000000003</v>
      </c>
    </row>
    <row r="2459" spans="1:16" s="18" customFormat="1" x14ac:dyDescent="0.25">
      <c r="A2459" s="13">
        <v>2019</v>
      </c>
      <c r="B2459" s="13">
        <v>9</v>
      </c>
      <c r="C2459" s="13" t="s">
        <v>19</v>
      </c>
      <c r="D2459" s="13" t="s">
        <v>106</v>
      </c>
      <c r="E2459" s="13" t="s">
        <v>29</v>
      </c>
      <c r="F2459" s="13" t="s">
        <v>216</v>
      </c>
      <c r="G2459" s="7" t="s">
        <v>217</v>
      </c>
      <c r="H2459" s="13">
        <v>10255.18</v>
      </c>
      <c r="I2459" s="13">
        <v>0</v>
      </c>
      <c r="J2459" s="13">
        <v>3171.95</v>
      </c>
      <c r="K2459" s="13">
        <v>56.46</v>
      </c>
      <c r="L2459" s="13">
        <v>1073.6500000000001</v>
      </c>
      <c r="M2459" s="13">
        <v>190.53</v>
      </c>
      <c r="N2459" s="13">
        <v>0</v>
      </c>
      <c r="O2459" s="13">
        <v>5762.6</v>
      </c>
      <c r="P2459" s="82">
        <f t="shared" si="40"/>
        <v>5953.13</v>
      </c>
    </row>
    <row r="2460" spans="1:16" s="18" customFormat="1" x14ac:dyDescent="0.25">
      <c r="A2460" s="13">
        <v>2019</v>
      </c>
      <c r="B2460" s="13">
        <v>9</v>
      </c>
      <c r="C2460" s="13" t="s">
        <v>19</v>
      </c>
      <c r="D2460" s="13" t="s">
        <v>106</v>
      </c>
      <c r="E2460" s="13" t="s">
        <v>29</v>
      </c>
      <c r="F2460" s="13" t="s">
        <v>218</v>
      </c>
      <c r="G2460" s="7" t="s">
        <v>217</v>
      </c>
      <c r="H2460" s="13">
        <v>4811.91</v>
      </c>
      <c r="I2460" s="13">
        <v>0</v>
      </c>
      <c r="J2460" s="13">
        <v>2574.7999999999997</v>
      </c>
      <c r="K2460" s="13">
        <v>5.7</v>
      </c>
      <c r="L2460" s="13">
        <v>79.52</v>
      </c>
      <c r="M2460" s="13">
        <v>1615.81</v>
      </c>
      <c r="N2460" s="13">
        <v>0</v>
      </c>
      <c r="O2460" s="13">
        <v>536.07999999999993</v>
      </c>
      <c r="P2460" s="82">
        <f t="shared" si="40"/>
        <v>2151.89</v>
      </c>
    </row>
    <row r="2461" spans="1:16" s="18" customFormat="1" x14ac:dyDescent="0.25">
      <c r="A2461" s="13">
        <v>2019</v>
      </c>
      <c r="B2461" s="13">
        <v>9</v>
      </c>
      <c r="C2461" s="13" t="s">
        <v>209</v>
      </c>
      <c r="D2461" s="13" t="s">
        <v>219</v>
      </c>
      <c r="E2461" s="13" t="s">
        <v>220</v>
      </c>
      <c r="F2461" s="13" t="s">
        <v>221</v>
      </c>
      <c r="G2461" s="7" t="s">
        <v>221</v>
      </c>
      <c r="H2461" s="13">
        <v>407.49</v>
      </c>
      <c r="I2461" s="13">
        <v>0</v>
      </c>
      <c r="J2461" s="13">
        <v>0</v>
      </c>
      <c r="K2461" s="13">
        <v>0.03</v>
      </c>
      <c r="L2461" s="13">
        <v>0</v>
      </c>
      <c r="M2461" s="13">
        <v>407.47</v>
      </c>
      <c r="N2461" s="13">
        <v>12.66</v>
      </c>
      <c r="O2461" s="13">
        <v>0</v>
      </c>
      <c r="P2461" s="82">
        <f t="shared" si="40"/>
        <v>394.81</v>
      </c>
    </row>
    <row r="2462" spans="1:16" s="18" customFormat="1" x14ac:dyDescent="0.25">
      <c r="A2462" s="13">
        <v>2019</v>
      </c>
      <c r="B2462" s="13">
        <v>9</v>
      </c>
      <c r="C2462" s="13" t="s">
        <v>222</v>
      </c>
      <c r="D2462" s="13" t="s">
        <v>223</v>
      </c>
      <c r="E2462" s="13" t="s">
        <v>224</v>
      </c>
      <c r="F2462" s="13" t="s">
        <v>225</v>
      </c>
      <c r="G2462" s="7" t="s">
        <v>226</v>
      </c>
      <c r="H2462" s="13">
        <v>0.23</v>
      </c>
      <c r="I2462" s="13">
        <v>0</v>
      </c>
      <c r="J2462" s="13">
        <v>0</v>
      </c>
      <c r="K2462" s="13">
        <v>0</v>
      </c>
      <c r="L2462" s="13">
        <v>0</v>
      </c>
      <c r="M2462" s="13">
        <v>0</v>
      </c>
      <c r="N2462" s="13">
        <v>0</v>
      </c>
      <c r="O2462" s="13">
        <v>0.23</v>
      </c>
      <c r="P2462" s="82">
        <f t="shared" si="40"/>
        <v>0.23</v>
      </c>
    </row>
    <row r="2463" spans="1:16" s="18" customFormat="1" x14ac:dyDescent="0.25">
      <c r="A2463" s="13">
        <v>2019</v>
      </c>
      <c r="B2463" s="13">
        <v>9</v>
      </c>
      <c r="C2463" s="13" t="s">
        <v>222</v>
      </c>
      <c r="D2463" s="13" t="s">
        <v>223</v>
      </c>
      <c r="E2463" s="13" t="s">
        <v>224</v>
      </c>
      <c r="F2463" s="13" t="s">
        <v>520</v>
      </c>
      <c r="G2463" s="7" t="s">
        <v>226</v>
      </c>
      <c r="H2463" s="13">
        <v>116.46</v>
      </c>
      <c r="I2463" s="13">
        <v>0</v>
      </c>
      <c r="J2463" s="13">
        <v>0</v>
      </c>
      <c r="K2463" s="13">
        <v>0.09</v>
      </c>
      <c r="L2463" s="13">
        <v>0.64</v>
      </c>
      <c r="M2463" s="13">
        <v>0</v>
      </c>
      <c r="N2463" s="13">
        <v>0</v>
      </c>
      <c r="O2463" s="13">
        <v>115.73</v>
      </c>
      <c r="P2463" s="82">
        <f t="shared" si="40"/>
        <v>115.73</v>
      </c>
    </row>
    <row r="2464" spans="1:16" s="18" customFormat="1" x14ac:dyDescent="0.25">
      <c r="A2464" s="13">
        <v>2019</v>
      </c>
      <c r="B2464" s="13">
        <v>9</v>
      </c>
      <c r="C2464" s="13" t="s">
        <v>222</v>
      </c>
      <c r="D2464" s="13" t="s">
        <v>229</v>
      </c>
      <c r="E2464" s="13" t="s">
        <v>224</v>
      </c>
      <c r="F2464" s="13" t="s">
        <v>230</v>
      </c>
      <c r="G2464" s="7" t="s">
        <v>226</v>
      </c>
      <c r="H2464" s="13">
        <v>2022.9</v>
      </c>
      <c r="I2464" s="13">
        <v>0</v>
      </c>
      <c r="J2464" s="13">
        <v>0</v>
      </c>
      <c r="K2464" s="13">
        <v>1.58</v>
      </c>
      <c r="L2464" s="13">
        <v>11.620000000000001</v>
      </c>
      <c r="M2464" s="13">
        <v>2009.6999999999998</v>
      </c>
      <c r="N2464" s="13">
        <v>2.5399999999999996</v>
      </c>
      <c r="O2464" s="13">
        <v>0</v>
      </c>
      <c r="P2464" s="82">
        <f t="shared" si="40"/>
        <v>2007.1599999999999</v>
      </c>
    </row>
    <row r="2465" spans="1:16" s="18" customFormat="1" x14ac:dyDescent="0.25">
      <c r="A2465" s="13">
        <v>2019</v>
      </c>
      <c r="B2465" s="13">
        <v>9</v>
      </c>
      <c r="C2465" s="13" t="s">
        <v>231</v>
      </c>
      <c r="D2465" s="13" t="s">
        <v>232</v>
      </c>
      <c r="E2465" s="13" t="s">
        <v>224</v>
      </c>
      <c r="F2465" s="13" t="s">
        <v>233</v>
      </c>
      <c r="G2465" s="7" t="s">
        <v>226</v>
      </c>
      <c r="H2465" s="13">
        <v>228.64</v>
      </c>
      <c r="I2465" s="13">
        <v>0</v>
      </c>
      <c r="J2465" s="13">
        <v>0</v>
      </c>
      <c r="K2465" s="13">
        <v>0.18</v>
      </c>
      <c r="L2465" s="13">
        <v>1.3</v>
      </c>
      <c r="M2465" s="13">
        <v>0</v>
      </c>
      <c r="N2465" s="13">
        <v>0</v>
      </c>
      <c r="O2465" s="13">
        <v>227.17</v>
      </c>
      <c r="P2465" s="82">
        <f t="shared" si="40"/>
        <v>227.17</v>
      </c>
    </row>
    <row r="2466" spans="1:16" s="18" customFormat="1" x14ac:dyDescent="0.25">
      <c r="A2466" s="13">
        <v>2019</v>
      </c>
      <c r="B2466" s="13">
        <v>9</v>
      </c>
      <c r="C2466" s="13" t="s">
        <v>222</v>
      </c>
      <c r="D2466" s="13" t="s">
        <v>229</v>
      </c>
      <c r="E2466" s="13" t="s">
        <v>224</v>
      </c>
      <c r="F2466" s="13" t="s">
        <v>234</v>
      </c>
      <c r="G2466" s="7" t="s">
        <v>226</v>
      </c>
      <c r="H2466" s="13">
        <v>379.76</v>
      </c>
      <c r="I2466" s="13">
        <v>0</v>
      </c>
      <c r="J2466" s="13">
        <v>0</v>
      </c>
      <c r="K2466" s="13">
        <v>0.3</v>
      </c>
      <c r="L2466" s="13">
        <v>2.2000000000000002</v>
      </c>
      <c r="M2466" s="13">
        <v>0</v>
      </c>
      <c r="N2466" s="13">
        <v>0</v>
      </c>
      <c r="O2466" s="13">
        <v>377.27</v>
      </c>
      <c r="P2466" s="82">
        <f t="shared" si="40"/>
        <v>377.27</v>
      </c>
    </row>
    <row r="2467" spans="1:16" s="18" customFormat="1" x14ac:dyDescent="0.25">
      <c r="A2467" s="13">
        <v>2019</v>
      </c>
      <c r="B2467" s="13">
        <v>9</v>
      </c>
      <c r="C2467" s="13" t="s">
        <v>15</v>
      </c>
      <c r="D2467" s="13" t="s">
        <v>131</v>
      </c>
      <c r="E2467" s="13" t="s">
        <v>43</v>
      </c>
      <c r="F2467" s="13" t="s">
        <v>235</v>
      </c>
      <c r="G2467" s="7" t="s">
        <v>16</v>
      </c>
      <c r="H2467" s="13">
        <v>62.85</v>
      </c>
      <c r="I2467" s="13">
        <v>0</v>
      </c>
      <c r="J2467" s="13">
        <v>0</v>
      </c>
      <c r="K2467" s="13">
        <v>1.1000000000000001</v>
      </c>
      <c r="L2467" s="13">
        <v>44.92</v>
      </c>
      <c r="M2467" s="13">
        <v>0</v>
      </c>
      <c r="N2467" s="13">
        <v>0</v>
      </c>
      <c r="O2467" s="13">
        <v>16.84</v>
      </c>
      <c r="P2467" s="82">
        <f t="shared" si="40"/>
        <v>16.84</v>
      </c>
    </row>
    <row r="2468" spans="1:16" s="18" customFormat="1" x14ac:dyDescent="0.25">
      <c r="A2468" s="13">
        <v>2019</v>
      </c>
      <c r="B2468" s="13">
        <v>9</v>
      </c>
      <c r="C2468" s="13" t="s">
        <v>15</v>
      </c>
      <c r="D2468" s="13" t="s">
        <v>236</v>
      </c>
      <c r="E2468" s="13" t="s">
        <v>43</v>
      </c>
      <c r="F2468" s="13" t="s">
        <v>237</v>
      </c>
      <c r="G2468" s="7" t="s">
        <v>16</v>
      </c>
      <c r="H2468" s="13">
        <v>11.72</v>
      </c>
      <c r="I2468" s="13">
        <v>0</v>
      </c>
      <c r="J2468" s="13">
        <v>0</v>
      </c>
      <c r="K2468" s="13">
        <v>0.18</v>
      </c>
      <c r="L2468" s="13">
        <v>12.6</v>
      </c>
      <c r="M2468" s="13">
        <v>-1.07</v>
      </c>
      <c r="N2468" s="13">
        <v>0</v>
      </c>
      <c r="O2468" s="13">
        <v>0</v>
      </c>
      <c r="P2468" s="82">
        <f t="shared" si="40"/>
        <v>-1.07</v>
      </c>
    </row>
    <row r="2469" spans="1:16" s="18" customFormat="1" x14ac:dyDescent="0.25">
      <c r="A2469" s="13">
        <v>2019</v>
      </c>
      <c r="B2469" s="13">
        <v>9</v>
      </c>
      <c r="C2469" s="13" t="s">
        <v>15</v>
      </c>
      <c r="D2469" s="13" t="s">
        <v>131</v>
      </c>
      <c r="E2469" s="13" t="s">
        <v>43</v>
      </c>
      <c r="F2469" s="13" t="s">
        <v>237</v>
      </c>
      <c r="G2469" s="7" t="s">
        <v>16</v>
      </c>
      <c r="H2469" s="13">
        <v>1.98</v>
      </c>
      <c r="I2469" s="13">
        <v>0</v>
      </c>
      <c r="J2469" s="13">
        <v>0</v>
      </c>
      <c r="K2469" s="13">
        <v>0.03</v>
      </c>
      <c r="L2469" s="13">
        <v>2.13</v>
      </c>
      <c r="M2469" s="13">
        <v>-0.18</v>
      </c>
      <c r="N2469" s="13">
        <v>0</v>
      </c>
      <c r="O2469" s="13">
        <v>0</v>
      </c>
      <c r="P2469" s="82">
        <f t="shared" si="40"/>
        <v>-0.18</v>
      </c>
    </row>
    <row r="2470" spans="1:16" s="18" customFormat="1" x14ac:dyDescent="0.25">
      <c r="A2470" s="13">
        <v>2019</v>
      </c>
      <c r="B2470" s="13">
        <v>9</v>
      </c>
      <c r="C2470" s="13" t="s">
        <v>15</v>
      </c>
      <c r="D2470" s="13" t="s">
        <v>131</v>
      </c>
      <c r="E2470" s="13" t="s">
        <v>43</v>
      </c>
      <c r="F2470" s="13" t="s">
        <v>131</v>
      </c>
      <c r="G2470" s="7" t="s">
        <v>16</v>
      </c>
      <c r="H2470" s="13">
        <v>0.75</v>
      </c>
      <c r="I2470" s="13">
        <v>0</v>
      </c>
      <c r="J2470" s="13">
        <v>0</v>
      </c>
      <c r="K2470" s="13">
        <v>0.69</v>
      </c>
      <c r="L2470" s="13">
        <v>0.06</v>
      </c>
      <c r="M2470" s="13">
        <v>0</v>
      </c>
      <c r="N2470" s="13">
        <v>0</v>
      </c>
      <c r="O2470" s="13">
        <v>0</v>
      </c>
      <c r="P2470" s="82">
        <f t="shared" si="40"/>
        <v>0</v>
      </c>
    </row>
    <row r="2471" spans="1:16" s="18" customFormat="1" x14ac:dyDescent="0.25">
      <c r="A2471" s="13">
        <v>2019</v>
      </c>
      <c r="B2471" s="13">
        <v>9</v>
      </c>
      <c r="C2471" s="13" t="s">
        <v>133</v>
      </c>
      <c r="D2471" s="13" t="s">
        <v>292</v>
      </c>
      <c r="E2471" s="13" t="s">
        <v>81</v>
      </c>
      <c r="F2471" s="13" t="s">
        <v>239</v>
      </c>
      <c r="G2471" s="7" t="s">
        <v>240</v>
      </c>
      <c r="H2471" s="13">
        <v>0.02</v>
      </c>
      <c r="I2471" s="13">
        <v>0</v>
      </c>
      <c r="J2471" s="13">
        <v>0</v>
      </c>
      <c r="K2471" s="13">
        <v>0</v>
      </c>
      <c r="L2471" s="13">
        <v>0.02</v>
      </c>
      <c r="M2471" s="13">
        <v>0</v>
      </c>
      <c r="N2471" s="13">
        <v>0</v>
      </c>
      <c r="O2471" s="13">
        <v>0</v>
      </c>
      <c r="P2471" s="82">
        <f t="shared" si="40"/>
        <v>0</v>
      </c>
    </row>
    <row r="2472" spans="1:16" s="18" customFormat="1" x14ac:dyDescent="0.25">
      <c r="A2472" s="13">
        <v>2019</v>
      </c>
      <c r="B2472" s="13">
        <v>9</v>
      </c>
      <c r="C2472" s="13" t="s">
        <v>133</v>
      </c>
      <c r="D2472" s="13" t="s">
        <v>238</v>
      </c>
      <c r="E2472" s="13" t="s">
        <v>81</v>
      </c>
      <c r="F2472" s="13" t="s">
        <v>241</v>
      </c>
      <c r="G2472" s="7" t="s">
        <v>240</v>
      </c>
      <c r="H2472" s="13">
        <v>0.2</v>
      </c>
      <c r="I2472" s="13">
        <v>0</v>
      </c>
      <c r="J2472" s="13">
        <v>0</v>
      </c>
      <c r="K2472" s="13">
        <v>0.15</v>
      </c>
      <c r="L2472" s="13">
        <v>0.05</v>
      </c>
      <c r="M2472" s="13">
        <v>0</v>
      </c>
      <c r="N2472" s="13">
        <v>0</v>
      </c>
      <c r="O2472" s="13">
        <v>0</v>
      </c>
      <c r="P2472" s="82">
        <f t="shared" si="40"/>
        <v>0</v>
      </c>
    </row>
    <row r="2473" spans="1:16" s="18" customFormat="1" x14ac:dyDescent="0.25">
      <c r="A2473" s="13">
        <v>2019</v>
      </c>
      <c r="B2473" s="13">
        <v>9</v>
      </c>
      <c r="C2473" s="13" t="s">
        <v>19</v>
      </c>
      <c r="D2473" s="13" t="s">
        <v>166</v>
      </c>
      <c r="E2473" s="13" t="s">
        <v>242</v>
      </c>
      <c r="F2473" s="13" t="s">
        <v>243</v>
      </c>
      <c r="G2473" s="7" t="s">
        <v>244</v>
      </c>
      <c r="H2473" s="13">
        <v>1.28</v>
      </c>
      <c r="I2473" s="13">
        <v>0</v>
      </c>
      <c r="J2473" s="13">
        <v>0</v>
      </c>
      <c r="K2473" s="13">
        <v>1.28</v>
      </c>
      <c r="L2473" s="13">
        <v>0</v>
      </c>
      <c r="M2473" s="13">
        <v>0</v>
      </c>
      <c r="N2473" s="13">
        <v>0</v>
      </c>
      <c r="O2473" s="13">
        <v>0</v>
      </c>
      <c r="P2473" s="82">
        <f t="shared" si="40"/>
        <v>0</v>
      </c>
    </row>
    <row r="2474" spans="1:16" s="18" customFormat="1" x14ac:dyDescent="0.25">
      <c r="A2474" s="13">
        <v>2019</v>
      </c>
      <c r="B2474" s="13">
        <v>9</v>
      </c>
      <c r="C2474" s="13" t="s">
        <v>19</v>
      </c>
      <c r="D2474" s="13" t="s">
        <v>166</v>
      </c>
      <c r="E2474" s="13" t="s">
        <v>242</v>
      </c>
      <c r="F2474" s="13" t="s">
        <v>245</v>
      </c>
      <c r="G2474" s="7" t="s">
        <v>244</v>
      </c>
      <c r="H2474" s="13">
        <v>0.25</v>
      </c>
      <c r="I2474" s="13">
        <v>0</v>
      </c>
      <c r="J2474" s="13">
        <v>0</v>
      </c>
      <c r="K2474" s="13">
        <v>0.25</v>
      </c>
      <c r="L2474" s="13">
        <v>0</v>
      </c>
      <c r="M2474" s="13">
        <v>0</v>
      </c>
      <c r="N2474" s="13">
        <v>0</v>
      </c>
      <c r="O2474" s="13">
        <v>0</v>
      </c>
      <c r="P2474" s="82">
        <f t="shared" si="40"/>
        <v>0</v>
      </c>
    </row>
    <row r="2475" spans="1:16" s="18" customFormat="1" x14ac:dyDescent="0.25">
      <c r="A2475" s="13">
        <v>2019</v>
      </c>
      <c r="B2475" s="13">
        <v>9</v>
      </c>
      <c r="C2475" s="13" t="s">
        <v>19</v>
      </c>
      <c r="D2475" s="13" t="s">
        <v>166</v>
      </c>
      <c r="E2475" s="13" t="s">
        <v>242</v>
      </c>
      <c r="F2475" s="13" t="s">
        <v>246</v>
      </c>
      <c r="G2475" s="7" t="s">
        <v>247</v>
      </c>
      <c r="H2475" s="13">
        <v>0.03</v>
      </c>
      <c r="I2475" s="13">
        <v>0</v>
      </c>
      <c r="J2475" s="13">
        <v>0</v>
      </c>
      <c r="K2475" s="13">
        <v>0.03</v>
      </c>
      <c r="L2475" s="13">
        <v>0</v>
      </c>
      <c r="M2475" s="13">
        <v>0</v>
      </c>
      <c r="N2475" s="13">
        <v>0</v>
      </c>
      <c r="O2475" s="13">
        <v>0</v>
      </c>
      <c r="P2475" s="82">
        <f t="shared" si="40"/>
        <v>0</v>
      </c>
    </row>
    <row r="2476" spans="1:16" s="18" customFormat="1" x14ac:dyDescent="0.25">
      <c r="A2476" s="13">
        <v>2019</v>
      </c>
      <c r="B2476" s="13">
        <v>9</v>
      </c>
      <c r="C2476" s="13" t="s">
        <v>19</v>
      </c>
      <c r="D2476" s="13" t="s">
        <v>166</v>
      </c>
      <c r="E2476" s="13" t="s">
        <v>242</v>
      </c>
      <c r="F2476" s="13" t="s">
        <v>248</v>
      </c>
      <c r="G2476" s="7" t="s">
        <v>247</v>
      </c>
      <c r="H2476" s="13">
        <v>0.25</v>
      </c>
      <c r="I2476" s="13">
        <v>0</v>
      </c>
      <c r="J2476" s="13">
        <v>0</v>
      </c>
      <c r="K2476" s="13">
        <v>0.25</v>
      </c>
      <c r="L2476" s="13">
        <v>0</v>
      </c>
      <c r="M2476" s="13">
        <v>0</v>
      </c>
      <c r="N2476" s="13">
        <v>0</v>
      </c>
      <c r="O2476" s="13">
        <v>0</v>
      </c>
      <c r="P2476" s="82">
        <f t="shared" si="40"/>
        <v>0</v>
      </c>
    </row>
    <row r="2477" spans="1:16" s="18" customFormat="1" x14ac:dyDescent="0.25">
      <c r="A2477" s="13">
        <v>2019</v>
      </c>
      <c r="B2477" s="13">
        <v>9</v>
      </c>
      <c r="C2477" s="13" t="s">
        <v>55</v>
      </c>
      <c r="D2477" s="13" t="s">
        <v>249</v>
      </c>
      <c r="E2477" s="13" t="s">
        <v>250</v>
      </c>
      <c r="F2477" s="13" t="s">
        <v>251</v>
      </c>
      <c r="G2477" s="7" t="s">
        <v>252</v>
      </c>
      <c r="H2477" s="13">
        <v>13.24</v>
      </c>
      <c r="I2477" s="13">
        <v>0</v>
      </c>
      <c r="J2477" s="13">
        <v>0</v>
      </c>
      <c r="K2477" s="13">
        <v>0.89</v>
      </c>
      <c r="L2477" s="13">
        <v>12.35</v>
      </c>
      <c r="M2477" s="13">
        <v>0</v>
      </c>
      <c r="N2477" s="13">
        <v>0</v>
      </c>
      <c r="O2477" s="13">
        <v>0</v>
      </c>
      <c r="P2477" s="82">
        <f t="shared" si="40"/>
        <v>0</v>
      </c>
    </row>
    <row r="2478" spans="1:16" s="18" customFormat="1" x14ac:dyDescent="0.25">
      <c r="A2478" s="13">
        <v>2019</v>
      </c>
      <c r="B2478" s="13">
        <v>9</v>
      </c>
      <c r="C2478" s="13" t="s">
        <v>253</v>
      </c>
      <c r="D2478" s="13" t="s">
        <v>254</v>
      </c>
      <c r="E2478" s="13" t="s">
        <v>255</v>
      </c>
      <c r="F2478" s="13" t="s">
        <v>256</v>
      </c>
      <c r="G2478" s="7" t="s">
        <v>253</v>
      </c>
      <c r="H2478" s="13">
        <v>768.51</v>
      </c>
      <c r="I2478" s="13">
        <v>0</v>
      </c>
      <c r="J2478" s="13">
        <v>0</v>
      </c>
      <c r="K2478" s="13">
        <v>0.65</v>
      </c>
      <c r="L2478" s="13">
        <v>0.88</v>
      </c>
      <c r="M2478" s="13">
        <v>0</v>
      </c>
      <c r="N2478" s="13">
        <v>0</v>
      </c>
      <c r="O2478" s="13">
        <v>766.98</v>
      </c>
      <c r="P2478" s="82">
        <f t="shared" si="40"/>
        <v>766.98</v>
      </c>
    </row>
    <row r="2479" spans="1:16" s="18" customFormat="1" x14ac:dyDescent="0.25">
      <c r="A2479" s="13">
        <v>2019</v>
      </c>
      <c r="B2479" s="13">
        <v>9</v>
      </c>
      <c r="C2479" s="13" t="s">
        <v>253</v>
      </c>
      <c r="D2479" s="13" t="s">
        <v>254</v>
      </c>
      <c r="E2479" s="13" t="s">
        <v>255</v>
      </c>
      <c r="F2479" s="13" t="s">
        <v>257</v>
      </c>
      <c r="G2479" s="7" t="s">
        <v>253</v>
      </c>
      <c r="H2479" s="13">
        <v>4941.41</v>
      </c>
      <c r="I2479" s="13">
        <v>0</v>
      </c>
      <c r="J2479" s="13">
        <v>0</v>
      </c>
      <c r="K2479" s="13">
        <v>5.26</v>
      </c>
      <c r="L2479" s="13">
        <v>217.87</v>
      </c>
      <c r="M2479" s="13">
        <v>0</v>
      </c>
      <c r="N2479" s="13">
        <v>0</v>
      </c>
      <c r="O2479" s="13">
        <v>4718.29</v>
      </c>
      <c r="P2479" s="82">
        <f t="shared" si="40"/>
        <v>4718.29</v>
      </c>
    </row>
    <row r="2480" spans="1:16" s="18" customFormat="1" x14ac:dyDescent="0.25">
      <c r="A2480" s="13">
        <v>2019</v>
      </c>
      <c r="B2480" s="13">
        <v>9</v>
      </c>
      <c r="C2480" s="13" t="s">
        <v>27</v>
      </c>
      <c r="D2480" s="13" t="s">
        <v>84</v>
      </c>
      <c r="E2480" s="13" t="s">
        <v>43</v>
      </c>
      <c r="F2480" s="13" t="s">
        <v>258</v>
      </c>
      <c r="G2480" s="7" t="s">
        <v>258</v>
      </c>
      <c r="H2480" s="13">
        <v>0.1</v>
      </c>
      <c r="I2480" s="13">
        <v>0</v>
      </c>
      <c r="J2480" s="13">
        <v>0</v>
      </c>
      <c r="K2480" s="13">
        <v>0.1</v>
      </c>
      <c r="L2480" s="13">
        <v>0</v>
      </c>
      <c r="M2480" s="13">
        <v>0</v>
      </c>
      <c r="N2480" s="13">
        <v>0</v>
      </c>
      <c r="O2480" s="13">
        <v>0</v>
      </c>
      <c r="P2480" s="82">
        <f t="shared" si="40"/>
        <v>0</v>
      </c>
    </row>
    <row r="2481" spans="1:16" s="18" customFormat="1" x14ac:dyDescent="0.25">
      <c r="A2481" s="13">
        <v>2019</v>
      </c>
      <c r="B2481" s="13">
        <v>9</v>
      </c>
      <c r="C2481" s="13" t="s">
        <v>27</v>
      </c>
      <c r="D2481" s="13" t="s">
        <v>84</v>
      </c>
      <c r="E2481" s="13" t="s">
        <v>43</v>
      </c>
      <c r="F2481" s="13" t="s">
        <v>259</v>
      </c>
      <c r="G2481" s="7" t="s">
        <v>258</v>
      </c>
      <c r="H2481" s="13">
        <v>10.100000000000001</v>
      </c>
      <c r="I2481" s="13">
        <v>0</v>
      </c>
      <c r="J2481" s="13">
        <v>0</v>
      </c>
      <c r="K2481" s="13">
        <v>10.100000000000001</v>
      </c>
      <c r="L2481" s="13">
        <v>0</v>
      </c>
      <c r="M2481" s="13">
        <v>0</v>
      </c>
      <c r="N2481" s="13">
        <v>0</v>
      </c>
      <c r="O2481" s="13">
        <v>0</v>
      </c>
      <c r="P2481" s="82">
        <f t="shared" si="40"/>
        <v>0</v>
      </c>
    </row>
    <row r="2482" spans="1:16" s="18" customFormat="1" x14ac:dyDescent="0.25">
      <c r="A2482" s="13">
        <v>2019</v>
      </c>
      <c r="B2482" s="13">
        <v>9</v>
      </c>
      <c r="C2482" s="13" t="s">
        <v>27</v>
      </c>
      <c r="D2482" s="13" t="s">
        <v>84</v>
      </c>
      <c r="E2482" s="13" t="s">
        <v>43</v>
      </c>
      <c r="F2482" s="13" t="s">
        <v>260</v>
      </c>
      <c r="G2482" s="7" t="s">
        <v>258</v>
      </c>
      <c r="H2482" s="13">
        <v>6.47</v>
      </c>
      <c r="I2482" s="13">
        <v>0</v>
      </c>
      <c r="J2482" s="13">
        <v>0</v>
      </c>
      <c r="K2482" s="13">
        <v>6.47</v>
      </c>
      <c r="L2482" s="13">
        <v>0</v>
      </c>
      <c r="M2482" s="13">
        <v>0</v>
      </c>
      <c r="N2482" s="13">
        <v>0</v>
      </c>
      <c r="O2482" s="13">
        <v>0</v>
      </c>
      <c r="P2482" s="82">
        <f t="shared" si="40"/>
        <v>0</v>
      </c>
    </row>
    <row r="2483" spans="1:16" s="18" customFormat="1" x14ac:dyDescent="0.25">
      <c r="A2483" s="13">
        <v>2019</v>
      </c>
      <c r="B2483" s="13">
        <v>9</v>
      </c>
      <c r="C2483" s="13" t="s">
        <v>27</v>
      </c>
      <c r="D2483" s="13" t="s">
        <v>158</v>
      </c>
      <c r="E2483" s="5" t="s">
        <v>17</v>
      </c>
      <c r="F2483" s="13" t="s">
        <v>261</v>
      </c>
      <c r="G2483" s="7" t="s">
        <v>34</v>
      </c>
      <c r="H2483" s="13">
        <v>10.11</v>
      </c>
      <c r="I2483" s="13">
        <v>0</v>
      </c>
      <c r="J2483" s="13">
        <v>0</v>
      </c>
      <c r="K2483" s="13">
        <v>10.11</v>
      </c>
      <c r="L2483" s="13">
        <v>0</v>
      </c>
      <c r="M2483" s="13">
        <v>0</v>
      </c>
      <c r="N2483" s="13">
        <v>0</v>
      </c>
      <c r="O2483" s="13">
        <v>0</v>
      </c>
      <c r="P2483" s="82">
        <f t="shared" si="40"/>
        <v>0</v>
      </c>
    </row>
    <row r="2484" spans="1:16" s="18" customFormat="1" x14ac:dyDescent="0.25">
      <c r="A2484" s="13">
        <v>2019</v>
      </c>
      <c r="B2484" s="13">
        <v>9</v>
      </c>
      <c r="C2484" s="13" t="s">
        <v>27</v>
      </c>
      <c r="D2484" s="13" t="s">
        <v>158</v>
      </c>
      <c r="E2484" s="5" t="s">
        <v>17</v>
      </c>
      <c r="F2484" s="13" t="s">
        <v>262</v>
      </c>
      <c r="G2484" s="7" t="s">
        <v>34</v>
      </c>
      <c r="H2484" s="13">
        <v>6.66</v>
      </c>
      <c r="I2484" s="13">
        <v>0</v>
      </c>
      <c r="J2484" s="13">
        <v>0</v>
      </c>
      <c r="K2484" s="13">
        <v>0.08</v>
      </c>
      <c r="L2484" s="13">
        <v>0</v>
      </c>
      <c r="M2484" s="13">
        <v>6.5699999999999994</v>
      </c>
      <c r="N2484" s="13">
        <v>10.6</v>
      </c>
      <c r="O2484" s="13">
        <v>0</v>
      </c>
      <c r="P2484" s="82">
        <f t="shared" si="40"/>
        <v>-4.03</v>
      </c>
    </row>
    <row r="2485" spans="1:16" s="18" customFormat="1" x14ac:dyDescent="0.25">
      <c r="A2485" s="13">
        <v>2019</v>
      </c>
      <c r="B2485" s="13">
        <v>9</v>
      </c>
      <c r="C2485" s="13" t="s">
        <v>27</v>
      </c>
      <c r="D2485" s="13" t="s">
        <v>158</v>
      </c>
      <c r="E2485" s="5" t="s">
        <v>17</v>
      </c>
      <c r="F2485" s="13" t="s">
        <v>263</v>
      </c>
      <c r="G2485" s="7" t="s">
        <v>34</v>
      </c>
      <c r="H2485" s="13">
        <v>18.760000000000002</v>
      </c>
      <c r="I2485" s="13">
        <v>0</v>
      </c>
      <c r="J2485" s="13">
        <v>0</v>
      </c>
      <c r="K2485" s="13">
        <v>0.23</v>
      </c>
      <c r="L2485" s="13">
        <v>0</v>
      </c>
      <c r="M2485" s="13">
        <v>18.54</v>
      </c>
      <c r="N2485" s="13">
        <v>29.89</v>
      </c>
      <c r="O2485" s="13">
        <v>0</v>
      </c>
      <c r="P2485" s="82">
        <f t="shared" si="40"/>
        <v>-11.350000000000001</v>
      </c>
    </row>
    <row r="2486" spans="1:16" s="18" customFormat="1" x14ac:dyDescent="0.25">
      <c r="A2486" s="13">
        <v>2019</v>
      </c>
      <c r="B2486" s="13">
        <v>9</v>
      </c>
      <c r="C2486" s="13" t="s">
        <v>27</v>
      </c>
      <c r="D2486" s="13" t="s">
        <v>158</v>
      </c>
      <c r="E2486" s="5" t="s">
        <v>17</v>
      </c>
      <c r="F2486" s="13" t="s">
        <v>264</v>
      </c>
      <c r="G2486" s="7" t="s">
        <v>34</v>
      </c>
      <c r="H2486" s="13">
        <v>2.2200000000000002</v>
      </c>
      <c r="I2486" s="13">
        <v>0</v>
      </c>
      <c r="J2486" s="13">
        <v>0</v>
      </c>
      <c r="K2486" s="13">
        <v>0.03</v>
      </c>
      <c r="L2486" s="13">
        <v>0</v>
      </c>
      <c r="M2486" s="13">
        <v>2.19</v>
      </c>
      <c r="N2486" s="13">
        <v>3.5300000000000002</v>
      </c>
      <c r="O2486" s="13">
        <v>0</v>
      </c>
      <c r="P2486" s="82">
        <f t="shared" si="40"/>
        <v>-1.3400000000000003</v>
      </c>
    </row>
    <row r="2487" spans="1:16" s="18" customFormat="1" x14ac:dyDescent="0.25">
      <c r="A2487" s="13">
        <v>2019</v>
      </c>
      <c r="B2487" s="13">
        <v>9</v>
      </c>
      <c r="C2487" s="13" t="s">
        <v>27</v>
      </c>
      <c r="D2487" s="13" t="s">
        <v>158</v>
      </c>
      <c r="E2487" s="5" t="s">
        <v>17</v>
      </c>
      <c r="F2487" s="13" t="s">
        <v>265</v>
      </c>
      <c r="G2487" s="7" t="s">
        <v>34</v>
      </c>
      <c r="H2487" s="13">
        <v>1.7000000000000002</v>
      </c>
      <c r="I2487" s="13">
        <v>0</v>
      </c>
      <c r="J2487" s="13">
        <v>0</v>
      </c>
      <c r="K2487" s="13">
        <v>0.02</v>
      </c>
      <c r="L2487" s="13">
        <v>0</v>
      </c>
      <c r="M2487" s="13">
        <v>1.6800000000000002</v>
      </c>
      <c r="N2487" s="13">
        <v>2.7199999999999998</v>
      </c>
      <c r="O2487" s="13">
        <v>0</v>
      </c>
      <c r="P2487" s="82">
        <f t="shared" si="40"/>
        <v>-1.0399999999999996</v>
      </c>
    </row>
    <row r="2488" spans="1:16" s="18" customFormat="1" x14ac:dyDescent="0.25">
      <c r="A2488" s="13">
        <v>2019</v>
      </c>
      <c r="B2488" s="13">
        <v>9</v>
      </c>
      <c r="C2488" s="13" t="s">
        <v>27</v>
      </c>
      <c r="D2488" s="13" t="s">
        <v>158</v>
      </c>
      <c r="E2488" s="5" t="s">
        <v>17</v>
      </c>
      <c r="F2488" s="13" t="s">
        <v>266</v>
      </c>
      <c r="G2488" s="7" t="s">
        <v>34</v>
      </c>
      <c r="H2488" s="13">
        <v>0.11</v>
      </c>
      <c r="I2488" s="13">
        <v>0</v>
      </c>
      <c r="J2488" s="13">
        <v>0</v>
      </c>
      <c r="K2488" s="13">
        <v>0</v>
      </c>
      <c r="L2488" s="13">
        <v>0</v>
      </c>
      <c r="M2488" s="13">
        <v>0.11</v>
      </c>
      <c r="N2488" s="13">
        <v>0.18</v>
      </c>
      <c r="O2488" s="13">
        <v>0</v>
      </c>
      <c r="P2488" s="82">
        <f t="shared" si="40"/>
        <v>-6.9999999999999993E-2</v>
      </c>
    </row>
    <row r="2489" spans="1:16" s="18" customFormat="1" x14ac:dyDescent="0.25">
      <c r="A2489" s="13">
        <v>2019</v>
      </c>
      <c r="B2489" s="13">
        <v>9</v>
      </c>
      <c r="C2489" s="13" t="s">
        <v>124</v>
      </c>
      <c r="D2489" s="13" t="s">
        <v>125</v>
      </c>
      <c r="E2489" s="13" t="s">
        <v>543</v>
      </c>
      <c r="F2489" s="13" t="s">
        <v>270</v>
      </c>
      <c r="G2489" s="7" t="s">
        <v>269</v>
      </c>
      <c r="H2489" s="13">
        <v>1.73</v>
      </c>
      <c r="I2489" s="13">
        <v>0</v>
      </c>
      <c r="J2489" s="13">
        <v>0</v>
      </c>
      <c r="K2489" s="13">
        <v>1.73</v>
      </c>
      <c r="L2489" s="13">
        <v>0</v>
      </c>
      <c r="M2489" s="13">
        <v>0</v>
      </c>
      <c r="N2489" s="13">
        <v>0</v>
      </c>
      <c r="O2489" s="13">
        <v>0</v>
      </c>
      <c r="P2489" s="82">
        <f t="shared" si="40"/>
        <v>0</v>
      </c>
    </row>
    <row r="2490" spans="1:16" s="18" customFormat="1" x14ac:dyDescent="0.25">
      <c r="A2490" s="13">
        <v>2019</v>
      </c>
      <c r="B2490" s="13">
        <v>9</v>
      </c>
      <c r="C2490" s="13" t="s">
        <v>61</v>
      </c>
      <c r="D2490" s="13" t="s">
        <v>271</v>
      </c>
      <c r="E2490" s="13" t="s">
        <v>29</v>
      </c>
      <c r="F2490" s="13" t="s">
        <v>271</v>
      </c>
      <c r="G2490" s="7" t="s">
        <v>272</v>
      </c>
      <c r="H2490" s="13">
        <v>23.41</v>
      </c>
      <c r="I2490" s="13">
        <v>0</v>
      </c>
      <c r="J2490" s="13">
        <v>0</v>
      </c>
      <c r="K2490" s="13">
        <v>7.92</v>
      </c>
      <c r="L2490" s="13">
        <v>15.49</v>
      </c>
      <c r="M2490" s="13">
        <v>0</v>
      </c>
      <c r="N2490" s="13">
        <v>0</v>
      </c>
      <c r="O2490" s="13">
        <v>0</v>
      </c>
      <c r="P2490" s="82">
        <f t="shared" si="40"/>
        <v>0</v>
      </c>
    </row>
    <row r="2491" spans="1:16" s="18" customFormat="1" x14ac:dyDescent="0.25">
      <c r="A2491" s="13">
        <v>2019</v>
      </c>
      <c r="B2491" s="13">
        <v>9</v>
      </c>
      <c r="C2491" s="13" t="s">
        <v>89</v>
      </c>
      <c r="D2491" s="13" t="s">
        <v>273</v>
      </c>
      <c r="E2491" s="13" t="s">
        <v>29</v>
      </c>
      <c r="F2491" s="13" t="s">
        <v>274</v>
      </c>
      <c r="G2491" s="7" t="s">
        <v>275</v>
      </c>
      <c r="H2491" s="13">
        <v>57.03</v>
      </c>
      <c r="I2491" s="13">
        <v>0</v>
      </c>
      <c r="J2491" s="13">
        <v>0</v>
      </c>
      <c r="K2491" s="13">
        <v>14.63</v>
      </c>
      <c r="L2491" s="13">
        <v>10.96</v>
      </c>
      <c r="M2491" s="13">
        <v>31.43</v>
      </c>
      <c r="N2491" s="13">
        <v>0</v>
      </c>
      <c r="O2491" s="13">
        <v>0</v>
      </c>
      <c r="P2491" s="82">
        <f t="shared" si="40"/>
        <v>31.43</v>
      </c>
    </row>
    <row r="2492" spans="1:16" s="18" customFormat="1" x14ac:dyDescent="0.25">
      <c r="A2492" s="13">
        <v>2019</v>
      </c>
      <c r="B2492" s="13">
        <v>9</v>
      </c>
      <c r="C2492" s="13" t="s">
        <v>89</v>
      </c>
      <c r="D2492" s="13" t="s">
        <v>273</v>
      </c>
      <c r="E2492" s="13" t="s">
        <v>29</v>
      </c>
      <c r="F2492" s="13" t="s">
        <v>276</v>
      </c>
      <c r="G2492" s="7" t="s">
        <v>275</v>
      </c>
      <c r="H2492" s="13">
        <v>151.32999999999998</v>
      </c>
      <c r="I2492" s="13">
        <v>0</v>
      </c>
      <c r="J2492" s="13">
        <v>0</v>
      </c>
      <c r="K2492" s="13">
        <v>61.47</v>
      </c>
      <c r="L2492" s="13">
        <v>29.09</v>
      </c>
      <c r="M2492" s="13">
        <v>60.769999999999996</v>
      </c>
      <c r="N2492" s="13">
        <v>0</v>
      </c>
      <c r="O2492" s="13">
        <v>0</v>
      </c>
      <c r="P2492" s="82">
        <f t="shared" si="40"/>
        <v>60.769999999999996</v>
      </c>
    </row>
    <row r="2493" spans="1:16" s="18" customFormat="1" x14ac:dyDescent="0.25">
      <c r="A2493" s="13">
        <v>2019</v>
      </c>
      <c r="B2493" s="13">
        <v>9</v>
      </c>
      <c r="C2493" s="13" t="s">
        <v>231</v>
      </c>
      <c r="D2493" s="13" t="s">
        <v>277</v>
      </c>
      <c r="E2493" s="13" t="s">
        <v>17</v>
      </c>
      <c r="F2493" s="13" t="s">
        <v>278</v>
      </c>
      <c r="G2493" s="7" t="s">
        <v>278</v>
      </c>
      <c r="H2493" s="13">
        <v>374.79</v>
      </c>
      <c r="I2493" s="13">
        <v>0</v>
      </c>
      <c r="J2493" s="13">
        <v>0</v>
      </c>
      <c r="K2493" s="13">
        <v>1.72</v>
      </c>
      <c r="L2493" s="13">
        <v>13.98</v>
      </c>
      <c r="M2493" s="13">
        <v>0</v>
      </c>
      <c r="N2493" s="13">
        <v>0</v>
      </c>
      <c r="O2493" s="13">
        <v>359.09</v>
      </c>
      <c r="P2493" s="82">
        <f t="shared" si="40"/>
        <v>359.09</v>
      </c>
    </row>
    <row r="2494" spans="1:16" s="18" customFormat="1" x14ac:dyDescent="0.25">
      <c r="A2494" s="13">
        <v>2019</v>
      </c>
      <c r="B2494" s="13">
        <v>9</v>
      </c>
      <c r="C2494" s="13" t="s">
        <v>231</v>
      </c>
      <c r="D2494" s="13" t="s">
        <v>277</v>
      </c>
      <c r="E2494" s="13" t="s">
        <v>17</v>
      </c>
      <c r="F2494" s="13" t="s">
        <v>279</v>
      </c>
      <c r="G2494" s="7" t="s">
        <v>278</v>
      </c>
      <c r="H2494" s="13">
        <v>10.29</v>
      </c>
      <c r="I2494" s="13">
        <v>0</v>
      </c>
      <c r="J2494" s="13">
        <v>0</v>
      </c>
      <c r="K2494" s="13">
        <v>0.05</v>
      </c>
      <c r="L2494" s="13">
        <v>0.38</v>
      </c>
      <c r="M2494" s="13">
        <v>0</v>
      </c>
      <c r="N2494" s="13">
        <v>0</v>
      </c>
      <c r="O2494" s="13">
        <v>9.86</v>
      </c>
      <c r="P2494" s="82">
        <f t="shared" si="40"/>
        <v>9.86</v>
      </c>
    </row>
    <row r="2495" spans="1:16" s="18" customFormat="1" x14ac:dyDescent="0.25">
      <c r="A2495" s="13">
        <v>2019</v>
      </c>
      <c r="B2495" s="13">
        <v>9</v>
      </c>
      <c r="C2495" s="13" t="s">
        <v>19</v>
      </c>
      <c r="D2495" s="13" t="s">
        <v>46</v>
      </c>
      <c r="E2495" s="13" t="s">
        <v>51</v>
      </c>
      <c r="F2495" s="13" t="s">
        <v>281</v>
      </c>
      <c r="G2495" s="7" t="s">
        <v>282</v>
      </c>
      <c r="H2495" s="13">
        <v>0.8</v>
      </c>
      <c r="I2495" s="13">
        <v>0</v>
      </c>
      <c r="J2495" s="13">
        <v>0</v>
      </c>
      <c r="K2495" s="13">
        <v>0.8</v>
      </c>
      <c r="L2495" s="13">
        <v>0</v>
      </c>
      <c r="M2495" s="13">
        <v>0</v>
      </c>
      <c r="N2495" s="13">
        <v>0</v>
      </c>
      <c r="O2495" s="13">
        <v>0</v>
      </c>
      <c r="P2495" s="82">
        <f t="shared" si="40"/>
        <v>0</v>
      </c>
    </row>
    <row r="2496" spans="1:16" s="18" customFormat="1" x14ac:dyDescent="0.25">
      <c r="A2496" s="13">
        <v>2019</v>
      </c>
      <c r="B2496" s="13">
        <v>9</v>
      </c>
      <c r="C2496" s="13" t="s">
        <v>19</v>
      </c>
      <c r="D2496" s="13" t="s">
        <v>46</v>
      </c>
      <c r="E2496" s="13" t="s">
        <v>51</v>
      </c>
      <c r="F2496" s="13" t="s">
        <v>283</v>
      </c>
      <c r="G2496" s="7" t="s">
        <v>282</v>
      </c>
      <c r="H2496" s="13">
        <v>0.1</v>
      </c>
      <c r="I2496" s="13">
        <v>0</v>
      </c>
      <c r="J2496" s="13">
        <v>0</v>
      </c>
      <c r="K2496" s="13">
        <v>0.1</v>
      </c>
      <c r="L2496" s="13">
        <v>0</v>
      </c>
      <c r="M2496" s="13">
        <v>0</v>
      </c>
      <c r="N2496" s="13">
        <v>0</v>
      </c>
      <c r="O2496" s="13">
        <v>0</v>
      </c>
      <c r="P2496" s="82">
        <f t="shared" si="40"/>
        <v>0</v>
      </c>
    </row>
    <row r="2497" spans="1:16" s="18" customFormat="1" x14ac:dyDescent="0.25">
      <c r="A2497" s="13">
        <v>2019</v>
      </c>
      <c r="B2497" s="13">
        <v>9</v>
      </c>
      <c r="C2497" s="13" t="s">
        <v>133</v>
      </c>
      <c r="D2497" s="13" t="s">
        <v>284</v>
      </c>
      <c r="E2497" s="13" t="s">
        <v>544</v>
      </c>
      <c r="F2497" s="13" t="s">
        <v>286</v>
      </c>
      <c r="G2497" s="7" t="s">
        <v>287</v>
      </c>
      <c r="H2497" s="13">
        <v>12.08</v>
      </c>
      <c r="I2497" s="13">
        <v>0</v>
      </c>
      <c r="J2497" s="13">
        <v>0</v>
      </c>
      <c r="K2497" s="13">
        <v>0.1</v>
      </c>
      <c r="L2497" s="13">
        <v>1.28</v>
      </c>
      <c r="M2497" s="13">
        <v>0</v>
      </c>
      <c r="N2497" s="13">
        <v>0</v>
      </c>
      <c r="O2497" s="13">
        <v>10.7</v>
      </c>
      <c r="P2497" s="82">
        <f t="shared" si="40"/>
        <v>10.7</v>
      </c>
    </row>
    <row r="2498" spans="1:16" s="18" customFormat="1" x14ac:dyDescent="0.25">
      <c r="A2498" s="13">
        <v>2019</v>
      </c>
      <c r="B2498" s="13">
        <v>9</v>
      </c>
      <c r="C2498" s="13" t="s">
        <v>89</v>
      </c>
      <c r="D2498" s="13" t="s">
        <v>288</v>
      </c>
      <c r="E2498" s="13" t="s">
        <v>543</v>
      </c>
      <c r="F2498" s="13" t="s">
        <v>289</v>
      </c>
      <c r="G2498" s="7" t="s">
        <v>290</v>
      </c>
      <c r="H2498" s="13">
        <v>0.13</v>
      </c>
      <c r="I2498" s="13">
        <v>0</v>
      </c>
      <c r="J2498" s="13">
        <v>0</v>
      </c>
      <c r="K2498" s="13">
        <v>0.13</v>
      </c>
      <c r="L2498" s="13">
        <v>0</v>
      </c>
      <c r="M2498" s="13">
        <v>0</v>
      </c>
      <c r="N2498" s="13">
        <v>0</v>
      </c>
      <c r="O2498" s="13">
        <v>0</v>
      </c>
      <c r="P2498" s="82">
        <f t="shared" si="40"/>
        <v>0</v>
      </c>
    </row>
    <row r="2499" spans="1:16" s="18" customFormat="1" x14ac:dyDescent="0.25">
      <c r="A2499" s="13">
        <v>2019</v>
      </c>
      <c r="B2499" s="13">
        <v>9</v>
      </c>
      <c r="C2499" s="13" t="s">
        <v>89</v>
      </c>
      <c r="D2499" s="13" t="s">
        <v>288</v>
      </c>
      <c r="E2499" s="13" t="s">
        <v>543</v>
      </c>
      <c r="F2499" s="13" t="s">
        <v>291</v>
      </c>
      <c r="G2499" s="7" t="s">
        <v>290</v>
      </c>
      <c r="H2499" s="13">
        <v>0.82</v>
      </c>
      <c r="I2499" s="13">
        <v>0</v>
      </c>
      <c r="J2499" s="13">
        <v>0</v>
      </c>
      <c r="K2499" s="13">
        <v>0.82</v>
      </c>
      <c r="L2499" s="13">
        <v>0</v>
      </c>
      <c r="M2499" s="13">
        <v>0</v>
      </c>
      <c r="N2499" s="13">
        <v>0</v>
      </c>
      <c r="O2499" s="13">
        <v>0</v>
      </c>
      <c r="P2499" s="82">
        <f t="shared" si="40"/>
        <v>0</v>
      </c>
    </row>
    <row r="2500" spans="1:16" s="18" customFormat="1" x14ac:dyDescent="0.25">
      <c r="A2500" s="13">
        <v>2019</v>
      </c>
      <c r="B2500" s="13">
        <v>9</v>
      </c>
      <c r="C2500" s="13" t="s">
        <v>19</v>
      </c>
      <c r="D2500" s="13" t="s">
        <v>66</v>
      </c>
      <c r="E2500" s="13" t="s">
        <v>43</v>
      </c>
      <c r="F2500" s="13" t="s">
        <v>117</v>
      </c>
      <c r="G2500" s="5" t="s">
        <v>117</v>
      </c>
      <c r="H2500" s="13">
        <v>1.26</v>
      </c>
      <c r="I2500" s="13">
        <v>0</v>
      </c>
      <c r="J2500" s="13">
        <v>0</v>
      </c>
      <c r="K2500" s="13">
        <v>0</v>
      </c>
      <c r="L2500" s="13">
        <v>0</v>
      </c>
      <c r="M2500" s="13">
        <v>0</v>
      </c>
      <c r="N2500" s="13">
        <v>0</v>
      </c>
      <c r="O2500" s="13">
        <v>1.26</v>
      </c>
      <c r="P2500" s="82">
        <f t="shared" ref="P2500:P2563" si="41">+O2500+M2500-N2500</f>
        <v>1.26</v>
      </c>
    </row>
    <row r="2501" spans="1:16" s="18" customFormat="1" x14ac:dyDescent="0.25">
      <c r="A2501" s="13">
        <v>2019</v>
      </c>
      <c r="B2501" s="13">
        <v>9</v>
      </c>
      <c r="C2501" s="13" t="s">
        <v>133</v>
      </c>
      <c r="D2501" s="13" t="s">
        <v>292</v>
      </c>
      <c r="E2501" s="13" t="s">
        <v>29</v>
      </c>
      <c r="F2501" s="13" t="s">
        <v>293</v>
      </c>
      <c r="G2501" s="7" t="s">
        <v>294</v>
      </c>
      <c r="H2501" s="13">
        <v>0.02</v>
      </c>
      <c r="I2501" s="13">
        <v>0</v>
      </c>
      <c r="J2501" s="13">
        <v>0</v>
      </c>
      <c r="K2501" s="13">
        <v>0</v>
      </c>
      <c r="L2501" s="13">
        <v>0.02</v>
      </c>
      <c r="M2501" s="13">
        <v>0</v>
      </c>
      <c r="N2501" s="13">
        <v>0</v>
      </c>
      <c r="O2501" s="13">
        <v>0</v>
      </c>
      <c r="P2501" s="82">
        <f t="shared" si="41"/>
        <v>0</v>
      </c>
    </row>
    <row r="2502" spans="1:16" s="18" customFormat="1" x14ac:dyDescent="0.25">
      <c r="A2502" s="13">
        <v>2019</v>
      </c>
      <c r="B2502" s="13">
        <v>9</v>
      </c>
      <c r="C2502" s="13" t="s">
        <v>19</v>
      </c>
      <c r="D2502" s="13" t="s">
        <v>46</v>
      </c>
      <c r="E2502" s="13" t="s">
        <v>206</v>
      </c>
      <c r="F2502" s="13" t="s">
        <v>295</v>
      </c>
      <c r="G2502" s="7" t="s">
        <v>296</v>
      </c>
      <c r="H2502" s="13">
        <v>0.5</v>
      </c>
      <c r="I2502" s="13">
        <v>0</v>
      </c>
      <c r="J2502" s="13">
        <v>0</v>
      </c>
      <c r="K2502" s="13">
        <v>0.24</v>
      </c>
      <c r="L2502" s="13">
        <v>0.26</v>
      </c>
      <c r="M2502" s="13">
        <v>0</v>
      </c>
      <c r="N2502" s="13">
        <v>0</v>
      </c>
      <c r="O2502" s="13">
        <v>0</v>
      </c>
      <c r="P2502" s="82">
        <f t="shared" si="41"/>
        <v>0</v>
      </c>
    </row>
    <row r="2503" spans="1:16" s="18" customFormat="1" x14ac:dyDescent="0.25">
      <c r="A2503" s="13">
        <v>2019</v>
      </c>
      <c r="B2503" s="13">
        <v>9</v>
      </c>
      <c r="C2503" s="13" t="s">
        <v>19</v>
      </c>
      <c r="D2503" s="13" t="s">
        <v>46</v>
      </c>
      <c r="E2503" s="13" t="s">
        <v>206</v>
      </c>
      <c r="F2503" s="13" t="s">
        <v>297</v>
      </c>
      <c r="G2503" s="7" t="s">
        <v>296</v>
      </c>
      <c r="H2503" s="13">
        <v>0.31</v>
      </c>
      <c r="I2503" s="13">
        <v>0</v>
      </c>
      <c r="J2503" s="13">
        <v>0</v>
      </c>
      <c r="K2503" s="13">
        <v>0.15</v>
      </c>
      <c r="L2503" s="13">
        <v>0.16</v>
      </c>
      <c r="M2503" s="13">
        <v>0</v>
      </c>
      <c r="N2503" s="13">
        <v>0</v>
      </c>
      <c r="O2503" s="13">
        <v>0</v>
      </c>
      <c r="P2503" s="82">
        <f t="shared" si="41"/>
        <v>0</v>
      </c>
    </row>
    <row r="2504" spans="1:16" s="18" customFormat="1" x14ac:dyDescent="0.25">
      <c r="A2504" s="13">
        <v>2019</v>
      </c>
      <c r="B2504" s="13">
        <v>9</v>
      </c>
      <c r="C2504" s="13" t="s">
        <v>19</v>
      </c>
      <c r="D2504" s="13" t="s">
        <v>299</v>
      </c>
      <c r="E2504" s="13" t="s">
        <v>81</v>
      </c>
      <c r="F2504" s="13" t="s">
        <v>300</v>
      </c>
      <c r="G2504" s="7" t="s">
        <v>301</v>
      </c>
      <c r="H2504" s="13">
        <v>4.04</v>
      </c>
      <c r="I2504" s="13">
        <v>0</v>
      </c>
      <c r="J2504" s="13">
        <v>0</v>
      </c>
      <c r="K2504" s="13">
        <v>0.01</v>
      </c>
      <c r="L2504" s="13">
        <v>4.03</v>
      </c>
      <c r="M2504" s="13">
        <v>0</v>
      </c>
      <c r="N2504" s="13">
        <v>0</v>
      </c>
      <c r="O2504" s="13">
        <v>0</v>
      </c>
      <c r="P2504" s="82">
        <f t="shared" si="41"/>
        <v>0</v>
      </c>
    </row>
    <row r="2505" spans="1:16" s="18" customFormat="1" x14ac:dyDescent="0.25">
      <c r="A2505" s="13">
        <v>2019</v>
      </c>
      <c r="B2505" s="13">
        <v>9</v>
      </c>
      <c r="C2505" s="13" t="s">
        <v>19</v>
      </c>
      <c r="D2505" s="13" t="s">
        <v>106</v>
      </c>
      <c r="E2505" s="13" t="s">
        <v>85</v>
      </c>
      <c r="F2505" s="13" t="s">
        <v>302</v>
      </c>
      <c r="G2505" s="7" t="s">
        <v>303</v>
      </c>
      <c r="H2505" s="13">
        <v>79.959999999999994</v>
      </c>
      <c r="I2505" s="13">
        <v>0</v>
      </c>
      <c r="J2505" s="13">
        <v>0</v>
      </c>
      <c r="K2505" s="13">
        <v>4.32</v>
      </c>
      <c r="L2505" s="13">
        <v>0</v>
      </c>
      <c r="M2505" s="13">
        <v>75.64</v>
      </c>
      <c r="N2505" s="13">
        <v>9.16</v>
      </c>
      <c r="O2505" s="13">
        <v>0</v>
      </c>
      <c r="P2505" s="82">
        <f t="shared" si="41"/>
        <v>66.48</v>
      </c>
    </row>
    <row r="2506" spans="1:16" s="18" customFormat="1" x14ac:dyDescent="0.25">
      <c r="A2506" s="13">
        <v>2019</v>
      </c>
      <c r="B2506" s="13">
        <v>9</v>
      </c>
      <c r="C2506" s="13" t="s">
        <v>19</v>
      </c>
      <c r="D2506" s="13" t="s">
        <v>20</v>
      </c>
      <c r="E2506" s="13" t="s">
        <v>304</v>
      </c>
      <c r="F2506" s="13" t="s">
        <v>305</v>
      </c>
      <c r="G2506" s="7" t="s">
        <v>306</v>
      </c>
      <c r="H2506" s="13">
        <v>0.14000000000000001</v>
      </c>
      <c r="I2506" s="13">
        <v>0</v>
      </c>
      <c r="J2506" s="13">
        <v>0</v>
      </c>
      <c r="K2506" s="13">
        <v>0.14000000000000001</v>
      </c>
      <c r="L2506" s="13">
        <v>0</v>
      </c>
      <c r="M2506" s="13">
        <v>0</v>
      </c>
      <c r="N2506" s="13">
        <v>0</v>
      </c>
      <c r="O2506" s="13">
        <v>0</v>
      </c>
      <c r="P2506" s="82">
        <f t="shared" si="41"/>
        <v>0</v>
      </c>
    </row>
    <row r="2507" spans="1:16" s="18" customFormat="1" x14ac:dyDescent="0.25">
      <c r="A2507" s="13">
        <v>2019</v>
      </c>
      <c r="B2507" s="13">
        <v>9</v>
      </c>
      <c r="C2507" s="13" t="s">
        <v>19</v>
      </c>
      <c r="D2507" s="13" t="s">
        <v>20</v>
      </c>
      <c r="E2507" s="13" t="s">
        <v>304</v>
      </c>
      <c r="F2507" s="13" t="s">
        <v>307</v>
      </c>
      <c r="G2507" s="7" t="s">
        <v>306</v>
      </c>
      <c r="H2507" s="13">
        <v>1.5100000000000002</v>
      </c>
      <c r="I2507" s="13">
        <v>0</v>
      </c>
      <c r="J2507" s="13">
        <v>0</v>
      </c>
      <c r="K2507" s="13">
        <v>0</v>
      </c>
      <c r="L2507" s="13">
        <v>1.5100000000000002</v>
      </c>
      <c r="M2507" s="13">
        <v>0</v>
      </c>
      <c r="N2507" s="13">
        <v>0</v>
      </c>
      <c r="O2507" s="13">
        <v>0</v>
      </c>
      <c r="P2507" s="82">
        <f t="shared" si="41"/>
        <v>0</v>
      </c>
    </row>
    <row r="2508" spans="1:16" s="18" customFormat="1" x14ac:dyDescent="0.25">
      <c r="A2508" s="13">
        <v>2019</v>
      </c>
      <c r="B2508" s="13">
        <v>9</v>
      </c>
      <c r="C2508" s="13" t="s">
        <v>19</v>
      </c>
      <c r="D2508" s="13" t="s">
        <v>103</v>
      </c>
      <c r="E2508" s="13" t="s">
        <v>304</v>
      </c>
      <c r="F2508" s="13" t="s">
        <v>308</v>
      </c>
      <c r="G2508" s="7" t="s">
        <v>306</v>
      </c>
      <c r="H2508" s="13">
        <v>0.01</v>
      </c>
      <c r="I2508" s="13">
        <v>0</v>
      </c>
      <c r="J2508" s="13">
        <v>0</v>
      </c>
      <c r="K2508" s="13">
        <v>0</v>
      </c>
      <c r="L2508" s="13">
        <v>0.01</v>
      </c>
      <c r="M2508" s="13">
        <v>0</v>
      </c>
      <c r="N2508" s="13">
        <v>0</v>
      </c>
      <c r="O2508" s="13">
        <v>0</v>
      </c>
      <c r="P2508" s="82">
        <f t="shared" si="41"/>
        <v>0</v>
      </c>
    </row>
    <row r="2509" spans="1:16" s="18" customFormat="1" x14ac:dyDescent="0.25">
      <c r="A2509" s="13">
        <v>2019</v>
      </c>
      <c r="B2509" s="13">
        <v>9</v>
      </c>
      <c r="C2509" s="13" t="s">
        <v>19</v>
      </c>
      <c r="D2509" s="13" t="s">
        <v>106</v>
      </c>
      <c r="E2509" s="13" t="s">
        <v>81</v>
      </c>
      <c r="F2509" s="13" t="s">
        <v>309</v>
      </c>
      <c r="G2509" s="7" t="s">
        <v>310</v>
      </c>
      <c r="H2509" s="13">
        <v>11.78</v>
      </c>
      <c r="I2509" s="13">
        <v>0</v>
      </c>
      <c r="J2509" s="13">
        <v>0</v>
      </c>
      <c r="K2509" s="13">
        <v>0.06</v>
      </c>
      <c r="L2509" s="13">
        <v>11.72</v>
      </c>
      <c r="M2509" s="13">
        <v>0</v>
      </c>
      <c r="N2509" s="13">
        <v>0</v>
      </c>
      <c r="O2509" s="13">
        <v>0</v>
      </c>
      <c r="P2509" s="82">
        <f t="shared" si="41"/>
        <v>0</v>
      </c>
    </row>
    <row r="2510" spans="1:16" s="18" customFormat="1" x14ac:dyDescent="0.25">
      <c r="A2510" s="13">
        <v>2019</v>
      </c>
      <c r="B2510" s="13">
        <v>9</v>
      </c>
      <c r="C2510" s="13" t="s">
        <v>19</v>
      </c>
      <c r="D2510" s="13" t="s">
        <v>66</v>
      </c>
      <c r="E2510" s="13" t="s">
        <v>549</v>
      </c>
      <c r="F2510" s="13" t="s">
        <v>550</v>
      </c>
      <c r="G2510" s="7" t="s">
        <v>551</v>
      </c>
      <c r="H2510" s="13">
        <v>0.01</v>
      </c>
      <c r="I2510" s="13">
        <v>0</v>
      </c>
      <c r="J2510" s="13">
        <v>0</v>
      </c>
      <c r="K2510" s="13">
        <v>0.01</v>
      </c>
      <c r="L2510" s="13">
        <v>0</v>
      </c>
      <c r="M2510" s="13">
        <v>0</v>
      </c>
      <c r="N2510" s="13">
        <v>0</v>
      </c>
      <c r="O2510" s="13">
        <v>0</v>
      </c>
      <c r="P2510" s="82">
        <f t="shared" si="41"/>
        <v>0</v>
      </c>
    </row>
    <row r="2511" spans="1:16" s="18" customFormat="1" x14ac:dyDescent="0.25">
      <c r="A2511" s="13">
        <v>2019</v>
      </c>
      <c r="B2511" s="13">
        <v>9</v>
      </c>
      <c r="C2511" s="13" t="s">
        <v>19</v>
      </c>
      <c r="D2511" s="13" t="s">
        <v>103</v>
      </c>
      <c r="E2511" s="13" t="s">
        <v>81</v>
      </c>
      <c r="F2511" s="13" t="s">
        <v>311</v>
      </c>
      <c r="G2511" s="7" t="s">
        <v>312</v>
      </c>
      <c r="H2511" s="13">
        <v>0.14000000000000001</v>
      </c>
      <c r="I2511" s="13">
        <v>0</v>
      </c>
      <c r="J2511" s="13">
        <v>0</v>
      </c>
      <c r="K2511" s="13">
        <v>0.14000000000000001</v>
      </c>
      <c r="L2511" s="13">
        <v>0</v>
      </c>
      <c r="M2511" s="13">
        <v>0</v>
      </c>
      <c r="N2511" s="13">
        <v>0</v>
      </c>
      <c r="O2511" s="13">
        <v>0</v>
      </c>
      <c r="P2511" s="82">
        <f t="shared" si="41"/>
        <v>0</v>
      </c>
    </row>
    <row r="2512" spans="1:16" s="18" customFormat="1" x14ac:dyDescent="0.25">
      <c r="A2512" s="13">
        <v>2019</v>
      </c>
      <c r="B2512" s="13">
        <v>9</v>
      </c>
      <c r="C2512" s="13" t="s">
        <v>19</v>
      </c>
      <c r="D2512" s="13" t="s">
        <v>78</v>
      </c>
      <c r="E2512" s="13" t="s">
        <v>313</v>
      </c>
      <c r="F2512" s="13" t="s">
        <v>314</v>
      </c>
      <c r="G2512" s="7" t="s">
        <v>315</v>
      </c>
      <c r="H2512" s="13">
        <v>48.66</v>
      </c>
      <c r="I2512" s="13">
        <v>0</v>
      </c>
      <c r="J2512" s="13">
        <v>0</v>
      </c>
      <c r="K2512" s="13">
        <v>0.91</v>
      </c>
      <c r="L2512" s="13">
        <v>15.41</v>
      </c>
      <c r="M2512" s="13">
        <v>0</v>
      </c>
      <c r="N2512" s="13">
        <v>0</v>
      </c>
      <c r="O2512" s="13">
        <v>32.33</v>
      </c>
      <c r="P2512" s="82">
        <f t="shared" si="41"/>
        <v>32.33</v>
      </c>
    </row>
    <row r="2513" spans="1:16" s="18" customFormat="1" x14ac:dyDescent="0.25">
      <c r="A2513" s="13">
        <v>2019</v>
      </c>
      <c r="B2513" s="13">
        <v>9</v>
      </c>
      <c r="C2513" s="13" t="s">
        <v>19</v>
      </c>
      <c r="D2513" s="13" t="s">
        <v>78</v>
      </c>
      <c r="E2513" s="13" t="s">
        <v>313</v>
      </c>
      <c r="F2513" s="13" t="s">
        <v>316</v>
      </c>
      <c r="G2513" s="7" t="s">
        <v>315</v>
      </c>
      <c r="H2513" s="13">
        <v>222.07999999999998</v>
      </c>
      <c r="I2513" s="13">
        <v>0</v>
      </c>
      <c r="J2513" s="13">
        <v>0</v>
      </c>
      <c r="K2513" s="13">
        <v>2.67</v>
      </c>
      <c r="L2513" s="13">
        <v>7.81</v>
      </c>
      <c r="M2513" s="13">
        <v>0</v>
      </c>
      <c r="N2513" s="13">
        <v>0</v>
      </c>
      <c r="O2513" s="13">
        <v>211.59</v>
      </c>
      <c r="P2513" s="82">
        <f t="shared" si="41"/>
        <v>211.59</v>
      </c>
    </row>
    <row r="2514" spans="1:16" s="18" customFormat="1" x14ac:dyDescent="0.25">
      <c r="A2514" s="13">
        <v>2019</v>
      </c>
      <c r="B2514" s="13">
        <v>9</v>
      </c>
      <c r="C2514" s="13" t="s">
        <v>19</v>
      </c>
      <c r="D2514" s="13" t="s">
        <v>78</v>
      </c>
      <c r="E2514" s="13" t="s">
        <v>280</v>
      </c>
      <c r="F2514" s="13" t="s">
        <v>318</v>
      </c>
      <c r="G2514" s="7" t="s">
        <v>319</v>
      </c>
      <c r="H2514" s="13">
        <v>0.56999999999999995</v>
      </c>
      <c r="I2514" s="13">
        <v>0</v>
      </c>
      <c r="J2514" s="13">
        <v>0</v>
      </c>
      <c r="K2514" s="13">
        <v>0.56999999999999995</v>
      </c>
      <c r="L2514" s="13">
        <v>0</v>
      </c>
      <c r="M2514" s="13">
        <v>0</v>
      </c>
      <c r="N2514" s="13">
        <v>0</v>
      </c>
      <c r="O2514" s="13">
        <v>0</v>
      </c>
      <c r="P2514" s="82">
        <f t="shared" si="41"/>
        <v>0</v>
      </c>
    </row>
    <row r="2515" spans="1:16" s="18" customFormat="1" x14ac:dyDescent="0.25">
      <c r="A2515" s="13">
        <v>2019</v>
      </c>
      <c r="B2515" s="13">
        <v>9</v>
      </c>
      <c r="C2515" s="13" t="s">
        <v>19</v>
      </c>
      <c r="D2515" s="13" t="s">
        <v>78</v>
      </c>
      <c r="E2515" s="13" t="s">
        <v>280</v>
      </c>
      <c r="F2515" s="13" t="s">
        <v>320</v>
      </c>
      <c r="G2515" s="7" t="s">
        <v>319</v>
      </c>
      <c r="H2515" s="13">
        <v>1.62</v>
      </c>
      <c r="I2515" s="13">
        <v>0</v>
      </c>
      <c r="J2515" s="13">
        <v>0</v>
      </c>
      <c r="K2515" s="13">
        <v>1.62</v>
      </c>
      <c r="L2515" s="13">
        <v>0</v>
      </c>
      <c r="M2515" s="13">
        <v>0</v>
      </c>
      <c r="N2515" s="13">
        <v>0</v>
      </c>
      <c r="O2515" s="13">
        <v>0</v>
      </c>
      <c r="P2515" s="82">
        <f t="shared" si="41"/>
        <v>0</v>
      </c>
    </row>
    <row r="2516" spans="1:16" s="18" customFormat="1" x14ac:dyDescent="0.25">
      <c r="A2516" s="13">
        <v>2019</v>
      </c>
      <c r="B2516" s="13">
        <v>9</v>
      </c>
      <c r="C2516" s="13" t="s">
        <v>19</v>
      </c>
      <c r="D2516" s="13" t="s">
        <v>78</v>
      </c>
      <c r="E2516" s="13" t="s">
        <v>280</v>
      </c>
      <c r="F2516" s="13" t="s">
        <v>321</v>
      </c>
      <c r="G2516" s="7" t="s">
        <v>319</v>
      </c>
      <c r="H2516" s="13">
        <v>1.26</v>
      </c>
      <c r="I2516" s="13">
        <v>0</v>
      </c>
      <c r="J2516" s="13">
        <v>0</v>
      </c>
      <c r="K2516" s="13">
        <v>1.26</v>
      </c>
      <c r="L2516" s="13">
        <v>0</v>
      </c>
      <c r="M2516" s="13">
        <v>0</v>
      </c>
      <c r="N2516" s="13">
        <v>0</v>
      </c>
      <c r="O2516" s="13">
        <v>0</v>
      </c>
      <c r="P2516" s="82">
        <f t="shared" si="41"/>
        <v>0</v>
      </c>
    </row>
    <row r="2517" spans="1:16" s="18" customFormat="1" x14ac:dyDescent="0.25">
      <c r="A2517" s="13">
        <v>2019</v>
      </c>
      <c r="B2517" s="13">
        <v>9</v>
      </c>
      <c r="C2517" s="13" t="s">
        <v>19</v>
      </c>
      <c r="D2517" s="13" t="s">
        <v>78</v>
      </c>
      <c r="E2517" s="13" t="s">
        <v>280</v>
      </c>
      <c r="F2517" s="13" t="s">
        <v>322</v>
      </c>
      <c r="G2517" s="7" t="s">
        <v>319</v>
      </c>
      <c r="H2517" s="13">
        <v>8.41</v>
      </c>
      <c r="I2517" s="13">
        <v>0</v>
      </c>
      <c r="J2517" s="13">
        <v>0</v>
      </c>
      <c r="K2517" s="13">
        <v>5.37</v>
      </c>
      <c r="L2517" s="13">
        <v>3.05</v>
      </c>
      <c r="M2517" s="13">
        <v>0</v>
      </c>
      <c r="N2517" s="13">
        <v>0</v>
      </c>
      <c r="O2517" s="13">
        <v>0</v>
      </c>
      <c r="P2517" s="82">
        <f t="shared" si="41"/>
        <v>0</v>
      </c>
    </row>
    <row r="2518" spans="1:16" s="18" customFormat="1" x14ac:dyDescent="0.25">
      <c r="A2518" s="13">
        <v>2019</v>
      </c>
      <c r="B2518" s="13">
        <v>9</v>
      </c>
      <c r="C2518" s="13" t="s">
        <v>19</v>
      </c>
      <c r="D2518" s="13" t="s">
        <v>46</v>
      </c>
      <c r="E2518" s="13" t="s">
        <v>81</v>
      </c>
      <c r="F2518" s="13" t="s">
        <v>323</v>
      </c>
      <c r="G2518" s="7" t="s">
        <v>324</v>
      </c>
      <c r="H2518" s="13">
        <v>1.1499999999999999</v>
      </c>
      <c r="I2518" s="13">
        <v>0</v>
      </c>
      <c r="J2518" s="13">
        <v>0</v>
      </c>
      <c r="K2518" s="13">
        <v>1.1499999999999999</v>
      </c>
      <c r="L2518" s="13">
        <v>0</v>
      </c>
      <c r="M2518" s="13">
        <v>0</v>
      </c>
      <c r="N2518" s="13">
        <v>0</v>
      </c>
      <c r="O2518" s="13">
        <v>0</v>
      </c>
      <c r="P2518" s="82">
        <f t="shared" si="41"/>
        <v>0</v>
      </c>
    </row>
    <row r="2519" spans="1:16" s="18" customFormat="1" x14ac:dyDescent="0.25">
      <c r="A2519" s="13">
        <v>2019</v>
      </c>
      <c r="B2519" s="13">
        <v>9</v>
      </c>
      <c r="C2519" s="13" t="s">
        <v>19</v>
      </c>
      <c r="D2519" s="13" t="s">
        <v>103</v>
      </c>
      <c r="E2519" s="13" t="s">
        <v>81</v>
      </c>
      <c r="F2519" s="13" t="s">
        <v>325</v>
      </c>
      <c r="G2519" s="7" t="s">
        <v>326</v>
      </c>
      <c r="H2519" s="13">
        <v>7.91</v>
      </c>
      <c r="I2519" s="13">
        <v>0</v>
      </c>
      <c r="J2519" s="13">
        <v>0</v>
      </c>
      <c r="K2519" s="13">
        <v>0.06</v>
      </c>
      <c r="L2519" s="13">
        <v>7.85</v>
      </c>
      <c r="M2519" s="13">
        <v>0</v>
      </c>
      <c r="N2519" s="13">
        <v>0</v>
      </c>
      <c r="O2519" s="13">
        <v>0</v>
      </c>
      <c r="P2519" s="82">
        <f t="shared" si="41"/>
        <v>0</v>
      </c>
    </row>
    <row r="2520" spans="1:16" s="18" customFormat="1" x14ac:dyDescent="0.25">
      <c r="A2520" s="13">
        <v>2019</v>
      </c>
      <c r="B2520" s="13">
        <v>9</v>
      </c>
      <c r="C2520" s="13" t="s">
        <v>327</v>
      </c>
      <c r="D2520" s="13" t="s">
        <v>328</v>
      </c>
      <c r="E2520" s="13" t="s">
        <v>29</v>
      </c>
      <c r="F2520" s="13" t="s">
        <v>329</v>
      </c>
      <c r="G2520" s="7" t="s">
        <v>330</v>
      </c>
      <c r="H2520" s="13">
        <v>11.37</v>
      </c>
      <c r="I2520" s="13">
        <v>0</v>
      </c>
      <c r="J2520" s="13">
        <v>0</v>
      </c>
      <c r="K2520" s="13">
        <v>2.5499999999999998</v>
      </c>
      <c r="L2520" s="13">
        <v>8.82</v>
      </c>
      <c r="M2520" s="13">
        <v>0</v>
      </c>
      <c r="N2520" s="13">
        <v>0</v>
      </c>
      <c r="O2520" s="13">
        <v>0</v>
      </c>
      <c r="P2520" s="82">
        <f t="shared" si="41"/>
        <v>0</v>
      </c>
    </row>
    <row r="2521" spans="1:16" s="18" customFormat="1" x14ac:dyDescent="0.25">
      <c r="A2521" s="13">
        <v>2019</v>
      </c>
      <c r="B2521" s="13">
        <v>9</v>
      </c>
      <c r="C2521" s="13" t="s">
        <v>327</v>
      </c>
      <c r="D2521" s="13" t="s">
        <v>328</v>
      </c>
      <c r="E2521" s="13" t="s">
        <v>29</v>
      </c>
      <c r="F2521" s="13" t="s">
        <v>331</v>
      </c>
      <c r="G2521" s="7" t="s">
        <v>330</v>
      </c>
      <c r="H2521" s="13">
        <v>19.59</v>
      </c>
      <c r="I2521" s="13">
        <v>0</v>
      </c>
      <c r="J2521" s="13">
        <v>0</v>
      </c>
      <c r="K2521" s="13">
        <v>0.34</v>
      </c>
      <c r="L2521" s="13">
        <v>19.25</v>
      </c>
      <c r="M2521" s="13">
        <v>0</v>
      </c>
      <c r="N2521" s="13">
        <v>0</v>
      </c>
      <c r="O2521" s="13">
        <v>0</v>
      </c>
      <c r="P2521" s="82">
        <f t="shared" si="41"/>
        <v>0</v>
      </c>
    </row>
    <row r="2522" spans="1:16" s="18" customFormat="1" x14ac:dyDescent="0.25">
      <c r="A2522" s="13">
        <v>2019</v>
      </c>
      <c r="B2522" s="13">
        <v>9</v>
      </c>
      <c r="C2522" s="13" t="s">
        <v>89</v>
      </c>
      <c r="D2522" s="13" t="s">
        <v>90</v>
      </c>
      <c r="E2522" s="13" t="s">
        <v>29</v>
      </c>
      <c r="F2522" s="13" t="s">
        <v>535</v>
      </c>
      <c r="G2522" s="7" t="s">
        <v>330</v>
      </c>
      <c r="H2522" s="13">
        <v>3.57</v>
      </c>
      <c r="I2522" s="13">
        <v>0</v>
      </c>
      <c r="J2522" s="13">
        <v>0</v>
      </c>
      <c r="K2522" s="13">
        <v>0</v>
      </c>
      <c r="L2522" s="13">
        <v>3.57</v>
      </c>
      <c r="M2522" s="13">
        <v>0</v>
      </c>
      <c r="N2522" s="13">
        <v>0</v>
      </c>
      <c r="O2522" s="13">
        <v>0</v>
      </c>
      <c r="P2522" s="82">
        <f t="shared" si="41"/>
        <v>0</v>
      </c>
    </row>
    <row r="2523" spans="1:16" s="18" customFormat="1" x14ac:dyDescent="0.25">
      <c r="A2523" s="13">
        <v>2019</v>
      </c>
      <c r="B2523" s="13">
        <v>9</v>
      </c>
      <c r="C2523" s="13" t="s">
        <v>89</v>
      </c>
      <c r="D2523" s="13" t="s">
        <v>332</v>
      </c>
      <c r="E2523" s="13" t="s">
        <v>29</v>
      </c>
      <c r="F2523" s="13" t="s">
        <v>552</v>
      </c>
      <c r="G2523" s="7" t="s">
        <v>330</v>
      </c>
      <c r="H2523" s="13">
        <v>0.6</v>
      </c>
      <c r="I2523" s="13">
        <v>0</v>
      </c>
      <c r="J2523" s="13">
        <v>0</v>
      </c>
      <c r="K2523" s="13">
        <v>0.6</v>
      </c>
      <c r="L2523" s="13">
        <v>0</v>
      </c>
      <c r="M2523" s="13">
        <v>0</v>
      </c>
      <c r="N2523" s="13">
        <v>0</v>
      </c>
      <c r="O2523" s="13">
        <v>0</v>
      </c>
      <c r="P2523" s="82">
        <f t="shared" si="41"/>
        <v>0</v>
      </c>
    </row>
    <row r="2524" spans="1:16" s="18" customFormat="1" x14ac:dyDescent="0.25">
      <c r="A2524" s="13">
        <v>2019</v>
      </c>
      <c r="B2524" s="13">
        <v>9</v>
      </c>
      <c r="C2524" s="13" t="s">
        <v>89</v>
      </c>
      <c r="D2524" s="13" t="s">
        <v>332</v>
      </c>
      <c r="E2524" s="13" t="s">
        <v>29</v>
      </c>
      <c r="F2524" s="13" t="s">
        <v>333</v>
      </c>
      <c r="G2524" s="7" t="s">
        <v>330</v>
      </c>
      <c r="H2524" s="13">
        <v>4.9399999999999995</v>
      </c>
      <c r="I2524" s="13">
        <v>0</v>
      </c>
      <c r="J2524" s="13">
        <v>0</v>
      </c>
      <c r="K2524" s="13">
        <v>4.9399999999999995</v>
      </c>
      <c r="L2524" s="13">
        <v>0</v>
      </c>
      <c r="M2524" s="13">
        <v>0</v>
      </c>
      <c r="N2524" s="13">
        <v>0</v>
      </c>
      <c r="O2524" s="13">
        <v>0</v>
      </c>
      <c r="P2524" s="82">
        <f t="shared" si="41"/>
        <v>0</v>
      </c>
    </row>
    <row r="2525" spans="1:16" s="18" customFormat="1" x14ac:dyDescent="0.25">
      <c r="A2525" s="13">
        <v>2019</v>
      </c>
      <c r="B2525" s="13">
        <v>9</v>
      </c>
      <c r="C2525" s="13" t="s">
        <v>89</v>
      </c>
      <c r="D2525" s="13" t="s">
        <v>273</v>
      </c>
      <c r="E2525" s="13" t="s">
        <v>29</v>
      </c>
      <c r="F2525" s="13" t="s">
        <v>334</v>
      </c>
      <c r="G2525" s="7" t="s">
        <v>330</v>
      </c>
      <c r="H2525" s="13">
        <v>30.89</v>
      </c>
      <c r="I2525" s="13">
        <v>0</v>
      </c>
      <c r="J2525" s="13">
        <v>0</v>
      </c>
      <c r="K2525" s="13">
        <v>3.43</v>
      </c>
      <c r="L2525" s="13">
        <v>5.14</v>
      </c>
      <c r="M2525" s="13">
        <v>0</v>
      </c>
      <c r="N2525" s="13">
        <v>0</v>
      </c>
      <c r="O2525" s="13">
        <v>22.32</v>
      </c>
      <c r="P2525" s="82">
        <f t="shared" si="41"/>
        <v>22.32</v>
      </c>
    </row>
    <row r="2526" spans="1:16" s="18" customFormat="1" x14ac:dyDescent="0.25">
      <c r="A2526" s="13">
        <v>2019</v>
      </c>
      <c r="B2526" s="13">
        <v>9</v>
      </c>
      <c r="C2526" s="13" t="s">
        <v>327</v>
      </c>
      <c r="D2526" s="13" t="s">
        <v>328</v>
      </c>
      <c r="E2526" s="13" t="s">
        <v>29</v>
      </c>
      <c r="F2526" s="13" t="s">
        <v>335</v>
      </c>
      <c r="G2526" s="7" t="s">
        <v>330</v>
      </c>
      <c r="H2526" s="13">
        <v>4.9800000000000004</v>
      </c>
      <c r="I2526" s="13">
        <v>0</v>
      </c>
      <c r="J2526" s="13">
        <v>0</v>
      </c>
      <c r="K2526" s="13">
        <v>3.42</v>
      </c>
      <c r="L2526" s="13">
        <v>1.56</v>
      </c>
      <c r="M2526" s="13">
        <v>0</v>
      </c>
      <c r="N2526" s="13">
        <v>0</v>
      </c>
      <c r="O2526" s="13">
        <v>0</v>
      </c>
      <c r="P2526" s="82">
        <f t="shared" si="41"/>
        <v>0</v>
      </c>
    </row>
    <row r="2527" spans="1:16" s="18" customFormat="1" x14ac:dyDescent="0.25">
      <c r="A2527" s="13">
        <v>2019</v>
      </c>
      <c r="B2527" s="13">
        <v>9</v>
      </c>
      <c r="C2527" s="13" t="s">
        <v>146</v>
      </c>
      <c r="D2527" s="13" t="s">
        <v>336</v>
      </c>
      <c r="E2527" s="13" t="s">
        <v>29</v>
      </c>
      <c r="F2527" s="13" t="s">
        <v>337</v>
      </c>
      <c r="G2527" s="7" t="s">
        <v>330</v>
      </c>
      <c r="H2527" s="13">
        <v>126.25</v>
      </c>
      <c r="I2527" s="13">
        <v>0</v>
      </c>
      <c r="J2527" s="13">
        <v>0</v>
      </c>
      <c r="K2527" s="13">
        <v>2.09</v>
      </c>
      <c r="L2527" s="13">
        <v>68.72999999999999</v>
      </c>
      <c r="M2527" s="13">
        <v>0</v>
      </c>
      <c r="N2527" s="13">
        <v>0</v>
      </c>
      <c r="O2527" s="13">
        <v>55.419999999999995</v>
      </c>
      <c r="P2527" s="82">
        <f t="shared" si="41"/>
        <v>55.419999999999995</v>
      </c>
    </row>
    <row r="2528" spans="1:16" s="18" customFormat="1" x14ac:dyDescent="0.25">
      <c r="A2528" s="13">
        <v>2019</v>
      </c>
      <c r="B2528" s="13">
        <v>9</v>
      </c>
      <c r="C2528" s="13" t="s">
        <v>89</v>
      </c>
      <c r="D2528" s="13" t="s">
        <v>332</v>
      </c>
      <c r="E2528" s="13" t="s">
        <v>29</v>
      </c>
      <c r="F2528" s="13" t="s">
        <v>337</v>
      </c>
      <c r="G2528" s="7" t="s">
        <v>330</v>
      </c>
      <c r="H2528" s="13">
        <v>24.950000000000003</v>
      </c>
      <c r="I2528" s="13">
        <v>0</v>
      </c>
      <c r="J2528" s="13">
        <v>0</v>
      </c>
      <c r="K2528" s="13">
        <v>0.42000000000000004</v>
      </c>
      <c r="L2528" s="13">
        <v>13.579999999999998</v>
      </c>
      <c r="M2528" s="13">
        <v>0</v>
      </c>
      <c r="N2528" s="13">
        <v>0</v>
      </c>
      <c r="O2528" s="13">
        <v>10.95</v>
      </c>
      <c r="P2528" s="82">
        <f t="shared" si="41"/>
        <v>10.95</v>
      </c>
    </row>
    <row r="2529" spans="1:16" s="18" customFormat="1" x14ac:dyDescent="0.25">
      <c r="A2529" s="13">
        <v>2019</v>
      </c>
      <c r="B2529" s="13">
        <v>9</v>
      </c>
      <c r="C2529" s="13" t="s">
        <v>15</v>
      </c>
      <c r="D2529" s="13" t="s">
        <v>24</v>
      </c>
      <c r="E2529" s="13" t="s">
        <v>541</v>
      </c>
      <c r="F2529" s="13" t="s">
        <v>338</v>
      </c>
      <c r="G2529" s="7" t="s">
        <v>338</v>
      </c>
      <c r="H2529" s="13">
        <v>120.95</v>
      </c>
      <c r="I2529" s="13">
        <v>0</v>
      </c>
      <c r="J2529" s="13">
        <v>0</v>
      </c>
      <c r="K2529" s="13">
        <v>12.17</v>
      </c>
      <c r="L2529" s="13">
        <v>4.28</v>
      </c>
      <c r="M2529" s="13">
        <v>0</v>
      </c>
      <c r="N2529" s="13">
        <v>0</v>
      </c>
      <c r="O2529" s="13">
        <v>104.49</v>
      </c>
      <c r="P2529" s="82">
        <f t="shared" si="41"/>
        <v>104.49</v>
      </c>
    </row>
    <row r="2530" spans="1:16" s="18" customFormat="1" x14ac:dyDescent="0.25">
      <c r="A2530" s="13">
        <v>2019</v>
      </c>
      <c r="B2530" s="13">
        <v>9</v>
      </c>
      <c r="C2530" s="13" t="s">
        <v>133</v>
      </c>
      <c r="D2530" s="13" t="s">
        <v>339</v>
      </c>
      <c r="E2530" s="13" t="s">
        <v>340</v>
      </c>
      <c r="F2530" s="13" t="s">
        <v>341</v>
      </c>
      <c r="G2530" s="7" t="s">
        <v>342</v>
      </c>
      <c r="H2530" s="13">
        <v>3.8</v>
      </c>
      <c r="I2530" s="13">
        <v>0</v>
      </c>
      <c r="J2530" s="13">
        <v>0</v>
      </c>
      <c r="K2530" s="13">
        <v>0.05</v>
      </c>
      <c r="L2530" s="13">
        <v>0</v>
      </c>
      <c r="M2530" s="13">
        <v>0</v>
      </c>
      <c r="N2530" s="13">
        <v>0</v>
      </c>
      <c r="O2530" s="13">
        <v>3.74</v>
      </c>
      <c r="P2530" s="82">
        <f t="shared" si="41"/>
        <v>3.74</v>
      </c>
    </row>
    <row r="2531" spans="1:16" s="18" customFormat="1" x14ac:dyDescent="0.25">
      <c r="A2531" s="13">
        <v>2019</v>
      </c>
      <c r="B2531" s="13">
        <v>9</v>
      </c>
      <c r="C2531" s="13" t="s">
        <v>124</v>
      </c>
      <c r="D2531" s="13" t="s">
        <v>125</v>
      </c>
      <c r="E2531" s="13" t="s">
        <v>67</v>
      </c>
      <c r="F2531" s="13" t="s">
        <v>343</v>
      </c>
      <c r="G2531" s="7" t="s">
        <v>344</v>
      </c>
      <c r="H2531" s="13">
        <v>0.38</v>
      </c>
      <c r="I2531" s="13">
        <v>0</v>
      </c>
      <c r="J2531" s="13">
        <v>0</v>
      </c>
      <c r="K2531" s="13">
        <v>0.38</v>
      </c>
      <c r="L2531" s="13">
        <v>0</v>
      </c>
      <c r="M2531" s="13">
        <v>0</v>
      </c>
      <c r="N2531" s="13">
        <v>0</v>
      </c>
      <c r="O2531" s="13">
        <v>0</v>
      </c>
      <c r="P2531" s="82">
        <f t="shared" si="41"/>
        <v>0</v>
      </c>
    </row>
    <row r="2532" spans="1:16" s="18" customFormat="1" x14ac:dyDescent="0.25">
      <c r="A2532" s="13">
        <v>2019</v>
      </c>
      <c r="B2532" s="13">
        <v>9</v>
      </c>
      <c r="C2532" s="13" t="s">
        <v>124</v>
      </c>
      <c r="D2532" s="13" t="s">
        <v>125</v>
      </c>
      <c r="E2532" s="13" t="s">
        <v>67</v>
      </c>
      <c r="F2532" s="13" t="s">
        <v>345</v>
      </c>
      <c r="G2532" s="7" t="s">
        <v>344</v>
      </c>
      <c r="H2532" s="13">
        <v>1.32</v>
      </c>
      <c r="I2532" s="13">
        <v>0</v>
      </c>
      <c r="J2532" s="13">
        <v>0</v>
      </c>
      <c r="K2532" s="13">
        <v>0.86</v>
      </c>
      <c r="L2532" s="13">
        <v>0.47</v>
      </c>
      <c r="M2532" s="13">
        <v>0</v>
      </c>
      <c r="N2532" s="13">
        <v>0</v>
      </c>
      <c r="O2532" s="13">
        <v>0</v>
      </c>
      <c r="P2532" s="82">
        <f t="shared" si="41"/>
        <v>0</v>
      </c>
    </row>
    <row r="2533" spans="1:16" s="18" customFormat="1" x14ac:dyDescent="0.25">
      <c r="A2533" s="13">
        <v>2019</v>
      </c>
      <c r="B2533" s="13">
        <v>9</v>
      </c>
      <c r="C2533" s="13" t="s">
        <v>61</v>
      </c>
      <c r="D2533" s="13" t="s">
        <v>346</v>
      </c>
      <c r="E2533" s="13" t="s">
        <v>67</v>
      </c>
      <c r="F2533" s="13" t="s">
        <v>347</v>
      </c>
      <c r="G2533" s="7" t="s">
        <v>348</v>
      </c>
      <c r="H2533" s="13">
        <v>6.88</v>
      </c>
      <c r="I2533" s="13">
        <v>0</v>
      </c>
      <c r="J2533" s="13">
        <v>0</v>
      </c>
      <c r="K2533" s="13">
        <v>6.88</v>
      </c>
      <c r="L2533" s="13">
        <v>0</v>
      </c>
      <c r="M2533" s="13">
        <v>0</v>
      </c>
      <c r="N2533" s="13">
        <v>0</v>
      </c>
      <c r="O2533" s="13">
        <v>0</v>
      </c>
      <c r="P2533" s="82">
        <f t="shared" si="41"/>
        <v>0</v>
      </c>
    </row>
    <row r="2534" spans="1:16" s="18" customFormat="1" x14ac:dyDescent="0.25">
      <c r="A2534" s="13">
        <v>2019</v>
      </c>
      <c r="B2534" s="13">
        <v>9</v>
      </c>
      <c r="C2534" s="13" t="s">
        <v>133</v>
      </c>
      <c r="D2534" s="13" t="s">
        <v>349</v>
      </c>
      <c r="E2534" s="13" t="s">
        <v>543</v>
      </c>
      <c r="F2534" s="13" t="s">
        <v>350</v>
      </c>
      <c r="G2534" s="7" t="s">
        <v>351</v>
      </c>
      <c r="H2534" s="13">
        <v>121.95</v>
      </c>
      <c r="I2534" s="13">
        <v>0</v>
      </c>
      <c r="J2534" s="13">
        <v>0</v>
      </c>
      <c r="K2534" s="13">
        <v>41.73</v>
      </c>
      <c r="L2534" s="13">
        <v>80.209999999999994</v>
      </c>
      <c r="M2534" s="13">
        <v>0</v>
      </c>
      <c r="N2534" s="13">
        <v>0</v>
      </c>
      <c r="O2534" s="13">
        <v>0</v>
      </c>
      <c r="P2534" s="82">
        <f t="shared" si="41"/>
        <v>0</v>
      </c>
    </row>
    <row r="2535" spans="1:16" s="18" customFormat="1" x14ac:dyDescent="0.25">
      <c r="A2535" s="13">
        <v>2019</v>
      </c>
      <c r="B2535" s="13">
        <v>9</v>
      </c>
      <c r="C2535" s="13" t="s">
        <v>133</v>
      </c>
      <c r="D2535" s="13" t="s">
        <v>238</v>
      </c>
      <c r="E2535" s="13" t="s">
        <v>543</v>
      </c>
      <c r="F2535" s="13" t="s">
        <v>352</v>
      </c>
      <c r="G2535" s="7" t="s">
        <v>351</v>
      </c>
      <c r="H2535" s="13">
        <v>1.47</v>
      </c>
      <c r="I2535" s="13">
        <v>0</v>
      </c>
      <c r="J2535" s="13">
        <v>0</v>
      </c>
      <c r="K2535" s="13">
        <v>1.47</v>
      </c>
      <c r="L2535" s="13">
        <v>0</v>
      </c>
      <c r="M2535" s="13">
        <v>0</v>
      </c>
      <c r="N2535" s="13">
        <v>0</v>
      </c>
      <c r="O2535" s="13">
        <v>0</v>
      </c>
      <c r="P2535" s="82">
        <f t="shared" si="41"/>
        <v>0</v>
      </c>
    </row>
    <row r="2536" spans="1:16" s="18" customFormat="1" x14ac:dyDescent="0.25">
      <c r="A2536" s="13">
        <v>2019</v>
      </c>
      <c r="B2536" s="13">
        <v>9</v>
      </c>
      <c r="C2536" s="13" t="s">
        <v>124</v>
      </c>
      <c r="D2536" s="13" t="s">
        <v>353</v>
      </c>
      <c r="E2536" s="13" t="s">
        <v>543</v>
      </c>
      <c r="F2536" s="13" t="s">
        <v>354</v>
      </c>
      <c r="G2536" s="7" t="s">
        <v>355</v>
      </c>
      <c r="H2536" s="13">
        <v>0.56999999999999995</v>
      </c>
      <c r="I2536" s="13">
        <v>0</v>
      </c>
      <c r="J2536" s="13">
        <v>0</v>
      </c>
      <c r="K2536" s="13">
        <v>0.56999999999999995</v>
      </c>
      <c r="L2536" s="13">
        <v>0</v>
      </c>
      <c r="M2536" s="13">
        <v>0</v>
      </c>
      <c r="N2536" s="13">
        <v>0</v>
      </c>
      <c r="O2536" s="13">
        <v>0</v>
      </c>
      <c r="P2536" s="82">
        <f t="shared" si="41"/>
        <v>0</v>
      </c>
    </row>
    <row r="2537" spans="1:16" s="18" customFormat="1" x14ac:dyDescent="0.25">
      <c r="A2537" s="13">
        <v>2019</v>
      </c>
      <c r="B2537" s="13">
        <v>9</v>
      </c>
      <c r="C2537" s="13" t="s">
        <v>55</v>
      </c>
      <c r="D2537" s="13" t="s">
        <v>249</v>
      </c>
      <c r="E2537" s="13" t="s">
        <v>250</v>
      </c>
      <c r="F2537" s="13" t="s">
        <v>356</v>
      </c>
      <c r="G2537" s="7" t="s">
        <v>357</v>
      </c>
      <c r="H2537" s="13">
        <v>3.69</v>
      </c>
      <c r="I2537" s="13">
        <v>0</v>
      </c>
      <c r="J2537" s="13">
        <v>0</v>
      </c>
      <c r="K2537" s="13">
        <v>2.57</v>
      </c>
      <c r="L2537" s="13">
        <v>1.1299999999999999</v>
      </c>
      <c r="M2537" s="13">
        <v>0</v>
      </c>
      <c r="N2537" s="13">
        <v>0</v>
      </c>
      <c r="O2537" s="13">
        <v>0</v>
      </c>
      <c r="P2537" s="82">
        <f t="shared" si="41"/>
        <v>0</v>
      </c>
    </row>
    <row r="2538" spans="1:16" s="18" customFormat="1" x14ac:dyDescent="0.25">
      <c r="A2538" s="13">
        <v>2019</v>
      </c>
      <c r="B2538" s="13">
        <v>9</v>
      </c>
      <c r="C2538" s="13" t="s">
        <v>55</v>
      </c>
      <c r="D2538" s="13" t="s">
        <v>249</v>
      </c>
      <c r="E2538" s="13" t="s">
        <v>250</v>
      </c>
      <c r="F2538" s="13" t="s">
        <v>358</v>
      </c>
      <c r="G2538" s="7" t="s">
        <v>357</v>
      </c>
      <c r="H2538" s="13">
        <v>30.9</v>
      </c>
      <c r="I2538" s="13">
        <v>0</v>
      </c>
      <c r="J2538" s="13">
        <v>0</v>
      </c>
      <c r="K2538" s="13">
        <v>2.0499999999999998</v>
      </c>
      <c r="L2538" s="13">
        <v>28.85</v>
      </c>
      <c r="M2538" s="13">
        <v>0</v>
      </c>
      <c r="N2538" s="13">
        <v>0</v>
      </c>
      <c r="O2538" s="13">
        <v>0</v>
      </c>
      <c r="P2538" s="82">
        <f t="shared" si="41"/>
        <v>0</v>
      </c>
    </row>
    <row r="2539" spans="1:16" s="18" customFormat="1" x14ac:dyDescent="0.25">
      <c r="A2539" s="13">
        <v>2019</v>
      </c>
      <c r="B2539" s="13">
        <v>9</v>
      </c>
      <c r="C2539" s="13" t="s">
        <v>55</v>
      </c>
      <c r="D2539" s="13" t="s">
        <v>249</v>
      </c>
      <c r="E2539" s="13" t="s">
        <v>250</v>
      </c>
      <c r="F2539" s="13" t="s">
        <v>359</v>
      </c>
      <c r="G2539" s="7" t="s">
        <v>357</v>
      </c>
      <c r="H2539" s="13">
        <v>55.94</v>
      </c>
      <c r="I2539" s="13">
        <v>0</v>
      </c>
      <c r="J2539" s="13">
        <v>0</v>
      </c>
      <c r="K2539" s="13">
        <v>4.13</v>
      </c>
      <c r="L2539" s="13">
        <v>51.81</v>
      </c>
      <c r="M2539" s="13">
        <v>0</v>
      </c>
      <c r="N2539" s="13">
        <v>0</v>
      </c>
      <c r="O2539" s="13">
        <v>0</v>
      </c>
      <c r="P2539" s="82">
        <f t="shared" si="41"/>
        <v>0</v>
      </c>
    </row>
    <row r="2540" spans="1:16" s="18" customFormat="1" x14ac:dyDescent="0.25">
      <c r="A2540" s="13">
        <v>2019</v>
      </c>
      <c r="B2540" s="13">
        <v>9</v>
      </c>
      <c r="C2540" s="13" t="s">
        <v>55</v>
      </c>
      <c r="D2540" s="13" t="s">
        <v>249</v>
      </c>
      <c r="E2540" s="13" t="s">
        <v>250</v>
      </c>
      <c r="F2540" s="13" t="s">
        <v>360</v>
      </c>
      <c r="G2540" s="7" t="s">
        <v>357</v>
      </c>
      <c r="H2540" s="13">
        <v>24.46</v>
      </c>
      <c r="I2540" s="13">
        <v>0</v>
      </c>
      <c r="J2540" s="13">
        <v>0</v>
      </c>
      <c r="K2540" s="13">
        <v>7.52</v>
      </c>
      <c r="L2540" s="13">
        <v>16.93</v>
      </c>
      <c r="M2540" s="13">
        <v>0</v>
      </c>
      <c r="N2540" s="13">
        <v>0</v>
      </c>
      <c r="O2540" s="13">
        <v>0</v>
      </c>
      <c r="P2540" s="82">
        <f t="shared" si="41"/>
        <v>0</v>
      </c>
    </row>
    <row r="2541" spans="1:16" s="18" customFormat="1" x14ac:dyDescent="0.25">
      <c r="A2541" s="13">
        <v>2019</v>
      </c>
      <c r="B2541" s="13">
        <v>9</v>
      </c>
      <c r="C2541" s="13" t="s">
        <v>327</v>
      </c>
      <c r="D2541" s="13" t="s">
        <v>361</v>
      </c>
      <c r="E2541" s="13" t="s">
        <v>250</v>
      </c>
      <c r="F2541" s="13" t="s">
        <v>362</v>
      </c>
      <c r="G2541" s="7" t="s">
        <v>357</v>
      </c>
      <c r="H2541" s="13">
        <v>1.1499999999999999</v>
      </c>
      <c r="I2541" s="13">
        <v>0</v>
      </c>
      <c r="J2541" s="13">
        <v>0</v>
      </c>
      <c r="K2541" s="13">
        <v>0.01</v>
      </c>
      <c r="L2541" s="13">
        <v>1.1499999999999999</v>
      </c>
      <c r="M2541" s="13">
        <v>0</v>
      </c>
      <c r="N2541" s="13">
        <v>0</v>
      </c>
      <c r="O2541" s="13">
        <v>0</v>
      </c>
      <c r="P2541" s="82">
        <f t="shared" si="41"/>
        <v>0</v>
      </c>
    </row>
    <row r="2542" spans="1:16" s="18" customFormat="1" x14ac:dyDescent="0.25">
      <c r="A2542" s="13">
        <v>2019</v>
      </c>
      <c r="B2542" s="13">
        <v>9</v>
      </c>
      <c r="C2542" s="13" t="s">
        <v>327</v>
      </c>
      <c r="D2542" s="13" t="s">
        <v>361</v>
      </c>
      <c r="E2542" s="13" t="s">
        <v>250</v>
      </c>
      <c r="F2542" s="13" t="s">
        <v>363</v>
      </c>
      <c r="G2542" s="7" t="s">
        <v>357</v>
      </c>
      <c r="H2542" s="13">
        <v>5.27</v>
      </c>
      <c r="I2542" s="13">
        <v>0</v>
      </c>
      <c r="J2542" s="13">
        <v>0</v>
      </c>
      <c r="K2542" s="13">
        <v>0.03</v>
      </c>
      <c r="L2542" s="13">
        <v>5.24</v>
      </c>
      <c r="M2542" s="13">
        <v>0</v>
      </c>
      <c r="N2542" s="13">
        <v>0</v>
      </c>
      <c r="O2542" s="13">
        <v>0</v>
      </c>
      <c r="P2542" s="82">
        <f t="shared" si="41"/>
        <v>0</v>
      </c>
    </row>
    <row r="2543" spans="1:16" s="18" customFormat="1" x14ac:dyDescent="0.25">
      <c r="A2543" s="13">
        <v>2019</v>
      </c>
      <c r="B2543" s="13">
        <v>9</v>
      </c>
      <c r="C2543" s="13" t="s">
        <v>55</v>
      </c>
      <c r="D2543" s="13" t="s">
        <v>249</v>
      </c>
      <c r="E2543" s="13" t="s">
        <v>250</v>
      </c>
      <c r="F2543" s="13" t="s">
        <v>363</v>
      </c>
      <c r="G2543" s="7" t="s">
        <v>357</v>
      </c>
      <c r="H2543" s="13">
        <v>7.9</v>
      </c>
      <c r="I2543" s="13">
        <v>0</v>
      </c>
      <c r="J2543" s="13">
        <v>0</v>
      </c>
      <c r="K2543" s="13">
        <v>0.04</v>
      </c>
      <c r="L2543" s="13">
        <v>7.86</v>
      </c>
      <c r="M2543" s="13">
        <v>0</v>
      </c>
      <c r="N2543" s="13">
        <v>0</v>
      </c>
      <c r="O2543" s="13">
        <v>0</v>
      </c>
      <c r="P2543" s="82">
        <f t="shared" si="41"/>
        <v>0</v>
      </c>
    </row>
    <row r="2544" spans="1:16" s="18" customFormat="1" x14ac:dyDescent="0.25">
      <c r="A2544" s="13">
        <v>2019</v>
      </c>
      <c r="B2544" s="13">
        <v>9</v>
      </c>
      <c r="C2544" s="13" t="s">
        <v>19</v>
      </c>
      <c r="D2544" s="13" t="s">
        <v>110</v>
      </c>
      <c r="E2544" s="13" t="s">
        <v>364</v>
      </c>
      <c r="F2544" s="13" t="s">
        <v>365</v>
      </c>
      <c r="G2544" s="7" t="s">
        <v>366</v>
      </c>
      <c r="H2544" s="13">
        <v>31.29</v>
      </c>
      <c r="I2544" s="13">
        <v>0</v>
      </c>
      <c r="J2544" s="13">
        <v>0</v>
      </c>
      <c r="K2544" s="13">
        <v>0</v>
      </c>
      <c r="L2544" s="13">
        <v>0</v>
      </c>
      <c r="M2544" s="13">
        <v>31.29</v>
      </c>
      <c r="N2544" s="13">
        <v>0</v>
      </c>
      <c r="O2544" s="13">
        <v>0</v>
      </c>
      <c r="P2544" s="82">
        <f t="shared" si="41"/>
        <v>31.29</v>
      </c>
    </row>
    <row r="2545" spans="1:16" s="18" customFormat="1" x14ac:dyDescent="0.25">
      <c r="A2545" s="13">
        <v>2019</v>
      </c>
      <c r="B2545" s="13">
        <v>9</v>
      </c>
      <c r="C2545" s="13" t="s">
        <v>327</v>
      </c>
      <c r="D2545" s="13" t="s">
        <v>361</v>
      </c>
      <c r="E2545" s="13" t="s">
        <v>29</v>
      </c>
      <c r="F2545" s="13" t="s">
        <v>367</v>
      </c>
      <c r="G2545" s="5" t="s">
        <v>368</v>
      </c>
      <c r="H2545" s="13">
        <v>6.48</v>
      </c>
      <c r="I2545" s="13">
        <v>0</v>
      </c>
      <c r="J2545" s="13">
        <v>0</v>
      </c>
      <c r="K2545" s="13">
        <v>3.09</v>
      </c>
      <c r="L2545" s="13">
        <v>3.39</v>
      </c>
      <c r="M2545" s="13">
        <v>0</v>
      </c>
      <c r="N2545" s="13">
        <v>0</v>
      </c>
      <c r="O2545" s="13">
        <v>0</v>
      </c>
      <c r="P2545" s="82">
        <f t="shared" si="41"/>
        <v>0</v>
      </c>
    </row>
    <row r="2546" spans="1:16" s="18" customFormat="1" x14ac:dyDescent="0.25">
      <c r="A2546" s="13">
        <v>2019</v>
      </c>
      <c r="B2546" s="13">
        <v>9</v>
      </c>
      <c r="C2546" s="13" t="s">
        <v>327</v>
      </c>
      <c r="D2546" s="13" t="s">
        <v>369</v>
      </c>
      <c r="E2546" s="13" t="s">
        <v>29</v>
      </c>
      <c r="F2546" s="13" t="s">
        <v>367</v>
      </c>
      <c r="G2546" s="5" t="s">
        <v>368</v>
      </c>
      <c r="H2546" s="13">
        <v>1.2</v>
      </c>
      <c r="I2546" s="13">
        <v>0</v>
      </c>
      <c r="J2546" s="13">
        <v>0</v>
      </c>
      <c r="K2546" s="13">
        <v>1.2</v>
      </c>
      <c r="L2546" s="13">
        <v>0</v>
      </c>
      <c r="M2546" s="13">
        <v>0</v>
      </c>
      <c r="N2546" s="13">
        <v>0</v>
      </c>
      <c r="O2546" s="13">
        <v>0</v>
      </c>
      <c r="P2546" s="82">
        <f t="shared" si="41"/>
        <v>0</v>
      </c>
    </row>
    <row r="2547" spans="1:16" s="18" customFormat="1" x14ac:dyDescent="0.25">
      <c r="A2547" s="13">
        <v>2019</v>
      </c>
      <c r="B2547" s="13">
        <v>9</v>
      </c>
      <c r="C2547" s="13" t="s">
        <v>89</v>
      </c>
      <c r="D2547" s="13" t="s">
        <v>370</v>
      </c>
      <c r="E2547" s="13" t="s">
        <v>371</v>
      </c>
      <c r="F2547" s="13" t="s">
        <v>372</v>
      </c>
      <c r="G2547" s="7" t="s">
        <v>372</v>
      </c>
      <c r="H2547" s="13">
        <v>21.43</v>
      </c>
      <c r="I2547" s="13">
        <v>0</v>
      </c>
      <c r="J2547" s="13">
        <v>0</v>
      </c>
      <c r="K2547" s="13">
        <v>9.02</v>
      </c>
      <c r="L2547" s="13">
        <v>1.51</v>
      </c>
      <c r="M2547" s="13">
        <v>0</v>
      </c>
      <c r="N2547" s="13">
        <v>0</v>
      </c>
      <c r="O2547" s="13">
        <v>10.91</v>
      </c>
      <c r="P2547" s="82">
        <f t="shared" si="41"/>
        <v>10.91</v>
      </c>
    </row>
    <row r="2548" spans="1:16" s="18" customFormat="1" x14ac:dyDescent="0.25">
      <c r="A2548" s="13">
        <v>2019</v>
      </c>
      <c r="B2548" s="13">
        <v>9</v>
      </c>
      <c r="C2548" s="13" t="s">
        <v>124</v>
      </c>
      <c r="D2548" s="13" t="s">
        <v>373</v>
      </c>
      <c r="E2548" s="13" t="s">
        <v>29</v>
      </c>
      <c r="F2548" s="13" t="s">
        <v>374</v>
      </c>
      <c r="G2548" s="5" t="s">
        <v>375</v>
      </c>
      <c r="H2548" s="13">
        <v>21.49</v>
      </c>
      <c r="I2548" s="13">
        <v>0</v>
      </c>
      <c r="J2548" s="13">
        <v>0</v>
      </c>
      <c r="K2548" s="13">
        <v>21.49</v>
      </c>
      <c r="L2548" s="13">
        <v>0</v>
      </c>
      <c r="M2548" s="13">
        <v>0</v>
      </c>
      <c r="N2548" s="13">
        <v>0</v>
      </c>
      <c r="O2548" s="13">
        <v>0</v>
      </c>
      <c r="P2548" s="82">
        <f t="shared" si="41"/>
        <v>0</v>
      </c>
    </row>
    <row r="2549" spans="1:16" s="18" customFormat="1" x14ac:dyDescent="0.25">
      <c r="A2549" s="13">
        <v>2019</v>
      </c>
      <c r="B2549" s="13">
        <v>9</v>
      </c>
      <c r="C2549" s="13" t="s">
        <v>124</v>
      </c>
      <c r="D2549" s="13" t="s">
        <v>353</v>
      </c>
      <c r="E2549" s="13" t="s">
        <v>29</v>
      </c>
      <c r="F2549" s="13" t="s">
        <v>376</v>
      </c>
      <c r="G2549" s="5" t="s">
        <v>377</v>
      </c>
      <c r="H2549" s="13">
        <v>9.94</v>
      </c>
      <c r="I2549" s="13">
        <v>0</v>
      </c>
      <c r="J2549" s="13">
        <v>0</v>
      </c>
      <c r="K2549" s="13">
        <v>9.94</v>
      </c>
      <c r="L2549" s="13">
        <v>0</v>
      </c>
      <c r="M2549" s="13">
        <v>0</v>
      </c>
      <c r="N2549" s="13">
        <v>0</v>
      </c>
      <c r="O2549" s="13">
        <v>0</v>
      </c>
      <c r="P2549" s="82">
        <f t="shared" si="41"/>
        <v>0</v>
      </c>
    </row>
    <row r="2550" spans="1:16" s="18" customFormat="1" x14ac:dyDescent="0.25">
      <c r="A2550" s="13">
        <v>2019</v>
      </c>
      <c r="B2550" s="13">
        <v>9</v>
      </c>
      <c r="C2550" s="13" t="s">
        <v>124</v>
      </c>
      <c r="D2550" s="13" t="s">
        <v>353</v>
      </c>
      <c r="E2550" s="13" t="s">
        <v>29</v>
      </c>
      <c r="F2550" s="13" t="s">
        <v>378</v>
      </c>
      <c r="G2550" s="5" t="s">
        <v>377</v>
      </c>
      <c r="H2550" s="13">
        <v>10.62</v>
      </c>
      <c r="I2550" s="13">
        <v>0</v>
      </c>
      <c r="J2550" s="13">
        <v>0</v>
      </c>
      <c r="K2550" s="13">
        <v>10.62</v>
      </c>
      <c r="L2550" s="13">
        <v>0</v>
      </c>
      <c r="M2550" s="13">
        <v>0</v>
      </c>
      <c r="N2550" s="13">
        <v>0</v>
      </c>
      <c r="O2550" s="13">
        <v>0</v>
      </c>
      <c r="P2550" s="82">
        <f t="shared" si="41"/>
        <v>0</v>
      </c>
    </row>
    <row r="2551" spans="1:16" s="18" customFormat="1" x14ac:dyDescent="0.25">
      <c r="A2551" s="13">
        <v>2019</v>
      </c>
      <c r="B2551" s="13">
        <v>9</v>
      </c>
      <c r="C2551" s="13" t="s">
        <v>124</v>
      </c>
      <c r="D2551" s="13" t="s">
        <v>379</v>
      </c>
      <c r="E2551" s="13" t="s">
        <v>29</v>
      </c>
      <c r="F2551" s="13" t="s">
        <v>380</v>
      </c>
      <c r="G2551" s="5" t="s">
        <v>375</v>
      </c>
      <c r="H2551" s="13">
        <v>0.28999999999999998</v>
      </c>
      <c r="I2551" s="13">
        <v>0</v>
      </c>
      <c r="J2551" s="13">
        <v>0</v>
      </c>
      <c r="K2551" s="13">
        <v>0.28999999999999998</v>
      </c>
      <c r="L2551" s="13">
        <v>0</v>
      </c>
      <c r="M2551" s="13">
        <v>0</v>
      </c>
      <c r="N2551" s="13">
        <v>0</v>
      </c>
      <c r="O2551" s="13">
        <v>0</v>
      </c>
      <c r="P2551" s="82">
        <f t="shared" si="41"/>
        <v>0</v>
      </c>
    </row>
    <row r="2552" spans="1:16" s="18" customFormat="1" x14ac:dyDescent="0.25">
      <c r="A2552" s="13">
        <v>2019</v>
      </c>
      <c r="B2552" s="13">
        <v>9</v>
      </c>
      <c r="C2552" s="13" t="s">
        <v>124</v>
      </c>
      <c r="D2552" s="13" t="s">
        <v>373</v>
      </c>
      <c r="E2552" s="13" t="s">
        <v>29</v>
      </c>
      <c r="F2552" s="13" t="s">
        <v>381</v>
      </c>
      <c r="G2552" s="5" t="s">
        <v>375</v>
      </c>
      <c r="H2552" s="13">
        <v>2.1</v>
      </c>
      <c r="I2552" s="13">
        <v>0</v>
      </c>
      <c r="J2552" s="13">
        <v>0</v>
      </c>
      <c r="K2552" s="13">
        <v>2.1</v>
      </c>
      <c r="L2552" s="13">
        <v>0</v>
      </c>
      <c r="M2552" s="13">
        <v>0</v>
      </c>
      <c r="N2552" s="13">
        <v>0</v>
      </c>
      <c r="O2552" s="13">
        <v>0</v>
      </c>
      <c r="P2552" s="82">
        <f t="shared" si="41"/>
        <v>0</v>
      </c>
    </row>
    <row r="2553" spans="1:16" s="18" customFormat="1" x14ac:dyDescent="0.25">
      <c r="A2553" s="13">
        <v>2019</v>
      </c>
      <c r="B2553" s="13">
        <v>9</v>
      </c>
      <c r="C2553" s="13" t="s">
        <v>124</v>
      </c>
      <c r="D2553" s="13" t="s">
        <v>379</v>
      </c>
      <c r="E2553" s="13" t="s">
        <v>29</v>
      </c>
      <c r="F2553" s="13" t="s">
        <v>381</v>
      </c>
      <c r="G2553" s="5" t="s">
        <v>375</v>
      </c>
      <c r="H2553" s="13">
        <v>0.32</v>
      </c>
      <c r="I2553" s="13">
        <v>0</v>
      </c>
      <c r="J2553" s="13">
        <v>0</v>
      </c>
      <c r="K2553" s="13">
        <v>0.32</v>
      </c>
      <c r="L2553" s="13">
        <v>0</v>
      </c>
      <c r="M2553" s="13">
        <v>0</v>
      </c>
      <c r="N2553" s="13">
        <v>0</v>
      </c>
      <c r="O2553" s="13">
        <v>0</v>
      </c>
      <c r="P2553" s="82">
        <f t="shared" si="41"/>
        <v>0</v>
      </c>
    </row>
    <row r="2554" spans="1:16" s="18" customFormat="1" x14ac:dyDescent="0.25">
      <c r="A2554" s="13">
        <v>2019</v>
      </c>
      <c r="B2554" s="13">
        <v>9</v>
      </c>
      <c r="C2554" s="13" t="s">
        <v>124</v>
      </c>
      <c r="D2554" s="13" t="s">
        <v>382</v>
      </c>
      <c r="E2554" s="13" t="s">
        <v>29</v>
      </c>
      <c r="F2554" s="13" t="s">
        <v>383</v>
      </c>
      <c r="G2554" s="5" t="s">
        <v>384</v>
      </c>
      <c r="H2554" s="13">
        <v>2.39</v>
      </c>
      <c r="I2554" s="13">
        <v>0</v>
      </c>
      <c r="J2554" s="13">
        <v>0</v>
      </c>
      <c r="K2554" s="13">
        <v>2.39</v>
      </c>
      <c r="L2554" s="13">
        <v>0</v>
      </c>
      <c r="M2554" s="13">
        <v>0</v>
      </c>
      <c r="N2554" s="13">
        <v>0</v>
      </c>
      <c r="O2554" s="13">
        <v>0</v>
      </c>
      <c r="P2554" s="82">
        <f t="shared" si="41"/>
        <v>0</v>
      </c>
    </row>
    <row r="2555" spans="1:16" s="18" customFormat="1" x14ac:dyDescent="0.25">
      <c r="A2555" s="13">
        <v>2019</v>
      </c>
      <c r="B2555" s="13">
        <v>9</v>
      </c>
      <c r="C2555" s="13" t="s">
        <v>124</v>
      </c>
      <c r="D2555" s="13" t="s">
        <v>353</v>
      </c>
      <c r="E2555" s="13" t="s">
        <v>29</v>
      </c>
      <c r="F2555" s="13" t="s">
        <v>353</v>
      </c>
      <c r="G2555" s="7" t="s">
        <v>353</v>
      </c>
      <c r="H2555" s="13">
        <v>103.25</v>
      </c>
      <c r="I2555" s="13">
        <v>0</v>
      </c>
      <c r="J2555" s="13">
        <v>0</v>
      </c>
      <c r="K2555" s="13">
        <v>103.25</v>
      </c>
      <c r="L2555" s="13">
        <v>0</v>
      </c>
      <c r="M2555" s="13">
        <v>0</v>
      </c>
      <c r="N2555" s="13">
        <v>0</v>
      </c>
      <c r="O2555" s="13">
        <v>0</v>
      </c>
      <c r="P2555" s="82">
        <f t="shared" si="41"/>
        <v>0</v>
      </c>
    </row>
    <row r="2556" spans="1:16" s="18" customFormat="1" x14ac:dyDescent="0.25">
      <c r="A2556" s="13">
        <v>2019</v>
      </c>
      <c r="B2556" s="13">
        <v>9</v>
      </c>
      <c r="C2556" s="13" t="s">
        <v>124</v>
      </c>
      <c r="D2556" s="13" t="s">
        <v>353</v>
      </c>
      <c r="E2556" s="13" t="s">
        <v>29</v>
      </c>
      <c r="F2556" s="13" t="s">
        <v>385</v>
      </c>
      <c r="G2556" s="5" t="s">
        <v>377</v>
      </c>
      <c r="H2556" s="13">
        <v>4.54</v>
      </c>
      <c r="I2556" s="13">
        <v>0</v>
      </c>
      <c r="J2556" s="13">
        <v>0</v>
      </c>
      <c r="K2556" s="13">
        <v>4.54</v>
      </c>
      <c r="L2556" s="13">
        <v>0</v>
      </c>
      <c r="M2556" s="13">
        <v>0</v>
      </c>
      <c r="N2556" s="13">
        <v>0</v>
      </c>
      <c r="O2556" s="13">
        <v>0</v>
      </c>
      <c r="P2556" s="82">
        <f t="shared" si="41"/>
        <v>0</v>
      </c>
    </row>
    <row r="2557" spans="1:16" s="18" customFormat="1" x14ac:dyDescent="0.25">
      <c r="A2557" s="13">
        <v>2019</v>
      </c>
      <c r="B2557" s="13">
        <v>9</v>
      </c>
      <c r="C2557" s="13" t="s">
        <v>124</v>
      </c>
      <c r="D2557" s="13" t="s">
        <v>353</v>
      </c>
      <c r="E2557" s="13" t="s">
        <v>29</v>
      </c>
      <c r="F2557" s="13" t="s">
        <v>386</v>
      </c>
      <c r="G2557" s="5" t="s">
        <v>377</v>
      </c>
      <c r="H2557" s="13">
        <v>2.19</v>
      </c>
      <c r="I2557" s="13">
        <v>0</v>
      </c>
      <c r="J2557" s="13">
        <v>0</v>
      </c>
      <c r="K2557" s="13">
        <v>2.19</v>
      </c>
      <c r="L2557" s="13">
        <v>0</v>
      </c>
      <c r="M2557" s="13">
        <v>0</v>
      </c>
      <c r="N2557" s="13">
        <v>0</v>
      </c>
      <c r="O2557" s="13">
        <v>0</v>
      </c>
      <c r="P2557" s="82">
        <f t="shared" si="41"/>
        <v>0</v>
      </c>
    </row>
    <row r="2558" spans="1:16" s="18" customFormat="1" x14ac:dyDescent="0.25">
      <c r="A2558" s="13">
        <v>2019</v>
      </c>
      <c r="B2558" s="13">
        <v>9</v>
      </c>
      <c r="C2558" s="13" t="s">
        <v>387</v>
      </c>
      <c r="D2558" s="13" t="s">
        <v>388</v>
      </c>
      <c r="E2558" s="13" t="s">
        <v>29</v>
      </c>
      <c r="F2558" s="13" t="s">
        <v>389</v>
      </c>
      <c r="G2558" s="5" t="s">
        <v>377</v>
      </c>
      <c r="H2558" s="13">
        <v>54.87</v>
      </c>
      <c r="I2558" s="13">
        <v>0</v>
      </c>
      <c r="J2558" s="13">
        <v>0</v>
      </c>
      <c r="K2558" s="13">
        <v>54.87</v>
      </c>
      <c r="L2558" s="13">
        <v>0</v>
      </c>
      <c r="M2558" s="13">
        <v>0</v>
      </c>
      <c r="N2558" s="13">
        <v>0</v>
      </c>
      <c r="O2558" s="13">
        <v>0</v>
      </c>
      <c r="P2558" s="82">
        <f t="shared" si="41"/>
        <v>0</v>
      </c>
    </row>
    <row r="2559" spans="1:16" s="18" customFormat="1" x14ac:dyDescent="0.25">
      <c r="A2559" s="13">
        <v>2019</v>
      </c>
      <c r="B2559" s="13">
        <v>9</v>
      </c>
      <c r="C2559" s="13" t="s">
        <v>124</v>
      </c>
      <c r="D2559" s="13" t="s">
        <v>382</v>
      </c>
      <c r="E2559" s="13" t="s">
        <v>29</v>
      </c>
      <c r="F2559" s="13" t="s">
        <v>390</v>
      </c>
      <c r="G2559" s="5" t="s">
        <v>384</v>
      </c>
      <c r="H2559" s="13">
        <v>3.03</v>
      </c>
      <c r="I2559" s="13">
        <v>0</v>
      </c>
      <c r="J2559" s="13">
        <v>0</v>
      </c>
      <c r="K2559" s="13">
        <v>3.03</v>
      </c>
      <c r="L2559" s="13">
        <v>0</v>
      </c>
      <c r="M2559" s="13">
        <v>0</v>
      </c>
      <c r="N2559" s="13">
        <v>0</v>
      </c>
      <c r="O2559" s="13">
        <v>0</v>
      </c>
      <c r="P2559" s="82">
        <f t="shared" si="41"/>
        <v>0</v>
      </c>
    </row>
    <row r="2560" spans="1:16" s="18" customFormat="1" x14ac:dyDescent="0.25">
      <c r="A2560" s="13">
        <v>2019</v>
      </c>
      <c r="B2560" s="13">
        <v>9</v>
      </c>
      <c r="C2560" s="13" t="s">
        <v>19</v>
      </c>
      <c r="D2560" s="13" t="s">
        <v>20</v>
      </c>
      <c r="E2560" s="13" t="s">
        <v>104</v>
      </c>
      <c r="F2560" s="13" t="s">
        <v>391</v>
      </c>
      <c r="G2560" s="7" t="s">
        <v>392</v>
      </c>
      <c r="H2560" s="13">
        <v>1.9300000000000002</v>
      </c>
      <c r="I2560" s="13">
        <v>0</v>
      </c>
      <c r="J2560" s="13">
        <v>0</v>
      </c>
      <c r="K2560" s="13">
        <v>1.9300000000000002</v>
      </c>
      <c r="L2560" s="13">
        <v>0</v>
      </c>
      <c r="M2560" s="13">
        <v>0</v>
      </c>
      <c r="N2560" s="13">
        <v>0</v>
      </c>
      <c r="O2560" s="13">
        <v>0</v>
      </c>
      <c r="P2560" s="82">
        <f t="shared" si="41"/>
        <v>0</v>
      </c>
    </row>
    <row r="2561" spans="1:16" s="18" customFormat="1" x14ac:dyDescent="0.25">
      <c r="A2561" s="13">
        <v>2019</v>
      </c>
      <c r="B2561" s="13">
        <v>9</v>
      </c>
      <c r="C2561" s="13" t="s">
        <v>15</v>
      </c>
      <c r="D2561" s="13" t="s">
        <v>393</v>
      </c>
      <c r="E2561" s="13" t="s">
        <v>43</v>
      </c>
      <c r="F2561" s="13" t="s">
        <v>393</v>
      </c>
      <c r="G2561" s="7" t="s">
        <v>393</v>
      </c>
      <c r="H2561" s="13">
        <v>0.85</v>
      </c>
      <c r="I2561" s="13">
        <v>0</v>
      </c>
      <c r="J2561" s="13">
        <v>0</v>
      </c>
      <c r="K2561" s="13">
        <v>0.24</v>
      </c>
      <c r="L2561" s="13">
        <v>0.6</v>
      </c>
      <c r="M2561" s="13">
        <v>0</v>
      </c>
      <c r="N2561" s="13">
        <v>0</v>
      </c>
      <c r="O2561" s="13">
        <v>0</v>
      </c>
      <c r="P2561" s="82">
        <f t="shared" si="41"/>
        <v>0</v>
      </c>
    </row>
    <row r="2562" spans="1:16" s="18" customFormat="1" x14ac:dyDescent="0.25">
      <c r="A2562" s="13">
        <v>2019</v>
      </c>
      <c r="B2562" s="13">
        <v>9</v>
      </c>
      <c r="C2562" s="13" t="s">
        <v>15</v>
      </c>
      <c r="D2562" s="13" t="s">
        <v>393</v>
      </c>
      <c r="E2562" s="13" t="s">
        <v>43</v>
      </c>
      <c r="F2562" s="13" t="s">
        <v>394</v>
      </c>
      <c r="G2562" s="7" t="s">
        <v>393</v>
      </c>
      <c r="H2562" s="13">
        <v>3</v>
      </c>
      <c r="I2562" s="13">
        <v>0</v>
      </c>
      <c r="J2562" s="13">
        <v>0</v>
      </c>
      <c r="K2562" s="13">
        <v>1.98</v>
      </c>
      <c r="L2562" s="13">
        <v>1.02</v>
      </c>
      <c r="M2562" s="13">
        <v>0</v>
      </c>
      <c r="N2562" s="13">
        <v>0</v>
      </c>
      <c r="O2562" s="13">
        <v>0</v>
      </c>
      <c r="P2562" s="82">
        <f t="shared" si="41"/>
        <v>0</v>
      </c>
    </row>
    <row r="2563" spans="1:16" s="18" customFormat="1" x14ac:dyDescent="0.25">
      <c r="A2563" s="13">
        <v>2019</v>
      </c>
      <c r="B2563" s="13">
        <v>9</v>
      </c>
      <c r="C2563" s="13" t="s">
        <v>15</v>
      </c>
      <c r="D2563" s="13" t="s">
        <v>536</v>
      </c>
      <c r="E2563" s="13" t="s">
        <v>43</v>
      </c>
      <c r="F2563" s="13" t="s">
        <v>394</v>
      </c>
      <c r="G2563" s="7" t="s">
        <v>393</v>
      </c>
      <c r="H2563" s="13">
        <v>0.35</v>
      </c>
      <c r="I2563" s="13">
        <v>0</v>
      </c>
      <c r="J2563" s="13">
        <v>0</v>
      </c>
      <c r="K2563" s="13">
        <v>0</v>
      </c>
      <c r="L2563" s="13">
        <v>0.35</v>
      </c>
      <c r="M2563" s="13">
        <v>0</v>
      </c>
      <c r="N2563" s="13">
        <v>0</v>
      </c>
      <c r="O2563" s="13">
        <v>0</v>
      </c>
      <c r="P2563" s="82">
        <f t="shared" si="41"/>
        <v>0</v>
      </c>
    </row>
    <row r="2564" spans="1:16" s="18" customFormat="1" x14ac:dyDescent="0.25">
      <c r="A2564" s="13">
        <v>2019</v>
      </c>
      <c r="B2564" s="13">
        <v>9</v>
      </c>
      <c r="C2564" s="13" t="s">
        <v>15</v>
      </c>
      <c r="D2564" s="13" t="s">
        <v>393</v>
      </c>
      <c r="E2564" s="13" t="s">
        <v>43</v>
      </c>
      <c r="F2564" s="13" t="s">
        <v>395</v>
      </c>
      <c r="G2564" s="7" t="s">
        <v>393</v>
      </c>
      <c r="H2564" s="13">
        <v>10.06</v>
      </c>
      <c r="I2564" s="13">
        <v>0</v>
      </c>
      <c r="J2564" s="13">
        <v>0</v>
      </c>
      <c r="K2564" s="13">
        <v>8.98</v>
      </c>
      <c r="L2564" s="13">
        <v>1.08</v>
      </c>
      <c r="M2564" s="13">
        <v>0</v>
      </c>
      <c r="N2564" s="13">
        <v>0</v>
      </c>
      <c r="O2564" s="13">
        <v>0</v>
      </c>
      <c r="P2564" s="82">
        <f t="shared" ref="P2564:P2627" si="42">+O2564+M2564-N2564</f>
        <v>0</v>
      </c>
    </row>
    <row r="2565" spans="1:16" s="18" customFormat="1" x14ac:dyDescent="0.25">
      <c r="A2565" s="13">
        <v>2019</v>
      </c>
      <c r="B2565" s="13">
        <v>9</v>
      </c>
      <c r="C2565" s="13" t="s">
        <v>15</v>
      </c>
      <c r="D2565" s="13" t="s">
        <v>393</v>
      </c>
      <c r="E2565" s="13" t="s">
        <v>43</v>
      </c>
      <c r="F2565" s="13" t="s">
        <v>396</v>
      </c>
      <c r="G2565" s="7" t="s">
        <v>396</v>
      </c>
      <c r="H2565" s="13">
        <v>2.13</v>
      </c>
      <c r="I2565" s="13">
        <v>0</v>
      </c>
      <c r="J2565" s="13">
        <v>0</v>
      </c>
      <c r="K2565" s="13">
        <v>1.6099999999999999</v>
      </c>
      <c r="L2565" s="13">
        <v>0.52</v>
      </c>
      <c r="M2565" s="13">
        <v>0</v>
      </c>
      <c r="N2565" s="13">
        <v>0</v>
      </c>
      <c r="O2565" s="13">
        <v>0</v>
      </c>
      <c r="P2565" s="82">
        <f t="shared" si="42"/>
        <v>0</v>
      </c>
    </row>
    <row r="2566" spans="1:16" s="18" customFormat="1" x14ac:dyDescent="0.25">
      <c r="A2566" s="13">
        <v>2019</v>
      </c>
      <c r="B2566" s="13">
        <v>9</v>
      </c>
      <c r="C2566" s="13" t="s">
        <v>55</v>
      </c>
      <c r="D2566" s="13" t="s">
        <v>249</v>
      </c>
      <c r="E2566" s="13" t="s">
        <v>29</v>
      </c>
      <c r="F2566" s="13" t="s">
        <v>397</v>
      </c>
      <c r="G2566" s="7" t="s">
        <v>398</v>
      </c>
      <c r="H2566" s="13">
        <v>12.36</v>
      </c>
      <c r="I2566" s="13">
        <v>0</v>
      </c>
      <c r="J2566" s="13">
        <v>0</v>
      </c>
      <c r="K2566" s="13">
        <v>0.33</v>
      </c>
      <c r="L2566" s="13">
        <v>0</v>
      </c>
      <c r="M2566" s="13">
        <v>0</v>
      </c>
      <c r="N2566" s="13">
        <v>0</v>
      </c>
      <c r="O2566" s="13">
        <v>12.03</v>
      </c>
      <c r="P2566" s="82">
        <f t="shared" si="42"/>
        <v>12.03</v>
      </c>
    </row>
    <row r="2567" spans="1:16" s="18" customFormat="1" x14ac:dyDescent="0.25">
      <c r="A2567" s="13">
        <v>2019</v>
      </c>
      <c r="B2567" s="13">
        <v>9</v>
      </c>
      <c r="C2567" s="13" t="s">
        <v>55</v>
      </c>
      <c r="D2567" s="13" t="s">
        <v>249</v>
      </c>
      <c r="E2567" s="13" t="s">
        <v>29</v>
      </c>
      <c r="F2567" s="13" t="s">
        <v>398</v>
      </c>
      <c r="G2567" s="7" t="s">
        <v>398</v>
      </c>
      <c r="H2567" s="13">
        <v>88.81</v>
      </c>
      <c r="I2567" s="13">
        <v>0</v>
      </c>
      <c r="J2567" s="13">
        <v>0</v>
      </c>
      <c r="K2567" s="13">
        <v>6.4</v>
      </c>
      <c r="L2567" s="13">
        <v>25.75</v>
      </c>
      <c r="M2567" s="13">
        <v>0</v>
      </c>
      <c r="N2567" s="13">
        <v>0</v>
      </c>
      <c r="O2567" s="13">
        <v>56.66</v>
      </c>
      <c r="P2567" s="82">
        <f t="shared" si="42"/>
        <v>56.66</v>
      </c>
    </row>
    <row r="2568" spans="1:16" s="18" customFormat="1" x14ac:dyDescent="0.25">
      <c r="A2568" s="13">
        <v>2019</v>
      </c>
      <c r="B2568" s="13">
        <v>9</v>
      </c>
      <c r="C2568" s="13" t="s">
        <v>61</v>
      </c>
      <c r="D2568" s="13" t="s">
        <v>399</v>
      </c>
      <c r="E2568" s="13" t="s">
        <v>29</v>
      </c>
      <c r="F2568" s="13" t="s">
        <v>400</v>
      </c>
      <c r="G2568" s="7" t="s">
        <v>401</v>
      </c>
      <c r="H2568" s="13">
        <v>12.2</v>
      </c>
      <c r="I2568" s="13">
        <v>0</v>
      </c>
      <c r="J2568" s="13">
        <v>0</v>
      </c>
      <c r="K2568" s="13">
        <v>1.83</v>
      </c>
      <c r="L2568" s="13">
        <v>4.1399999999999997</v>
      </c>
      <c r="M2568" s="13">
        <v>6.23</v>
      </c>
      <c r="N2568" s="13">
        <v>3.18</v>
      </c>
      <c r="O2568" s="13">
        <v>0</v>
      </c>
      <c r="P2568" s="82">
        <f t="shared" si="42"/>
        <v>3.0500000000000003</v>
      </c>
    </row>
    <row r="2569" spans="1:16" s="18" customFormat="1" x14ac:dyDescent="0.25">
      <c r="A2569" s="13">
        <v>2019</v>
      </c>
      <c r="B2569" s="13">
        <v>9</v>
      </c>
      <c r="C2569" s="13" t="s">
        <v>61</v>
      </c>
      <c r="D2569" s="13" t="s">
        <v>401</v>
      </c>
      <c r="E2569" s="13" t="s">
        <v>29</v>
      </c>
      <c r="F2569" s="13" t="s">
        <v>401</v>
      </c>
      <c r="G2569" s="7" t="s">
        <v>401</v>
      </c>
      <c r="H2569" s="13">
        <v>1.24</v>
      </c>
      <c r="I2569" s="13">
        <v>0</v>
      </c>
      <c r="J2569" s="13">
        <v>0</v>
      </c>
      <c r="K2569" s="13">
        <v>0.02</v>
      </c>
      <c r="L2569" s="13">
        <v>0.17</v>
      </c>
      <c r="M2569" s="13">
        <v>0</v>
      </c>
      <c r="N2569" s="13">
        <v>0</v>
      </c>
      <c r="O2569" s="13">
        <v>1.05</v>
      </c>
      <c r="P2569" s="82">
        <f t="shared" si="42"/>
        <v>1.05</v>
      </c>
    </row>
    <row r="2570" spans="1:16" s="18" customFormat="1" x14ac:dyDescent="0.25">
      <c r="A2570" s="13">
        <v>2019</v>
      </c>
      <c r="B2570" s="13">
        <v>9</v>
      </c>
      <c r="C2570" s="13" t="s">
        <v>61</v>
      </c>
      <c r="D2570" s="13" t="s">
        <v>62</v>
      </c>
      <c r="E2570" s="13" t="s">
        <v>29</v>
      </c>
      <c r="F2570" s="13" t="s">
        <v>402</v>
      </c>
      <c r="G2570" s="7" t="s">
        <v>401</v>
      </c>
      <c r="H2570" s="13">
        <v>59.44</v>
      </c>
      <c r="I2570" s="13">
        <v>0</v>
      </c>
      <c r="J2570" s="13">
        <v>0</v>
      </c>
      <c r="K2570" s="13">
        <v>1.98</v>
      </c>
      <c r="L2570" s="13">
        <v>57.46</v>
      </c>
      <c r="M2570" s="13">
        <v>0</v>
      </c>
      <c r="N2570" s="13">
        <v>0</v>
      </c>
      <c r="O2570" s="13">
        <v>0</v>
      </c>
      <c r="P2570" s="82">
        <f t="shared" si="42"/>
        <v>0</v>
      </c>
    </row>
    <row r="2571" spans="1:16" s="18" customFormat="1" x14ac:dyDescent="0.25">
      <c r="A2571" s="13">
        <v>2019</v>
      </c>
      <c r="B2571" s="13">
        <v>9</v>
      </c>
      <c r="C2571" s="13" t="s">
        <v>61</v>
      </c>
      <c r="D2571" s="13" t="s">
        <v>401</v>
      </c>
      <c r="E2571" s="13" t="s">
        <v>29</v>
      </c>
      <c r="F2571" s="13" t="s">
        <v>402</v>
      </c>
      <c r="G2571" s="7" t="s">
        <v>401</v>
      </c>
      <c r="H2571" s="13">
        <v>29.78</v>
      </c>
      <c r="I2571" s="13">
        <v>0</v>
      </c>
      <c r="J2571" s="13">
        <v>0</v>
      </c>
      <c r="K2571" s="13">
        <v>0.99</v>
      </c>
      <c r="L2571" s="13">
        <v>28.79</v>
      </c>
      <c r="M2571" s="13">
        <v>0</v>
      </c>
      <c r="N2571" s="13">
        <v>0</v>
      </c>
      <c r="O2571" s="13">
        <v>0</v>
      </c>
      <c r="P2571" s="82">
        <f t="shared" si="42"/>
        <v>0</v>
      </c>
    </row>
    <row r="2572" spans="1:16" s="18" customFormat="1" x14ac:dyDescent="0.25">
      <c r="A2572" s="13">
        <v>2019</v>
      </c>
      <c r="B2572" s="13">
        <v>9</v>
      </c>
      <c r="C2572" s="13" t="s">
        <v>98</v>
      </c>
      <c r="D2572" s="13" t="s">
        <v>403</v>
      </c>
      <c r="E2572" s="13" t="s">
        <v>29</v>
      </c>
      <c r="F2572" s="13" t="s">
        <v>404</v>
      </c>
      <c r="G2572" s="7" t="s">
        <v>405</v>
      </c>
      <c r="H2572" s="13">
        <v>0.06</v>
      </c>
      <c r="I2572" s="13">
        <v>0</v>
      </c>
      <c r="J2572" s="13">
        <v>0</v>
      </c>
      <c r="K2572" s="13">
        <v>0.06</v>
      </c>
      <c r="L2572" s="13">
        <v>0</v>
      </c>
      <c r="M2572" s="13">
        <v>0</v>
      </c>
      <c r="N2572" s="13">
        <v>0</v>
      </c>
      <c r="O2572" s="13">
        <v>0</v>
      </c>
      <c r="P2572" s="82">
        <f t="shared" si="42"/>
        <v>0</v>
      </c>
    </row>
    <row r="2573" spans="1:16" s="18" customFormat="1" x14ac:dyDescent="0.25">
      <c r="A2573" s="13">
        <v>2019</v>
      </c>
      <c r="B2573" s="13">
        <v>9</v>
      </c>
      <c r="C2573" s="13" t="s">
        <v>19</v>
      </c>
      <c r="D2573" s="13" t="s">
        <v>70</v>
      </c>
      <c r="E2573" s="13" t="s">
        <v>364</v>
      </c>
      <c r="F2573" s="13" t="s">
        <v>406</v>
      </c>
      <c r="G2573" s="7" t="s">
        <v>407</v>
      </c>
      <c r="H2573" s="13">
        <v>3420.4599999999996</v>
      </c>
      <c r="I2573" s="13">
        <v>0</v>
      </c>
      <c r="J2573" s="13">
        <v>3320.8799999999997</v>
      </c>
      <c r="K2573" s="13">
        <v>10.950000000000001</v>
      </c>
      <c r="L2573" s="13">
        <v>88.63</v>
      </c>
      <c r="M2573" s="13">
        <v>0</v>
      </c>
      <c r="N2573" s="13">
        <v>0</v>
      </c>
      <c r="O2573" s="13">
        <v>0</v>
      </c>
      <c r="P2573" s="82">
        <f t="shared" si="42"/>
        <v>0</v>
      </c>
    </row>
    <row r="2574" spans="1:16" s="18" customFormat="1" x14ac:dyDescent="0.25">
      <c r="A2574" s="13">
        <v>2019</v>
      </c>
      <c r="B2574" s="13">
        <v>9</v>
      </c>
      <c r="C2574" s="13" t="s">
        <v>19</v>
      </c>
      <c r="D2574" s="13" t="s">
        <v>70</v>
      </c>
      <c r="E2574" s="13" t="s">
        <v>364</v>
      </c>
      <c r="F2574" s="13" t="s">
        <v>408</v>
      </c>
      <c r="G2574" s="7" t="s">
        <v>407</v>
      </c>
      <c r="H2574" s="13">
        <v>1639.74</v>
      </c>
      <c r="I2574" s="13">
        <v>0</v>
      </c>
      <c r="J2574" s="13">
        <v>1592.01</v>
      </c>
      <c r="K2574" s="13">
        <v>5.25</v>
      </c>
      <c r="L2574" s="13">
        <v>42.49</v>
      </c>
      <c r="M2574" s="13">
        <v>0</v>
      </c>
      <c r="N2574" s="13">
        <v>0</v>
      </c>
      <c r="O2574" s="13">
        <v>0</v>
      </c>
      <c r="P2574" s="82">
        <f t="shared" si="42"/>
        <v>0</v>
      </c>
    </row>
    <row r="2575" spans="1:16" s="18" customFormat="1" x14ac:dyDescent="0.25">
      <c r="A2575" s="13">
        <v>2019</v>
      </c>
      <c r="B2575" s="13">
        <v>9</v>
      </c>
      <c r="C2575" s="13" t="s">
        <v>19</v>
      </c>
      <c r="D2575" s="13" t="s">
        <v>70</v>
      </c>
      <c r="E2575" s="13" t="s">
        <v>364</v>
      </c>
      <c r="F2575" s="13" t="s">
        <v>409</v>
      </c>
      <c r="G2575" s="7" t="s">
        <v>407</v>
      </c>
      <c r="H2575" s="13">
        <v>12592.94</v>
      </c>
      <c r="I2575" s="13">
        <v>0</v>
      </c>
      <c r="J2575" s="13">
        <v>6241.5599999999995</v>
      </c>
      <c r="K2575" s="13">
        <v>33.039999999999992</v>
      </c>
      <c r="L2575" s="13">
        <v>267.62</v>
      </c>
      <c r="M2575" s="13">
        <v>4335.8999999999996</v>
      </c>
      <c r="N2575" s="13">
        <v>0</v>
      </c>
      <c r="O2575" s="13">
        <v>1714.8600000000001</v>
      </c>
      <c r="P2575" s="82">
        <f t="shared" si="42"/>
        <v>6050.76</v>
      </c>
    </row>
    <row r="2576" spans="1:16" s="18" customFormat="1" x14ac:dyDescent="0.25">
      <c r="A2576" s="13">
        <v>2019</v>
      </c>
      <c r="B2576" s="13">
        <v>9</v>
      </c>
      <c r="C2576" s="13" t="s">
        <v>61</v>
      </c>
      <c r="D2576" s="13" t="s">
        <v>399</v>
      </c>
      <c r="E2576" s="13" t="s">
        <v>29</v>
      </c>
      <c r="F2576" s="13" t="s">
        <v>410</v>
      </c>
      <c r="G2576" s="7" t="s">
        <v>411</v>
      </c>
      <c r="H2576" s="13">
        <v>8.08</v>
      </c>
      <c r="I2576" s="13">
        <v>0</v>
      </c>
      <c r="J2576" s="13">
        <v>0</v>
      </c>
      <c r="K2576" s="13">
        <v>8.08</v>
      </c>
      <c r="L2576" s="13">
        <v>0</v>
      </c>
      <c r="M2576" s="13">
        <v>0</v>
      </c>
      <c r="N2576" s="13">
        <v>0</v>
      </c>
      <c r="O2576" s="13">
        <v>0</v>
      </c>
      <c r="P2576" s="82">
        <f t="shared" si="42"/>
        <v>0</v>
      </c>
    </row>
    <row r="2577" spans="1:16" s="18" customFormat="1" x14ac:dyDescent="0.25">
      <c r="A2577" s="13">
        <v>2019</v>
      </c>
      <c r="B2577" s="13">
        <v>9</v>
      </c>
      <c r="C2577" s="13" t="s">
        <v>61</v>
      </c>
      <c r="D2577" s="13" t="s">
        <v>399</v>
      </c>
      <c r="E2577" s="13" t="s">
        <v>29</v>
      </c>
      <c r="F2577" s="13" t="s">
        <v>412</v>
      </c>
      <c r="G2577" s="7" t="s">
        <v>411</v>
      </c>
      <c r="H2577" s="13">
        <v>1.1100000000000001</v>
      </c>
      <c r="I2577" s="13">
        <v>0</v>
      </c>
      <c r="J2577" s="13">
        <v>0</v>
      </c>
      <c r="K2577" s="13">
        <v>1.1100000000000001</v>
      </c>
      <c r="L2577" s="13">
        <v>0</v>
      </c>
      <c r="M2577" s="13">
        <v>0</v>
      </c>
      <c r="N2577" s="13">
        <v>0</v>
      </c>
      <c r="O2577" s="13">
        <v>0</v>
      </c>
      <c r="P2577" s="82">
        <f t="shared" si="42"/>
        <v>0</v>
      </c>
    </row>
    <row r="2578" spans="1:16" s="18" customFormat="1" x14ac:dyDescent="0.25">
      <c r="A2578" s="13">
        <v>2019</v>
      </c>
      <c r="B2578" s="13">
        <v>9</v>
      </c>
      <c r="C2578" s="13" t="s">
        <v>61</v>
      </c>
      <c r="D2578" s="13" t="s">
        <v>62</v>
      </c>
      <c r="E2578" s="13" t="s">
        <v>29</v>
      </c>
      <c r="F2578" s="13" t="s">
        <v>413</v>
      </c>
      <c r="G2578" s="7" t="s">
        <v>411</v>
      </c>
      <c r="H2578" s="13">
        <v>3.82</v>
      </c>
      <c r="I2578" s="13">
        <v>0</v>
      </c>
      <c r="J2578" s="13">
        <v>0</v>
      </c>
      <c r="K2578" s="13">
        <v>3.82</v>
      </c>
      <c r="L2578" s="13">
        <v>0</v>
      </c>
      <c r="M2578" s="13">
        <v>0</v>
      </c>
      <c r="N2578" s="13">
        <v>0</v>
      </c>
      <c r="O2578" s="13">
        <v>0</v>
      </c>
      <c r="P2578" s="82">
        <f t="shared" si="42"/>
        <v>0</v>
      </c>
    </row>
    <row r="2579" spans="1:16" s="18" customFormat="1" x14ac:dyDescent="0.25">
      <c r="A2579" s="13">
        <v>2019</v>
      </c>
      <c r="B2579" s="13">
        <v>9</v>
      </c>
      <c r="C2579" s="13" t="s">
        <v>61</v>
      </c>
      <c r="D2579" s="13" t="s">
        <v>399</v>
      </c>
      <c r="E2579" s="13" t="s">
        <v>29</v>
      </c>
      <c r="F2579" s="13" t="s">
        <v>414</v>
      </c>
      <c r="G2579" s="7" t="s">
        <v>411</v>
      </c>
      <c r="H2579" s="13">
        <v>6.66</v>
      </c>
      <c r="I2579" s="13">
        <v>0</v>
      </c>
      <c r="J2579" s="13">
        <v>0</v>
      </c>
      <c r="K2579" s="13">
        <v>0.23</v>
      </c>
      <c r="L2579" s="13">
        <v>0.12</v>
      </c>
      <c r="M2579" s="13">
        <v>6.29</v>
      </c>
      <c r="N2579" s="13">
        <v>2.21</v>
      </c>
      <c r="O2579" s="13">
        <v>0.02</v>
      </c>
      <c r="P2579" s="82">
        <f t="shared" si="42"/>
        <v>4.0999999999999996</v>
      </c>
    </row>
    <row r="2580" spans="1:16" s="18" customFormat="1" x14ac:dyDescent="0.25">
      <c r="A2580" s="13">
        <v>2019</v>
      </c>
      <c r="B2580" s="13">
        <v>9</v>
      </c>
      <c r="C2580" s="13" t="s">
        <v>61</v>
      </c>
      <c r="D2580" s="13" t="s">
        <v>399</v>
      </c>
      <c r="E2580" s="13" t="s">
        <v>29</v>
      </c>
      <c r="F2580" s="13" t="s">
        <v>415</v>
      </c>
      <c r="G2580" s="7" t="s">
        <v>411</v>
      </c>
      <c r="H2580" s="13">
        <v>22.5</v>
      </c>
      <c r="I2580" s="13">
        <v>0</v>
      </c>
      <c r="J2580" s="13">
        <v>0</v>
      </c>
      <c r="K2580" s="13">
        <v>4.3899999999999997</v>
      </c>
      <c r="L2580" s="13">
        <v>0.33</v>
      </c>
      <c r="M2580" s="13">
        <v>17.72</v>
      </c>
      <c r="N2580" s="13">
        <v>6.22</v>
      </c>
      <c r="O2580" s="13">
        <v>0.06</v>
      </c>
      <c r="P2580" s="82">
        <f t="shared" si="42"/>
        <v>11.559999999999999</v>
      </c>
    </row>
    <row r="2581" spans="1:16" s="18" customFormat="1" x14ac:dyDescent="0.25">
      <c r="A2581" s="13">
        <v>2019</v>
      </c>
      <c r="B2581" s="13">
        <v>9</v>
      </c>
      <c r="C2581" s="13" t="s">
        <v>61</v>
      </c>
      <c r="D2581" s="13" t="s">
        <v>399</v>
      </c>
      <c r="E2581" s="13" t="s">
        <v>29</v>
      </c>
      <c r="F2581" s="13" t="s">
        <v>416</v>
      </c>
      <c r="G2581" s="7" t="s">
        <v>411</v>
      </c>
      <c r="H2581" s="13">
        <v>32.28</v>
      </c>
      <c r="I2581" s="13">
        <v>0</v>
      </c>
      <c r="J2581" s="13">
        <v>0</v>
      </c>
      <c r="K2581" s="13">
        <v>2.36</v>
      </c>
      <c r="L2581" s="13">
        <v>2.2999999999999998</v>
      </c>
      <c r="M2581" s="13">
        <v>27.37</v>
      </c>
      <c r="N2581" s="13">
        <v>9.61</v>
      </c>
      <c r="O2581" s="13">
        <v>0.25</v>
      </c>
      <c r="P2581" s="82">
        <f t="shared" si="42"/>
        <v>18.010000000000002</v>
      </c>
    </row>
    <row r="2582" spans="1:16" s="18" customFormat="1" x14ac:dyDescent="0.25">
      <c r="A2582" s="13">
        <v>2019</v>
      </c>
      <c r="B2582" s="13">
        <v>9</v>
      </c>
      <c r="C2582" s="13" t="s">
        <v>61</v>
      </c>
      <c r="D2582" s="13" t="s">
        <v>417</v>
      </c>
      <c r="E2582" s="13" t="s">
        <v>29</v>
      </c>
      <c r="F2582" s="13" t="s">
        <v>418</v>
      </c>
      <c r="G2582" s="7" t="s">
        <v>411</v>
      </c>
      <c r="H2582" s="13">
        <v>9.3800000000000008</v>
      </c>
      <c r="I2582" s="13">
        <v>0</v>
      </c>
      <c r="J2582" s="13">
        <v>0</v>
      </c>
      <c r="K2582" s="13">
        <v>8.1199999999999992</v>
      </c>
      <c r="L2582" s="13">
        <v>1.26</v>
      </c>
      <c r="M2582" s="13">
        <v>0</v>
      </c>
      <c r="N2582" s="13">
        <v>0</v>
      </c>
      <c r="O2582" s="13">
        <v>0</v>
      </c>
      <c r="P2582" s="82">
        <f t="shared" si="42"/>
        <v>0</v>
      </c>
    </row>
    <row r="2583" spans="1:16" s="18" customFormat="1" x14ac:dyDescent="0.25">
      <c r="A2583" s="13">
        <v>2019</v>
      </c>
      <c r="B2583" s="13">
        <v>9</v>
      </c>
      <c r="C2583" s="13" t="s">
        <v>61</v>
      </c>
      <c r="D2583" s="13" t="s">
        <v>62</v>
      </c>
      <c r="E2583" s="13" t="s">
        <v>29</v>
      </c>
      <c r="F2583" s="13" t="s">
        <v>419</v>
      </c>
      <c r="G2583" s="7" t="s">
        <v>411</v>
      </c>
      <c r="H2583" s="13">
        <v>6.53</v>
      </c>
      <c r="I2583" s="13">
        <v>0</v>
      </c>
      <c r="J2583" s="13">
        <v>0</v>
      </c>
      <c r="K2583" s="13">
        <v>6.53</v>
      </c>
      <c r="L2583" s="13">
        <v>0</v>
      </c>
      <c r="M2583" s="13">
        <v>0</v>
      </c>
      <c r="N2583" s="13">
        <v>0</v>
      </c>
      <c r="O2583" s="13">
        <v>0</v>
      </c>
      <c r="P2583" s="82">
        <f t="shared" si="42"/>
        <v>0</v>
      </c>
    </row>
    <row r="2584" spans="1:16" s="18" customFormat="1" x14ac:dyDescent="0.25">
      <c r="A2584" s="13">
        <v>2019</v>
      </c>
      <c r="B2584" s="13">
        <v>9</v>
      </c>
      <c r="C2584" s="13" t="s">
        <v>61</v>
      </c>
      <c r="D2584" s="13" t="s">
        <v>62</v>
      </c>
      <c r="E2584" s="13" t="s">
        <v>29</v>
      </c>
      <c r="F2584" s="13" t="s">
        <v>420</v>
      </c>
      <c r="G2584" s="7" t="s">
        <v>411</v>
      </c>
      <c r="H2584" s="13">
        <v>1.27</v>
      </c>
      <c r="I2584" s="13">
        <v>0</v>
      </c>
      <c r="J2584" s="13">
        <v>0</v>
      </c>
      <c r="K2584" s="13">
        <v>1.27</v>
      </c>
      <c r="L2584" s="13">
        <v>0</v>
      </c>
      <c r="M2584" s="13">
        <v>0</v>
      </c>
      <c r="N2584" s="13">
        <v>0</v>
      </c>
      <c r="O2584" s="13">
        <v>0</v>
      </c>
      <c r="P2584" s="82">
        <f t="shared" si="42"/>
        <v>0</v>
      </c>
    </row>
    <row r="2585" spans="1:16" s="18" customFormat="1" x14ac:dyDescent="0.25">
      <c r="A2585" s="13">
        <v>2019</v>
      </c>
      <c r="B2585" s="13">
        <v>9</v>
      </c>
      <c r="C2585" s="13" t="s">
        <v>61</v>
      </c>
      <c r="D2585" s="13" t="s">
        <v>62</v>
      </c>
      <c r="E2585" s="13" t="s">
        <v>29</v>
      </c>
      <c r="F2585" s="13" t="s">
        <v>421</v>
      </c>
      <c r="G2585" s="7" t="s">
        <v>411</v>
      </c>
      <c r="H2585" s="13">
        <v>1.69</v>
      </c>
      <c r="I2585" s="13">
        <v>0</v>
      </c>
      <c r="J2585" s="13">
        <v>0</v>
      </c>
      <c r="K2585" s="13">
        <v>1.69</v>
      </c>
      <c r="L2585" s="13">
        <v>0</v>
      </c>
      <c r="M2585" s="13">
        <v>0</v>
      </c>
      <c r="N2585" s="13">
        <v>0</v>
      </c>
      <c r="O2585" s="13">
        <v>0</v>
      </c>
      <c r="P2585" s="82">
        <f t="shared" si="42"/>
        <v>0</v>
      </c>
    </row>
    <row r="2586" spans="1:16" s="18" customFormat="1" x14ac:dyDescent="0.25">
      <c r="A2586" s="13">
        <v>2019</v>
      </c>
      <c r="B2586" s="13">
        <v>9</v>
      </c>
      <c r="C2586" s="13" t="s">
        <v>61</v>
      </c>
      <c r="D2586" s="13" t="s">
        <v>399</v>
      </c>
      <c r="E2586" s="13" t="s">
        <v>29</v>
      </c>
      <c r="F2586" s="13" t="s">
        <v>422</v>
      </c>
      <c r="G2586" s="7" t="s">
        <v>411</v>
      </c>
      <c r="H2586" s="13">
        <v>6.97</v>
      </c>
      <c r="I2586" s="13">
        <v>0</v>
      </c>
      <c r="J2586" s="13">
        <v>0</v>
      </c>
      <c r="K2586" s="13">
        <v>0.45</v>
      </c>
      <c r="L2586" s="13">
        <v>0</v>
      </c>
      <c r="M2586" s="13">
        <v>6.52</v>
      </c>
      <c r="N2586" s="13">
        <v>2.29</v>
      </c>
      <c r="O2586" s="13">
        <v>0</v>
      </c>
      <c r="P2586" s="82">
        <f t="shared" si="42"/>
        <v>4.2299999999999995</v>
      </c>
    </row>
    <row r="2587" spans="1:16" s="18" customFormat="1" x14ac:dyDescent="0.25">
      <c r="A2587" s="13">
        <v>2019</v>
      </c>
      <c r="B2587" s="13">
        <v>9</v>
      </c>
      <c r="C2587" s="13" t="s">
        <v>61</v>
      </c>
      <c r="D2587" s="13" t="s">
        <v>399</v>
      </c>
      <c r="E2587" s="13" t="s">
        <v>29</v>
      </c>
      <c r="F2587" s="13" t="s">
        <v>423</v>
      </c>
      <c r="G2587" s="7" t="s">
        <v>411</v>
      </c>
      <c r="H2587" s="13">
        <v>7.22</v>
      </c>
      <c r="I2587" s="13">
        <v>0</v>
      </c>
      <c r="J2587" s="13">
        <v>0</v>
      </c>
      <c r="K2587" s="13">
        <v>0.25</v>
      </c>
      <c r="L2587" s="13">
        <v>0.11</v>
      </c>
      <c r="M2587" s="13">
        <v>6.84</v>
      </c>
      <c r="N2587" s="13">
        <v>2.4</v>
      </c>
      <c r="O2587" s="13">
        <v>0.02</v>
      </c>
      <c r="P2587" s="82">
        <f t="shared" si="42"/>
        <v>4.4599999999999991</v>
      </c>
    </row>
    <row r="2588" spans="1:16" s="18" customFormat="1" x14ac:dyDescent="0.25">
      <c r="A2588" s="13">
        <v>2019</v>
      </c>
      <c r="B2588" s="13">
        <v>9</v>
      </c>
      <c r="C2588" s="13" t="s">
        <v>61</v>
      </c>
      <c r="D2588" s="13" t="s">
        <v>399</v>
      </c>
      <c r="E2588" s="13" t="s">
        <v>29</v>
      </c>
      <c r="F2588" s="13" t="s">
        <v>424</v>
      </c>
      <c r="G2588" s="7" t="s">
        <v>411</v>
      </c>
      <c r="H2588" s="13">
        <v>16.89</v>
      </c>
      <c r="I2588" s="13">
        <v>0</v>
      </c>
      <c r="J2588" s="13">
        <v>0</v>
      </c>
      <c r="K2588" s="13">
        <v>0.56999999999999995</v>
      </c>
      <c r="L2588" s="13">
        <v>0.32</v>
      </c>
      <c r="M2588" s="13">
        <v>15.94</v>
      </c>
      <c r="N2588" s="13">
        <v>5.6</v>
      </c>
      <c r="O2588" s="13">
        <v>0.05</v>
      </c>
      <c r="P2588" s="82">
        <f t="shared" si="42"/>
        <v>10.39</v>
      </c>
    </row>
    <row r="2589" spans="1:16" s="18" customFormat="1" x14ac:dyDescent="0.25">
      <c r="A2589" s="13">
        <v>2019</v>
      </c>
      <c r="B2589" s="13">
        <v>9</v>
      </c>
      <c r="C2589" s="13" t="s">
        <v>124</v>
      </c>
      <c r="D2589" s="13" t="s">
        <v>425</v>
      </c>
      <c r="E2589" s="13" t="s">
        <v>545</v>
      </c>
      <c r="F2589" s="13" t="s">
        <v>427</v>
      </c>
      <c r="G2589" s="7" t="s">
        <v>427</v>
      </c>
      <c r="H2589" s="13">
        <v>20.77</v>
      </c>
      <c r="I2589" s="13">
        <v>0</v>
      </c>
      <c r="J2589" s="13">
        <v>0</v>
      </c>
      <c r="K2589" s="13">
        <v>5.1400000000000006</v>
      </c>
      <c r="L2589" s="13">
        <v>15.63</v>
      </c>
      <c r="M2589" s="13">
        <v>0</v>
      </c>
      <c r="N2589" s="13">
        <v>0</v>
      </c>
      <c r="O2589" s="13">
        <v>0</v>
      </c>
      <c r="P2589" s="82">
        <f t="shared" si="42"/>
        <v>0</v>
      </c>
    </row>
    <row r="2590" spans="1:16" s="18" customFormat="1" x14ac:dyDescent="0.25">
      <c r="A2590" s="13">
        <v>2019</v>
      </c>
      <c r="B2590" s="13">
        <v>9</v>
      </c>
      <c r="C2590" s="13" t="s">
        <v>89</v>
      </c>
      <c r="D2590" s="13" t="s">
        <v>90</v>
      </c>
      <c r="E2590" s="13" t="s">
        <v>29</v>
      </c>
      <c r="F2590" s="13" t="s">
        <v>428</v>
      </c>
      <c r="G2590" s="7" t="s">
        <v>429</v>
      </c>
      <c r="H2590" s="13">
        <v>2.89</v>
      </c>
      <c r="I2590" s="13">
        <v>0</v>
      </c>
      <c r="J2590" s="13">
        <v>0</v>
      </c>
      <c r="K2590" s="13">
        <v>2.89</v>
      </c>
      <c r="L2590" s="13">
        <v>0</v>
      </c>
      <c r="M2590" s="13">
        <v>0</v>
      </c>
      <c r="N2590" s="13">
        <v>0</v>
      </c>
      <c r="O2590" s="13">
        <v>0</v>
      </c>
      <c r="P2590" s="82">
        <f t="shared" si="42"/>
        <v>0</v>
      </c>
    </row>
    <row r="2591" spans="1:16" s="18" customFormat="1" x14ac:dyDescent="0.25">
      <c r="A2591" s="13">
        <v>2019</v>
      </c>
      <c r="B2591" s="13">
        <v>9</v>
      </c>
      <c r="C2591" s="13" t="s">
        <v>89</v>
      </c>
      <c r="D2591" s="13" t="s">
        <v>288</v>
      </c>
      <c r="E2591" s="13" t="s">
        <v>29</v>
      </c>
      <c r="F2591" s="13" t="s">
        <v>430</v>
      </c>
      <c r="G2591" s="7" t="s">
        <v>431</v>
      </c>
      <c r="H2591" s="13">
        <v>84.83</v>
      </c>
      <c r="I2591" s="13">
        <v>0</v>
      </c>
      <c r="J2591" s="13">
        <v>0</v>
      </c>
      <c r="K2591" s="13">
        <v>14.059999999999999</v>
      </c>
      <c r="L2591" s="13">
        <v>0</v>
      </c>
      <c r="M2591" s="13">
        <v>70.77000000000001</v>
      </c>
      <c r="N2591" s="13">
        <v>10.210000000000001</v>
      </c>
      <c r="O2591" s="13">
        <v>0</v>
      </c>
      <c r="P2591" s="82">
        <f t="shared" si="42"/>
        <v>60.560000000000009</v>
      </c>
    </row>
    <row r="2592" spans="1:16" s="18" customFormat="1" x14ac:dyDescent="0.25">
      <c r="A2592" s="13">
        <v>2019</v>
      </c>
      <c r="B2592" s="13">
        <v>9</v>
      </c>
      <c r="C2592" s="13" t="s">
        <v>89</v>
      </c>
      <c r="D2592" s="13" t="s">
        <v>90</v>
      </c>
      <c r="E2592" s="13" t="s">
        <v>29</v>
      </c>
      <c r="F2592" s="13" t="s">
        <v>432</v>
      </c>
      <c r="G2592" s="7" t="s">
        <v>433</v>
      </c>
      <c r="H2592" s="13">
        <v>242.84</v>
      </c>
      <c r="I2592" s="13">
        <v>0</v>
      </c>
      <c r="J2592" s="13">
        <v>0</v>
      </c>
      <c r="K2592" s="13">
        <v>1.8399999999999999</v>
      </c>
      <c r="L2592" s="13">
        <v>0</v>
      </c>
      <c r="M2592" s="13">
        <v>241</v>
      </c>
      <c r="N2592" s="13">
        <v>97.84</v>
      </c>
      <c r="O2592" s="13">
        <v>0</v>
      </c>
      <c r="P2592" s="82">
        <f t="shared" si="42"/>
        <v>143.16</v>
      </c>
    </row>
    <row r="2593" spans="1:16" s="18" customFormat="1" x14ac:dyDescent="0.25">
      <c r="A2593" s="13">
        <v>2019</v>
      </c>
      <c r="B2593" s="13">
        <v>9</v>
      </c>
      <c r="C2593" s="13" t="s">
        <v>203</v>
      </c>
      <c r="D2593" s="13" t="s">
        <v>434</v>
      </c>
      <c r="E2593" s="13" t="s">
        <v>43</v>
      </c>
      <c r="F2593" s="13" t="s">
        <v>434</v>
      </c>
      <c r="G2593" s="7" t="s">
        <v>434</v>
      </c>
      <c r="H2593" s="13">
        <v>11.72</v>
      </c>
      <c r="I2593" s="13">
        <v>0</v>
      </c>
      <c r="J2593" s="13">
        <v>0</v>
      </c>
      <c r="K2593" s="13">
        <v>4.0999999999999996</v>
      </c>
      <c r="L2593" s="13">
        <v>0.66</v>
      </c>
      <c r="M2593" s="13">
        <v>0</v>
      </c>
      <c r="N2593" s="13">
        <v>0</v>
      </c>
      <c r="O2593" s="13">
        <v>6.96</v>
      </c>
      <c r="P2593" s="82">
        <f t="shared" si="42"/>
        <v>6.96</v>
      </c>
    </row>
    <row r="2594" spans="1:16" s="18" customFormat="1" x14ac:dyDescent="0.25">
      <c r="A2594" s="13">
        <v>2019</v>
      </c>
      <c r="B2594" s="13">
        <v>9</v>
      </c>
      <c r="C2594" s="13" t="s">
        <v>15</v>
      </c>
      <c r="D2594" s="13" t="s">
        <v>24</v>
      </c>
      <c r="E2594" s="13" t="s">
        <v>43</v>
      </c>
      <c r="F2594" s="13" t="s">
        <v>435</v>
      </c>
      <c r="G2594" s="7" t="s">
        <v>434</v>
      </c>
      <c r="H2594" s="13">
        <v>33.96</v>
      </c>
      <c r="I2594" s="13">
        <v>0</v>
      </c>
      <c r="J2594" s="13">
        <v>0</v>
      </c>
      <c r="K2594" s="13">
        <v>0.73</v>
      </c>
      <c r="L2594" s="13">
        <v>3.1</v>
      </c>
      <c r="M2594" s="13">
        <v>0</v>
      </c>
      <c r="N2594" s="13">
        <v>0</v>
      </c>
      <c r="O2594" s="13">
        <v>30.14</v>
      </c>
      <c r="P2594" s="82">
        <f t="shared" si="42"/>
        <v>30.14</v>
      </c>
    </row>
    <row r="2595" spans="1:16" s="18" customFormat="1" x14ac:dyDescent="0.25">
      <c r="A2595" s="13">
        <v>2019</v>
      </c>
      <c r="B2595" s="13">
        <v>9</v>
      </c>
      <c r="C2595" s="13" t="s">
        <v>124</v>
      </c>
      <c r="D2595" s="13" t="s">
        <v>125</v>
      </c>
      <c r="E2595" s="13" t="s">
        <v>543</v>
      </c>
      <c r="F2595" s="13" t="s">
        <v>436</v>
      </c>
      <c r="G2595" s="7" t="s">
        <v>437</v>
      </c>
      <c r="H2595" s="13">
        <v>17.39</v>
      </c>
      <c r="I2595" s="13">
        <v>0</v>
      </c>
      <c r="J2595" s="13">
        <v>0</v>
      </c>
      <c r="K2595" s="13">
        <v>17.39</v>
      </c>
      <c r="L2595" s="13">
        <v>0</v>
      </c>
      <c r="M2595" s="13">
        <v>0</v>
      </c>
      <c r="N2595" s="13">
        <v>0</v>
      </c>
      <c r="O2595" s="13">
        <v>0</v>
      </c>
      <c r="P2595" s="82">
        <f t="shared" si="42"/>
        <v>0</v>
      </c>
    </row>
    <row r="2596" spans="1:16" s="18" customFormat="1" x14ac:dyDescent="0.25">
      <c r="A2596" s="13">
        <v>2019</v>
      </c>
      <c r="B2596" s="13">
        <v>9</v>
      </c>
      <c r="C2596" s="13" t="s">
        <v>124</v>
      </c>
      <c r="D2596" s="13" t="s">
        <v>425</v>
      </c>
      <c r="E2596" s="13" t="s">
        <v>543</v>
      </c>
      <c r="F2596" s="13" t="s">
        <v>438</v>
      </c>
      <c r="G2596" s="7" t="s">
        <v>439</v>
      </c>
      <c r="H2596" s="13">
        <v>0.73</v>
      </c>
      <c r="I2596" s="13">
        <v>0</v>
      </c>
      <c r="J2596" s="13">
        <v>0</v>
      </c>
      <c r="K2596" s="13">
        <v>0.73</v>
      </c>
      <c r="L2596" s="13">
        <v>0</v>
      </c>
      <c r="M2596" s="13">
        <v>0</v>
      </c>
      <c r="N2596" s="13">
        <v>0</v>
      </c>
      <c r="O2596" s="13">
        <v>0</v>
      </c>
      <c r="P2596" s="82">
        <f t="shared" si="42"/>
        <v>0</v>
      </c>
    </row>
    <row r="2597" spans="1:16" s="18" customFormat="1" x14ac:dyDescent="0.25">
      <c r="A2597" s="13">
        <v>2019</v>
      </c>
      <c r="B2597" s="13">
        <v>9</v>
      </c>
      <c r="C2597" s="13" t="s">
        <v>124</v>
      </c>
      <c r="D2597" s="13" t="s">
        <v>379</v>
      </c>
      <c r="E2597" s="13" t="s">
        <v>543</v>
      </c>
      <c r="F2597" s="13" t="s">
        <v>532</v>
      </c>
      <c r="G2597" s="7" t="s">
        <v>439</v>
      </c>
      <c r="H2597" s="13">
        <v>0</v>
      </c>
      <c r="I2597" s="13">
        <v>0</v>
      </c>
      <c r="J2597" s="13">
        <v>0</v>
      </c>
      <c r="K2597" s="13">
        <v>0</v>
      </c>
      <c r="L2597" s="13">
        <v>0</v>
      </c>
      <c r="M2597" s="13">
        <v>0</v>
      </c>
      <c r="N2597" s="13">
        <v>0</v>
      </c>
      <c r="O2597" s="13">
        <v>0</v>
      </c>
      <c r="P2597" s="82">
        <f t="shared" si="42"/>
        <v>0</v>
      </c>
    </row>
    <row r="2598" spans="1:16" s="18" customFormat="1" x14ac:dyDescent="0.25">
      <c r="A2598" s="13">
        <v>2019</v>
      </c>
      <c r="B2598" s="13">
        <v>9</v>
      </c>
      <c r="C2598" s="13" t="s">
        <v>124</v>
      </c>
      <c r="D2598" s="13" t="s">
        <v>379</v>
      </c>
      <c r="E2598" s="13" t="s">
        <v>543</v>
      </c>
      <c r="F2598" s="13" t="s">
        <v>440</v>
      </c>
      <c r="G2598" s="7" t="s">
        <v>439</v>
      </c>
      <c r="H2598" s="13">
        <v>0.41</v>
      </c>
      <c r="I2598" s="13">
        <v>0</v>
      </c>
      <c r="J2598" s="13">
        <v>0</v>
      </c>
      <c r="K2598" s="13">
        <v>0.41</v>
      </c>
      <c r="L2598" s="13">
        <v>0</v>
      </c>
      <c r="M2598" s="13">
        <v>0</v>
      </c>
      <c r="N2598" s="13">
        <v>0</v>
      </c>
      <c r="O2598" s="13">
        <v>0</v>
      </c>
      <c r="P2598" s="82">
        <f t="shared" si="42"/>
        <v>0</v>
      </c>
    </row>
    <row r="2599" spans="1:16" s="18" customFormat="1" x14ac:dyDescent="0.25">
      <c r="A2599" s="13">
        <v>2019</v>
      </c>
      <c r="B2599" s="13">
        <v>9</v>
      </c>
      <c r="C2599" s="13" t="s">
        <v>19</v>
      </c>
      <c r="D2599" s="13" t="s">
        <v>20</v>
      </c>
      <c r="E2599" s="13" t="s">
        <v>441</v>
      </c>
      <c r="F2599" s="13" t="s">
        <v>442</v>
      </c>
      <c r="G2599" s="5" t="s">
        <v>442</v>
      </c>
      <c r="H2599" s="13">
        <v>3.42</v>
      </c>
      <c r="I2599" s="13">
        <v>0</v>
      </c>
      <c r="J2599" s="13">
        <v>0</v>
      </c>
      <c r="K2599" s="13">
        <v>0.63</v>
      </c>
      <c r="L2599" s="13">
        <v>2.8000000000000003</v>
      </c>
      <c r="M2599" s="13">
        <v>0</v>
      </c>
      <c r="N2599" s="13">
        <v>0</v>
      </c>
      <c r="O2599" s="13">
        <v>0</v>
      </c>
      <c r="P2599" s="82">
        <f t="shared" si="42"/>
        <v>0</v>
      </c>
    </row>
    <row r="2600" spans="1:16" s="18" customFormat="1" x14ac:dyDescent="0.25">
      <c r="A2600" s="13">
        <v>2019</v>
      </c>
      <c r="B2600" s="13">
        <v>9</v>
      </c>
      <c r="C2600" s="13" t="s">
        <v>19</v>
      </c>
      <c r="D2600" s="13" t="s">
        <v>70</v>
      </c>
      <c r="E2600" s="13" t="s">
        <v>441</v>
      </c>
      <c r="F2600" s="13" t="s">
        <v>442</v>
      </c>
      <c r="G2600" s="5" t="s">
        <v>442</v>
      </c>
      <c r="H2600" s="13">
        <v>0.02</v>
      </c>
      <c r="I2600" s="13">
        <v>0</v>
      </c>
      <c r="J2600" s="13">
        <v>0</v>
      </c>
      <c r="K2600" s="13">
        <v>0</v>
      </c>
      <c r="L2600" s="13">
        <v>0.02</v>
      </c>
      <c r="M2600" s="13">
        <v>0</v>
      </c>
      <c r="N2600" s="13">
        <v>0</v>
      </c>
      <c r="O2600" s="13">
        <v>0</v>
      </c>
      <c r="P2600" s="82">
        <f t="shared" si="42"/>
        <v>0</v>
      </c>
    </row>
    <row r="2601" spans="1:16" s="18" customFormat="1" x14ac:dyDescent="0.25">
      <c r="A2601" s="13">
        <v>2019</v>
      </c>
      <c r="B2601" s="13">
        <v>9</v>
      </c>
      <c r="C2601" s="13" t="s">
        <v>19</v>
      </c>
      <c r="D2601" s="13" t="s">
        <v>106</v>
      </c>
      <c r="E2601" s="13" t="s">
        <v>29</v>
      </c>
      <c r="F2601" s="13" t="s">
        <v>443</v>
      </c>
      <c r="G2601" s="7" t="s">
        <v>444</v>
      </c>
      <c r="H2601" s="13">
        <v>3998.46</v>
      </c>
      <c r="I2601" s="13">
        <v>0</v>
      </c>
      <c r="J2601" s="13">
        <v>3875.8</v>
      </c>
      <c r="K2601" s="13">
        <v>9.98</v>
      </c>
      <c r="L2601" s="13">
        <v>112.67</v>
      </c>
      <c r="M2601" s="13">
        <v>0</v>
      </c>
      <c r="N2601" s="13">
        <v>0</v>
      </c>
      <c r="O2601" s="13">
        <v>0</v>
      </c>
      <c r="P2601" s="82">
        <f t="shared" si="42"/>
        <v>0</v>
      </c>
    </row>
    <row r="2602" spans="1:16" s="18" customFormat="1" x14ac:dyDescent="0.25">
      <c r="A2602" s="13">
        <v>2019</v>
      </c>
      <c r="B2602" s="13">
        <v>9</v>
      </c>
      <c r="C2602" s="13" t="s">
        <v>19</v>
      </c>
      <c r="D2602" s="13" t="s">
        <v>70</v>
      </c>
      <c r="E2602" s="13" t="s">
        <v>29</v>
      </c>
      <c r="F2602" s="13" t="s">
        <v>445</v>
      </c>
      <c r="G2602" s="7" t="s">
        <v>444</v>
      </c>
      <c r="H2602" s="13">
        <v>359.13</v>
      </c>
      <c r="I2602" s="13">
        <v>0</v>
      </c>
      <c r="J2602" s="13">
        <v>348.31</v>
      </c>
      <c r="K2602" s="13">
        <v>0.7</v>
      </c>
      <c r="L2602" s="13">
        <v>10.119999999999999</v>
      </c>
      <c r="M2602" s="13">
        <v>0</v>
      </c>
      <c r="N2602" s="13">
        <v>0</v>
      </c>
      <c r="O2602" s="13">
        <v>0</v>
      </c>
      <c r="P2602" s="82">
        <f t="shared" si="42"/>
        <v>0</v>
      </c>
    </row>
    <row r="2603" spans="1:16" s="18" customFormat="1" x14ac:dyDescent="0.25">
      <c r="A2603" s="13">
        <v>2019</v>
      </c>
      <c r="B2603" s="13">
        <v>9</v>
      </c>
      <c r="C2603" s="13" t="s">
        <v>19</v>
      </c>
      <c r="D2603" s="13" t="s">
        <v>70</v>
      </c>
      <c r="E2603" s="13" t="s">
        <v>29</v>
      </c>
      <c r="F2603" s="13" t="s">
        <v>446</v>
      </c>
      <c r="G2603" s="7" t="s">
        <v>444</v>
      </c>
      <c r="H2603" s="13">
        <v>32.200000000000003</v>
      </c>
      <c r="I2603" s="13">
        <v>0</v>
      </c>
      <c r="J2603" s="13">
        <v>23.26</v>
      </c>
      <c r="K2603" s="13">
        <v>8.27</v>
      </c>
      <c r="L2603" s="13">
        <v>0.67</v>
      </c>
      <c r="M2603" s="13">
        <v>0</v>
      </c>
      <c r="N2603" s="13">
        <v>0</v>
      </c>
      <c r="O2603" s="13">
        <v>0</v>
      </c>
      <c r="P2603" s="82">
        <f t="shared" si="42"/>
        <v>0</v>
      </c>
    </row>
    <row r="2604" spans="1:16" s="18" customFormat="1" x14ac:dyDescent="0.25">
      <c r="A2604" s="13">
        <v>2019</v>
      </c>
      <c r="B2604" s="13">
        <v>9</v>
      </c>
      <c r="C2604" s="13" t="s">
        <v>19</v>
      </c>
      <c r="D2604" s="13" t="s">
        <v>78</v>
      </c>
      <c r="E2604" s="13" t="s">
        <v>29</v>
      </c>
      <c r="F2604" s="13" t="s">
        <v>447</v>
      </c>
      <c r="G2604" s="7" t="s">
        <v>448</v>
      </c>
      <c r="H2604" s="13">
        <v>964.53</v>
      </c>
      <c r="I2604" s="13">
        <v>0</v>
      </c>
      <c r="J2604" s="13">
        <v>36.99</v>
      </c>
      <c r="K2604" s="13">
        <v>2.89</v>
      </c>
      <c r="L2604" s="13">
        <v>113.4</v>
      </c>
      <c r="M2604" s="13">
        <v>127.31</v>
      </c>
      <c r="N2604" s="13">
        <v>127.21</v>
      </c>
      <c r="O2604" s="13">
        <v>683.94</v>
      </c>
      <c r="P2604" s="82">
        <f t="shared" si="42"/>
        <v>684.04</v>
      </c>
    </row>
    <row r="2605" spans="1:16" s="18" customFormat="1" x14ac:dyDescent="0.25">
      <c r="A2605" s="13">
        <v>2019</v>
      </c>
      <c r="B2605" s="13">
        <v>9</v>
      </c>
      <c r="C2605" s="13" t="s">
        <v>15</v>
      </c>
      <c r="D2605" s="13" t="s">
        <v>24</v>
      </c>
      <c r="E2605" s="13" t="s">
        <v>541</v>
      </c>
      <c r="F2605" s="13" t="s">
        <v>449</v>
      </c>
      <c r="G2605" s="7" t="s">
        <v>449</v>
      </c>
      <c r="H2605" s="13">
        <v>0.94</v>
      </c>
      <c r="I2605" s="13">
        <v>0</v>
      </c>
      <c r="J2605" s="13">
        <v>0</v>
      </c>
      <c r="K2605" s="13">
        <v>0.09</v>
      </c>
      <c r="L2605" s="13">
        <v>0.04</v>
      </c>
      <c r="M2605" s="13">
        <v>0</v>
      </c>
      <c r="N2605" s="13">
        <v>0</v>
      </c>
      <c r="O2605" s="13">
        <v>0.81</v>
      </c>
      <c r="P2605" s="82">
        <f t="shared" si="42"/>
        <v>0.81</v>
      </c>
    </row>
    <row r="2606" spans="1:16" s="18" customFormat="1" x14ac:dyDescent="0.25">
      <c r="A2606" s="13">
        <v>2019</v>
      </c>
      <c r="B2606" s="13">
        <v>9</v>
      </c>
      <c r="C2606" s="13" t="s">
        <v>61</v>
      </c>
      <c r="D2606" s="13" t="s">
        <v>450</v>
      </c>
      <c r="E2606" s="13" t="s">
        <v>43</v>
      </c>
      <c r="F2606" s="13" t="s">
        <v>451</v>
      </c>
      <c r="G2606" s="7" t="s">
        <v>452</v>
      </c>
      <c r="H2606" s="13">
        <v>49.7</v>
      </c>
      <c r="I2606" s="13">
        <v>0</v>
      </c>
      <c r="J2606" s="13">
        <v>9.8500000000000014</v>
      </c>
      <c r="K2606" s="13">
        <v>14.73</v>
      </c>
      <c r="L2606" s="13">
        <v>1.84</v>
      </c>
      <c r="M2606" s="13">
        <v>0</v>
      </c>
      <c r="N2606" s="13">
        <v>0</v>
      </c>
      <c r="O2606" s="13">
        <v>23.29</v>
      </c>
      <c r="P2606" s="82">
        <f t="shared" si="42"/>
        <v>23.29</v>
      </c>
    </row>
    <row r="2607" spans="1:16" s="18" customFormat="1" x14ac:dyDescent="0.25">
      <c r="A2607" s="13">
        <v>2019</v>
      </c>
      <c r="B2607" s="13">
        <v>9</v>
      </c>
      <c r="C2607" s="13" t="s">
        <v>61</v>
      </c>
      <c r="D2607" s="13" t="s">
        <v>453</v>
      </c>
      <c r="E2607" s="13" t="s">
        <v>43</v>
      </c>
      <c r="F2607" s="13" t="s">
        <v>454</v>
      </c>
      <c r="G2607" s="7" t="s">
        <v>452</v>
      </c>
      <c r="H2607" s="13">
        <v>18.04</v>
      </c>
      <c r="I2607" s="13">
        <v>0</v>
      </c>
      <c r="J2607" s="13">
        <v>0</v>
      </c>
      <c r="K2607" s="13">
        <v>3.07</v>
      </c>
      <c r="L2607" s="13">
        <v>14.96</v>
      </c>
      <c r="M2607" s="13">
        <v>0</v>
      </c>
      <c r="N2607" s="13">
        <v>0</v>
      </c>
      <c r="O2607" s="13">
        <v>0</v>
      </c>
      <c r="P2607" s="82">
        <f t="shared" si="42"/>
        <v>0</v>
      </c>
    </row>
    <row r="2608" spans="1:16" s="18" customFormat="1" x14ac:dyDescent="0.25">
      <c r="A2608" s="13">
        <v>2019</v>
      </c>
      <c r="B2608" s="13">
        <v>9</v>
      </c>
      <c r="C2608" s="13" t="s">
        <v>19</v>
      </c>
      <c r="D2608" s="13" t="s">
        <v>70</v>
      </c>
      <c r="E2608" s="13" t="s">
        <v>540</v>
      </c>
      <c r="F2608" s="13" t="s">
        <v>455</v>
      </c>
      <c r="G2608" s="7" t="s">
        <v>456</v>
      </c>
      <c r="H2608" s="13">
        <v>3.51</v>
      </c>
      <c r="I2608" s="13">
        <v>0</v>
      </c>
      <c r="J2608" s="13">
        <v>0</v>
      </c>
      <c r="K2608" s="13">
        <v>0.1</v>
      </c>
      <c r="L2608" s="13">
        <v>3.41</v>
      </c>
      <c r="M2608" s="13">
        <v>0</v>
      </c>
      <c r="N2608" s="13">
        <v>0</v>
      </c>
      <c r="O2608" s="13">
        <v>0</v>
      </c>
      <c r="P2608" s="82">
        <f t="shared" si="42"/>
        <v>0</v>
      </c>
    </row>
    <row r="2609" spans="1:16" s="18" customFormat="1" x14ac:dyDescent="0.25">
      <c r="A2609" s="13">
        <v>2019</v>
      </c>
      <c r="B2609" s="13">
        <v>9</v>
      </c>
      <c r="C2609" s="13" t="s">
        <v>19</v>
      </c>
      <c r="D2609" s="13" t="s">
        <v>70</v>
      </c>
      <c r="E2609" s="13" t="s">
        <v>540</v>
      </c>
      <c r="F2609" s="13" t="s">
        <v>457</v>
      </c>
      <c r="G2609" s="7" t="s">
        <v>456</v>
      </c>
      <c r="H2609" s="13">
        <v>0.04</v>
      </c>
      <c r="I2609" s="13">
        <v>0</v>
      </c>
      <c r="J2609" s="13">
        <v>0</v>
      </c>
      <c r="K2609" s="13">
        <v>0.02</v>
      </c>
      <c r="L2609" s="13">
        <v>0.02</v>
      </c>
      <c r="M2609" s="13">
        <v>0</v>
      </c>
      <c r="N2609" s="13">
        <v>0</v>
      </c>
      <c r="O2609" s="13">
        <v>0</v>
      </c>
      <c r="P2609" s="82">
        <f t="shared" si="42"/>
        <v>0</v>
      </c>
    </row>
    <row r="2610" spans="1:16" s="18" customFormat="1" x14ac:dyDescent="0.25">
      <c r="A2610" s="13">
        <v>2019</v>
      </c>
      <c r="B2610" s="13">
        <v>9</v>
      </c>
      <c r="C2610" s="13" t="s">
        <v>19</v>
      </c>
      <c r="D2610" s="13" t="s">
        <v>70</v>
      </c>
      <c r="E2610" s="13" t="s">
        <v>540</v>
      </c>
      <c r="F2610" s="13" t="s">
        <v>458</v>
      </c>
      <c r="G2610" s="7" t="s">
        <v>456</v>
      </c>
      <c r="H2610" s="13">
        <v>14.47</v>
      </c>
      <c r="I2610" s="13">
        <v>0</v>
      </c>
      <c r="J2610" s="13">
        <v>0</v>
      </c>
      <c r="K2610" s="13">
        <v>6.4700000000000006</v>
      </c>
      <c r="L2610" s="13">
        <v>8</v>
      </c>
      <c r="M2610" s="13">
        <v>0</v>
      </c>
      <c r="N2610" s="13">
        <v>0</v>
      </c>
      <c r="O2610" s="13">
        <v>0</v>
      </c>
      <c r="P2610" s="82">
        <f t="shared" si="42"/>
        <v>0</v>
      </c>
    </row>
    <row r="2611" spans="1:16" s="18" customFormat="1" x14ac:dyDescent="0.25">
      <c r="A2611" s="13">
        <v>2019</v>
      </c>
      <c r="B2611" s="13">
        <v>9</v>
      </c>
      <c r="C2611" s="13" t="s">
        <v>98</v>
      </c>
      <c r="D2611" s="13" t="s">
        <v>120</v>
      </c>
      <c r="E2611" s="13" t="s">
        <v>459</v>
      </c>
      <c r="F2611" s="13" t="s">
        <v>460</v>
      </c>
      <c r="G2611" s="7" t="s">
        <v>460</v>
      </c>
      <c r="H2611" s="13">
        <v>5.43</v>
      </c>
      <c r="I2611" s="13">
        <v>0</v>
      </c>
      <c r="J2611" s="13">
        <v>0</v>
      </c>
      <c r="K2611" s="13">
        <v>0</v>
      </c>
      <c r="L2611" s="13">
        <v>5.43</v>
      </c>
      <c r="M2611" s="13">
        <v>0</v>
      </c>
      <c r="N2611" s="13">
        <v>0</v>
      </c>
      <c r="O2611" s="13">
        <v>0</v>
      </c>
      <c r="P2611" s="82">
        <f t="shared" si="42"/>
        <v>0</v>
      </c>
    </row>
    <row r="2612" spans="1:16" s="18" customFormat="1" x14ac:dyDescent="0.25">
      <c r="A2612" s="13">
        <v>2019</v>
      </c>
      <c r="B2612" s="13">
        <v>9</v>
      </c>
      <c r="C2612" s="13" t="s">
        <v>79</v>
      </c>
      <c r="D2612" s="13" t="s">
        <v>137</v>
      </c>
      <c r="E2612" s="13" t="s">
        <v>138</v>
      </c>
      <c r="F2612" s="13" t="s">
        <v>461</v>
      </c>
      <c r="G2612" s="7" t="s">
        <v>462</v>
      </c>
      <c r="H2612" s="13">
        <v>22.759999999999998</v>
      </c>
      <c r="I2612" s="13">
        <v>0</v>
      </c>
      <c r="J2612" s="13">
        <v>0</v>
      </c>
      <c r="K2612" s="13">
        <v>11.8</v>
      </c>
      <c r="L2612" s="13">
        <v>10.97</v>
      </c>
      <c r="M2612" s="13">
        <v>0</v>
      </c>
      <c r="N2612" s="13">
        <v>0</v>
      </c>
      <c r="O2612" s="13">
        <v>0</v>
      </c>
      <c r="P2612" s="82">
        <f t="shared" si="42"/>
        <v>0</v>
      </c>
    </row>
    <row r="2613" spans="1:16" s="18" customFormat="1" x14ac:dyDescent="0.25">
      <c r="A2613" s="13">
        <v>2019</v>
      </c>
      <c r="B2613" s="13">
        <v>9</v>
      </c>
      <c r="C2613" s="13" t="s">
        <v>79</v>
      </c>
      <c r="D2613" s="13" t="s">
        <v>137</v>
      </c>
      <c r="E2613" s="13" t="s">
        <v>138</v>
      </c>
      <c r="F2613" s="13" t="s">
        <v>463</v>
      </c>
      <c r="G2613" s="7" t="s">
        <v>462</v>
      </c>
      <c r="H2613" s="13">
        <v>35.24</v>
      </c>
      <c r="I2613" s="13">
        <v>0</v>
      </c>
      <c r="J2613" s="13">
        <v>0</v>
      </c>
      <c r="K2613" s="13">
        <v>12.309999999999999</v>
      </c>
      <c r="L2613" s="13">
        <v>22.93</v>
      </c>
      <c r="M2613" s="13">
        <v>0</v>
      </c>
      <c r="N2613" s="13">
        <v>0</v>
      </c>
      <c r="O2613" s="13">
        <v>0</v>
      </c>
      <c r="P2613" s="82">
        <f t="shared" si="42"/>
        <v>0</v>
      </c>
    </row>
    <row r="2614" spans="1:16" s="18" customFormat="1" x14ac:dyDescent="0.25">
      <c r="A2614" s="13">
        <v>2019</v>
      </c>
      <c r="B2614" s="13">
        <v>9</v>
      </c>
      <c r="C2614" s="13" t="s">
        <v>231</v>
      </c>
      <c r="D2614" s="13" t="s">
        <v>464</v>
      </c>
      <c r="E2614" s="13" t="s">
        <v>43</v>
      </c>
      <c r="F2614" s="13" t="s">
        <v>465</v>
      </c>
      <c r="G2614" s="7" t="s">
        <v>466</v>
      </c>
      <c r="H2614" s="13">
        <v>184.31</v>
      </c>
      <c r="I2614" s="13">
        <v>0</v>
      </c>
      <c r="J2614" s="13">
        <v>0</v>
      </c>
      <c r="K2614" s="13">
        <v>0.25</v>
      </c>
      <c r="L2614" s="13">
        <v>3.32</v>
      </c>
      <c r="M2614" s="13">
        <v>0</v>
      </c>
      <c r="N2614" s="13">
        <v>0</v>
      </c>
      <c r="O2614" s="13">
        <v>180.74</v>
      </c>
      <c r="P2614" s="82">
        <f t="shared" si="42"/>
        <v>180.74</v>
      </c>
    </row>
    <row r="2615" spans="1:16" s="18" customFormat="1" x14ac:dyDescent="0.25">
      <c r="A2615" s="13">
        <v>2019</v>
      </c>
      <c r="B2615" s="13">
        <v>9</v>
      </c>
      <c r="C2615" s="13" t="s">
        <v>231</v>
      </c>
      <c r="D2615" s="13" t="s">
        <v>464</v>
      </c>
      <c r="E2615" s="13" t="s">
        <v>43</v>
      </c>
      <c r="F2615" s="13" t="s">
        <v>467</v>
      </c>
      <c r="G2615" s="7" t="s">
        <v>466</v>
      </c>
      <c r="H2615" s="13">
        <v>879.87</v>
      </c>
      <c r="I2615" s="13">
        <v>0</v>
      </c>
      <c r="J2615" s="13">
        <v>0</v>
      </c>
      <c r="K2615" s="13">
        <v>1.17</v>
      </c>
      <c r="L2615" s="13">
        <v>15.87</v>
      </c>
      <c r="M2615" s="13">
        <v>0</v>
      </c>
      <c r="N2615" s="13">
        <v>0</v>
      </c>
      <c r="O2615" s="13">
        <v>862.84</v>
      </c>
      <c r="P2615" s="82">
        <f t="shared" si="42"/>
        <v>862.84</v>
      </c>
    </row>
    <row r="2616" spans="1:16" s="18" customFormat="1" x14ac:dyDescent="0.25">
      <c r="A2616" s="13">
        <v>2019</v>
      </c>
      <c r="B2616" s="13">
        <v>9</v>
      </c>
      <c r="C2616" s="13" t="s">
        <v>61</v>
      </c>
      <c r="D2616" s="13" t="s">
        <v>401</v>
      </c>
      <c r="E2616" s="13" t="s">
        <v>29</v>
      </c>
      <c r="F2616" s="13" t="s">
        <v>468</v>
      </c>
      <c r="G2616" s="7" t="s">
        <v>468</v>
      </c>
      <c r="H2616" s="13">
        <v>11.92</v>
      </c>
      <c r="I2616" s="13">
        <v>0</v>
      </c>
      <c r="J2616" s="13">
        <v>0</v>
      </c>
      <c r="K2616" s="13">
        <v>0.19</v>
      </c>
      <c r="L2616" s="13">
        <v>1.65</v>
      </c>
      <c r="M2616" s="13">
        <v>0</v>
      </c>
      <c r="N2616" s="13">
        <v>0</v>
      </c>
      <c r="O2616" s="13">
        <v>10.09</v>
      </c>
      <c r="P2616" s="82">
        <f t="shared" si="42"/>
        <v>10.09</v>
      </c>
    </row>
    <row r="2617" spans="1:16" s="18" customFormat="1" x14ac:dyDescent="0.25">
      <c r="A2617" s="13">
        <v>2019</v>
      </c>
      <c r="B2617" s="13">
        <v>9</v>
      </c>
      <c r="C2617" s="13" t="s">
        <v>133</v>
      </c>
      <c r="D2617" s="13" t="s">
        <v>292</v>
      </c>
      <c r="E2617" s="13" t="s">
        <v>304</v>
      </c>
      <c r="F2617" s="13" t="s">
        <v>469</v>
      </c>
      <c r="G2617" s="7" t="s">
        <v>470</v>
      </c>
      <c r="H2617" s="13">
        <v>7.11</v>
      </c>
      <c r="I2617" s="13">
        <v>0</v>
      </c>
      <c r="J2617" s="13">
        <v>0</v>
      </c>
      <c r="K2617" s="13">
        <v>5.88</v>
      </c>
      <c r="L2617" s="13">
        <v>1.23</v>
      </c>
      <c r="M2617" s="13">
        <v>0</v>
      </c>
      <c r="N2617" s="13">
        <v>0</v>
      </c>
      <c r="O2617" s="13">
        <v>0</v>
      </c>
      <c r="P2617" s="82">
        <f t="shared" si="42"/>
        <v>0</v>
      </c>
    </row>
    <row r="2618" spans="1:16" s="18" customFormat="1" x14ac:dyDescent="0.25">
      <c r="A2618" s="13">
        <v>2019</v>
      </c>
      <c r="B2618" s="13">
        <v>9</v>
      </c>
      <c r="C2618" s="13" t="s">
        <v>98</v>
      </c>
      <c r="D2618" s="13" t="s">
        <v>471</v>
      </c>
      <c r="E2618" s="13" t="s">
        <v>29</v>
      </c>
      <c r="F2618" s="13" t="s">
        <v>472</v>
      </c>
      <c r="G2618" s="7" t="s">
        <v>473</v>
      </c>
      <c r="H2618" s="13">
        <v>1274.51</v>
      </c>
      <c r="I2618" s="13">
        <v>0</v>
      </c>
      <c r="J2618" s="13">
        <v>0</v>
      </c>
      <c r="K2618" s="13">
        <v>0</v>
      </c>
      <c r="L2618" s="13">
        <v>0</v>
      </c>
      <c r="M2618" s="13">
        <v>1274.51</v>
      </c>
      <c r="N2618" s="13">
        <v>130.85</v>
      </c>
      <c r="O2618" s="13">
        <v>0</v>
      </c>
      <c r="P2618" s="82">
        <f t="shared" si="42"/>
        <v>1143.6600000000001</v>
      </c>
    </row>
    <row r="2619" spans="1:16" s="18" customFormat="1" x14ac:dyDescent="0.25">
      <c r="A2619" s="13">
        <v>2019</v>
      </c>
      <c r="B2619" s="13">
        <v>9</v>
      </c>
      <c r="C2619" s="13" t="s">
        <v>474</v>
      </c>
      <c r="D2619" s="13" t="s">
        <v>475</v>
      </c>
      <c r="E2619" s="13" t="s">
        <v>242</v>
      </c>
      <c r="F2619" s="13" t="s">
        <v>476</v>
      </c>
      <c r="G2619" s="7" t="s">
        <v>477</v>
      </c>
      <c r="H2619" s="13">
        <v>434.29</v>
      </c>
      <c r="I2619" s="13">
        <v>0</v>
      </c>
      <c r="J2619" s="13">
        <v>0</v>
      </c>
      <c r="K2619" s="13">
        <v>4.6399999999999997</v>
      </c>
      <c r="L2619" s="13">
        <v>1.56</v>
      </c>
      <c r="M2619" s="13">
        <v>3.71</v>
      </c>
      <c r="N2619" s="13">
        <v>0</v>
      </c>
      <c r="O2619" s="13">
        <v>424.38</v>
      </c>
      <c r="P2619" s="82">
        <f t="shared" si="42"/>
        <v>428.09</v>
      </c>
    </row>
    <row r="2620" spans="1:16" s="18" customFormat="1" x14ac:dyDescent="0.25">
      <c r="A2620" s="13">
        <v>2019</v>
      </c>
      <c r="B2620" s="13">
        <v>9</v>
      </c>
      <c r="C2620" s="13" t="s">
        <v>124</v>
      </c>
      <c r="D2620" s="13" t="s">
        <v>425</v>
      </c>
      <c r="E2620" s="13" t="s">
        <v>542</v>
      </c>
      <c r="F2620" s="13" t="s">
        <v>478</v>
      </c>
      <c r="G2620" s="7" t="s">
        <v>479</v>
      </c>
      <c r="H2620" s="13">
        <v>14.71</v>
      </c>
      <c r="I2620" s="13">
        <v>0</v>
      </c>
      <c r="J2620" s="13">
        <v>0</v>
      </c>
      <c r="K2620" s="13">
        <v>13.51</v>
      </c>
      <c r="L2620" s="13">
        <v>1.2</v>
      </c>
      <c r="M2620" s="13">
        <v>0</v>
      </c>
      <c r="N2620" s="13">
        <v>0</v>
      </c>
      <c r="O2620" s="13">
        <v>0</v>
      </c>
      <c r="P2620" s="82">
        <f t="shared" si="42"/>
        <v>0</v>
      </c>
    </row>
    <row r="2621" spans="1:16" s="18" customFormat="1" x14ac:dyDescent="0.25">
      <c r="A2621" s="13">
        <v>2019</v>
      </c>
      <c r="B2621" s="13">
        <v>9</v>
      </c>
      <c r="C2621" s="13" t="s">
        <v>124</v>
      </c>
      <c r="D2621" s="13" t="s">
        <v>425</v>
      </c>
      <c r="E2621" s="13" t="s">
        <v>542</v>
      </c>
      <c r="F2621" s="13" t="s">
        <v>480</v>
      </c>
      <c r="G2621" s="7" t="s">
        <v>479</v>
      </c>
      <c r="H2621" s="13">
        <v>26.99</v>
      </c>
      <c r="I2621" s="13">
        <v>0</v>
      </c>
      <c r="J2621" s="13">
        <v>0</v>
      </c>
      <c r="K2621" s="13">
        <v>26.99</v>
      </c>
      <c r="L2621" s="13">
        <v>0</v>
      </c>
      <c r="M2621" s="13">
        <v>0</v>
      </c>
      <c r="N2621" s="13">
        <v>0</v>
      </c>
      <c r="O2621" s="13">
        <v>0</v>
      </c>
      <c r="P2621" s="82">
        <f t="shared" si="42"/>
        <v>0</v>
      </c>
    </row>
    <row r="2622" spans="1:16" s="18" customFormat="1" x14ac:dyDescent="0.25">
      <c r="A2622" s="13">
        <v>2019</v>
      </c>
      <c r="B2622" s="13">
        <v>9</v>
      </c>
      <c r="C2622" s="13" t="s">
        <v>124</v>
      </c>
      <c r="D2622" s="13" t="s">
        <v>425</v>
      </c>
      <c r="E2622" s="13" t="s">
        <v>542</v>
      </c>
      <c r="F2622" s="13" t="s">
        <v>481</v>
      </c>
      <c r="G2622" s="7" t="s">
        <v>479</v>
      </c>
      <c r="H2622" s="13">
        <v>1.45</v>
      </c>
      <c r="I2622" s="13">
        <v>0</v>
      </c>
      <c r="J2622" s="13">
        <v>0</v>
      </c>
      <c r="K2622" s="13">
        <v>1.45</v>
      </c>
      <c r="L2622" s="13">
        <v>0</v>
      </c>
      <c r="M2622" s="13">
        <v>0</v>
      </c>
      <c r="N2622" s="13">
        <v>0</v>
      </c>
      <c r="O2622" s="13">
        <v>0</v>
      </c>
      <c r="P2622" s="82">
        <f t="shared" si="42"/>
        <v>0</v>
      </c>
    </row>
    <row r="2623" spans="1:16" s="18" customFormat="1" x14ac:dyDescent="0.25">
      <c r="A2623" s="13">
        <v>2019</v>
      </c>
      <c r="B2623" s="13">
        <v>9</v>
      </c>
      <c r="C2623" s="13" t="s">
        <v>19</v>
      </c>
      <c r="D2623" s="13" t="s">
        <v>78</v>
      </c>
      <c r="E2623" s="13" t="s">
        <v>29</v>
      </c>
      <c r="F2623" s="13" t="s">
        <v>447</v>
      </c>
      <c r="G2623" s="7" t="s">
        <v>482</v>
      </c>
      <c r="H2623" s="13">
        <v>2811.5200000000004</v>
      </c>
      <c r="I2623" s="13">
        <v>0</v>
      </c>
      <c r="J2623" s="13">
        <v>124.49</v>
      </c>
      <c r="K2623" s="13">
        <v>12.84</v>
      </c>
      <c r="L2623" s="13">
        <v>328.84999999999997</v>
      </c>
      <c r="M2623" s="13">
        <v>367.43999999999994</v>
      </c>
      <c r="N2623" s="13">
        <v>367.15000000000003</v>
      </c>
      <c r="O2623" s="13">
        <v>1977.9099999999999</v>
      </c>
      <c r="P2623" s="82">
        <f t="shared" si="42"/>
        <v>1978.1999999999998</v>
      </c>
    </row>
    <row r="2624" spans="1:16" s="18" customFormat="1" x14ac:dyDescent="0.25">
      <c r="A2624" s="13">
        <v>2019</v>
      </c>
      <c r="B2624" s="13">
        <v>9</v>
      </c>
      <c r="C2624" s="13" t="s">
        <v>98</v>
      </c>
      <c r="D2624" s="13" t="s">
        <v>483</v>
      </c>
      <c r="E2624" s="13" t="s">
        <v>29</v>
      </c>
      <c r="F2624" s="13" t="s">
        <v>99</v>
      </c>
      <c r="G2624" s="7" t="s">
        <v>483</v>
      </c>
      <c r="H2624" s="13">
        <v>5.09</v>
      </c>
      <c r="I2624" s="13">
        <v>0</v>
      </c>
      <c r="J2624" s="13">
        <v>0</v>
      </c>
      <c r="K2624" s="13">
        <v>0</v>
      </c>
      <c r="L2624" s="13">
        <v>5.09</v>
      </c>
      <c r="M2624" s="13">
        <v>0</v>
      </c>
      <c r="N2624" s="13">
        <v>0</v>
      </c>
      <c r="O2624" s="13">
        <v>0</v>
      </c>
      <c r="P2624" s="82">
        <f t="shared" si="42"/>
        <v>0</v>
      </c>
    </row>
    <row r="2625" spans="1:16" s="18" customFormat="1" x14ac:dyDescent="0.25">
      <c r="A2625" s="13">
        <v>2019</v>
      </c>
      <c r="B2625" s="13">
        <v>9</v>
      </c>
      <c r="C2625" s="13" t="s">
        <v>133</v>
      </c>
      <c r="D2625" s="13" t="s">
        <v>238</v>
      </c>
      <c r="E2625" s="13" t="s">
        <v>543</v>
      </c>
      <c r="F2625" s="13" t="s">
        <v>485</v>
      </c>
      <c r="G2625" s="7" t="s">
        <v>486</v>
      </c>
      <c r="H2625" s="13">
        <v>2.94</v>
      </c>
      <c r="I2625" s="13">
        <v>0</v>
      </c>
      <c r="J2625" s="13">
        <v>0</v>
      </c>
      <c r="K2625" s="13">
        <v>0</v>
      </c>
      <c r="L2625" s="13">
        <v>2.94</v>
      </c>
      <c r="M2625" s="13">
        <v>0</v>
      </c>
      <c r="N2625" s="13">
        <v>0</v>
      </c>
      <c r="O2625" s="13">
        <v>0</v>
      </c>
      <c r="P2625" s="82">
        <f t="shared" si="42"/>
        <v>0</v>
      </c>
    </row>
    <row r="2626" spans="1:16" s="18" customFormat="1" x14ac:dyDescent="0.25">
      <c r="A2626" s="13">
        <v>2019</v>
      </c>
      <c r="B2626" s="13">
        <v>9</v>
      </c>
      <c r="C2626" s="13" t="s">
        <v>133</v>
      </c>
      <c r="D2626" s="13" t="s">
        <v>487</v>
      </c>
      <c r="E2626" s="13" t="s">
        <v>546</v>
      </c>
      <c r="F2626" s="13" t="s">
        <v>488</v>
      </c>
      <c r="G2626" s="7" t="s">
        <v>489</v>
      </c>
      <c r="H2626" s="13">
        <v>0.79</v>
      </c>
      <c r="I2626" s="13">
        <v>0</v>
      </c>
      <c r="J2626" s="13">
        <v>0</v>
      </c>
      <c r="K2626" s="13">
        <v>0</v>
      </c>
      <c r="L2626" s="13">
        <v>0.79</v>
      </c>
      <c r="M2626" s="13">
        <v>0</v>
      </c>
      <c r="N2626" s="13">
        <v>0</v>
      </c>
      <c r="O2626" s="13">
        <v>0</v>
      </c>
      <c r="P2626" s="82">
        <f t="shared" si="42"/>
        <v>0</v>
      </c>
    </row>
    <row r="2627" spans="1:16" s="18" customFormat="1" x14ac:dyDescent="0.25">
      <c r="A2627" s="13">
        <v>2019</v>
      </c>
      <c r="B2627" s="13">
        <v>9</v>
      </c>
      <c r="C2627" s="13" t="s">
        <v>133</v>
      </c>
      <c r="D2627" s="13" t="s">
        <v>349</v>
      </c>
      <c r="E2627" s="13" t="s">
        <v>29</v>
      </c>
      <c r="F2627" s="13" t="s">
        <v>490</v>
      </c>
      <c r="G2627" s="7" t="s">
        <v>491</v>
      </c>
      <c r="H2627" s="13">
        <v>21.56</v>
      </c>
      <c r="I2627" s="13">
        <v>0</v>
      </c>
      <c r="J2627" s="13">
        <v>0</v>
      </c>
      <c r="K2627" s="13">
        <v>21.26</v>
      </c>
      <c r="L2627" s="13">
        <v>0.3</v>
      </c>
      <c r="M2627" s="13">
        <v>0</v>
      </c>
      <c r="N2627" s="13">
        <v>0</v>
      </c>
      <c r="O2627" s="13">
        <v>0</v>
      </c>
      <c r="P2627" s="82">
        <f t="shared" si="42"/>
        <v>0</v>
      </c>
    </row>
    <row r="2628" spans="1:16" s="18" customFormat="1" x14ac:dyDescent="0.25">
      <c r="A2628" s="13">
        <v>2019</v>
      </c>
      <c r="B2628" s="13">
        <v>9</v>
      </c>
      <c r="C2628" s="13" t="s">
        <v>133</v>
      </c>
      <c r="D2628" s="13" t="s">
        <v>349</v>
      </c>
      <c r="E2628" s="13" t="s">
        <v>29</v>
      </c>
      <c r="F2628" s="13" t="s">
        <v>491</v>
      </c>
      <c r="G2628" s="7" t="s">
        <v>491</v>
      </c>
      <c r="H2628" s="13">
        <v>36.81</v>
      </c>
      <c r="I2628" s="13">
        <v>0</v>
      </c>
      <c r="J2628" s="13">
        <v>0</v>
      </c>
      <c r="K2628" s="13">
        <v>32.840000000000003</v>
      </c>
      <c r="L2628" s="13">
        <v>3.98</v>
      </c>
      <c r="M2628" s="13">
        <v>0</v>
      </c>
      <c r="N2628" s="13">
        <v>0</v>
      </c>
      <c r="O2628" s="13">
        <v>0</v>
      </c>
      <c r="P2628" s="82">
        <f t="shared" ref="P2628:P2691" si="43">+O2628+M2628-N2628</f>
        <v>0</v>
      </c>
    </row>
    <row r="2629" spans="1:16" s="18" customFormat="1" x14ac:dyDescent="0.25">
      <c r="A2629" s="13">
        <v>2019</v>
      </c>
      <c r="B2629" s="13">
        <v>9</v>
      </c>
      <c r="C2629" s="13" t="s">
        <v>15</v>
      </c>
      <c r="D2629" s="13" t="s">
        <v>492</v>
      </c>
      <c r="E2629" s="13" t="s">
        <v>43</v>
      </c>
      <c r="F2629" s="13" t="s">
        <v>493</v>
      </c>
      <c r="G2629" s="7" t="s">
        <v>15</v>
      </c>
      <c r="H2629" s="13">
        <v>9.84</v>
      </c>
      <c r="I2629" s="13">
        <v>0</v>
      </c>
      <c r="J2629" s="13">
        <v>0</v>
      </c>
      <c r="K2629" s="13">
        <v>6.41</v>
      </c>
      <c r="L2629" s="13">
        <v>3.42</v>
      </c>
      <c r="M2629" s="13">
        <v>0</v>
      </c>
      <c r="N2629" s="13">
        <v>0</v>
      </c>
      <c r="O2629" s="13">
        <v>0</v>
      </c>
      <c r="P2629" s="82">
        <f t="shared" si="43"/>
        <v>0</v>
      </c>
    </row>
    <row r="2630" spans="1:16" s="18" customFormat="1" x14ac:dyDescent="0.25">
      <c r="A2630" s="13">
        <v>2019</v>
      </c>
      <c r="B2630" s="13">
        <v>9</v>
      </c>
      <c r="C2630" s="13" t="s">
        <v>55</v>
      </c>
      <c r="D2630" s="13" t="s">
        <v>249</v>
      </c>
      <c r="E2630" s="13" t="s">
        <v>547</v>
      </c>
      <c r="F2630" s="13" t="s">
        <v>538</v>
      </c>
      <c r="G2630" s="7" t="s">
        <v>538</v>
      </c>
      <c r="H2630" s="13">
        <v>0.01</v>
      </c>
      <c r="I2630" s="13">
        <v>0</v>
      </c>
      <c r="J2630" s="13">
        <v>0</v>
      </c>
      <c r="K2630" s="13">
        <v>0.01</v>
      </c>
      <c r="L2630" s="13">
        <v>0</v>
      </c>
      <c r="M2630" s="13">
        <v>0</v>
      </c>
      <c r="N2630" s="13">
        <v>0</v>
      </c>
      <c r="O2630" s="13">
        <v>0</v>
      </c>
      <c r="P2630" s="82">
        <f t="shared" si="43"/>
        <v>0</v>
      </c>
    </row>
    <row r="2631" spans="1:16" s="18" customFormat="1" x14ac:dyDescent="0.25">
      <c r="A2631" s="13">
        <v>2019</v>
      </c>
      <c r="B2631" s="13">
        <v>9</v>
      </c>
      <c r="C2631" s="13" t="s">
        <v>19</v>
      </c>
      <c r="D2631" s="13" t="s">
        <v>66</v>
      </c>
      <c r="E2631" s="13" t="s">
        <v>43</v>
      </c>
      <c r="F2631" s="13" t="s">
        <v>494</v>
      </c>
      <c r="G2631" s="7" t="s">
        <v>495</v>
      </c>
      <c r="H2631" s="13">
        <v>0.2</v>
      </c>
      <c r="I2631" s="13">
        <v>0</v>
      </c>
      <c r="J2631" s="13">
        <v>0</v>
      </c>
      <c r="K2631" s="13">
        <v>0.2</v>
      </c>
      <c r="L2631" s="13">
        <v>0</v>
      </c>
      <c r="M2631" s="13">
        <v>0</v>
      </c>
      <c r="N2631" s="13">
        <v>0</v>
      </c>
      <c r="O2631" s="13">
        <v>0</v>
      </c>
      <c r="P2631" s="82">
        <f t="shared" si="43"/>
        <v>0</v>
      </c>
    </row>
    <row r="2632" spans="1:16" s="18" customFormat="1" x14ac:dyDescent="0.25">
      <c r="A2632" s="13">
        <v>2019</v>
      </c>
      <c r="B2632" s="13">
        <v>9</v>
      </c>
      <c r="C2632" s="13" t="s">
        <v>98</v>
      </c>
      <c r="D2632" s="13" t="s">
        <v>120</v>
      </c>
      <c r="E2632" s="13" t="s">
        <v>29</v>
      </c>
      <c r="F2632" s="13" t="s">
        <v>496</v>
      </c>
      <c r="G2632" s="7" t="s">
        <v>497</v>
      </c>
      <c r="H2632" s="13">
        <v>95.2</v>
      </c>
      <c r="I2632" s="13">
        <v>0</v>
      </c>
      <c r="J2632" s="13">
        <v>0</v>
      </c>
      <c r="K2632" s="13">
        <v>0</v>
      </c>
      <c r="L2632" s="13">
        <v>0</v>
      </c>
      <c r="M2632" s="13">
        <v>95.2</v>
      </c>
      <c r="N2632" s="13">
        <v>0</v>
      </c>
      <c r="O2632" s="13">
        <v>0</v>
      </c>
      <c r="P2632" s="82">
        <f t="shared" si="43"/>
        <v>95.2</v>
      </c>
    </row>
    <row r="2633" spans="1:16" s="18" customFormat="1" x14ac:dyDescent="0.25">
      <c r="A2633" s="13">
        <v>2019</v>
      </c>
      <c r="B2633" s="13">
        <v>9</v>
      </c>
      <c r="C2633" s="13" t="s">
        <v>222</v>
      </c>
      <c r="D2633" s="13" t="s">
        <v>229</v>
      </c>
      <c r="E2633" s="13" t="s">
        <v>224</v>
      </c>
      <c r="F2633" s="13" t="s">
        <v>498</v>
      </c>
      <c r="G2633" s="7" t="s">
        <v>499</v>
      </c>
      <c r="H2633" s="13">
        <v>111.24</v>
      </c>
      <c r="I2633" s="13">
        <v>0</v>
      </c>
      <c r="J2633" s="13">
        <v>0</v>
      </c>
      <c r="K2633" s="13">
        <v>0.08</v>
      </c>
      <c r="L2633" s="13">
        <v>0.6</v>
      </c>
      <c r="M2633" s="13">
        <v>0</v>
      </c>
      <c r="N2633" s="13">
        <v>0</v>
      </c>
      <c r="O2633" s="13">
        <v>110.56</v>
      </c>
      <c r="P2633" s="82">
        <f t="shared" si="43"/>
        <v>110.56</v>
      </c>
    </row>
    <row r="2634" spans="1:16" s="18" customFormat="1" x14ac:dyDescent="0.25">
      <c r="A2634" s="13">
        <v>2019</v>
      </c>
      <c r="B2634" s="13">
        <v>9</v>
      </c>
      <c r="C2634" s="13" t="s">
        <v>231</v>
      </c>
      <c r="D2634" s="13" t="s">
        <v>232</v>
      </c>
      <c r="E2634" s="13" t="s">
        <v>500</v>
      </c>
      <c r="F2634" s="13" t="s">
        <v>539</v>
      </c>
      <c r="G2634" s="7" t="s">
        <v>502</v>
      </c>
      <c r="H2634" s="13">
        <v>18.78</v>
      </c>
      <c r="I2634" s="13">
        <v>0</v>
      </c>
      <c r="J2634" s="13">
        <v>0</v>
      </c>
      <c r="K2634" s="13">
        <v>0.02</v>
      </c>
      <c r="L2634" s="13">
        <v>0.12</v>
      </c>
      <c r="M2634" s="13">
        <v>0</v>
      </c>
      <c r="N2634" s="13">
        <v>0</v>
      </c>
      <c r="O2634" s="13">
        <v>18.64</v>
      </c>
      <c r="P2634" s="82">
        <f t="shared" si="43"/>
        <v>18.64</v>
      </c>
    </row>
    <row r="2635" spans="1:16" s="18" customFormat="1" x14ac:dyDescent="0.25">
      <c r="A2635" s="13">
        <v>2019</v>
      </c>
      <c r="B2635" s="13">
        <v>9</v>
      </c>
      <c r="C2635" s="13" t="s">
        <v>222</v>
      </c>
      <c r="D2635" s="13" t="s">
        <v>223</v>
      </c>
      <c r="E2635" s="13" t="s">
        <v>500</v>
      </c>
      <c r="F2635" s="13" t="s">
        <v>501</v>
      </c>
      <c r="G2635" s="7" t="s">
        <v>502</v>
      </c>
      <c r="H2635" s="13">
        <v>331.91</v>
      </c>
      <c r="I2635" s="13">
        <v>0</v>
      </c>
      <c r="J2635" s="13">
        <v>0</v>
      </c>
      <c r="K2635" s="13">
        <v>0.27</v>
      </c>
      <c r="L2635" s="13">
        <v>1.97</v>
      </c>
      <c r="M2635" s="13">
        <v>0</v>
      </c>
      <c r="N2635" s="13">
        <v>0</v>
      </c>
      <c r="O2635" s="13">
        <v>329.67</v>
      </c>
      <c r="P2635" s="82">
        <f t="shared" si="43"/>
        <v>329.67</v>
      </c>
    </row>
    <row r="2636" spans="1:16" s="18" customFormat="1" x14ac:dyDescent="0.25">
      <c r="A2636" s="13">
        <v>2019</v>
      </c>
      <c r="B2636" s="13">
        <v>9</v>
      </c>
      <c r="C2636" s="13" t="s">
        <v>231</v>
      </c>
      <c r="D2636" s="13" t="s">
        <v>503</v>
      </c>
      <c r="E2636" s="13" t="s">
        <v>500</v>
      </c>
      <c r="F2636" s="13" t="s">
        <v>501</v>
      </c>
      <c r="G2636" s="7" t="s">
        <v>502</v>
      </c>
      <c r="H2636" s="13">
        <v>342.02</v>
      </c>
      <c r="I2636" s="13">
        <v>0</v>
      </c>
      <c r="J2636" s="13">
        <v>0</v>
      </c>
      <c r="K2636" s="13">
        <v>0.28000000000000003</v>
      </c>
      <c r="L2636" s="13">
        <v>2.0299999999999998</v>
      </c>
      <c r="M2636" s="13">
        <v>0</v>
      </c>
      <c r="N2636" s="13">
        <v>0</v>
      </c>
      <c r="O2636" s="13">
        <v>339.71</v>
      </c>
      <c r="P2636" s="82">
        <f t="shared" si="43"/>
        <v>339.71</v>
      </c>
    </row>
    <row r="2637" spans="1:16" s="18" customFormat="1" x14ac:dyDescent="0.25">
      <c r="A2637" s="13">
        <v>2019</v>
      </c>
      <c r="B2637" s="13">
        <v>9</v>
      </c>
      <c r="C2637" s="13" t="s">
        <v>222</v>
      </c>
      <c r="D2637" s="13" t="s">
        <v>223</v>
      </c>
      <c r="E2637" s="13" t="s">
        <v>500</v>
      </c>
      <c r="F2637" s="13" t="s">
        <v>529</v>
      </c>
      <c r="G2637" s="7" t="s">
        <v>502</v>
      </c>
      <c r="H2637" s="13">
        <v>79.44</v>
      </c>
      <c r="I2637" s="13">
        <v>0</v>
      </c>
      <c r="J2637" s="13">
        <v>0</v>
      </c>
      <c r="K2637" s="13">
        <v>0.06</v>
      </c>
      <c r="L2637" s="13">
        <v>0.45</v>
      </c>
      <c r="M2637" s="13">
        <v>0</v>
      </c>
      <c r="N2637" s="13">
        <v>0</v>
      </c>
      <c r="O2637" s="13">
        <v>78.92</v>
      </c>
      <c r="P2637" s="82">
        <f t="shared" si="43"/>
        <v>78.92</v>
      </c>
    </row>
    <row r="2638" spans="1:16" s="18" customFormat="1" x14ac:dyDescent="0.25">
      <c r="A2638" s="13">
        <v>2019</v>
      </c>
      <c r="B2638" s="13">
        <v>9</v>
      </c>
      <c r="C2638" s="13" t="s">
        <v>231</v>
      </c>
      <c r="D2638" s="13" t="s">
        <v>522</v>
      </c>
      <c r="E2638" s="13" t="s">
        <v>500</v>
      </c>
      <c r="F2638" s="13" t="s">
        <v>523</v>
      </c>
      <c r="G2638" s="7" t="s">
        <v>502</v>
      </c>
      <c r="H2638" s="13">
        <v>998.76</v>
      </c>
      <c r="I2638" s="13">
        <v>0</v>
      </c>
      <c r="J2638" s="13">
        <v>0</v>
      </c>
      <c r="K2638" s="13">
        <v>0.8</v>
      </c>
      <c r="L2638" s="13">
        <v>5.88</v>
      </c>
      <c r="M2638" s="13">
        <v>0</v>
      </c>
      <c r="N2638" s="13">
        <v>0</v>
      </c>
      <c r="O2638" s="13">
        <v>992.08</v>
      </c>
      <c r="P2638" s="82">
        <f t="shared" si="43"/>
        <v>992.08</v>
      </c>
    </row>
    <row r="2639" spans="1:16" s="18" customFormat="1" x14ac:dyDescent="0.25">
      <c r="A2639" s="13">
        <v>2019</v>
      </c>
      <c r="B2639" s="13">
        <v>9</v>
      </c>
      <c r="C2639" s="13" t="s">
        <v>133</v>
      </c>
      <c r="D2639" s="13" t="s">
        <v>292</v>
      </c>
      <c r="E2639" s="13" t="s">
        <v>242</v>
      </c>
      <c r="F2639" s="13" t="s">
        <v>504</v>
      </c>
      <c r="G2639" s="7" t="s">
        <v>505</v>
      </c>
      <c r="H2639" s="13">
        <v>43.23</v>
      </c>
      <c r="I2639" s="13">
        <v>0</v>
      </c>
      <c r="J2639" s="13">
        <v>0</v>
      </c>
      <c r="K2639" s="13">
        <v>0</v>
      </c>
      <c r="L2639" s="13">
        <v>0.94</v>
      </c>
      <c r="M2639" s="13">
        <v>0</v>
      </c>
      <c r="N2639" s="13">
        <v>0</v>
      </c>
      <c r="O2639" s="13">
        <v>42.28</v>
      </c>
      <c r="P2639" s="82">
        <f t="shared" si="43"/>
        <v>42.28</v>
      </c>
    </row>
    <row r="2640" spans="1:16" s="18" customFormat="1" x14ac:dyDescent="0.25">
      <c r="A2640" s="13">
        <v>2019</v>
      </c>
      <c r="B2640" s="13">
        <v>9</v>
      </c>
      <c r="C2640" s="13" t="s">
        <v>133</v>
      </c>
      <c r="D2640" s="13" t="s">
        <v>506</v>
      </c>
      <c r="E2640" s="13" t="s">
        <v>242</v>
      </c>
      <c r="F2640" s="13" t="s">
        <v>507</v>
      </c>
      <c r="G2640" s="7" t="s">
        <v>505</v>
      </c>
      <c r="H2640" s="13">
        <v>45.66</v>
      </c>
      <c r="I2640" s="13">
        <v>0</v>
      </c>
      <c r="J2640" s="13">
        <v>0</v>
      </c>
      <c r="K2640" s="13">
        <v>0</v>
      </c>
      <c r="L2640" s="13">
        <v>1</v>
      </c>
      <c r="M2640" s="13">
        <v>0</v>
      </c>
      <c r="N2640" s="13">
        <v>0</v>
      </c>
      <c r="O2640" s="13">
        <v>44.66</v>
      </c>
      <c r="P2640" s="82">
        <f t="shared" si="43"/>
        <v>44.66</v>
      </c>
    </row>
    <row r="2641" spans="1:16" s="18" customFormat="1" x14ac:dyDescent="0.25">
      <c r="A2641" s="13">
        <v>2019</v>
      </c>
      <c r="B2641" s="13">
        <v>9</v>
      </c>
      <c r="C2641" s="13" t="s">
        <v>133</v>
      </c>
      <c r="D2641" s="13" t="s">
        <v>292</v>
      </c>
      <c r="E2641" s="13" t="s">
        <v>242</v>
      </c>
      <c r="F2641" s="13" t="s">
        <v>508</v>
      </c>
      <c r="G2641" s="7" t="s">
        <v>505</v>
      </c>
      <c r="H2641" s="13">
        <v>96.7</v>
      </c>
      <c r="I2641" s="13">
        <v>0</v>
      </c>
      <c r="J2641" s="13">
        <v>0</v>
      </c>
      <c r="K2641" s="13">
        <v>0</v>
      </c>
      <c r="L2641" s="13">
        <v>2.11</v>
      </c>
      <c r="M2641" s="13">
        <v>0</v>
      </c>
      <c r="N2641" s="13">
        <v>0</v>
      </c>
      <c r="O2641" s="13">
        <v>94.59</v>
      </c>
      <c r="P2641" s="82">
        <f t="shared" si="43"/>
        <v>94.59</v>
      </c>
    </row>
    <row r="2642" spans="1:16" s="18" customFormat="1" x14ac:dyDescent="0.25">
      <c r="A2642" s="13">
        <v>2019</v>
      </c>
      <c r="B2642" s="13">
        <v>9</v>
      </c>
      <c r="C2642" s="13" t="s">
        <v>133</v>
      </c>
      <c r="D2642" s="13" t="s">
        <v>292</v>
      </c>
      <c r="E2642" s="13" t="s">
        <v>304</v>
      </c>
      <c r="F2642" s="13" t="s">
        <v>509</v>
      </c>
      <c r="G2642" s="7" t="s">
        <v>510</v>
      </c>
      <c r="H2642" s="13">
        <v>7.07</v>
      </c>
      <c r="I2642" s="13">
        <v>0</v>
      </c>
      <c r="J2642" s="13">
        <v>0</v>
      </c>
      <c r="K2642" s="13">
        <v>7.07</v>
      </c>
      <c r="L2642" s="13">
        <v>0</v>
      </c>
      <c r="M2642" s="13">
        <v>0</v>
      </c>
      <c r="N2642" s="13">
        <v>0</v>
      </c>
      <c r="O2642" s="13">
        <v>0</v>
      </c>
      <c r="P2642" s="82">
        <f t="shared" si="43"/>
        <v>0</v>
      </c>
    </row>
    <row r="2643" spans="1:16" s="18" customFormat="1" x14ac:dyDescent="0.25">
      <c r="A2643" s="13">
        <v>2019</v>
      </c>
      <c r="B2643" s="13">
        <v>9</v>
      </c>
      <c r="C2643" s="13" t="s">
        <v>19</v>
      </c>
      <c r="D2643" s="13" t="s">
        <v>299</v>
      </c>
      <c r="E2643" s="13" t="s">
        <v>51</v>
      </c>
      <c r="F2643" s="13" t="s">
        <v>511</v>
      </c>
      <c r="G2643" s="7" t="s">
        <v>512</v>
      </c>
      <c r="H2643" s="13">
        <v>0.25</v>
      </c>
      <c r="I2643" s="13">
        <v>0</v>
      </c>
      <c r="J2643" s="13">
        <v>0</v>
      </c>
      <c r="K2643" s="13">
        <v>0.25</v>
      </c>
      <c r="L2643" s="13">
        <v>0</v>
      </c>
      <c r="M2643" s="13">
        <v>0</v>
      </c>
      <c r="N2643" s="13">
        <v>0</v>
      </c>
      <c r="O2643" s="13">
        <v>0</v>
      </c>
      <c r="P2643" s="82">
        <f t="shared" si="43"/>
        <v>0</v>
      </c>
    </row>
    <row r="2644" spans="1:16" s="18" customFormat="1" x14ac:dyDescent="0.25">
      <c r="A2644" s="13">
        <v>2019</v>
      </c>
      <c r="B2644" s="13">
        <v>9</v>
      </c>
      <c r="C2644" s="13" t="s">
        <v>19</v>
      </c>
      <c r="D2644" s="13" t="s">
        <v>299</v>
      </c>
      <c r="E2644" s="13" t="s">
        <v>51</v>
      </c>
      <c r="F2644" s="13" t="s">
        <v>513</v>
      </c>
      <c r="G2644" s="7" t="s">
        <v>512</v>
      </c>
      <c r="H2644" s="13">
        <v>0.06</v>
      </c>
      <c r="I2644" s="13">
        <v>0</v>
      </c>
      <c r="J2644" s="13">
        <v>0</v>
      </c>
      <c r="K2644" s="13">
        <v>0.06</v>
      </c>
      <c r="L2644" s="13">
        <v>0</v>
      </c>
      <c r="M2644" s="13">
        <v>0</v>
      </c>
      <c r="N2644" s="13">
        <v>0</v>
      </c>
      <c r="O2644" s="13">
        <v>0</v>
      </c>
      <c r="P2644" s="82">
        <f t="shared" si="43"/>
        <v>0</v>
      </c>
    </row>
    <row r="2645" spans="1:16" s="18" customFormat="1" x14ac:dyDescent="0.25">
      <c r="A2645" s="13">
        <v>2019</v>
      </c>
      <c r="B2645" s="13">
        <v>9</v>
      </c>
      <c r="C2645" s="13" t="s">
        <v>19</v>
      </c>
      <c r="D2645" s="13" t="s">
        <v>46</v>
      </c>
      <c r="E2645" s="13" t="s">
        <v>51</v>
      </c>
      <c r="F2645" s="13" t="s">
        <v>514</v>
      </c>
      <c r="G2645" s="7" t="s">
        <v>512</v>
      </c>
      <c r="H2645" s="13">
        <v>0.06</v>
      </c>
      <c r="I2645" s="13">
        <v>0</v>
      </c>
      <c r="J2645" s="13">
        <v>0</v>
      </c>
      <c r="K2645" s="13">
        <v>0.06</v>
      </c>
      <c r="L2645" s="13">
        <v>0</v>
      </c>
      <c r="M2645" s="13">
        <v>0</v>
      </c>
      <c r="N2645" s="13">
        <v>0</v>
      </c>
      <c r="O2645" s="13">
        <v>0</v>
      </c>
      <c r="P2645" s="82">
        <f t="shared" si="43"/>
        <v>0</v>
      </c>
    </row>
    <row r="2646" spans="1:16" s="20" customFormat="1" x14ac:dyDescent="0.25">
      <c r="A2646" s="19">
        <v>2019</v>
      </c>
      <c r="B2646" s="19">
        <v>10</v>
      </c>
      <c r="C2646" s="19" t="s">
        <v>15</v>
      </c>
      <c r="D2646" s="19" t="s">
        <v>16</v>
      </c>
      <c r="E2646" s="5" t="s">
        <v>17</v>
      </c>
      <c r="F2646" s="19" t="s">
        <v>18</v>
      </c>
      <c r="G2646" s="19" t="s">
        <v>18</v>
      </c>
      <c r="H2646" s="19">
        <v>1.8</v>
      </c>
      <c r="I2646" s="19">
        <v>0</v>
      </c>
      <c r="J2646" s="19">
        <v>0</v>
      </c>
      <c r="K2646" s="19">
        <v>0</v>
      </c>
      <c r="L2646" s="19">
        <v>1.8</v>
      </c>
      <c r="M2646" s="19">
        <v>0</v>
      </c>
      <c r="N2646" s="19">
        <v>0</v>
      </c>
      <c r="O2646" s="19">
        <v>0</v>
      </c>
      <c r="P2646" s="82">
        <f t="shared" si="43"/>
        <v>0</v>
      </c>
    </row>
    <row r="2647" spans="1:16" s="20" customFormat="1" x14ac:dyDescent="0.25">
      <c r="A2647" s="19">
        <v>2019</v>
      </c>
      <c r="B2647" s="19">
        <v>10</v>
      </c>
      <c r="C2647" s="19" t="s">
        <v>19</v>
      </c>
      <c r="D2647" s="19" t="s">
        <v>20</v>
      </c>
      <c r="E2647" s="19" t="s">
        <v>540</v>
      </c>
      <c r="F2647" s="19" t="s">
        <v>22</v>
      </c>
      <c r="G2647" s="19" t="s">
        <v>23</v>
      </c>
      <c r="H2647" s="19">
        <v>0.02</v>
      </c>
      <c r="I2647" s="19">
        <v>0</v>
      </c>
      <c r="J2647" s="19">
        <v>0</v>
      </c>
      <c r="K2647" s="19">
        <v>0.02</v>
      </c>
      <c r="L2647" s="19">
        <v>0</v>
      </c>
      <c r="M2647" s="19">
        <v>0</v>
      </c>
      <c r="N2647" s="19">
        <v>0</v>
      </c>
      <c r="O2647" s="19">
        <v>0</v>
      </c>
      <c r="P2647" s="82">
        <f t="shared" si="43"/>
        <v>0</v>
      </c>
    </row>
    <row r="2648" spans="1:16" s="20" customFormat="1" x14ac:dyDescent="0.25">
      <c r="A2648" s="19">
        <v>2019</v>
      </c>
      <c r="B2648" s="19">
        <v>10</v>
      </c>
      <c r="C2648" s="19" t="s">
        <v>15</v>
      </c>
      <c r="D2648" s="19" t="s">
        <v>24</v>
      </c>
      <c r="E2648" s="19" t="s">
        <v>541</v>
      </c>
      <c r="F2648" s="19" t="s">
        <v>26</v>
      </c>
      <c r="G2648" s="19" t="s">
        <v>26</v>
      </c>
      <c r="H2648" s="19">
        <v>0.45</v>
      </c>
      <c r="I2648" s="19">
        <v>0</v>
      </c>
      <c r="J2648" s="19">
        <v>0</v>
      </c>
      <c r="K2648" s="19">
        <v>0.04</v>
      </c>
      <c r="L2648" s="19">
        <v>0.41</v>
      </c>
      <c r="M2648" s="19">
        <v>0</v>
      </c>
      <c r="N2648" s="19">
        <v>0</v>
      </c>
      <c r="O2648" s="19">
        <v>0</v>
      </c>
      <c r="P2648" s="82">
        <f t="shared" si="43"/>
        <v>0</v>
      </c>
    </row>
    <row r="2649" spans="1:16" s="20" customFormat="1" x14ac:dyDescent="0.25">
      <c r="A2649" s="19">
        <v>2019</v>
      </c>
      <c r="B2649" s="19">
        <v>10</v>
      </c>
      <c r="C2649" s="19" t="s">
        <v>27</v>
      </c>
      <c r="D2649" s="19" t="s">
        <v>28</v>
      </c>
      <c r="E2649" s="19" t="s">
        <v>29</v>
      </c>
      <c r="F2649" s="19" t="s">
        <v>30</v>
      </c>
      <c r="G2649" s="19" t="s">
        <v>30</v>
      </c>
      <c r="H2649" s="19">
        <v>17.96</v>
      </c>
      <c r="I2649" s="19">
        <v>0</v>
      </c>
      <c r="J2649" s="19">
        <v>0</v>
      </c>
      <c r="K2649" s="19">
        <v>0.39</v>
      </c>
      <c r="L2649" s="19">
        <v>0</v>
      </c>
      <c r="M2649" s="19">
        <v>17.57</v>
      </c>
      <c r="N2649" s="19">
        <v>8.64</v>
      </c>
      <c r="O2649" s="19">
        <v>0</v>
      </c>
      <c r="P2649" s="82">
        <f t="shared" si="43"/>
        <v>8.93</v>
      </c>
    </row>
    <row r="2650" spans="1:16" s="20" customFormat="1" x14ac:dyDescent="0.25">
      <c r="A2650" s="19">
        <v>2019</v>
      </c>
      <c r="B2650" s="19">
        <v>10</v>
      </c>
      <c r="C2650" s="19" t="s">
        <v>27</v>
      </c>
      <c r="D2650" s="19" t="s">
        <v>28</v>
      </c>
      <c r="E2650" s="19" t="s">
        <v>29</v>
      </c>
      <c r="F2650" s="19" t="s">
        <v>31</v>
      </c>
      <c r="G2650" s="19" t="s">
        <v>30</v>
      </c>
      <c r="H2650" s="19">
        <v>8.870000000000001</v>
      </c>
      <c r="I2650" s="19">
        <v>0</v>
      </c>
      <c r="J2650" s="19">
        <v>0</v>
      </c>
      <c r="K2650" s="19">
        <v>0.19999999999999998</v>
      </c>
      <c r="L2650" s="19">
        <v>0</v>
      </c>
      <c r="M2650" s="19">
        <v>8.68</v>
      </c>
      <c r="N2650" s="19">
        <v>4.2699999999999996</v>
      </c>
      <c r="O2650" s="19">
        <v>0</v>
      </c>
      <c r="P2650" s="82">
        <f t="shared" si="43"/>
        <v>4.41</v>
      </c>
    </row>
    <row r="2651" spans="1:16" s="20" customFormat="1" x14ac:dyDescent="0.25">
      <c r="A2651" s="19">
        <v>2019</v>
      </c>
      <c r="B2651" s="19">
        <v>10</v>
      </c>
      <c r="C2651" s="19" t="s">
        <v>27</v>
      </c>
      <c r="D2651" s="19" t="s">
        <v>28</v>
      </c>
      <c r="E2651" s="19" t="s">
        <v>29</v>
      </c>
      <c r="F2651" s="19" t="s">
        <v>32</v>
      </c>
      <c r="G2651" s="19" t="s">
        <v>30</v>
      </c>
      <c r="H2651" s="19">
        <v>0.17</v>
      </c>
      <c r="I2651" s="19">
        <v>0</v>
      </c>
      <c r="J2651" s="19">
        <v>0</v>
      </c>
      <c r="K2651" s="19">
        <v>0.01</v>
      </c>
      <c r="L2651" s="19">
        <v>0</v>
      </c>
      <c r="M2651" s="19">
        <v>0.16</v>
      </c>
      <c r="N2651" s="19">
        <v>0.09</v>
      </c>
      <c r="O2651" s="19">
        <v>0</v>
      </c>
      <c r="P2651" s="82">
        <f t="shared" si="43"/>
        <v>7.0000000000000007E-2</v>
      </c>
    </row>
    <row r="2652" spans="1:16" s="20" customFormat="1" x14ac:dyDescent="0.25">
      <c r="A2652" s="19">
        <v>2019</v>
      </c>
      <c r="B2652" s="19">
        <v>10</v>
      </c>
      <c r="C2652" s="19" t="s">
        <v>27</v>
      </c>
      <c r="D2652" s="19" t="s">
        <v>28</v>
      </c>
      <c r="E2652" s="19" t="s">
        <v>29</v>
      </c>
      <c r="F2652" s="19" t="s">
        <v>33</v>
      </c>
      <c r="G2652" s="19" t="s">
        <v>30</v>
      </c>
      <c r="H2652" s="19">
        <v>10.66</v>
      </c>
      <c r="I2652" s="19">
        <v>0</v>
      </c>
      <c r="J2652" s="19">
        <v>0</v>
      </c>
      <c r="K2652" s="19">
        <v>0.22999999999999998</v>
      </c>
      <c r="L2652" s="19">
        <v>0</v>
      </c>
      <c r="M2652" s="19">
        <v>10.43</v>
      </c>
      <c r="N2652" s="19">
        <v>5.13</v>
      </c>
      <c r="O2652" s="19">
        <v>0</v>
      </c>
      <c r="P2652" s="82">
        <f t="shared" si="43"/>
        <v>5.3</v>
      </c>
    </row>
    <row r="2653" spans="1:16" s="20" customFormat="1" x14ac:dyDescent="0.25">
      <c r="A2653" s="19">
        <v>2019</v>
      </c>
      <c r="B2653" s="19">
        <v>10</v>
      </c>
      <c r="C2653" s="19" t="s">
        <v>27</v>
      </c>
      <c r="D2653" s="19" t="s">
        <v>28</v>
      </c>
      <c r="E2653" s="19" t="s">
        <v>29</v>
      </c>
      <c r="F2653" s="19" t="s">
        <v>34</v>
      </c>
      <c r="G2653" s="19" t="s">
        <v>30</v>
      </c>
      <c r="H2653" s="19">
        <v>57.48</v>
      </c>
      <c r="I2653" s="19">
        <v>0</v>
      </c>
      <c r="J2653" s="19">
        <v>0</v>
      </c>
      <c r="K2653" s="19">
        <v>1.25</v>
      </c>
      <c r="L2653" s="19">
        <v>0</v>
      </c>
      <c r="M2653" s="19">
        <v>56.23</v>
      </c>
      <c r="N2653" s="19">
        <v>27.659999999999997</v>
      </c>
      <c r="O2653" s="19">
        <v>0</v>
      </c>
      <c r="P2653" s="82">
        <f t="shared" si="43"/>
        <v>28.57</v>
      </c>
    </row>
    <row r="2654" spans="1:16" s="20" customFormat="1" x14ac:dyDescent="0.25">
      <c r="A2654" s="19">
        <v>2019</v>
      </c>
      <c r="B2654" s="19">
        <v>10</v>
      </c>
      <c r="C2654" s="19" t="s">
        <v>27</v>
      </c>
      <c r="D2654" s="19" t="s">
        <v>28</v>
      </c>
      <c r="E2654" s="19" t="s">
        <v>29</v>
      </c>
      <c r="F2654" s="19" t="s">
        <v>36</v>
      </c>
      <c r="G2654" s="19" t="s">
        <v>30</v>
      </c>
      <c r="H2654" s="19">
        <v>14</v>
      </c>
      <c r="I2654" s="19">
        <v>0</v>
      </c>
      <c r="J2654" s="19">
        <v>0</v>
      </c>
      <c r="K2654" s="19">
        <v>0.54</v>
      </c>
      <c r="L2654" s="19">
        <v>0</v>
      </c>
      <c r="M2654" s="19">
        <v>13.46</v>
      </c>
      <c r="N2654" s="19">
        <v>6.62</v>
      </c>
      <c r="O2654" s="19">
        <v>0</v>
      </c>
      <c r="P2654" s="82">
        <f t="shared" si="43"/>
        <v>6.8400000000000007</v>
      </c>
    </row>
    <row r="2655" spans="1:16" s="20" customFormat="1" x14ac:dyDescent="0.25">
      <c r="A2655" s="19">
        <v>2019</v>
      </c>
      <c r="B2655" s="19">
        <v>10</v>
      </c>
      <c r="C2655" s="19" t="s">
        <v>27</v>
      </c>
      <c r="D2655" s="19" t="s">
        <v>28</v>
      </c>
      <c r="E2655" s="19" t="s">
        <v>29</v>
      </c>
      <c r="F2655" s="19" t="s">
        <v>37</v>
      </c>
      <c r="G2655" s="19" t="s">
        <v>30</v>
      </c>
      <c r="H2655" s="19">
        <v>0.96</v>
      </c>
      <c r="I2655" s="19">
        <v>0</v>
      </c>
      <c r="J2655" s="19">
        <v>0</v>
      </c>
      <c r="K2655" s="19">
        <v>0.04</v>
      </c>
      <c r="L2655" s="19">
        <v>0</v>
      </c>
      <c r="M2655" s="19">
        <v>0.93</v>
      </c>
      <c r="N2655" s="19">
        <v>0.46</v>
      </c>
      <c r="O2655" s="19">
        <v>0</v>
      </c>
      <c r="P2655" s="82">
        <f t="shared" si="43"/>
        <v>0.47000000000000003</v>
      </c>
    </row>
    <row r="2656" spans="1:16" s="20" customFormat="1" x14ac:dyDescent="0.25">
      <c r="A2656" s="19">
        <v>2019</v>
      </c>
      <c r="B2656" s="19">
        <v>10</v>
      </c>
      <c r="C2656" s="19" t="s">
        <v>27</v>
      </c>
      <c r="D2656" s="19" t="s">
        <v>28</v>
      </c>
      <c r="E2656" s="19" t="s">
        <v>29</v>
      </c>
      <c r="F2656" s="19" t="s">
        <v>38</v>
      </c>
      <c r="G2656" s="19" t="s">
        <v>30</v>
      </c>
      <c r="H2656" s="19">
        <v>59.8</v>
      </c>
      <c r="I2656" s="19">
        <v>0</v>
      </c>
      <c r="J2656" s="19">
        <v>0</v>
      </c>
      <c r="K2656" s="19">
        <v>2.2999999999999998</v>
      </c>
      <c r="L2656" s="19">
        <v>0</v>
      </c>
      <c r="M2656" s="19">
        <v>57.49</v>
      </c>
      <c r="N2656" s="19">
        <v>28.28</v>
      </c>
      <c r="O2656" s="19">
        <v>0</v>
      </c>
      <c r="P2656" s="82">
        <f t="shared" si="43"/>
        <v>29.21</v>
      </c>
    </row>
    <row r="2657" spans="1:16" s="20" customFormat="1" x14ac:dyDescent="0.25">
      <c r="A2657" s="19">
        <v>2019</v>
      </c>
      <c r="B2657" s="19">
        <v>10</v>
      </c>
      <c r="C2657" s="19" t="s">
        <v>27</v>
      </c>
      <c r="D2657" s="19" t="s">
        <v>28</v>
      </c>
      <c r="E2657" s="19" t="s">
        <v>29</v>
      </c>
      <c r="F2657" s="19" t="s">
        <v>39</v>
      </c>
      <c r="G2657" s="19" t="s">
        <v>30</v>
      </c>
      <c r="H2657" s="19">
        <v>98.44</v>
      </c>
      <c r="I2657" s="19">
        <v>0</v>
      </c>
      <c r="J2657" s="19">
        <v>0</v>
      </c>
      <c r="K2657" s="19">
        <v>3.8</v>
      </c>
      <c r="L2657" s="19">
        <v>0</v>
      </c>
      <c r="M2657" s="19">
        <v>94.64</v>
      </c>
      <c r="N2657" s="19">
        <v>46.56</v>
      </c>
      <c r="O2657" s="19">
        <v>0</v>
      </c>
      <c r="P2657" s="82">
        <f t="shared" si="43"/>
        <v>48.08</v>
      </c>
    </row>
    <row r="2658" spans="1:16" s="20" customFormat="1" x14ac:dyDescent="0.25">
      <c r="A2658" s="19">
        <v>2019</v>
      </c>
      <c r="B2658" s="19">
        <v>10</v>
      </c>
      <c r="C2658" s="19" t="s">
        <v>27</v>
      </c>
      <c r="D2658" s="19" t="s">
        <v>28</v>
      </c>
      <c r="E2658" s="19" t="s">
        <v>29</v>
      </c>
      <c r="F2658" s="19" t="s">
        <v>40</v>
      </c>
      <c r="G2658" s="19" t="s">
        <v>30</v>
      </c>
      <c r="H2658" s="19">
        <v>46.559999999999995</v>
      </c>
      <c r="I2658" s="19">
        <v>0</v>
      </c>
      <c r="J2658" s="19">
        <v>0</v>
      </c>
      <c r="K2658" s="19">
        <v>1.8</v>
      </c>
      <c r="L2658" s="19">
        <v>0</v>
      </c>
      <c r="M2658" s="19">
        <v>44.769999999999996</v>
      </c>
      <c r="N2658" s="19">
        <v>22.02</v>
      </c>
      <c r="O2658" s="19">
        <v>0</v>
      </c>
      <c r="P2658" s="82">
        <f t="shared" si="43"/>
        <v>22.749999999999996</v>
      </c>
    </row>
    <row r="2659" spans="1:16" s="20" customFormat="1" x14ac:dyDescent="0.25">
      <c r="A2659" s="19">
        <v>2019</v>
      </c>
      <c r="B2659" s="19">
        <v>10</v>
      </c>
      <c r="C2659" s="19" t="s">
        <v>27</v>
      </c>
      <c r="D2659" s="19" t="s">
        <v>28</v>
      </c>
      <c r="E2659" s="19" t="s">
        <v>29</v>
      </c>
      <c r="F2659" s="19" t="s">
        <v>41</v>
      </c>
      <c r="G2659" s="19" t="s">
        <v>30</v>
      </c>
      <c r="H2659" s="19">
        <v>6.32</v>
      </c>
      <c r="I2659" s="19">
        <v>0</v>
      </c>
      <c r="J2659" s="19">
        <v>0</v>
      </c>
      <c r="K2659" s="19">
        <v>0.24000000000000002</v>
      </c>
      <c r="L2659" s="19">
        <v>0</v>
      </c>
      <c r="M2659" s="19">
        <v>6.0699999999999994</v>
      </c>
      <c r="N2659" s="19">
        <v>2.99</v>
      </c>
      <c r="O2659" s="19">
        <v>0</v>
      </c>
      <c r="P2659" s="82">
        <f t="shared" si="43"/>
        <v>3.0799999999999992</v>
      </c>
    </row>
    <row r="2660" spans="1:16" s="20" customFormat="1" x14ac:dyDescent="0.25">
      <c r="A2660" s="19">
        <v>2019</v>
      </c>
      <c r="B2660" s="19">
        <v>10</v>
      </c>
      <c r="C2660" s="19" t="s">
        <v>124</v>
      </c>
      <c r="D2660" s="19" t="s">
        <v>353</v>
      </c>
      <c r="E2660" s="19" t="s">
        <v>29</v>
      </c>
      <c r="F2660" s="19" t="s">
        <v>515</v>
      </c>
      <c r="G2660" s="19" t="s">
        <v>516</v>
      </c>
      <c r="H2660" s="19">
        <v>0.74</v>
      </c>
      <c r="I2660" s="19">
        <v>0</v>
      </c>
      <c r="J2660" s="19">
        <v>0</v>
      </c>
      <c r="K2660" s="19">
        <v>0.74</v>
      </c>
      <c r="L2660" s="19">
        <v>0</v>
      </c>
      <c r="M2660" s="19">
        <v>0</v>
      </c>
      <c r="N2660" s="19">
        <v>0</v>
      </c>
      <c r="O2660" s="19">
        <v>0</v>
      </c>
      <c r="P2660" s="82">
        <f t="shared" si="43"/>
        <v>0</v>
      </c>
    </row>
    <row r="2661" spans="1:16" s="20" customFormat="1" x14ac:dyDescent="0.25">
      <c r="A2661" s="19">
        <v>2019</v>
      </c>
      <c r="B2661" s="19">
        <v>10</v>
      </c>
      <c r="C2661" s="19" t="s">
        <v>15</v>
      </c>
      <c r="D2661" s="19" t="s">
        <v>42</v>
      </c>
      <c r="E2661" s="19" t="s">
        <v>43</v>
      </c>
      <c r="F2661" s="19" t="s">
        <v>44</v>
      </c>
      <c r="G2661" s="19" t="s">
        <v>45</v>
      </c>
      <c r="H2661" s="19">
        <v>0.79</v>
      </c>
      <c r="I2661" s="19">
        <v>0</v>
      </c>
      <c r="J2661" s="19">
        <v>0</v>
      </c>
      <c r="K2661" s="19">
        <v>0.79</v>
      </c>
      <c r="L2661" s="19">
        <v>0</v>
      </c>
      <c r="M2661" s="19">
        <v>0</v>
      </c>
      <c r="N2661" s="19">
        <v>0</v>
      </c>
      <c r="O2661" s="19">
        <v>0</v>
      </c>
      <c r="P2661" s="82">
        <f t="shared" si="43"/>
        <v>0</v>
      </c>
    </row>
    <row r="2662" spans="1:16" s="20" customFormat="1" x14ac:dyDescent="0.25">
      <c r="A2662" s="19">
        <v>2019</v>
      </c>
      <c r="B2662" s="19">
        <v>10</v>
      </c>
      <c r="C2662" s="19" t="s">
        <v>19</v>
      </c>
      <c r="D2662" s="19" t="s">
        <v>46</v>
      </c>
      <c r="E2662" s="19" t="s">
        <v>17</v>
      </c>
      <c r="F2662" s="19" t="s">
        <v>47</v>
      </c>
      <c r="G2662" s="19" t="s">
        <v>48</v>
      </c>
      <c r="H2662" s="19">
        <v>0.42</v>
      </c>
      <c r="I2662" s="19">
        <v>0</v>
      </c>
      <c r="J2662" s="19">
        <v>0</v>
      </c>
      <c r="K2662" s="19">
        <v>0.42</v>
      </c>
      <c r="L2662" s="19">
        <v>0</v>
      </c>
      <c r="M2662" s="19">
        <v>0</v>
      </c>
      <c r="N2662" s="19">
        <v>0</v>
      </c>
      <c r="O2662" s="19">
        <v>0</v>
      </c>
      <c r="P2662" s="82">
        <f t="shared" si="43"/>
        <v>0</v>
      </c>
    </row>
    <row r="2663" spans="1:16" s="20" customFormat="1" x14ac:dyDescent="0.25">
      <c r="A2663" s="19">
        <v>2019</v>
      </c>
      <c r="B2663" s="19">
        <v>10</v>
      </c>
      <c r="C2663" s="19" t="s">
        <v>19</v>
      </c>
      <c r="D2663" s="19" t="s">
        <v>46</v>
      </c>
      <c r="E2663" s="19" t="s">
        <v>17</v>
      </c>
      <c r="F2663" s="19" t="s">
        <v>49</v>
      </c>
      <c r="G2663" s="19" t="s">
        <v>48</v>
      </c>
      <c r="H2663" s="19">
        <v>1.08</v>
      </c>
      <c r="I2663" s="19">
        <v>0</v>
      </c>
      <c r="J2663" s="19">
        <v>0</v>
      </c>
      <c r="K2663" s="19">
        <v>1.08</v>
      </c>
      <c r="L2663" s="19">
        <v>0</v>
      </c>
      <c r="M2663" s="19">
        <v>0</v>
      </c>
      <c r="N2663" s="19">
        <v>0</v>
      </c>
      <c r="O2663" s="19">
        <v>0</v>
      </c>
      <c r="P2663" s="82">
        <f t="shared" si="43"/>
        <v>0</v>
      </c>
    </row>
    <row r="2664" spans="1:16" s="20" customFormat="1" x14ac:dyDescent="0.25">
      <c r="A2664" s="19">
        <v>2019</v>
      </c>
      <c r="B2664" s="19">
        <v>10</v>
      </c>
      <c r="C2664" s="19" t="s">
        <v>15</v>
      </c>
      <c r="D2664" s="19" t="s">
        <v>50</v>
      </c>
      <c r="E2664" s="19" t="s">
        <v>51</v>
      </c>
      <c r="F2664" s="19" t="s">
        <v>52</v>
      </c>
      <c r="G2664" s="19" t="s">
        <v>53</v>
      </c>
      <c r="H2664" s="19">
        <v>37.54</v>
      </c>
      <c r="I2664" s="19">
        <v>0</v>
      </c>
      <c r="J2664" s="19">
        <v>0</v>
      </c>
      <c r="K2664" s="19">
        <v>1.8599999999999999</v>
      </c>
      <c r="L2664" s="19">
        <v>35.69</v>
      </c>
      <c r="M2664" s="19">
        <v>0</v>
      </c>
      <c r="N2664" s="19">
        <v>0</v>
      </c>
      <c r="O2664" s="19">
        <v>0</v>
      </c>
      <c r="P2664" s="82">
        <f t="shared" si="43"/>
        <v>0</v>
      </c>
    </row>
    <row r="2665" spans="1:16" s="20" customFormat="1" x14ac:dyDescent="0.25">
      <c r="A2665" s="19">
        <v>2019</v>
      </c>
      <c r="B2665" s="19">
        <v>10</v>
      </c>
      <c r="C2665" s="19" t="s">
        <v>15</v>
      </c>
      <c r="D2665" s="19" t="s">
        <v>50</v>
      </c>
      <c r="E2665" s="19" t="s">
        <v>51</v>
      </c>
      <c r="F2665" s="19" t="s">
        <v>54</v>
      </c>
      <c r="G2665" s="19" t="s">
        <v>53</v>
      </c>
      <c r="H2665" s="19">
        <v>19.239999999999998</v>
      </c>
      <c r="I2665" s="19">
        <v>0</v>
      </c>
      <c r="J2665" s="19">
        <v>0</v>
      </c>
      <c r="K2665" s="19">
        <v>0.89</v>
      </c>
      <c r="L2665" s="19">
        <v>18.36</v>
      </c>
      <c r="M2665" s="19">
        <v>0</v>
      </c>
      <c r="N2665" s="19">
        <v>0</v>
      </c>
      <c r="O2665" s="19">
        <v>0</v>
      </c>
      <c r="P2665" s="82">
        <f t="shared" si="43"/>
        <v>0</v>
      </c>
    </row>
    <row r="2666" spans="1:16" s="20" customFormat="1" x14ac:dyDescent="0.25">
      <c r="A2666" s="19">
        <v>2019</v>
      </c>
      <c r="B2666" s="19">
        <v>10</v>
      </c>
      <c r="C2666" s="19" t="s">
        <v>89</v>
      </c>
      <c r="D2666" s="19" t="s">
        <v>288</v>
      </c>
      <c r="E2666" s="19" t="s">
        <v>81</v>
      </c>
      <c r="F2666" s="19" t="s">
        <v>534</v>
      </c>
      <c r="G2666" s="19" t="s">
        <v>534</v>
      </c>
      <c r="H2666" s="19">
        <v>2.82</v>
      </c>
      <c r="I2666" s="19">
        <v>0</v>
      </c>
      <c r="J2666" s="19">
        <v>0</v>
      </c>
      <c r="K2666" s="19">
        <v>2.82</v>
      </c>
      <c r="L2666" s="19">
        <v>0</v>
      </c>
      <c r="M2666" s="19">
        <v>0</v>
      </c>
      <c r="N2666" s="19">
        <v>0</v>
      </c>
      <c r="O2666" s="19">
        <v>0</v>
      </c>
      <c r="P2666" s="82">
        <f t="shared" si="43"/>
        <v>0</v>
      </c>
    </row>
    <row r="2667" spans="1:16" s="20" customFormat="1" x14ac:dyDescent="0.25">
      <c r="A2667" s="19">
        <v>2019</v>
      </c>
      <c r="B2667" s="19">
        <v>10</v>
      </c>
      <c r="C2667" s="19" t="s">
        <v>55</v>
      </c>
      <c r="D2667" s="19" t="s">
        <v>56</v>
      </c>
      <c r="E2667" s="19" t="s">
        <v>57</v>
      </c>
      <c r="F2667" s="19" t="s">
        <v>58</v>
      </c>
      <c r="G2667" s="19" t="s">
        <v>59</v>
      </c>
      <c r="H2667" s="19">
        <v>0.04</v>
      </c>
      <c r="I2667" s="19">
        <v>0</v>
      </c>
      <c r="J2667" s="19">
        <v>0</v>
      </c>
      <c r="K2667" s="19">
        <v>0.04</v>
      </c>
      <c r="L2667" s="19">
        <v>0</v>
      </c>
      <c r="M2667" s="19">
        <v>0</v>
      </c>
      <c r="N2667" s="19">
        <v>0</v>
      </c>
      <c r="O2667" s="19">
        <v>0</v>
      </c>
      <c r="P2667" s="82">
        <f t="shared" si="43"/>
        <v>0</v>
      </c>
    </row>
    <row r="2668" spans="1:16" s="20" customFormat="1" x14ac:dyDescent="0.25">
      <c r="A2668" s="19">
        <v>2019</v>
      </c>
      <c r="B2668" s="19">
        <v>10</v>
      </c>
      <c r="C2668" s="19" t="s">
        <v>55</v>
      </c>
      <c r="D2668" s="19" t="s">
        <v>60</v>
      </c>
      <c r="E2668" s="19" t="s">
        <v>57</v>
      </c>
      <c r="F2668" s="19" t="s">
        <v>60</v>
      </c>
      <c r="G2668" s="19" t="s">
        <v>59</v>
      </c>
      <c r="H2668" s="19">
        <v>293.16000000000003</v>
      </c>
      <c r="I2668" s="19">
        <v>0</v>
      </c>
      <c r="J2668" s="19">
        <v>0</v>
      </c>
      <c r="K2668" s="19">
        <v>0.2</v>
      </c>
      <c r="L2668" s="19">
        <v>0</v>
      </c>
      <c r="M2668" s="19">
        <v>0</v>
      </c>
      <c r="N2668" s="19">
        <v>0</v>
      </c>
      <c r="O2668" s="19">
        <v>292.95999999999998</v>
      </c>
      <c r="P2668" s="82">
        <f t="shared" si="43"/>
        <v>292.95999999999998</v>
      </c>
    </row>
    <row r="2669" spans="1:16" s="20" customFormat="1" x14ac:dyDescent="0.25">
      <c r="A2669" s="19">
        <v>2019</v>
      </c>
      <c r="B2669" s="19">
        <v>10</v>
      </c>
      <c r="C2669" s="19" t="s">
        <v>61</v>
      </c>
      <c r="D2669" s="19" t="s">
        <v>62</v>
      </c>
      <c r="E2669" s="19" t="s">
        <v>29</v>
      </c>
      <c r="F2669" s="19" t="s">
        <v>63</v>
      </c>
      <c r="G2669" s="19" t="s">
        <v>64</v>
      </c>
      <c r="H2669" s="19">
        <v>0.38</v>
      </c>
      <c r="I2669" s="19">
        <v>0</v>
      </c>
      <c r="J2669" s="19">
        <v>0</v>
      </c>
      <c r="K2669" s="19">
        <v>0.02</v>
      </c>
      <c r="L2669" s="19">
        <v>0.36</v>
      </c>
      <c r="M2669" s="19">
        <v>0</v>
      </c>
      <c r="N2669" s="19">
        <v>0</v>
      </c>
      <c r="O2669" s="19">
        <v>0</v>
      </c>
      <c r="P2669" s="82">
        <f t="shared" si="43"/>
        <v>0</v>
      </c>
    </row>
    <row r="2670" spans="1:16" s="20" customFormat="1" x14ac:dyDescent="0.25">
      <c r="A2670" s="19">
        <v>2019</v>
      </c>
      <c r="B2670" s="19">
        <v>10</v>
      </c>
      <c r="C2670" s="19" t="s">
        <v>61</v>
      </c>
      <c r="D2670" s="19" t="s">
        <v>62</v>
      </c>
      <c r="E2670" s="19" t="s">
        <v>29</v>
      </c>
      <c r="F2670" s="19" t="s">
        <v>65</v>
      </c>
      <c r="G2670" s="19" t="s">
        <v>64</v>
      </c>
      <c r="H2670" s="19">
        <v>67.28</v>
      </c>
      <c r="I2670" s="19">
        <v>0</v>
      </c>
      <c r="J2670" s="19">
        <v>14.89</v>
      </c>
      <c r="K2670" s="19">
        <v>4.51</v>
      </c>
      <c r="L2670" s="19">
        <v>34.53</v>
      </c>
      <c r="M2670" s="19">
        <v>0</v>
      </c>
      <c r="N2670" s="19">
        <v>0</v>
      </c>
      <c r="O2670" s="19">
        <v>13.35</v>
      </c>
      <c r="P2670" s="82">
        <f t="shared" si="43"/>
        <v>13.35</v>
      </c>
    </row>
    <row r="2671" spans="1:16" s="20" customFormat="1" x14ac:dyDescent="0.25">
      <c r="A2671" s="19">
        <v>2019</v>
      </c>
      <c r="B2671" s="19">
        <v>10</v>
      </c>
      <c r="C2671" s="19" t="s">
        <v>19</v>
      </c>
      <c r="D2671" s="19" t="s">
        <v>66</v>
      </c>
      <c r="E2671" s="19" t="s">
        <v>67</v>
      </c>
      <c r="F2671" s="19" t="s">
        <v>68</v>
      </c>
      <c r="G2671" s="19" t="s">
        <v>68</v>
      </c>
      <c r="H2671" s="19">
        <v>0.2</v>
      </c>
      <c r="I2671" s="19">
        <v>0</v>
      </c>
      <c r="J2671" s="19">
        <v>0</v>
      </c>
      <c r="K2671" s="19">
        <v>0.2</v>
      </c>
      <c r="L2671" s="19">
        <v>0</v>
      </c>
      <c r="M2671" s="19">
        <v>0</v>
      </c>
      <c r="N2671" s="19">
        <v>0</v>
      </c>
      <c r="O2671" s="19">
        <v>0</v>
      </c>
      <c r="P2671" s="82">
        <f t="shared" si="43"/>
        <v>0</v>
      </c>
    </row>
    <row r="2672" spans="1:16" s="20" customFormat="1" x14ac:dyDescent="0.25">
      <c r="A2672" s="19">
        <v>2019</v>
      </c>
      <c r="B2672" s="19">
        <v>10</v>
      </c>
      <c r="C2672" s="19" t="s">
        <v>19</v>
      </c>
      <c r="D2672" s="19" t="s">
        <v>66</v>
      </c>
      <c r="E2672" s="19" t="s">
        <v>67</v>
      </c>
      <c r="F2672" s="19" t="s">
        <v>69</v>
      </c>
      <c r="G2672" s="19" t="s">
        <v>68</v>
      </c>
      <c r="H2672" s="19">
        <v>0.06</v>
      </c>
      <c r="I2672" s="19">
        <v>0</v>
      </c>
      <c r="J2672" s="19">
        <v>0</v>
      </c>
      <c r="K2672" s="19">
        <v>0.06</v>
      </c>
      <c r="L2672" s="19">
        <v>0</v>
      </c>
      <c r="M2672" s="19">
        <v>0</v>
      </c>
      <c r="N2672" s="19">
        <v>0</v>
      </c>
      <c r="O2672" s="19">
        <v>0</v>
      </c>
      <c r="P2672" s="82">
        <f t="shared" si="43"/>
        <v>0</v>
      </c>
    </row>
    <row r="2673" spans="1:16" s="20" customFormat="1" x14ac:dyDescent="0.25">
      <c r="A2673" s="19">
        <v>2019</v>
      </c>
      <c r="B2673" s="19">
        <v>10</v>
      </c>
      <c r="C2673" s="19" t="s">
        <v>19</v>
      </c>
      <c r="D2673" s="19" t="s">
        <v>70</v>
      </c>
      <c r="E2673" s="19" t="s">
        <v>67</v>
      </c>
      <c r="F2673" s="19" t="s">
        <v>553</v>
      </c>
      <c r="G2673" s="19" t="s">
        <v>68</v>
      </c>
      <c r="H2673" s="19">
        <v>0.02</v>
      </c>
      <c r="I2673" s="19">
        <v>0</v>
      </c>
      <c r="J2673" s="19">
        <v>0</v>
      </c>
      <c r="K2673" s="19">
        <v>0.02</v>
      </c>
      <c r="L2673" s="19">
        <v>0</v>
      </c>
      <c r="M2673" s="19">
        <v>0</v>
      </c>
      <c r="N2673" s="19">
        <v>0</v>
      </c>
      <c r="O2673" s="19">
        <v>0</v>
      </c>
      <c r="P2673" s="82">
        <f t="shared" si="43"/>
        <v>0</v>
      </c>
    </row>
    <row r="2674" spans="1:16" s="20" customFormat="1" x14ac:dyDescent="0.25">
      <c r="A2674" s="19">
        <v>2019</v>
      </c>
      <c r="B2674" s="19">
        <v>10</v>
      </c>
      <c r="C2674" s="19" t="s">
        <v>19</v>
      </c>
      <c r="D2674" s="19" t="s">
        <v>70</v>
      </c>
      <c r="E2674" s="19" t="s">
        <v>67</v>
      </c>
      <c r="F2674" s="19" t="s">
        <v>71</v>
      </c>
      <c r="G2674" s="19" t="s">
        <v>68</v>
      </c>
      <c r="H2674" s="19">
        <v>1.26</v>
      </c>
      <c r="I2674" s="19">
        <v>0</v>
      </c>
      <c r="J2674" s="19">
        <v>0</v>
      </c>
      <c r="K2674" s="19">
        <v>7.0000000000000007E-2</v>
      </c>
      <c r="L2674" s="19">
        <v>1.2</v>
      </c>
      <c r="M2674" s="19">
        <v>0</v>
      </c>
      <c r="N2674" s="19">
        <v>0</v>
      </c>
      <c r="O2674" s="19">
        <v>0</v>
      </c>
      <c r="P2674" s="82">
        <f t="shared" si="43"/>
        <v>0</v>
      </c>
    </row>
    <row r="2675" spans="1:16" s="20" customFormat="1" x14ac:dyDescent="0.25">
      <c r="A2675" s="19">
        <v>2019</v>
      </c>
      <c r="B2675" s="19">
        <v>10</v>
      </c>
      <c r="C2675" s="19" t="s">
        <v>19</v>
      </c>
      <c r="D2675" s="19" t="s">
        <v>20</v>
      </c>
      <c r="E2675" s="19" t="s">
        <v>67</v>
      </c>
      <c r="F2675" s="19" t="s">
        <v>72</v>
      </c>
      <c r="G2675" s="19" t="s">
        <v>68</v>
      </c>
      <c r="H2675" s="19">
        <v>0.39</v>
      </c>
      <c r="I2675" s="19">
        <v>0</v>
      </c>
      <c r="J2675" s="19">
        <v>0</v>
      </c>
      <c r="K2675" s="19">
        <v>0.02</v>
      </c>
      <c r="L2675" s="19">
        <v>0.38</v>
      </c>
      <c r="M2675" s="19">
        <v>0</v>
      </c>
      <c r="N2675" s="19">
        <v>0</v>
      </c>
      <c r="O2675" s="19">
        <v>0</v>
      </c>
      <c r="P2675" s="82">
        <f t="shared" si="43"/>
        <v>0</v>
      </c>
    </row>
    <row r="2676" spans="1:16" s="20" customFormat="1" x14ac:dyDescent="0.25">
      <c r="A2676" s="19">
        <v>2019</v>
      </c>
      <c r="B2676" s="19">
        <v>10</v>
      </c>
      <c r="C2676" s="19" t="s">
        <v>61</v>
      </c>
      <c r="D2676" s="19" t="s">
        <v>62</v>
      </c>
      <c r="E2676" s="19" t="s">
        <v>29</v>
      </c>
      <c r="F2676" s="19" t="s">
        <v>73</v>
      </c>
      <c r="G2676" s="19" t="s">
        <v>74</v>
      </c>
      <c r="H2676" s="19">
        <v>29.89</v>
      </c>
      <c r="I2676" s="19">
        <v>0</v>
      </c>
      <c r="J2676" s="19">
        <v>0</v>
      </c>
      <c r="K2676" s="19">
        <v>9.26</v>
      </c>
      <c r="L2676" s="19">
        <v>20.63</v>
      </c>
      <c r="M2676" s="19">
        <v>0</v>
      </c>
      <c r="N2676" s="19">
        <v>0</v>
      </c>
      <c r="O2676" s="19">
        <v>0</v>
      </c>
      <c r="P2676" s="82">
        <f t="shared" si="43"/>
        <v>0</v>
      </c>
    </row>
    <row r="2677" spans="1:16" s="20" customFormat="1" x14ac:dyDescent="0.25">
      <c r="A2677" s="19">
        <v>2019</v>
      </c>
      <c r="B2677" s="19">
        <v>10</v>
      </c>
      <c r="C2677" s="19" t="s">
        <v>19</v>
      </c>
      <c r="D2677" s="19" t="s">
        <v>75</v>
      </c>
      <c r="E2677" s="19" t="s">
        <v>17</v>
      </c>
      <c r="F2677" s="19" t="s">
        <v>76</v>
      </c>
      <c r="G2677" s="19" t="s">
        <v>77</v>
      </c>
      <c r="H2677" s="19">
        <v>4.42</v>
      </c>
      <c r="I2677" s="19">
        <v>0</v>
      </c>
      <c r="J2677" s="19">
        <v>0</v>
      </c>
      <c r="K2677" s="19">
        <v>4.42</v>
      </c>
      <c r="L2677" s="19">
        <v>0</v>
      </c>
      <c r="M2677" s="19">
        <v>0</v>
      </c>
      <c r="N2677" s="19">
        <v>0</v>
      </c>
      <c r="O2677" s="19">
        <v>0</v>
      </c>
      <c r="P2677" s="82">
        <f t="shared" si="43"/>
        <v>0</v>
      </c>
    </row>
    <row r="2678" spans="1:16" s="20" customFormat="1" x14ac:dyDescent="0.25">
      <c r="A2678" s="19">
        <v>2019</v>
      </c>
      <c r="B2678" s="19">
        <v>10</v>
      </c>
      <c r="C2678" s="19" t="s">
        <v>19</v>
      </c>
      <c r="D2678" s="19" t="s">
        <v>78</v>
      </c>
      <c r="E2678" s="19" t="s">
        <v>17</v>
      </c>
      <c r="F2678" s="19" t="s">
        <v>76</v>
      </c>
      <c r="G2678" s="19" t="s">
        <v>77</v>
      </c>
      <c r="H2678" s="19">
        <v>0.87</v>
      </c>
      <c r="I2678" s="19">
        <v>0</v>
      </c>
      <c r="J2678" s="19">
        <v>0</v>
      </c>
      <c r="K2678" s="19">
        <v>0.87</v>
      </c>
      <c r="L2678" s="19">
        <v>0</v>
      </c>
      <c r="M2678" s="19">
        <v>0</v>
      </c>
      <c r="N2678" s="19">
        <v>0</v>
      </c>
      <c r="O2678" s="19">
        <v>0</v>
      </c>
      <c r="P2678" s="82">
        <f t="shared" si="43"/>
        <v>0</v>
      </c>
    </row>
    <row r="2679" spans="1:16" s="20" customFormat="1" x14ac:dyDescent="0.25">
      <c r="A2679" s="19">
        <v>2019</v>
      </c>
      <c r="B2679" s="19">
        <v>10</v>
      </c>
      <c r="C2679" s="19" t="s">
        <v>79</v>
      </c>
      <c r="D2679" s="19" t="s">
        <v>80</v>
      </c>
      <c r="E2679" s="19" t="s">
        <v>81</v>
      </c>
      <c r="F2679" s="19" t="s">
        <v>82</v>
      </c>
      <c r="G2679" s="19" t="s">
        <v>83</v>
      </c>
      <c r="H2679" s="19">
        <v>67.41</v>
      </c>
      <c r="I2679" s="19">
        <v>0</v>
      </c>
      <c r="J2679" s="19">
        <v>0</v>
      </c>
      <c r="K2679" s="19">
        <v>67.41</v>
      </c>
      <c r="L2679" s="19">
        <v>0</v>
      </c>
      <c r="M2679" s="19">
        <v>0</v>
      </c>
      <c r="N2679" s="19">
        <v>0</v>
      </c>
      <c r="O2679" s="19">
        <v>0</v>
      </c>
      <c r="P2679" s="82">
        <f t="shared" si="43"/>
        <v>0</v>
      </c>
    </row>
    <row r="2680" spans="1:16" s="20" customFormat="1" x14ac:dyDescent="0.25">
      <c r="A2680" s="19">
        <v>2019</v>
      </c>
      <c r="B2680" s="19">
        <v>10</v>
      </c>
      <c r="C2680" s="19" t="s">
        <v>79</v>
      </c>
      <c r="D2680" s="19" t="s">
        <v>80</v>
      </c>
      <c r="E2680" s="19" t="s">
        <v>81</v>
      </c>
      <c r="F2680" s="19" t="s">
        <v>530</v>
      </c>
      <c r="G2680" s="19" t="s">
        <v>83</v>
      </c>
      <c r="H2680" s="19">
        <v>106.53</v>
      </c>
      <c r="I2680" s="19">
        <v>0</v>
      </c>
      <c r="J2680" s="19">
        <v>0</v>
      </c>
      <c r="K2680" s="19">
        <v>106.53</v>
      </c>
      <c r="L2680" s="19">
        <v>0</v>
      </c>
      <c r="M2680" s="19">
        <v>0</v>
      </c>
      <c r="N2680" s="19">
        <v>0</v>
      </c>
      <c r="O2680" s="19">
        <v>0</v>
      </c>
      <c r="P2680" s="82">
        <f t="shared" si="43"/>
        <v>0</v>
      </c>
    </row>
    <row r="2681" spans="1:16" s="20" customFormat="1" x14ac:dyDescent="0.25">
      <c r="A2681" s="19">
        <v>2019</v>
      </c>
      <c r="B2681" s="19">
        <v>10</v>
      </c>
      <c r="C2681" s="19" t="s">
        <v>79</v>
      </c>
      <c r="D2681" s="19" t="s">
        <v>80</v>
      </c>
      <c r="E2681" s="19" t="s">
        <v>81</v>
      </c>
      <c r="F2681" s="19" t="s">
        <v>83</v>
      </c>
      <c r="G2681" s="19" t="s">
        <v>83</v>
      </c>
      <c r="H2681" s="19">
        <v>6.08</v>
      </c>
      <c r="I2681" s="19">
        <v>0</v>
      </c>
      <c r="J2681" s="19">
        <v>0</v>
      </c>
      <c r="K2681" s="19">
        <v>2.23</v>
      </c>
      <c r="L2681" s="19">
        <v>0</v>
      </c>
      <c r="M2681" s="19">
        <v>3.86</v>
      </c>
      <c r="N2681" s="19">
        <v>2.82</v>
      </c>
      <c r="O2681" s="19">
        <v>0</v>
      </c>
      <c r="P2681" s="82">
        <f t="shared" si="43"/>
        <v>1.04</v>
      </c>
    </row>
    <row r="2682" spans="1:16" s="20" customFormat="1" x14ac:dyDescent="0.25">
      <c r="A2682" s="19">
        <v>2019</v>
      </c>
      <c r="B2682" s="19">
        <v>10</v>
      </c>
      <c r="C2682" s="19" t="s">
        <v>27</v>
      </c>
      <c r="D2682" s="19" t="s">
        <v>84</v>
      </c>
      <c r="E2682" s="19" t="s">
        <v>85</v>
      </c>
      <c r="F2682" s="19" t="s">
        <v>86</v>
      </c>
      <c r="G2682" s="19" t="s">
        <v>87</v>
      </c>
      <c r="H2682" s="19">
        <v>8.7799999999999994</v>
      </c>
      <c r="I2682" s="19">
        <v>0</v>
      </c>
      <c r="J2682" s="19">
        <v>0</v>
      </c>
      <c r="K2682" s="19">
        <v>6.29</v>
      </c>
      <c r="L2682" s="19">
        <v>2.4900000000000002</v>
      </c>
      <c r="M2682" s="19">
        <v>0</v>
      </c>
      <c r="N2682" s="19">
        <v>0</v>
      </c>
      <c r="O2682" s="19">
        <v>0</v>
      </c>
      <c r="P2682" s="82">
        <f t="shared" si="43"/>
        <v>0</v>
      </c>
    </row>
    <row r="2683" spans="1:16" s="20" customFormat="1" x14ac:dyDescent="0.25">
      <c r="A2683" s="19">
        <v>2019</v>
      </c>
      <c r="B2683" s="19">
        <v>10</v>
      </c>
      <c r="C2683" s="19" t="s">
        <v>27</v>
      </c>
      <c r="D2683" s="19" t="s">
        <v>84</v>
      </c>
      <c r="E2683" s="19" t="s">
        <v>85</v>
      </c>
      <c r="F2683" s="19" t="s">
        <v>88</v>
      </c>
      <c r="G2683" s="19" t="s">
        <v>87</v>
      </c>
      <c r="H2683" s="19">
        <v>2.61</v>
      </c>
      <c r="I2683" s="19">
        <v>0</v>
      </c>
      <c r="J2683" s="19">
        <v>0</v>
      </c>
      <c r="K2683" s="19">
        <v>1.87</v>
      </c>
      <c r="L2683" s="19">
        <v>0.74</v>
      </c>
      <c r="M2683" s="19">
        <v>0</v>
      </c>
      <c r="N2683" s="19">
        <v>0</v>
      </c>
      <c r="O2683" s="19">
        <v>0</v>
      </c>
      <c r="P2683" s="82">
        <f t="shared" si="43"/>
        <v>0</v>
      </c>
    </row>
    <row r="2684" spans="1:16" s="20" customFormat="1" x14ac:dyDescent="0.25">
      <c r="A2684" s="19">
        <v>2019</v>
      </c>
      <c r="B2684" s="19">
        <v>10</v>
      </c>
      <c r="C2684" s="19" t="s">
        <v>89</v>
      </c>
      <c r="D2684" s="19" t="s">
        <v>90</v>
      </c>
      <c r="E2684" s="19" t="s">
        <v>91</v>
      </c>
      <c r="F2684" s="19" t="s">
        <v>92</v>
      </c>
      <c r="G2684" s="19" t="s">
        <v>93</v>
      </c>
      <c r="H2684" s="19">
        <v>1.49</v>
      </c>
      <c r="I2684" s="19">
        <v>0</v>
      </c>
      <c r="J2684" s="19">
        <v>0</v>
      </c>
      <c r="K2684" s="19">
        <v>0</v>
      </c>
      <c r="L2684" s="19">
        <v>0.98</v>
      </c>
      <c r="M2684" s="19">
        <v>0.51</v>
      </c>
      <c r="N2684" s="19">
        <v>0.18</v>
      </c>
      <c r="O2684" s="19">
        <v>0</v>
      </c>
      <c r="P2684" s="82">
        <f t="shared" si="43"/>
        <v>0.33</v>
      </c>
    </row>
    <row r="2685" spans="1:16" s="20" customFormat="1" x14ac:dyDescent="0.25">
      <c r="A2685" s="19">
        <v>2019</v>
      </c>
      <c r="B2685" s="19">
        <v>10</v>
      </c>
      <c r="C2685" s="19" t="s">
        <v>89</v>
      </c>
      <c r="D2685" s="19" t="s">
        <v>90</v>
      </c>
      <c r="E2685" s="19" t="s">
        <v>91</v>
      </c>
      <c r="F2685" s="19" t="s">
        <v>94</v>
      </c>
      <c r="G2685" s="19" t="s">
        <v>93</v>
      </c>
      <c r="H2685" s="19">
        <v>18.07</v>
      </c>
      <c r="I2685" s="19">
        <v>0</v>
      </c>
      <c r="J2685" s="19">
        <v>0</v>
      </c>
      <c r="K2685" s="19">
        <v>0.15</v>
      </c>
      <c r="L2685" s="19">
        <v>5.35</v>
      </c>
      <c r="M2685" s="19">
        <v>12.58</v>
      </c>
      <c r="N2685" s="19">
        <v>4.4400000000000004</v>
      </c>
      <c r="O2685" s="19">
        <v>0</v>
      </c>
      <c r="P2685" s="82">
        <f t="shared" si="43"/>
        <v>8.14</v>
      </c>
    </row>
    <row r="2686" spans="1:16" s="20" customFormat="1" x14ac:dyDescent="0.25">
      <c r="A2686" s="19">
        <v>2019</v>
      </c>
      <c r="B2686" s="19">
        <v>10</v>
      </c>
      <c r="C2686" s="19" t="s">
        <v>89</v>
      </c>
      <c r="D2686" s="19" t="s">
        <v>90</v>
      </c>
      <c r="E2686" s="19" t="s">
        <v>91</v>
      </c>
      <c r="F2686" s="19" t="s">
        <v>95</v>
      </c>
      <c r="G2686" s="19" t="s">
        <v>93</v>
      </c>
      <c r="H2686" s="19">
        <v>238.76</v>
      </c>
      <c r="I2686" s="19">
        <v>0</v>
      </c>
      <c r="J2686" s="19">
        <v>0</v>
      </c>
      <c r="K2686" s="19">
        <v>0.64</v>
      </c>
      <c r="L2686" s="19">
        <v>43.82</v>
      </c>
      <c r="M2686" s="19">
        <v>194.3</v>
      </c>
      <c r="N2686" s="19">
        <v>68.52</v>
      </c>
      <c r="O2686" s="19">
        <v>0</v>
      </c>
      <c r="P2686" s="82">
        <f t="shared" si="43"/>
        <v>125.78000000000002</v>
      </c>
    </row>
    <row r="2687" spans="1:16" s="20" customFormat="1" x14ac:dyDescent="0.25">
      <c r="A2687" s="19">
        <v>2019</v>
      </c>
      <c r="B2687" s="19">
        <v>10</v>
      </c>
      <c r="C2687" s="19" t="s">
        <v>89</v>
      </c>
      <c r="D2687" s="19" t="s">
        <v>90</v>
      </c>
      <c r="E2687" s="19" t="s">
        <v>91</v>
      </c>
      <c r="F2687" s="19" t="s">
        <v>96</v>
      </c>
      <c r="G2687" s="19" t="s">
        <v>93</v>
      </c>
      <c r="H2687" s="19">
        <v>7.0000000000000007E-2</v>
      </c>
      <c r="I2687" s="19">
        <v>0</v>
      </c>
      <c r="J2687" s="19">
        <v>0</v>
      </c>
      <c r="K2687" s="19">
        <v>0</v>
      </c>
      <c r="L2687" s="19">
        <v>0</v>
      </c>
      <c r="M2687" s="19">
        <v>7.0000000000000007E-2</v>
      </c>
      <c r="N2687" s="19">
        <v>0.03</v>
      </c>
      <c r="O2687" s="19">
        <v>0</v>
      </c>
      <c r="P2687" s="82">
        <f t="shared" si="43"/>
        <v>4.0000000000000008E-2</v>
      </c>
    </row>
    <row r="2688" spans="1:16" s="20" customFormat="1" x14ac:dyDescent="0.25">
      <c r="A2688" s="19">
        <v>2019</v>
      </c>
      <c r="B2688" s="19">
        <v>10</v>
      </c>
      <c r="C2688" s="19" t="s">
        <v>89</v>
      </c>
      <c r="D2688" s="19" t="s">
        <v>90</v>
      </c>
      <c r="E2688" s="19" t="s">
        <v>91</v>
      </c>
      <c r="F2688" s="19" t="s">
        <v>97</v>
      </c>
      <c r="G2688" s="19" t="s">
        <v>93</v>
      </c>
      <c r="H2688" s="19">
        <v>84.35</v>
      </c>
      <c r="I2688" s="19">
        <v>0</v>
      </c>
      <c r="J2688" s="19">
        <v>0</v>
      </c>
      <c r="K2688" s="19">
        <v>1.25</v>
      </c>
      <c r="L2688" s="19">
        <v>7.88</v>
      </c>
      <c r="M2688" s="19">
        <v>75.22</v>
      </c>
      <c r="N2688" s="19">
        <v>26.53</v>
      </c>
      <c r="O2688" s="19">
        <v>0</v>
      </c>
      <c r="P2688" s="82">
        <f t="shared" si="43"/>
        <v>48.69</v>
      </c>
    </row>
    <row r="2689" spans="1:16" s="20" customFormat="1" x14ac:dyDescent="0.25">
      <c r="A2689" s="19">
        <v>2019</v>
      </c>
      <c r="B2689" s="19">
        <v>10</v>
      </c>
      <c r="C2689" s="19" t="s">
        <v>98</v>
      </c>
      <c r="D2689" s="19" t="s">
        <v>99</v>
      </c>
      <c r="E2689" s="19" t="s">
        <v>100</v>
      </c>
      <c r="F2689" s="19" t="s">
        <v>101</v>
      </c>
      <c r="G2689" s="19" t="s">
        <v>102</v>
      </c>
      <c r="H2689" s="19">
        <v>17.41</v>
      </c>
      <c r="I2689" s="19">
        <v>0</v>
      </c>
      <c r="J2689" s="19">
        <v>0</v>
      </c>
      <c r="K2689" s="19">
        <v>0</v>
      </c>
      <c r="L2689" s="19">
        <v>0.93</v>
      </c>
      <c r="M2689" s="19">
        <v>0</v>
      </c>
      <c r="N2689" s="19">
        <v>0</v>
      </c>
      <c r="O2689" s="19">
        <v>16.48</v>
      </c>
      <c r="P2689" s="82">
        <f t="shared" si="43"/>
        <v>16.48</v>
      </c>
    </row>
    <row r="2690" spans="1:16" s="20" customFormat="1" x14ac:dyDescent="0.25">
      <c r="A2690" s="19">
        <v>2019</v>
      </c>
      <c r="B2690" s="19">
        <v>10</v>
      </c>
      <c r="C2690" s="19" t="s">
        <v>19</v>
      </c>
      <c r="D2690" s="19" t="s">
        <v>103</v>
      </c>
      <c r="E2690" s="19" t="s">
        <v>104</v>
      </c>
      <c r="F2690" s="19" t="s">
        <v>105</v>
      </c>
      <c r="G2690" s="19" t="s">
        <v>19</v>
      </c>
      <c r="H2690" s="19">
        <v>11.1</v>
      </c>
      <c r="I2690" s="19">
        <v>0</v>
      </c>
      <c r="J2690" s="19">
        <v>0</v>
      </c>
      <c r="K2690" s="19">
        <v>0</v>
      </c>
      <c r="L2690" s="19">
        <v>11.1</v>
      </c>
      <c r="M2690" s="19">
        <v>0</v>
      </c>
      <c r="N2690" s="19">
        <v>0</v>
      </c>
      <c r="O2690" s="19">
        <v>0</v>
      </c>
      <c r="P2690" s="82">
        <f t="shared" si="43"/>
        <v>0</v>
      </c>
    </row>
    <row r="2691" spans="1:16" s="20" customFormat="1" x14ac:dyDescent="0.25">
      <c r="A2691" s="19">
        <v>2019</v>
      </c>
      <c r="B2691" s="19">
        <v>10</v>
      </c>
      <c r="C2691" s="19" t="s">
        <v>19</v>
      </c>
      <c r="D2691" s="19" t="s">
        <v>106</v>
      </c>
      <c r="E2691" s="19" t="s">
        <v>104</v>
      </c>
      <c r="F2691" s="19" t="s">
        <v>107</v>
      </c>
      <c r="G2691" s="19" t="s">
        <v>19</v>
      </c>
      <c r="H2691" s="19">
        <v>6.3199999999999994</v>
      </c>
      <c r="I2691" s="19">
        <v>0</v>
      </c>
      <c r="J2691" s="19">
        <v>0</v>
      </c>
      <c r="K2691" s="19">
        <v>0.52</v>
      </c>
      <c r="L2691" s="19">
        <v>5.8</v>
      </c>
      <c r="M2691" s="19">
        <v>0</v>
      </c>
      <c r="N2691" s="19">
        <v>0</v>
      </c>
      <c r="O2691" s="19">
        <v>0</v>
      </c>
      <c r="P2691" s="82">
        <f t="shared" si="43"/>
        <v>0</v>
      </c>
    </row>
    <row r="2692" spans="1:16" s="20" customFormat="1" x14ac:dyDescent="0.25">
      <c r="A2692" s="19">
        <v>2019</v>
      </c>
      <c r="B2692" s="19">
        <v>10</v>
      </c>
      <c r="C2692" s="19" t="s">
        <v>19</v>
      </c>
      <c r="D2692" s="19" t="s">
        <v>66</v>
      </c>
      <c r="E2692" s="19" t="s">
        <v>104</v>
      </c>
      <c r="F2692" s="19" t="s">
        <v>107</v>
      </c>
      <c r="G2692" s="19" t="s">
        <v>19</v>
      </c>
      <c r="H2692" s="19">
        <v>12.510000000000002</v>
      </c>
      <c r="I2692" s="19">
        <v>0</v>
      </c>
      <c r="J2692" s="19">
        <v>0</v>
      </c>
      <c r="K2692" s="19">
        <v>0.53</v>
      </c>
      <c r="L2692" s="19">
        <v>11.98</v>
      </c>
      <c r="M2692" s="19">
        <v>0</v>
      </c>
      <c r="N2692" s="19">
        <v>0</v>
      </c>
      <c r="O2692" s="19">
        <v>0</v>
      </c>
      <c r="P2692" s="82">
        <f t="shared" ref="P2692:P2755" si="44">+O2692+M2692-N2692</f>
        <v>0</v>
      </c>
    </row>
    <row r="2693" spans="1:16" s="20" customFormat="1" x14ac:dyDescent="0.25">
      <c r="A2693" s="19">
        <v>2019</v>
      </c>
      <c r="B2693" s="19">
        <v>10</v>
      </c>
      <c r="C2693" s="19" t="s">
        <v>19</v>
      </c>
      <c r="D2693" s="19" t="s">
        <v>70</v>
      </c>
      <c r="E2693" s="19" t="s">
        <v>104</v>
      </c>
      <c r="F2693" s="19" t="s">
        <v>108</v>
      </c>
      <c r="G2693" s="19" t="s">
        <v>19</v>
      </c>
      <c r="H2693" s="19">
        <v>13.14</v>
      </c>
      <c r="I2693" s="19">
        <v>0</v>
      </c>
      <c r="J2693" s="19">
        <v>0</v>
      </c>
      <c r="K2693" s="19">
        <v>0.19</v>
      </c>
      <c r="L2693" s="19">
        <v>12.969999999999999</v>
      </c>
      <c r="M2693" s="19">
        <v>0</v>
      </c>
      <c r="N2693" s="19">
        <v>0</v>
      </c>
      <c r="O2693" s="19">
        <v>0</v>
      </c>
      <c r="P2693" s="82">
        <f t="shared" si="44"/>
        <v>0</v>
      </c>
    </row>
    <row r="2694" spans="1:16" s="20" customFormat="1" x14ac:dyDescent="0.25">
      <c r="A2694" s="19">
        <v>2019</v>
      </c>
      <c r="B2694" s="19">
        <v>10</v>
      </c>
      <c r="C2694" s="19" t="s">
        <v>19</v>
      </c>
      <c r="D2694" s="19" t="s">
        <v>70</v>
      </c>
      <c r="E2694" s="19" t="s">
        <v>104</v>
      </c>
      <c r="F2694" s="19" t="s">
        <v>109</v>
      </c>
      <c r="G2694" s="19" t="s">
        <v>19</v>
      </c>
      <c r="H2694" s="19">
        <v>18.38</v>
      </c>
      <c r="I2694" s="19">
        <v>0</v>
      </c>
      <c r="J2694" s="19">
        <v>0</v>
      </c>
      <c r="K2694" s="19">
        <v>1.36</v>
      </c>
      <c r="L2694" s="19">
        <v>11.05</v>
      </c>
      <c r="M2694" s="19">
        <v>5.97</v>
      </c>
      <c r="N2694" s="19">
        <v>0</v>
      </c>
      <c r="O2694" s="19">
        <v>0</v>
      </c>
      <c r="P2694" s="82">
        <f t="shared" si="44"/>
        <v>5.97</v>
      </c>
    </row>
    <row r="2695" spans="1:16" s="20" customFormat="1" x14ac:dyDescent="0.25">
      <c r="A2695" s="19">
        <v>2019</v>
      </c>
      <c r="B2695" s="19">
        <v>10</v>
      </c>
      <c r="C2695" s="19" t="s">
        <v>19</v>
      </c>
      <c r="D2695" s="19" t="s">
        <v>110</v>
      </c>
      <c r="E2695" s="19" t="s">
        <v>104</v>
      </c>
      <c r="F2695" s="19" t="s">
        <v>111</v>
      </c>
      <c r="G2695" s="19" t="s">
        <v>19</v>
      </c>
      <c r="H2695" s="19">
        <v>0.94</v>
      </c>
      <c r="I2695" s="19">
        <v>0</v>
      </c>
      <c r="J2695" s="19">
        <v>0</v>
      </c>
      <c r="K2695" s="19">
        <v>0</v>
      </c>
      <c r="L2695" s="19">
        <v>0</v>
      </c>
      <c r="M2695" s="19">
        <v>0.94</v>
      </c>
      <c r="N2695" s="19">
        <v>0</v>
      </c>
      <c r="O2695" s="19">
        <v>0</v>
      </c>
      <c r="P2695" s="82">
        <f t="shared" si="44"/>
        <v>0.94</v>
      </c>
    </row>
    <row r="2696" spans="1:16" s="20" customFormat="1" x14ac:dyDescent="0.25">
      <c r="A2696" s="19">
        <v>2019</v>
      </c>
      <c r="B2696" s="19">
        <v>10</v>
      </c>
      <c r="C2696" s="19" t="s">
        <v>19</v>
      </c>
      <c r="D2696" s="19" t="s">
        <v>70</v>
      </c>
      <c r="E2696" s="19" t="s">
        <v>104</v>
      </c>
      <c r="F2696" s="19" t="s">
        <v>112</v>
      </c>
      <c r="G2696" s="19" t="s">
        <v>19</v>
      </c>
      <c r="H2696" s="19">
        <v>3.9299999999999997</v>
      </c>
      <c r="I2696" s="19">
        <v>0</v>
      </c>
      <c r="J2696" s="19">
        <v>0</v>
      </c>
      <c r="K2696" s="19">
        <v>0.38999999999999996</v>
      </c>
      <c r="L2696" s="19">
        <v>3.54</v>
      </c>
      <c r="M2696" s="19">
        <v>0</v>
      </c>
      <c r="N2696" s="19">
        <v>0</v>
      </c>
      <c r="O2696" s="19">
        <v>0</v>
      </c>
      <c r="P2696" s="82">
        <f t="shared" si="44"/>
        <v>0</v>
      </c>
    </row>
    <row r="2697" spans="1:16" s="20" customFormat="1" x14ac:dyDescent="0.25">
      <c r="A2697" s="19">
        <v>2019</v>
      </c>
      <c r="B2697" s="19">
        <v>10</v>
      </c>
      <c r="C2697" s="19" t="s">
        <v>19</v>
      </c>
      <c r="D2697" s="19" t="s">
        <v>20</v>
      </c>
      <c r="E2697" s="19" t="s">
        <v>542</v>
      </c>
      <c r="F2697" s="19" t="s">
        <v>116</v>
      </c>
      <c r="G2697" s="19" t="s">
        <v>117</v>
      </c>
      <c r="H2697" s="19">
        <v>1.8</v>
      </c>
      <c r="I2697" s="19">
        <v>0</v>
      </c>
      <c r="J2697" s="19">
        <v>0</v>
      </c>
      <c r="K2697" s="19">
        <v>0.1</v>
      </c>
      <c r="L2697" s="19">
        <v>0</v>
      </c>
      <c r="M2697" s="19">
        <v>0</v>
      </c>
      <c r="N2697" s="19">
        <v>0</v>
      </c>
      <c r="O2697" s="19">
        <v>1.7</v>
      </c>
      <c r="P2697" s="82">
        <f t="shared" si="44"/>
        <v>1.7</v>
      </c>
    </row>
    <row r="2698" spans="1:16" s="20" customFormat="1" x14ac:dyDescent="0.25">
      <c r="A2698" s="19">
        <v>2019</v>
      </c>
      <c r="B2698" s="19">
        <v>10</v>
      </c>
      <c r="C2698" s="19" t="s">
        <v>19</v>
      </c>
      <c r="D2698" s="19" t="s">
        <v>20</v>
      </c>
      <c r="E2698" s="19" t="s">
        <v>542</v>
      </c>
      <c r="F2698" s="19" t="s">
        <v>118</v>
      </c>
      <c r="G2698" s="19" t="s">
        <v>117</v>
      </c>
      <c r="H2698" s="19">
        <v>2.1</v>
      </c>
      <c r="I2698" s="19">
        <v>0</v>
      </c>
      <c r="J2698" s="19">
        <v>0</v>
      </c>
      <c r="K2698" s="19">
        <v>7.0000000000000007E-2</v>
      </c>
      <c r="L2698" s="19">
        <v>0</v>
      </c>
      <c r="M2698" s="19">
        <v>0</v>
      </c>
      <c r="N2698" s="19">
        <v>0</v>
      </c>
      <c r="O2698" s="19">
        <v>2.04</v>
      </c>
      <c r="P2698" s="82">
        <f t="shared" si="44"/>
        <v>2.04</v>
      </c>
    </row>
    <row r="2699" spans="1:16" s="20" customFormat="1" x14ac:dyDescent="0.25">
      <c r="A2699" s="19">
        <v>2019</v>
      </c>
      <c r="B2699" s="19">
        <v>10</v>
      </c>
      <c r="C2699" s="19" t="s">
        <v>98</v>
      </c>
      <c r="D2699" s="19" t="s">
        <v>120</v>
      </c>
      <c r="E2699" s="19" t="s">
        <v>121</v>
      </c>
      <c r="F2699" s="19" t="s">
        <v>122</v>
      </c>
      <c r="G2699" s="19" t="s">
        <v>122</v>
      </c>
      <c r="H2699" s="19">
        <v>10.14</v>
      </c>
      <c r="I2699" s="19">
        <v>0</v>
      </c>
      <c r="J2699" s="19">
        <v>0</v>
      </c>
      <c r="K2699" s="19">
        <v>0</v>
      </c>
      <c r="L2699" s="19">
        <v>0.99</v>
      </c>
      <c r="M2699" s="19">
        <v>0</v>
      </c>
      <c r="N2699" s="19">
        <v>0</v>
      </c>
      <c r="O2699" s="19">
        <v>9.15</v>
      </c>
      <c r="P2699" s="82">
        <f t="shared" si="44"/>
        <v>9.15</v>
      </c>
    </row>
    <row r="2700" spans="1:16" s="20" customFormat="1" x14ac:dyDescent="0.25">
      <c r="A2700" s="19">
        <v>2019</v>
      </c>
      <c r="B2700" s="19">
        <v>10</v>
      </c>
      <c r="C2700" s="19" t="s">
        <v>98</v>
      </c>
      <c r="D2700" s="19" t="s">
        <v>120</v>
      </c>
      <c r="E2700" s="19" t="s">
        <v>121</v>
      </c>
      <c r="F2700" s="19" t="s">
        <v>123</v>
      </c>
      <c r="G2700" s="19" t="s">
        <v>122</v>
      </c>
      <c r="H2700" s="19">
        <v>0.08</v>
      </c>
      <c r="I2700" s="19">
        <v>0</v>
      </c>
      <c r="J2700" s="19">
        <v>0</v>
      </c>
      <c r="K2700" s="19">
        <v>0</v>
      </c>
      <c r="L2700" s="19">
        <v>0</v>
      </c>
      <c r="M2700" s="19">
        <v>0</v>
      </c>
      <c r="N2700" s="19">
        <v>0</v>
      </c>
      <c r="O2700" s="19">
        <v>0.08</v>
      </c>
      <c r="P2700" s="82">
        <f t="shared" si="44"/>
        <v>0.08</v>
      </c>
    </row>
    <row r="2701" spans="1:16" s="20" customFormat="1" x14ac:dyDescent="0.25">
      <c r="A2701" s="19">
        <v>2019</v>
      </c>
      <c r="B2701" s="19">
        <v>10</v>
      </c>
      <c r="C2701" s="19" t="s">
        <v>124</v>
      </c>
      <c r="D2701" s="19" t="s">
        <v>125</v>
      </c>
      <c r="E2701" s="19" t="s">
        <v>543</v>
      </c>
      <c r="F2701" s="19" t="s">
        <v>127</v>
      </c>
      <c r="G2701" s="19" t="s">
        <v>128</v>
      </c>
      <c r="H2701" s="19">
        <v>54.95</v>
      </c>
      <c r="I2701" s="19">
        <v>0</v>
      </c>
      <c r="J2701" s="19">
        <v>0</v>
      </c>
      <c r="K2701" s="19">
        <v>0</v>
      </c>
      <c r="L2701" s="19">
        <v>20.73</v>
      </c>
      <c r="M2701" s="19">
        <v>34.21</v>
      </c>
      <c r="N2701" s="19">
        <v>2.4500000000000002</v>
      </c>
      <c r="O2701" s="19">
        <v>0</v>
      </c>
      <c r="P2701" s="82">
        <f t="shared" si="44"/>
        <v>31.76</v>
      </c>
    </row>
    <row r="2702" spans="1:16" s="20" customFormat="1" x14ac:dyDescent="0.25">
      <c r="A2702" s="19">
        <v>2019</v>
      </c>
      <c r="B2702" s="19">
        <v>10</v>
      </c>
      <c r="C2702" s="19" t="s">
        <v>124</v>
      </c>
      <c r="D2702" s="19" t="s">
        <v>129</v>
      </c>
      <c r="E2702" s="19" t="s">
        <v>543</v>
      </c>
      <c r="F2702" s="19" t="s">
        <v>130</v>
      </c>
      <c r="G2702" s="19" t="s">
        <v>128</v>
      </c>
      <c r="H2702" s="19">
        <v>18.350000000000001</v>
      </c>
      <c r="I2702" s="19">
        <v>0</v>
      </c>
      <c r="J2702" s="19">
        <v>0</v>
      </c>
      <c r="K2702" s="19">
        <v>6.77</v>
      </c>
      <c r="L2702" s="19">
        <v>0.48</v>
      </c>
      <c r="M2702" s="19">
        <v>0</v>
      </c>
      <c r="N2702" s="19">
        <v>0</v>
      </c>
      <c r="O2702" s="19">
        <v>11.1</v>
      </c>
      <c r="P2702" s="82">
        <f t="shared" si="44"/>
        <v>11.1</v>
      </c>
    </row>
    <row r="2703" spans="1:16" s="20" customFormat="1" x14ac:dyDescent="0.25">
      <c r="A2703" s="19">
        <v>2019</v>
      </c>
      <c r="B2703" s="19">
        <v>10</v>
      </c>
      <c r="C2703" s="19" t="s">
        <v>15</v>
      </c>
      <c r="D2703" s="19" t="s">
        <v>131</v>
      </c>
      <c r="E2703" s="19" t="s">
        <v>43</v>
      </c>
      <c r="F2703" s="19" t="s">
        <v>132</v>
      </c>
      <c r="G2703" s="19" t="s">
        <v>132</v>
      </c>
      <c r="H2703" s="19">
        <v>0.35</v>
      </c>
      <c r="I2703" s="19">
        <v>0</v>
      </c>
      <c r="J2703" s="19">
        <v>0</v>
      </c>
      <c r="K2703" s="19">
        <v>0.03</v>
      </c>
      <c r="L2703" s="19">
        <v>0.32</v>
      </c>
      <c r="M2703" s="19">
        <v>0</v>
      </c>
      <c r="N2703" s="19">
        <v>0</v>
      </c>
      <c r="O2703" s="19">
        <v>0</v>
      </c>
      <c r="P2703" s="82">
        <f t="shared" si="44"/>
        <v>0</v>
      </c>
    </row>
    <row r="2704" spans="1:16" s="20" customFormat="1" x14ac:dyDescent="0.25">
      <c r="A2704" s="19">
        <v>2019</v>
      </c>
      <c r="B2704" s="19">
        <v>10</v>
      </c>
      <c r="C2704" s="19" t="s">
        <v>133</v>
      </c>
      <c r="D2704" s="19" t="s">
        <v>134</v>
      </c>
      <c r="E2704" s="19" t="s">
        <v>43</v>
      </c>
      <c r="F2704" s="19" t="s">
        <v>135</v>
      </c>
      <c r="G2704" s="19" t="s">
        <v>136</v>
      </c>
      <c r="H2704" s="19">
        <v>91.24</v>
      </c>
      <c r="I2704" s="19">
        <v>0</v>
      </c>
      <c r="J2704" s="19">
        <v>0</v>
      </c>
      <c r="K2704" s="19">
        <v>0</v>
      </c>
      <c r="L2704" s="19">
        <v>0</v>
      </c>
      <c r="M2704" s="19">
        <v>0</v>
      </c>
      <c r="N2704" s="19">
        <v>0</v>
      </c>
      <c r="O2704" s="19">
        <v>91.24</v>
      </c>
      <c r="P2704" s="82">
        <f t="shared" si="44"/>
        <v>91.24</v>
      </c>
    </row>
    <row r="2705" spans="1:16" s="20" customFormat="1" x14ac:dyDescent="0.25">
      <c r="A2705" s="19">
        <v>2019</v>
      </c>
      <c r="B2705" s="19">
        <v>10</v>
      </c>
      <c r="C2705" s="19" t="s">
        <v>79</v>
      </c>
      <c r="D2705" s="19" t="s">
        <v>137</v>
      </c>
      <c r="E2705" s="19" t="s">
        <v>138</v>
      </c>
      <c r="F2705" s="19" t="s">
        <v>139</v>
      </c>
      <c r="G2705" s="19" t="s">
        <v>140</v>
      </c>
      <c r="H2705" s="19">
        <v>0.21</v>
      </c>
      <c r="I2705" s="19">
        <v>0</v>
      </c>
      <c r="J2705" s="19">
        <v>0</v>
      </c>
      <c r="K2705" s="19">
        <v>0.21</v>
      </c>
      <c r="L2705" s="19">
        <v>0</v>
      </c>
      <c r="M2705" s="19">
        <v>0</v>
      </c>
      <c r="N2705" s="19">
        <v>0</v>
      </c>
      <c r="O2705" s="19">
        <v>0</v>
      </c>
      <c r="P2705" s="82">
        <f t="shared" si="44"/>
        <v>0</v>
      </c>
    </row>
    <row r="2706" spans="1:16" s="20" customFormat="1" x14ac:dyDescent="0.25">
      <c r="A2706" s="19">
        <v>2019</v>
      </c>
      <c r="B2706" s="19">
        <v>10</v>
      </c>
      <c r="C2706" s="19" t="s">
        <v>79</v>
      </c>
      <c r="D2706" s="19" t="s">
        <v>137</v>
      </c>
      <c r="E2706" s="19" t="s">
        <v>138</v>
      </c>
      <c r="F2706" s="19" t="s">
        <v>141</v>
      </c>
      <c r="G2706" s="19" t="s">
        <v>140</v>
      </c>
      <c r="H2706" s="19">
        <v>0.85</v>
      </c>
      <c r="I2706" s="19">
        <v>0</v>
      </c>
      <c r="J2706" s="19">
        <v>0</v>
      </c>
      <c r="K2706" s="19">
        <v>0.85</v>
      </c>
      <c r="L2706" s="19">
        <v>0</v>
      </c>
      <c r="M2706" s="19">
        <v>0</v>
      </c>
      <c r="N2706" s="19">
        <v>0</v>
      </c>
      <c r="O2706" s="19">
        <v>0</v>
      </c>
      <c r="P2706" s="82">
        <f t="shared" si="44"/>
        <v>0</v>
      </c>
    </row>
    <row r="2707" spans="1:16" s="20" customFormat="1" x14ac:dyDescent="0.25">
      <c r="A2707" s="19">
        <v>2019</v>
      </c>
      <c r="B2707" s="19">
        <v>10</v>
      </c>
      <c r="C2707" s="19" t="s">
        <v>79</v>
      </c>
      <c r="D2707" s="19" t="s">
        <v>79</v>
      </c>
      <c r="E2707" s="19" t="s">
        <v>138</v>
      </c>
      <c r="F2707" s="19" t="s">
        <v>140</v>
      </c>
      <c r="G2707" s="19" t="s">
        <v>140</v>
      </c>
      <c r="H2707" s="19">
        <v>11.170000000000002</v>
      </c>
      <c r="I2707" s="19">
        <v>0</v>
      </c>
      <c r="J2707" s="19">
        <v>0</v>
      </c>
      <c r="K2707" s="19">
        <v>11.170000000000002</v>
      </c>
      <c r="L2707" s="19">
        <v>0</v>
      </c>
      <c r="M2707" s="19">
        <v>0</v>
      </c>
      <c r="N2707" s="19">
        <v>0</v>
      </c>
      <c r="O2707" s="19">
        <v>0</v>
      </c>
      <c r="P2707" s="82">
        <f t="shared" si="44"/>
        <v>0</v>
      </c>
    </row>
    <row r="2708" spans="1:16" s="20" customFormat="1" x14ac:dyDescent="0.25">
      <c r="A2708" s="19">
        <v>2019</v>
      </c>
      <c r="B2708" s="19">
        <v>10</v>
      </c>
      <c r="C2708" s="19" t="s">
        <v>79</v>
      </c>
      <c r="D2708" s="19" t="s">
        <v>137</v>
      </c>
      <c r="E2708" s="19" t="s">
        <v>138</v>
      </c>
      <c r="F2708" s="19" t="s">
        <v>140</v>
      </c>
      <c r="G2708" s="19" t="s">
        <v>140</v>
      </c>
      <c r="H2708" s="19">
        <v>0.18</v>
      </c>
      <c r="I2708" s="19">
        <v>0</v>
      </c>
      <c r="J2708" s="19">
        <v>0</v>
      </c>
      <c r="K2708" s="19">
        <v>0.18</v>
      </c>
      <c r="L2708" s="19">
        <v>0</v>
      </c>
      <c r="M2708" s="19">
        <v>0</v>
      </c>
      <c r="N2708" s="19">
        <v>0</v>
      </c>
      <c r="O2708" s="19">
        <v>0</v>
      </c>
      <c r="P2708" s="82">
        <f t="shared" si="44"/>
        <v>0</v>
      </c>
    </row>
    <row r="2709" spans="1:16" s="20" customFormat="1" x14ac:dyDescent="0.25">
      <c r="A2709" s="19">
        <v>2019</v>
      </c>
      <c r="B2709" s="19">
        <v>10</v>
      </c>
      <c r="C2709" s="19" t="s">
        <v>79</v>
      </c>
      <c r="D2709" s="19" t="s">
        <v>79</v>
      </c>
      <c r="E2709" s="19" t="s">
        <v>138</v>
      </c>
      <c r="F2709" s="19" t="s">
        <v>142</v>
      </c>
      <c r="G2709" s="19" t="s">
        <v>140</v>
      </c>
      <c r="H2709" s="19">
        <v>0.24</v>
      </c>
      <c r="I2709" s="19">
        <v>0</v>
      </c>
      <c r="J2709" s="19">
        <v>0</v>
      </c>
      <c r="K2709" s="19">
        <v>0.24</v>
      </c>
      <c r="L2709" s="19">
        <v>0</v>
      </c>
      <c r="M2709" s="19">
        <v>0</v>
      </c>
      <c r="N2709" s="19">
        <v>0</v>
      </c>
      <c r="O2709" s="19">
        <v>0</v>
      </c>
      <c r="P2709" s="82">
        <f t="shared" si="44"/>
        <v>0</v>
      </c>
    </row>
    <row r="2710" spans="1:16" s="20" customFormat="1" x14ac:dyDescent="0.25">
      <c r="A2710" s="19">
        <v>2019</v>
      </c>
      <c r="B2710" s="19">
        <v>10</v>
      </c>
      <c r="C2710" s="19" t="s">
        <v>79</v>
      </c>
      <c r="D2710" s="19" t="s">
        <v>137</v>
      </c>
      <c r="E2710" s="19" t="s">
        <v>138</v>
      </c>
      <c r="F2710" s="19" t="s">
        <v>143</v>
      </c>
      <c r="G2710" s="19" t="s">
        <v>140</v>
      </c>
      <c r="H2710" s="19">
        <v>0.14000000000000001</v>
      </c>
      <c r="I2710" s="19">
        <v>0</v>
      </c>
      <c r="J2710" s="19">
        <v>0</v>
      </c>
      <c r="K2710" s="19">
        <v>0.14000000000000001</v>
      </c>
      <c r="L2710" s="19">
        <v>0</v>
      </c>
      <c r="M2710" s="19">
        <v>0</v>
      </c>
      <c r="N2710" s="19">
        <v>0</v>
      </c>
      <c r="O2710" s="19">
        <v>0</v>
      </c>
      <c r="P2710" s="82">
        <f t="shared" si="44"/>
        <v>0</v>
      </c>
    </row>
    <row r="2711" spans="1:16" s="20" customFormat="1" x14ac:dyDescent="0.25">
      <c r="A2711" s="19">
        <v>2019</v>
      </c>
      <c r="B2711" s="19">
        <v>10</v>
      </c>
      <c r="C2711" s="19" t="s">
        <v>79</v>
      </c>
      <c r="D2711" s="19" t="s">
        <v>79</v>
      </c>
      <c r="E2711" s="19" t="s">
        <v>138</v>
      </c>
      <c r="F2711" s="19" t="s">
        <v>144</v>
      </c>
      <c r="G2711" s="19" t="s">
        <v>140</v>
      </c>
      <c r="H2711" s="19">
        <v>0.44</v>
      </c>
      <c r="I2711" s="19">
        <v>0</v>
      </c>
      <c r="J2711" s="19">
        <v>0</v>
      </c>
      <c r="K2711" s="19">
        <v>0.44</v>
      </c>
      <c r="L2711" s="19">
        <v>0</v>
      </c>
      <c r="M2711" s="19">
        <v>0</v>
      </c>
      <c r="N2711" s="19">
        <v>0</v>
      </c>
      <c r="O2711" s="19">
        <v>0</v>
      </c>
      <c r="P2711" s="82">
        <f t="shared" si="44"/>
        <v>0</v>
      </c>
    </row>
    <row r="2712" spans="1:16" s="20" customFormat="1" x14ac:dyDescent="0.25">
      <c r="A2712" s="19">
        <v>2019</v>
      </c>
      <c r="B2712" s="19">
        <v>10</v>
      </c>
      <c r="C2712" s="19" t="s">
        <v>79</v>
      </c>
      <c r="D2712" s="19" t="s">
        <v>79</v>
      </c>
      <c r="E2712" s="19" t="s">
        <v>138</v>
      </c>
      <c r="F2712" s="19" t="s">
        <v>145</v>
      </c>
      <c r="G2712" s="19" t="s">
        <v>140</v>
      </c>
      <c r="H2712" s="19">
        <v>0.01</v>
      </c>
      <c r="I2712" s="19">
        <v>0</v>
      </c>
      <c r="J2712" s="19">
        <v>0</v>
      </c>
      <c r="K2712" s="19">
        <v>0.01</v>
      </c>
      <c r="L2712" s="19">
        <v>0</v>
      </c>
      <c r="M2712" s="19">
        <v>0</v>
      </c>
      <c r="N2712" s="19">
        <v>0</v>
      </c>
      <c r="O2712" s="19">
        <v>0</v>
      </c>
      <c r="P2712" s="82">
        <f t="shared" si="44"/>
        <v>0</v>
      </c>
    </row>
    <row r="2713" spans="1:16" s="20" customFormat="1" x14ac:dyDescent="0.25">
      <c r="A2713" s="19">
        <v>2019</v>
      </c>
      <c r="B2713" s="19">
        <v>10</v>
      </c>
      <c r="C2713" s="19" t="s">
        <v>146</v>
      </c>
      <c r="D2713" s="19" t="s">
        <v>147</v>
      </c>
      <c r="E2713" s="19" t="s">
        <v>43</v>
      </c>
      <c r="F2713" s="19" t="s">
        <v>148</v>
      </c>
      <c r="G2713" s="19" t="s">
        <v>149</v>
      </c>
      <c r="H2713" s="19">
        <v>8.41</v>
      </c>
      <c r="I2713" s="19">
        <v>0</v>
      </c>
      <c r="J2713" s="19">
        <v>0</v>
      </c>
      <c r="K2713" s="19">
        <v>3.38</v>
      </c>
      <c r="L2713" s="19">
        <v>5.03</v>
      </c>
      <c r="M2713" s="19">
        <v>0</v>
      </c>
      <c r="N2713" s="19">
        <v>0</v>
      </c>
      <c r="O2713" s="19">
        <v>0</v>
      </c>
      <c r="P2713" s="82">
        <f t="shared" si="44"/>
        <v>0</v>
      </c>
    </row>
    <row r="2714" spans="1:16" s="20" customFormat="1" x14ac:dyDescent="0.25">
      <c r="A2714" s="19">
        <v>2019</v>
      </c>
      <c r="B2714" s="19">
        <v>10</v>
      </c>
      <c r="C2714" s="19" t="s">
        <v>146</v>
      </c>
      <c r="D2714" s="19" t="s">
        <v>150</v>
      </c>
      <c r="E2714" s="19" t="s">
        <v>43</v>
      </c>
      <c r="F2714" s="19" t="s">
        <v>150</v>
      </c>
      <c r="G2714" s="19" t="s">
        <v>149</v>
      </c>
      <c r="H2714" s="19">
        <v>47.28</v>
      </c>
      <c r="I2714" s="19">
        <v>0</v>
      </c>
      <c r="J2714" s="19">
        <v>0</v>
      </c>
      <c r="K2714" s="19">
        <v>19.09</v>
      </c>
      <c r="L2714" s="19">
        <v>28.19</v>
      </c>
      <c r="M2714" s="19">
        <v>0</v>
      </c>
      <c r="N2714" s="19">
        <v>0</v>
      </c>
      <c r="O2714" s="19">
        <v>0</v>
      </c>
      <c r="P2714" s="82">
        <f t="shared" si="44"/>
        <v>0</v>
      </c>
    </row>
    <row r="2715" spans="1:16" s="20" customFormat="1" x14ac:dyDescent="0.25">
      <c r="A2715" s="19">
        <v>2019</v>
      </c>
      <c r="B2715" s="19">
        <v>10</v>
      </c>
      <c r="C2715" s="19" t="s">
        <v>146</v>
      </c>
      <c r="D2715" s="19" t="s">
        <v>147</v>
      </c>
      <c r="E2715" s="19" t="s">
        <v>43</v>
      </c>
      <c r="F2715" s="19" t="s">
        <v>150</v>
      </c>
      <c r="G2715" s="19" t="s">
        <v>149</v>
      </c>
      <c r="H2715" s="19">
        <v>29.33</v>
      </c>
      <c r="I2715" s="19">
        <v>0</v>
      </c>
      <c r="J2715" s="19">
        <v>0</v>
      </c>
      <c r="K2715" s="19">
        <v>11.84</v>
      </c>
      <c r="L2715" s="19">
        <v>17.489999999999998</v>
      </c>
      <c r="M2715" s="19">
        <v>0</v>
      </c>
      <c r="N2715" s="19">
        <v>0</v>
      </c>
      <c r="O2715" s="19">
        <v>0</v>
      </c>
      <c r="P2715" s="82">
        <f t="shared" si="44"/>
        <v>0</v>
      </c>
    </row>
    <row r="2716" spans="1:16" s="20" customFormat="1" x14ac:dyDescent="0.25">
      <c r="A2716" s="19">
        <v>2019</v>
      </c>
      <c r="B2716" s="19">
        <v>10</v>
      </c>
      <c r="C2716" s="19" t="s">
        <v>55</v>
      </c>
      <c r="D2716" s="19" t="s">
        <v>151</v>
      </c>
      <c r="E2716" s="19" t="s">
        <v>152</v>
      </c>
      <c r="F2716" s="19" t="s">
        <v>153</v>
      </c>
      <c r="G2716" s="19" t="s">
        <v>154</v>
      </c>
      <c r="H2716" s="19">
        <v>0.39</v>
      </c>
      <c r="I2716" s="19">
        <v>0</v>
      </c>
      <c r="J2716" s="19">
        <v>0</v>
      </c>
      <c r="K2716" s="19">
        <v>0.39</v>
      </c>
      <c r="L2716" s="19">
        <v>0</v>
      </c>
      <c r="M2716" s="19">
        <v>0</v>
      </c>
      <c r="N2716" s="19">
        <v>0</v>
      </c>
      <c r="O2716" s="19">
        <v>0</v>
      </c>
      <c r="P2716" s="82">
        <f t="shared" si="44"/>
        <v>0</v>
      </c>
    </row>
    <row r="2717" spans="1:16" s="20" customFormat="1" x14ac:dyDescent="0.25">
      <c r="A2717" s="19">
        <v>2019</v>
      </c>
      <c r="B2717" s="19">
        <v>10</v>
      </c>
      <c r="C2717" s="19" t="s">
        <v>89</v>
      </c>
      <c r="D2717" s="19" t="s">
        <v>194</v>
      </c>
      <c r="E2717" s="19" t="s">
        <v>81</v>
      </c>
      <c r="F2717" s="19" t="s">
        <v>195</v>
      </c>
      <c r="G2717" s="19" t="s">
        <v>195</v>
      </c>
      <c r="H2717" s="19">
        <v>39.010000000000005</v>
      </c>
      <c r="I2717" s="19">
        <v>0</v>
      </c>
      <c r="J2717" s="19">
        <v>0</v>
      </c>
      <c r="K2717" s="19">
        <v>3.34</v>
      </c>
      <c r="L2717" s="19">
        <v>4.5199999999999996</v>
      </c>
      <c r="M2717" s="19">
        <v>31.15</v>
      </c>
      <c r="N2717" s="19">
        <v>0</v>
      </c>
      <c r="O2717" s="19">
        <v>0</v>
      </c>
      <c r="P2717" s="82">
        <f t="shared" si="44"/>
        <v>31.15</v>
      </c>
    </row>
    <row r="2718" spans="1:16" s="20" customFormat="1" x14ac:dyDescent="0.25">
      <c r="A2718" s="19">
        <v>2019</v>
      </c>
      <c r="B2718" s="19">
        <v>10</v>
      </c>
      <c r="C2718" s="19" t="s">
        <v>19</v>
      </c>
      <c r="D2718" s="19" t="s">
        <v>155</v>
      </c>
      <c r="E2718" s="5" t="s">
        <v>17</v>
      </c>
      <c r="F2718" s="19" t="s">
        <v>156</v>
      </c>
      <c r="G2718" s="19" t="s">
        <v>157</v>
      </c>
      <c r="H2718" s="19">
        <v>2.33</v>
      </c>
      <c r="I2718" s="19">
        <v>0</v>
      </c>
      <c r="J2718" s="19">
        <v>0</v>
      </c>
      <c r="K2718" s="19">
        <v>1.29</v>
      </c>
      <c r="L2718" s="19">
        <v>1.04</v>
      </c>
      <c r="M2718" s="19">
        <v>0</v>
      </c>
      <c r="N2718" s="19">
        <v>0</v>
      </c>
      <c r="O2718" s="19">
        <v>0</v>
      </c>
      <c r="P2718" s="82">
        <f t="shared" si="44"/>
        <v>0</v>
      </c>
    </row>
    <row r="2719" spans="1:16" s="20" customFormat="1" x14ac:dyDescent="0.25">
      <c r="A2719" s="19">
        <v>2019</v>
      </c>
      <c r="B2719" s="19">
        <v>10</v>
      </c>
      <c r="C2719" s="19" t="s">
        <v>27</v>
      </c>
      <c r="D2719" s="19" t="s">
        <v>158</v>
      </c>
      <c r="E2719" s="5" t="s">
        <v>17</v>
      </c>
      <c r="F2719" s="19" t="s">
        <v>159</v>
      </c>
      <c r="G2719" s="19" t="s">
        <v>157</v>
      </c>
      <c r="H2719" s="19">
        <v>0.39</v>
      </c>
      <c r="I2719" s="19">
        <v>0</v>
      </c>
      <c r="J2719" s="19">
        <v>0</v>
      </c>
      <c r="K2719" s="19">
        <v>0</v>
      </c>
      <c r="L2719" s="19">
        <v>0</v>
      </c>
      <c r="M2719" s="19">
        <v>0.38</v>
      </c>
      <c r="N2719" s="19">
        <v>0.26</v>
      </c>
      <c r="O2719" s="19">
        <v>0</v>
      </c>
      <c r="P2719" s="82">
        <f t="shared" si="44"/>
        <v>0.12</v>
      </c>
    </row>
    <row r="2720" spans="1:16" s="20" customFormat="1" x14ac:dyDescent="0.25">
      <c r="A2720" s="19">
        <v>2019</v>
      </c>
      <c r="B2720" s="19">
        <v>10</v>
      </c>
      <c r="C2720" s="19" t="s">
        <v>27</v>
      </c>
      <c r="D2720" s="19" t="s">
        <v>160</v>
      </c>
      <c r="E2720" s="5" t="s">
        <v>17</v>
      </c>
      <c r="F2720" s="19" t="s">
        <v>161</v>
      </c>
      <c r="G2720" s="19" t="s">
        <v>157</v>
      </c>
      <c r="H2720" s="19">
        <v>1.94</v>
      </c>
      <c r="I2720" s="19">
        <v>0</v>
      </c>
      <c r="J2720" s="19">
        <v>0</v>
      </c>
      <c r="K2720" s="19">
        <v>0.02</v>
      </c>
      <c r="L2720" s="19">
        <v>0</v>
      </c>
      <c r="M2720" s="19">
        <v>1.92</v>
      </c>
      <c r="N2720" s="19">
        <v>1.29</v>
      </c>
      <c r="O2720" s="19">
        <v>0</v>
      </c>
      <c r="P2720" s="82">
        <f t="shared" si="44"/>
        <v>0.62999999999999989</v>
      </c>
    </row>
    <row r="2721" spans="1:16" s="20" customFormat="1" x14ac:dyDescent="0.25">
      <c r="A2721" s="19">
        <v>2019</v>
      </c>
      <c r="B2721" s="19">
        <v>10</v>
      </c>
      <c r="C2721" s="19" t="s">
        <v>27</v>
      </c>
      <c r="D2721" s="19" t="s">
        <v>160</v>
      </c>
      <c r="E2721" s="5" t="s">
        <v>17</v>
      </c>
      <c r="F2721" s="19" t="s">
        <v>162</v>
      </c>
      <c r="G2721" s="19" t="s">
        <v>157</v>
      </c>
      <c r="H2721" s="19">
        <v>4.24</v>
      </c>
      <c r="I2721" s="19">
        <v>0</v>
      </c>
      <c r="J2721" s="19">
        <v>0</v>
      </c>
      <c r="K2721" s="19">
        <v>0.04</v>
      </c>
      <c r="L2721" s="19">
        <v>0</v>
      </c>
      <c r="M2721" s="19">
        <v>4.2</v>
      </c>
      <c r="N2721" s="19">
        <v>2.82</v>
      </c>
      <c r="O2721" s="19">
        <v>0</v>
      </c>
      <c r="P2721" s="82">
        <f t="shared" si="44"/>
        <v>1.3800000000000003</v>
      </c>
    </row>
    <row r="2722" spans="1:16" s="20" customFormat="1" x14ac:dyDescent="0.25">
      <c r="A2722" s="19">
        <v>2019</v>
      </c>
      <c r="B2722" s="19">
        <v>10</v>
      </c>
      <c r="C2722" s="19" t="s">
        <v>27</v>
      </c>
      <c r="D2722" s="19" t="s">
        <v>158</v>
      </c>
      <c r="E2722" s="5" t="s">
        <v>17</v>
      </c>
      <c r="F2722" s="19" t="s">
        <v>164</v>
      </c>
      <c r="G2722" s="19" t="s">
        <v>157</v>
      </c>
      <c r="H2722" s="19">
        <v>0.89</v>
      </c>
      <c r="I2722" s="19">
        <v>0</v>
      </c>
      <c r="J2722" s="19">
        <v>0</v>
      </c>
      <c r="K2722" s="19">
        <v>0.01</v>
      </c>
      <c r="L2722" s="19">
        <v>0</v>
      </c>
      <c r="M2722" s="19">
        <v>0.88</v>
      </c>
      <c r="N2722" s="19">
        <v>0.59</v>
      </c>
      <c r="O2722" s="19">
        <v>0</v>
      </c>
      <c r="P2722" s="82">
        <f t="shared" si="44"/>
        <v>0.29000000000000004</v>
      </c>
    </row>
    <row r="2723" spans="1:16" s="20" customFormat="1" x14ac:dyDescent="0.25">
      <c r="A2723" s="19">
        <v>2019</v>
      </c>
      <c r="B2723" s="19">
        <v>10</v>
      </c>
      <c r="C2723" s="19" t="s">
        <v>27</v>
      </c>
      <c r="D2723" s="19" t="s">
        <v>160</v>
      </c>
      <c r="E2723" s="5" t="s">
        <v>17</v>
      </c>
      <c r="F2723" s="19" t="s">
        <v>165</v>
      </c>
      <c r="G2723" s="19" t="s">
        <v>157</v>
      </c>
      <c r="H2723" s="19">
        <v>0.64</v>
      </c>
      <c r="I2723" s="19">
        <v>0</v>
      </c>
      <c r="J2723" s="19">
        <v>0</v>
      </c>
      <c r="K2723" s="19">
        <v>0.01</v>
      </c>
      <c r="L2723" s="19">
        <v>0</v>
      </c>
      <c r="M2723" s="19">
        <v>0.63</v>
      </c>
      <c r="N2723" s="19">
        <v>0.42</v>
      </c>
      <c r="O2723" s="19">
        <v>0</v>
      </c>
      <c r="P2723" s="82">
        <f t="shared" si="44"/>
        <v>0.21000000000000002</v>
      </c>
    </row>
    <row r="2724" spans="1:16" s="20" customFormat="1" x14ac:dyDescent="0.25">
      <c r="A2724" s="19">
        <v>2019</v>
      </c>
      <c r="B2724" s="19">
        <v>10</v>
      </c>
      <c r="C2724" s="19" t="s">
        <v>19</v>
      </c>
      <c r="D2724" s="19" t="s">
        <v>166</v>
      </c>
      <c r="E2724" s="19" t="s">
        <v>104</v>
      </c>
      <c r="F2724" s="19" t="s">
        <v>167</v>
      </c>
      <c r="G2724" s="19" t="s">
        <v>168</v>
      </c>
      <c r="H2724" s="19">
        <v>3.25</v>
      </c>
      <c r="I2724" s="19">
        <v>0</v>
      </c>
      <c r="J2724" s="19">
        <v>0</v>
      </c>
      <c r="K2724" s="19">
        <v>0</v>
      </c>
      <c r="L2724" s="19">
        <v>3.25</v>
      </c>
      <c r="M2724" s="19">
        <v>0</v>
      </c>
      <c r="N2724" s="19">
        <v>0</v>
      </c>
      <c r="O2724" s="19">
        <v>0</v>
      </c>
      <c r="P2724" s="82">
        <f t="shared" si="44"/>
        <v>0</v>
      </c>
    </row>
    <row r="2725" spans="1:16" s="20" customFormat="1" x14ac:dyDescent="0.25">
      <c r="A2725" s="19">
        <v>2019</v>
      </c>
      <c r="B2725" s="19">
        <v>10</v>
      </c>
      <c r="C2725" s="19" t="s">
        <v>19</v>
      </c>
      <c r="D2725" s="19" t="s">
        <v>166</v>
      </c>
      <c r="E2725" s="19" t="s">
        <v>104</v>
      </c>
      <c r="F2725" s="19" t="s">
        <v>168</v>
      </c>
      <c r="G2725" s="19" t="s">
        <v>168</v>
      </c>
      <c r="H2725" s="19">
        <v>3.07</v>
      </c>
      <c r="I2725" s="19">
        <v>0</v>
      </c>
      <c r="J2725" s="19">
        <v>0</v>
      </c>
      <c r="K2725" s="19">
        <v>0</v>
      </c>
      <c r="L2725" s="19">
        <v>3.07</v>
      </c>
      <c r="M2725" s="19">
        <v>0</v>
      </c>
      <c r="N2725" s="19">
        <v>0</v>
      </c>
      <c r="O2725" s="19">
        <v>0</v>
      </c>
      <c r="P2725" s="82">
        <f t="shared" si="44"/>
        <v>0</v>
      </c>
    </row>
    <row r="2726" spans="1:16" s="20" customFormat="1" x14ac:dyDescent="0.25">
      <c r="A2726" s="19">
        <v>2019</v>
      </c>
      <c r="B2726" s="19">
        <v>10</v>
      </c>
      <c r="C2726" s="19" t="s">
        <v>19</v>
      </c>
      <c r="D2726" s="19" t="s">
        <v>103</v>
      </c>
      <c r="E2726" s="19" t="s">
        <v>104</v>
      </c>
      <c r="F2726" s="19" t="s">
        <v>519</v>
      </c>
      <c r="G2726" s="19" t="s">
        <v>168</v>
      </c>
      <c r="H2726" s="19">
        <v>1</v>
      </c>
      <c r="I2726" s="19">
        <v>0</v>
      </c>
      <c r="J2726" s="19">
        <v>0</v>
      </c>
      <c r="K2726" s="19">
        <v>0</v>
      </c>
      <c r="L2726" s="19">
        <v>1</v>
      </c>
      <c r="M2726" s="19">
        <v>0</v>
      </c>
      <c r="N2726" s="19">
        <v>0</v>
      </c>
      <c r="O2726" s="19">
        <v>0</v>
      </c>
      <c r="P2726" s="82">
        <f t="shared" si="44"/>
        <v>0</v>
      </c>
    </row>
    <row r="2727" spans="1:16" s="20" customFormat="1" x14ac:dyDescent="0.25">
      <c r="A2727" s="19">
        <v>2019</v>
      </c>
      <c r="B2727" s="19">
        <v>10</v>
      </c>
      <c r="C2727" s="19" t="s">
        <v>19</v>
      </c>
      <c r="D2727" s="19" t="s">
        <v>103</v>
      </c>
      <c r="E2727" s="19" t="s">
        <v>104</v>
      </c>
      <c r="F2727" s="19" t="s">
        <v>169</v>
      </c>
      <c r="G2727" s="19" t="s">
        <v>168</v>
      </c>
      <c r="H2727" s="19">
        <v>2.21</v>
      </c>
      <c r="I2727" s="19">
        <v>0</v>
      </c>
      <c r="J2727" s="19">
        <v>0</v>
      </c>
      <c r="K2727" s="19">
        <v>0</v>
      </c>
      <c r="L2727" s="19">
        <v>2.21</v>
      </c>
      <c r="M2727" s="19">
        <v>0</v>
      </c>
      <c r="N2727" s="19">
        <v>0</v>
      </c>
      <c r="O2727" s="19">
        <v>0</v>
      </c>
      <c r="P2727" s="82">
        <f t="shared" si="44"/>
        <v>0</v>
      </c>
    </row>
    <row r="2728" spans="1:16" s="20" customFormat="1" x14ac:dyDescent="0.25">
      <c r="A2728" s="19">
        <v>2019</v>
      </c>
      <c r="B2728" s="19">
        <v>10</v>
      </c>
      <c r="C2728" s="19" t="s">
        <v>79</v>
      </c>
      <c r="D2728" s="19" t="s">
        <v>137</v>
      </c>
      <c r="E2728" s="19" t="s">
        <v>138</v>
      </c>
      <c r="F2728" s="19" t="s">
        <v>170</v>
      </c>
      <c r="G2728" s="19" t="s">
        <v>171</v>
      </c>
      <c r="H2728" s="19">
        <v>4.1900000000000004</v>
      </c>
      <c r="I2728" s="19">
        <v>0</v>
      </c>
      <c r="J2728" s="19">
        <v>0</v>
      </c>
      <c r="K2728" s="19">
        <v>0</v>
      </c>
      <c r="L2728" s="19">
        <v>4.1900000000000004</v>
      </c>
      <c r="M2728" s="19">
        <v>0</v>
      </c>
      <c r="N2728" s="19">
        <v>0</v>
      </c>
      <c r="O2728" s="19">
        <v>0</v>
      </c>
      <c r="P2728" s="82">
        <f t="shared" si="44"/>
        <v>0</v>
      </c>
    </row>
    <row r="2729" spans="1:16" s="20" customFormat="1" x14ac:dyDescent="0.25">
      <c r="A2729" s="19">
        <v>2019</v>
      </c>
      <c r="B2729" s="19">
        <v>10</v>
      </c>
      <c r="C2729" s="19" t="s">
        <v>79</v>
      </c>
      <c r="D2729" s="19" t="s">
        <v>137</v>
      </c>
      <c r="E2729" s="19" t="s">
        <v>138</v>
      </c>
      <c r="F2729" s="19" t="s">
        <v>172</v>
      </c>
      <c r="G2729" s="19" t="s">
        <v>171</v>
      </c>
      <c r="H2729" s="19">
        <v>21.22</v>
      </c>
      <c r="I2729" s="19">
        <v>0</v>
      </c>
      <c r="J2729" s="19">
        <v>0</v>
      </c>
      <c r="K2729" s="19">
        <v>21.22</v>
      </c>
      <c r="L2729" s="19">
        <v>0</v>
      </c>
      <c r="M2729" s="19">
        <v>0</v>
      </c>
      <c r="N2729" s="19">
        <v>0</v>
      </c>
      <c r="O2729" s="19">
        <v>0</v>
      </c>
      <c r="P2729" s="82">
        <f t="shared" si="44"/>
        <v>0</v>
      </c>
    </row>
    <row r="2730" spans="1:16" s="20" customFormat="1" x14ac:dyDescent="0.25">
      <c r="A2730" s="19">
        <v>2019</v>
      </c>
      <c r="B2730" s="19">
        <v>10</v>
      </c>
      <c r="C2730" s="19" t="s">
        <v>79</v>
      </c>
      <c r="D2730" s="19" t="s">
        <v>137</v>
      </c>
      <c r="E2730" s="19" t="s">
        <v>138</v>
      </c>
      <c r="F2730" s="19" t="s">
        <v>174</v>
      </c>
      <c r="G2730" s="19" t="s">
        <v>171</v>
      </c>
      <c r="H2730" s="19">
        <v>0.62</v>
      </c>
      <c r="I2730" s="19">
        <v>0</v>
      </c>
      <c r="J2730" s="19">
        <v>0</v>
      </c>
      <c r="K2730" s="19">
        <v>0</v>
      </c>
      <c r="L2730" s="19">
        <v>0.62</v>
      </c>
      <c r="M2730" s="19">
        <v>0</v>
      </c>
      <c r="N2730" s="19">
        <v>0</v>
      </c>
      <c r="O2730" s="19">
        <v>0</v>
      </c>
      <c r="P2730" s="82">
        <f t="shared" si="44"/>
        <v>0</v>
      </c>
    </row>
    <row r="2731" spans="1:16" s="20" customFormat="1" x14ac:dyDescent="0.25">
      <c r="A2731" s="19">
        <v>2019</v>
      </c>
      <c r="B2731" s="19">
        <v>10</v>
      </c>
      <c r="C2731" s="19" t="s">
        <v>79</v>
      </c>
      <c r="D2731" s="19" t="s">
        <v>137</v>
      </c>
      <c r="E2731" s="19" t="s">
        <v>138</v>
      </c>
      <c r="F2731" s="19" t="s">
        <v>175</v>
      </c>
      <c r="G2731" s="19" t="s">
        <v>171</v>
      </c>
      <c r="H2731" s="19">
        <v>3.7399999999999998</v>
      </c>
      <c r="I2731" s="19">
        <v>0</v>
      </c>
      <c r="J2731" s="19">
        <v>0</v>
      </c>
      <c r="K2731" s="19">
        <v>0</v>
      </c>
      <c r="L2731" s="19">
        <v>3.7399999999999998</v>
      </c>
      <c r="M2731" s="19">
        <v>0</v>
      </c>
      <c r="N2731" s="19">
        <v>0</v>
      </c>
      <c r="O2731" s="19">
        <v>0</v>
      </c>
      <c r="P2731" s="82">
        <f t="shared" si="44"/>
        <v>0</v>
      </c>
    </row>
    <row r="2732" spans="1:16" s="20" customFormat="1" x14ac:dyDescent="0.25">
      <c r="A2732" s="19">
        <v>2019</v>
      </c>
      <c r="B2732" s="19">
        <v>10</v>
      </c>
      <c r="C2732" s="19" t="s">
        <v>27</v>
      </c>
      <c r="D2732" s="19" t="s">
        <v>158</v>
      </c>
      <c r="E2732" s="19" t="s">
        <v>176</v>
      </c>
      <c r="F2732" s="19" t="s">
        <v>177</v>
      </c>
      <c r="G2732" s="19" t="s">
        <v>178</v>
      </c>
      <c r="H2732" s="19">
        <v>0.63</v>
      </c>
      <c r="I2732" s="19">
        <v>0</v>
      </c>
      <c r="J2732" s="19">
        <v>0</v>
      </c>
      <c r="K2732" s="19">
        <v>0.63</v>
      </c>
      <c r="L2732" s="19">
        <v>0</v>
      </c>
      <c r="M2732" s="19">
        <v>0</v>
      </c>
      <c r="N2732" s="19">
        <v>0</v>
      </c>
      <c r="O2732" s="19">
        <v>0</v>
      </c>
      <c r="P2732" s="82">
        <f t="shared" si="44"/>
        <v>0</v>
      </c>
    </row>
    <row r="2733" spans="1:16" s="20" customFormat="1" x14ac:dyDescent="0.25">
      <c r="A2733" s="19">
        <v>2019</v>
      </c>
      <c r="B2733" s="19">
        <v>10</v>
      </c>
      <c r="C2733" s="19" t="s">
        <v>27</v>
      </c>
      <c r="D2733" s="19" t="s">
        <v>158</v>
      </c>
      <c r="E2733" s="19" t="s">
        <v>176</v>
      </c>
      <c r="F2733" s="19" t="s">
        <v>179</v>
      </c>
      <c r="G2733" s="19" t="s">
        <v>178</v>
      </c>
      <c r="H2733" s="19">
        <v>3.32</v>
      </c>
      <c r="I2733" s="19">
        <v>0</v>
      </c>
      <c r="J2733" s="19">
        <v>0</v>
      </c>
      <c r="K2733" s="19">
        <v>0</v>
      </c>
      <c r="L2733" s="19">
        <v>0</v>
      </c>
      <c r="M2733" s="19">
        <v>3.32</v>
      </c>
      <c r="N2733" s="19">
        <v>1.8</v>
      </c>
      <c r="O2733" s="19">
        <v>0</v>
      </c>
      <c r="P2733" s="82">
        <f t="shared" si="44"/>
        <v>1.5199999999999998</v>
      </c>
    </row>
    <row r="2734" spans="1:16" s="20" customFormat="1" x14ac:dyDescent="0.25">
      <c r="A2734" s="19">
        <v>2019</v>
      </c>
      <c r="B2734" s="19">
        <v>10</v>
      </c>
      <c r="C2734" s="19" t="s">
        <v>27</v>
      </c>
      <c r="D2734" s="19" t="s">
        <v>180</v>
      </c>
      <c r="E2734" s="19" t="s">
        <v>29</v>
      </c>
      <c r="F2734" s="19" t="s">
        <v>181</v>
      </c>
      <c r="G2734" s="19" t="s">
        <v>182</v>
      </c>
      <c r="H2734" s="19">
        <v>21.69</v>
      </c>
      <c r="I2734" s="19">
        <v>0</v>
      </c>
      <c r="J2734" s="19">
        <v>0</v>
      </c>
      <c r="K2734" s="19">
        <v>21.69</v>
      </c>
      <c r="L2734" s="19">
        <v>0</v>
      </c>
      <c r="M2734" s="19">
        <v>0</v>
      </c>
      <c r="N2734" s="19">
        <v>0</v>
      </c>
      <c r="O2734" s="19">
        <v>0</v>
      </c>
      <c r="P2734" s="82">
        <f t="shared" si="44"/>
        <v>0</v>
      </c>
    </row>
    <row r="2735" spans="1:16" s="20" customFormat="1" x14ac:dyDescent="0.25">
      <c r="A2735" s="19">
        <v>2019</v>
      </c>
      <c r="B2735" s="19">
        <v>10</v>
      </c>
      <c r="C2735" s="19" t="s">
        <v>79</v>
      </c>
      <c r="D2735" s="19" t="s">
        <v>79</v>
      </c>
      <c r="E2735" s="19" t="s">
        <v>138</v>
      </c>
      <c r="F2735" s="19" t="s">
        <v>183</v>
      </c>
      <c r="G2735" s="19" t="s">
        <v>184</v>
      </c>
      <c r="H2735" s="19">
        <v>48.03</v>
      </c>
      <c r="I2735" s="19">
        <v>0</v>
      </c>
      <c r="J2735" s="19">
        <v>0</v>
      </c>
      <c r="K2735" s="19">
        <v>48.03</v>
      </c>
      <c r="L2735" s="19">
        <v>0</v>
      </c>
      <c r="M2735" s="19">
        <v>0</v>
      </c>
      <c r="N2735" s="19">
        <v>0</v>
      </c>
      <c r="O2735" s="19">
        <v>0</v>
      </c>
      <c r="P2735" s="82">
        <f t="shared" si="44"/>
        <v>0</v>
      </c>
    </row>
    <row r="2736" spans="1:16" s="20" customFormat="1" x14ac:dyDescent="0.25">
      <c r="A2736" s="19">
        <v>2019</v>
      </c>
      <c r="B2736" s="19">
        <v>10</v>
      </c>
      <c r="C2736" s="19" t="s">
        <v>79</v>
      </c>
      <c r="D2736" s="19" t="s">
        <v>137</v>
      </c>
      <c r="E2736" s="19" t="s">
        <v>138</v>
      </c>
      <c r="F2736" s="19" t="s">
        <v>183</v>
      </c>
      <c r="G2736" s="19" t="s">
        <v>184</v>
      </c>
      <c r="H2736" s="19">
        <v>2.75</v>
      </c>
      <c r="I2736" s="19">
        <v>0</v>
      </c>
      <c r="J2736" s="19">
        <v>0</v>
      </c>
      <c r="K2736" s="19">
        <v>2.75</v>
      </c>
      <c r="L2736" s="19">
        <v>0</v>
      </c>
      <c r="M2736" s="19">
        <v>0</v>
      </c>
      <c r="N2736" s="19">
        <v>0</v>
      </c>
      <c r="O2736" s="19">
        <v>0</v>
      </c>
      <c r="P2736" s="82">
        <f t="shared" si="44"/>
        <v>0</v>
      </c>
    </row>
    <row r="2737" spans="1:16" s="20" customFormat="1" x14ac:dyDescent="0.25">
      <c r="A2737" s="19">
        <v>2019</v>
      </c>
      <c r="B2737" s="19">
        <v>10</v>
      </c>
      <c r="C2737" s="19" t="s">
        <v>79</v>
      </c>
      <c r="D2737" s="19" t="s">
        <v>79</v>
      </c>
      <c r="E2737" s="19" t="s">
        <v>138</v>
      </c>
      <c r="F2737" s="19" t="s">
        <v>185</v>
      </c>
      <c r="G2737" s="19" t="s">
        <v>184</v>
      </c>
      <c r="H2737" s="19">
        <v>6.87</v>
      </c>
      <c r="I2737" s="19">
        <v>0</v>
      </c>
      <c r="J2737" s="19">
        <v>0</v>
      </c>
      <c r="K2737" s="19">
        <v>6.87</v>
      </c>
      <c r="L2737" s="19">
        <v>0</v>
      </c>
      <c r="M2737" s="19">
        <v>0</v>
      </c>
      <c r="N2737" s="19">
        <v>0</v>
      </c>
      <c r="O2737" s="19">
        <v>0</v>
      </c>
      <c r="P2737" s="82">
        <f t="shared" si="44"/>
        <v>0</v>
      </c>
    </row>
    <row r="2738" spans="1:16" s="20" customFormat="1" x14ac:dyDescent="0.25">
      <c r="A2738" s="19">
        <v>2019</v>
      </c>
      <c r="B2738" s="19">
        <v>10</v>
      </c>
      <c r="C2738" s="19" t="s">
        <v>79</v>
      </c>
      <c r="D2738" s="19" t="s">
        <v>137</v>
      </c>
      <c r="E2738" s="19" t="s">
        <v>138</v>
      </c>
      <c r="F2738" s="19" t="s">
        <v>186</v>
      </c>
      <c r="G2738" s="19" t="s">
        <v>184</v>
      </c>
      <c r="H2738" s="19">
        <v>1.6700000000000002</v>
      </c>
      <c r="I2738" s="19">
        <v>0</v>
      </c>
      <c r="J2738" s="19">
        <v>0</v>
      </c>
      <c r="K2738" s="19">
        <v>1.6700000000000002</v>
      </c>
      <c r="L2738" s="19">
        <v>0</v>
      </c>
      <c r="M2738" s="19">
        <v>0</v>
      </c>
      <c r="N2738" s="19">
        <v>0</v>
      </c>
      <c r="O2738" s="19">
        <v>0</v>
      </c>
      <c r="P2738" s="82">
        <f t="shared" si="44"/>
        <v>0</v>
      </c>
    </row>
    <row r="2739" spans="1:16" s="20" customFormat="1" x14ac:dyDescent="0.25">
      <c r="A2739" s="19">
        <v>2019</v>
      </c>
      <c r="B2739" s="19">
        <v>10</v>
      </c>
      <c r="C2739" s="19" t="s">
        <v>79</v>
      </c>
      <c r="D2739" s="19" t="s">
        <v>137</v>
      </c>
      <c r="E2739" s="19" t="s">
        <v>138</v>
      </c>
      <c r="F2739" s="19" t="s">
        <v>187</v>
      </c>
      <c r="G2739" s="19" t="s">
        <v>184</v>
      </c>
      <c r="H2739" s="19">
        <v>0.14000000000000001</v>
      </c>
      <c r="I2739" s="19">
        <v>0</v>
      </c>
      <c r="J2739" s="19">
        <v>0</v>
      </c>
      <c r="K2739" s="19">
        <v>0.14000000000000001</v>
      </c>
      <c r="L2739" s="19">
        <v>0</v>
      </c>
      <c r="M2739" s="19">
        <v>0</v>
      </c>
      <c r="N2739" s="19">
        <v>0</v>
      </c>
      <c r="O2739" s="19">
        <v>0</v>
      </c>
      <c r="P2739" s="82">
        <f t="shared" si="44"/>
        <v>0</v>
      </c>
    </row>
    <row r="2740" spans="1:16" s="20" customFormat="1" x14ac:dyDescent="0.25">
      <c r="A2740" s="19">
        <v>2019</v>
      </c>
      <c r="B2740" s="19">
        <v>10</v>
      </c>
      <c r="C2740" s="19" t="s">
        <v>79</v>
      </c>
      <c r="D2740" s="19" t="s">
        <v>79</v>
      </c>
      <c r="E2740" s="19" t="s">
        <v>138</v>
      </c>
      <c r="F2740" s="19" t="s">
        <v>188</v>
      </c>
      <c r="G2740" s="19" t="s">
        <v>184</v>
      </c>
      <c r="H2740" s="19">
        <v>0.03</v>
      </c>
      <c r="I2740" s="19">
        <v>0</v>
      </c>
      <c r="J2740" s="19">
        <v>0</v>
      </c>
      <c r="K2740" s="19">
        <v>0.03</v>
      </c>
      <c r="L2740" s="19">
        <v>0</v>
      </c>
      <c r="M2740" s="19">
        <v>0</v>
      </c>
      <c r="N2740" s="19">
        <v>0</v>
      </c>
      <c r="O2740" s="19">
        <v>0</v>
      </c>
      <c r="P2740" s="82">
        <f t="shared" si="44"/>
        <v>0</v>
      </c>
    </row>
    <row r="2741" spans="1:16" s="20" customFormat="1" x14ac:dyDescent="0.25">
      <c r="A2741" s="19">
        <v>2019</v>
      </c>
      <c r="B2741" s="19">
        <v>10</v>
      </c>
      <c r="C2741" s="19" t="s">
        <v>27</v>
      </c>
      <c r="D2741" s="19" t="s">
        <v>180</v>
      </c>
      <c r="E2741" s="19" t="s">
        <v>29</v>
      </c>
      <c r="F2741" s="19" t="s">
        <v>189</v>
      </c>
      <c r="G2741" s="19" t="s">
        <v>190</v>
      </c>
      <c r="H2741" s="19">
        <v>112.27</v>
      </c>
      <c r="I2741" s="19">
        <v>0</v>
      </c>
      <c r="J2741" s="19">
        <v>0</v>
      </c>
      <c r="K2741" s="19">
        <v>87.36</v>
      </c>
      <c r="L2741" s="19">
        <v>24.91</v>
      </c>
      <c r="M2741" s="19">
        <v>0</v>
      </c>
      <c r="N2741" s="19">
        <v>0</v>
      </c>
      <c r="O2741" s="19">
        <v>0</v>
      </c>
      <c r="P2741" s="82">
        <f t="shared" si="44"/>
        <v>0</v>
      </c>
    </row>
    <row r="2742" spans="1:16" s="20" customFormat="1" x14ac:dyDescent="0.25">
      <c r="A2742" s="19">
        <v>2019</v>
      </c>
      <c r="B2742" s="19">
        <v>10</v>
      </c>
      <c r="C2742" s="19" t="s">
        <v>27</v>
      </c>
      <c r="D2742" s="19" t="s">
        <v>191</v>
      </c>
      <c r="E2742" s="19" t="s">
        <v>29</v>
      </c>
      <c r="F2742" s="19" t="s">
        <v>189</v>
      </c>
      <c r="G2742" s="19" t="s">
        <v>190</v>
      </c>
      <c r="H2742" s="19">
        <v>4.5199999999999996</v>
      </c>
      <c r="I2742" s="19">
        <v>0</v>
      </c>
      <c r="J2742" s="19">
        <v>0</v>
      </c>
      <c r="K2742" s="19">
        <v>3.49</v>
      </c>
      <c r="L2742" s="19">
        <v>1.04</v>
      </c>
      <c r="M2742" s="19">
        <v>0</v>
      </c>
      <c r="N2742" s="19">
        <v>0</v>
      </c>
      <c r="O2742" s="19">
        <v>0</v>
      </c>
      <c r="P2742" s="82">
        <f t="shared" si="44"/>
        <v>0</v>
      </c>
    </row>
    <row r="2743" spans="1:16" s="20" customFormat="1" x14ac:dyDescent="0.25">
      <c r="A2743" s="19">
        <v>2019</v>
      </c>
      <c r="B2743" s="19">
        <v>10</v>
      </c>
      <c r="C2743" s="19" t="s">
        <v>27</v>
      </c>
      <c r="D2743" s="19" t="s">
        <v>191</v>
      </c>
      <c r="E2743" s="19" t="s">
        <v>29</v>
      </c>
      <c r="F2743" s="19" t="s">
        <v>192</v>
      </c>
      <c r="G2743" s="19" t="s">
        <v>190</v>
      </c>
      <c r="H2743" s="19">
        <v>6.96</v>
      </c>
      <c r="I2743" s="19">
        <v>0</v>
      </c>
      <c r="J2743" s="19">
        <v>0</v>
      </c>
      <c r="K2743" s="19">
        <v>5.37</v>
      </c>
      <c r="L2743" s="19">
        <v>1.5899999999999999</v>
      </c>
      <c r="M2743" s="19">
        <v>0</v>
      </c>
      <c r="N2743" s="19">
        <v>0</v>
      </c>
      <c r="O2743" s="19">
        <v>0</v>
      </c>
      <c r="P2743" s="82">
        <f t="shared" si="44"/>
        <v>0</v>
      </c>
    </row>
    <row r="2744" spans="1:16" s="20" customFormat="1" x14ac:dyDescent="0.25">
      <c r="A2744" s="19">
        <v>2019</v>
      </c>
      <c r="B2744" s="19">
        <v>10</v>
      </c>
      <c r="C2744" s="19" t="s">
        <v>19</v>
      </c>
      <c r="D2744" s="19" t="s">
        <v>106</v>
      </c>
      <c r="E2744" s="19" t="s">
        <v>29</v>
      </c>
      <c r="F2744" s="19" t="s">
        <v>193</v>
      </c>
      <c r="G2744" s="19" t="s">
        <v>193</v>
      </c>
      <c r="H2744" s="19">
        <v>3303.9700000000003</v>
      </c>
      <c r="I2744" s="19">
        <v>0</v>
      </c>
      <c r="J2744" s="19">
        <v>260.76</v>
      </c>
      <c r="K2744" s="19">
        <v>10.620000000000001</v>
      </c>
      <c r="L2744" s="19">
        <v>413.45</v>
      </c>
      <c r="M2744" s="19">
        <v>418.39</v>
      </c>
      <c r="N2744" s="19">
        <v>418.10999999999996</v>
      </c>
      <c r="O2744" s="19">
        <v>2200.75</v>
      </c>
      <c r="P2744" s="82">
        <f t="shared" si="44"/>
        <v>2201.0299999999997</v>
      </c>
    </row>
    <row r="2745" spans="1:16" s="20" customFormat="1" x14ac:dyDescent="0.25">
      <c r="A2745" s="19">
        <v>2019</v>
      </c>
      <c r="B2745" s="19">
        <v>10</v>
      </c>
      <c r="C2745" s="19" t="s">
        <v>89</v>
      </c>
      <c r="D2745" s="19" t="s">
        <v>197</v>
      </c>
      <c r="E2745" s="19" t="s">
        <v>29</v>
      </c>
      <c r="F2745" s="19" t="s">
        <v>198</v>
      </c>
      <c r="G2745" s="19" t="s">
        <v>330</v>
      </c>
      <c r="H2745" s="19">
        <v>4.8899999999999997</v>
      </c>
      <c r="I2745" s="19">
        <v>0</v>
      </c>
      <c r="J2745" s="19">
        <v>0</v>
      </c>
      <c r="K2745" s="19">
        <v>4.8899999999999997</v>
      </c>
      <c r="L2745" s="19">
        <v>0</v>
      </c>
      <c r="M2745" s="19">
        <v>0</v>
      </c>
      <c r="N2745" s="19">
        <v>0</v>
      </c>
      <c r="O2745" s="19">
        <v>0</v>
      </c>
      <c r="P2745" s="82">
        <f t="shared" si="44"/>
        <v>0</v>
      </c>
    </row>
    <row r="2746" spans="1:16" s="20" customFormat="1" x14ac:dyDescent="0.25">
      <c r="A2746" s="19">
        <v>2019</v>
      </c>
      <c r="B2746" s="19">
        <v>10</v>
      </c>
      <c r="C2746" s="19" t="s">
        <v>89</v>
      </c>
      <c r="D2746" s="19" t="s">
        <v>197</v>
      </c>
      <c r="E2746" s="19" t="s">
        <v>29</v>
      </c>
      <c r="F2746" s="19" t="s">
        <v>199</v>
      </c>
      <c r="G2746" s="19" t="s">
        <v>200</v>
      </c>
      <c r="H2746" s="19">
        <v>67.09</v>
      </c>
      <c r="I2746" s="19">
        <v>0</v>
      </c>
      <c r="J2746" s="19">
        <v>0</v>
      </c>
      <c r="K2746" s="19">
        <v>0.36</v>
      </c>
      <c r="L2746" s="19">
        <v>3.69</v>
      </c>
      <c r="M2746" s="19">
        <v>62.12</v>
      </c>
      <c r="N2746" s="19">
        <v>4.16</v>
      </c>
      <c r="O2746" s="19">
        <v>0.92</v>
      </c>
      <c r="P2746" s="82">
        <f t="shared" si="44"/>
        <v>58.879999999999995</v>
      </c>
    </row>
    <row r="2747" spans="1:16" s="20" customFormat="1" x14ac:dyDescent="0.25">
      <c r="A2747" s="19">
        <v>2019</v>
      </c>
      <c r="B2747" s="19">
        <v>10</v>
      </c>
      <c r="C2747" s="19" t="s">
        <v>89</v>
      </c>
      <c r="D2747" s="19" t="s">
        <v>197</v>
      </c>
      <c r="E2747" s="19" t="s">
        <v>29</v>
      </c>
      <c r="F2747" s="19" t="s">
        <v>201</v>
      </c>
      <c r="G2747" s="19" t="s">
        <v>200</v>
      </c>
      <c r="H2747" s="19">
        <v>82.64</v>
      </c>
      <c r="I2747" s="19">
        <v>0</v>
      </c>
      <c r="J2747" s="19">
        <v>0</v>
      </c>
      <c r="K2747" s="19">
        <v>0.44</v>
      </c>
      <c r="L2747" s="19">
        <v>4.55</v>
      </c>
      <c r="M2747" s="19">
        <v>76.52</v>
      </c>
      <c r="N2747" s="19">
        <v>5.12</v>
      </c>
      <c r="O2747" s="19">
        <v>1.1299999999999999</v>
      </c>
      <c r="P2747" s="82">
        <f t="shared" si="44"/>
        <v>72.529999999999987</v>
      </c>
    </row>
    <row r="2748" spans="1:16" s="20" customFormat="1" x14ac:dyDescent="0.25">
      <c r="A2748" s="19">
        <v>2019</v>
      </c>
      <c r="B2748" s="19">
        <v>10</v>
      </c>
      <c r="C2748" s="19" t="s">
        <v>89</v>
      </c>
      <c r="D2748" s="19" t="s">
        <v>197</v>
      </c>
      <c r="E2748" s="19" t="s">
        <v>29</v>
      </c>
      <c r="F2748" s="19" t="s">
        <v>202</v>
      </c>
      <c r="G2748" s="19" t="s">
        <v>200</v>
      </c>
      <c r="H2748" s="19">
        <v>20.149999999999999</v>
      </c>
      <c r="I2748" s="19">
        <v>0</v>
      </c>
      <c r="J2748" s="19">
        <v>0</v>
      </c>
      <c r="K2748" s="19">
        <v>0.11</v>
      </c>
      <c r="L2748" s="19">
        <v>1.1100000000000001</v>
      </c>
      <c r="M2748" s="19">
        <v>18.649999999999999</v>
      </c>
      <c r="N2748" s="19">
        <v>1.25</v>
      </c>
      <c r="O2748" s="19">
        <v>0.28000000000000003</v>
      </c>
      <c r="P2748" s="82">
        <f t="shared" si="44"/>
        <v>17.68</v>
      </c>
    </row>
    <row r="2749" spans="1:16" s="20" customFormat="1" x14ac:dyDescent="0.25">
      <c r="A2749" s="19">
        <v>2019</v>
      </c>
      <c r="B2749" s="19">
        <v>10</v>
      </c>
      <c r="C2749" s="19" t="s">
        <v>203</v>
      </c>
      <c r="D2749" s="19" t="s">
        <v>204</v>
      </c>
      <c r="E2749" s="19" t="s">
        <v>17</v>
      </c>
      <c r="F2749" s="19" t="s">
        <v>204</v>
      </c>
      <c r="G2749" s="19" t="s">
        <v>205</v>
      </c>
      <c r="H2749" s="19">
        <v>30.3</v>
      </c>
      <c r="I2749" s="19">
        <v>0</v>
      </c>
      <c r="J2749" s="19">
        <v>0</v>
      </c>
      <c r="K2749" s="19">
        <v>0.09</v>
      </c>
      <c r="L2749" s="19">
        <v>9.66</v>
      </c>
      <c r="M2749" s="19">
        <v>0</v>
      </c>
      <c r="N2749" s="19">
        <v>0</v>
      </c>
      <c r="O2749" s="19">
        <v>20.55</v>
      </c>
      <c r="P2749" s="82">
        <f t="shared" si="44"/>
        <v>20.55</v>
      </c>
    </row>
    <row r="2750" spans="1:16" s="20" customFormat="1" x14ac:dyDescent="0.25">
      <c r="A2750" s="19">
        <v>2019</v>
      </c>
      <c r="B2750" s="19">
        <v>10</v>
      </c>
      <c r="C2750" s="19" t="s">
        <v>19</v>
      </c>
      <c r="D2750" s="19" t="s">
        <v>46</v>
      </c>
      <c r="E2750" s="19" t="s">
        <v>206</v>
      </c>
      <c r="F2750" s="19" t="s">
        <v>207</v>
      </c>
      <c r="G2750" s="19" t="s">
        <v>208</v>
      </c>
      <c r="H2750" s="19">
        <v>7.75</v>
      </c>
      <c r="I2750" s="19">
        <v>0</v>
      </c>
      <c r="J2750" s="19">
        <v>0</v>
      </c>
      <c r="K2750" s="19">
        <v>2.93</v>
      </c>
      <c r="L2750" s="19">
        <v>4.82</v>
      </c>
      <c r="M2750" s="19">
        <v>0</v>
      </c>
      <c r="N2750" s="19">
        <v>0</v>
      </c>
      <c r="O2750" s="19">
        <v>0</v>
      </c>
      <c r="P2750" s="82">
        <f t="shared" si="44"/>
        <v>0</v>
      </c>
    </row>
    <row r="2751" spans="1:16" s="20" customFormat="1" x14ac:dyDescent="0.25">
      <c r="A2751" s="19">
        <v>2019</v>
      </c>
      <c r="B2751" s="19">
        <v>10</v>
      </c>
      <c r="C2751" s="19" t="s">
        <v>209</v>
      </c>
      <c r="D2751" s="19" t="s">
        <v>210</v>
      </c>
      <c r="E2751" s="19" t="s">
        <v>17</v>
      </c>
      <c r="F2751" s="19" t="s">
        <v>211</v>
      </c>
      <c r="G2751" s="19" t="s">
        <v>212</v>
      </c>
      <c r="H2751" s="19">
        <v>0.15</v>
      </c>
      <c r="I2751" s="19">
        <v>0</v>
      </c>
      <c r="J2751" s="19">
        <v>0</v>
      </c>
      <c r="K2751" s="19">
        <v>0</v>
      </c>
      <c r="L2751" s="19">
        <v>0.03</v>
      </c>
      <c r="M2751" s="19">
        <v>0</v>
      </c>
      <c r="N2751" s="19">
        <v>0</v>
      </c>
      <c r="O2751" s="19">
        <v>0.12</v>
      </c>
      <c r="P2751" s="82">
        <f t="shared" si="44"/>
        <v>0.12</v>
      </c>
    </row>
    <row r="2752" spans="1:16" s="20" customFormat="1" x14ac:dyDescent="0.25">
      <c r="A2752" s="19">
        <v>2019</v>
      </c>
      <c r="B2752" s="19">
        <v>10</v>
      </c>
      <c r="C2752" s="19" t="s">
        <v>209</v>
      </c>
      <c r="D2752" s="19" t="s">
        <v>210</v>
      </c>
      <c r="E2752" s="19" t="s">
        <v>17</v>
      </c>
      <c r="F2752" s="19" t="s">
        <v>215</v>
      </c>
      <c r="G2752" s="19" t="s">
        <v>212</v>
      </c>
      <c r="H2752" s="19">
        <v>6.88</v>
      </c>
      <c r="I2752" s="19">
        <v>0</v>
      </c>
      <c r="J2752" s="19">
        <v>0</v>
      </c>
      <c r="K2752" s="19">
        <v>0.11</v>
      </c>
      <c r="L2752" s="19">
        <v>1.21</v>
      </c>
      <c r="M2752" s="19">
        <v>0</v>
      </c>
      <c r="N2752" s="19">
        <v>0</v>
      </c>
      <c r="O2752" s="19">
        <v>5.55</v>
      </c>
      <c r="P2752" s="82">
        <f t="shared" si="44"/>
        <v>5.55</v>
      </c>
    </row>
    <row r="2753" spans="1:16" s="20" customFormat="1" x14ac:dyDescent="0.25">
      <c r="A2753" s="19">
        <v>2019</v>
      </c>
      <c r="B2753" s="19">
        <v>10</v>
      </c>
      <c r="C2753" s="19" t="s">
        <v>19</v>
      </c>
      <c r="D2753" s="19" t="s">
        <v>106</v>
      </c>
      <c r="E2753" s="19" t="s">
        <v>29</v>
      </c>
      <c r="F2753" s="19" t="s">
        <v>216</v>
      </c>
      <c r="G2753" s="19" t="s">
        <v>217</v>
      </c>
      <c r="H2753" s="19">
        <v>10096.349999999999</v>
      </c>
      <c r="I2753" s="19">
        <v>0</v>
      </c>
      <c r="J2753" s="19">
        <v>2319.14</v>
      </c>
      <c r="K2753" s="19">
        <v>70.109999999999985</v>
      </c>
      <c r="L2753" s="19">
        <v>965.16</v>
      </c>
      <c r="M2753" s="19">
        <v>866.23</v>
      </c>
      <c r="N2753" s="19">
        <v>866.23</v>
      </c>
      <c r="O2753" s="19">
        <v>5875.76</v>
      </c>
      <c r="P2753" s="82">
        <f t="shared" si="44"/>
        <v>5875.76</v>
      </c>
    </row>
    <row r="2754" spans="1:16" s="20" customFormat="1" x14ac:dyDescent="0.25">
      <c r="A2754" s="19">
        <v>2019</v>
      </c>
      <c r="B2754" s="19">
        <v>10</v>
      </c>
      <c r="C2754" s="19" t="s">
        <v>19</v>
      </c>
      <c r="D2754" s="19" t="s">
        <v>106</v>
      </c>
      <c r="E2754" s="19" t="s">
        <v>29</v>
      </c>
      <c r="F2754" s="19" t="s">
        <v>218</v>
      </c>
      <c r="G2754" s="19" t="s">
        <v>217</v>
      </c>
      <c r="H2754" s="19">
        <v>5067.5500000000011</v>
      </c>
      <c r="I2754" s="19">
        <v>0</v>
      </c>
      <c r="J2754" s="19">
        <v>4018.2</v>
      </c>
      <c r="K2754" s="19">
        <v>11.139999999999999</v>
      </c>
      <c r="L2754" s="19">
        <v>110.25</v>
      </c>
      <c r="M2754" s="19">
        <v>336.86</v>
      </c>
      <c r="N2754" s="19">
        <v>87</v>
      </c>
      <c r="O2754" s="19">
        <v>591.08999999999992</v>
      </c>
      <c r="P2754" s="82">
        <f t="shared" si="44"/>
        <v>840.94999999999993</v>
      </c>
    </row>
    <row r="2755" spans="1:16" s="20" customFormat="1" x14ac:dyDescent="0.25">
      <c r="A2755" s="19">
        <v>2019</v>
      </c>
      <c r="B2755" s="19">
        <v>10</v>
      </c>
      <c r="C2755" s="19" t="s">
        <v>209</v>
      </c>
      <c r="D2755" s="19" t="s">
        <v>219</v>
      </c>
      <c r="E2755" s="19" t="s">
        <v>220</v>
      </c>
      <c r="F2755" s="19" t="s">
        <v>221</v>
      </c>
      <c r="G2755" s="19" t="s">
        <v>221</v>
      </c>
      <c r="H2755" s="19">
        <v>412.9</v>
      </c>
      <c r="I2755" s="19">
        <v>0</v>
      </c>
      <c r="J2755" s="19">
        <v>0</v>
      </c>
      <c r="K2755" s="19">
        <v>0.15</v>
      </c>
      <c r="L2755" s="19">
        <v>0</v>
      </c>
      <c r="M2755" s="19">
        <v>412.74</v>
      </c>
      <c r="N2755" s="19">
        <v>12.66</v>
      </c>
      <c r="O2755" s="19">
        <v>0</v>
      </c>
      <c r="P2755" s="82">
        <f t="shared" si="44"/>
        <v>400.08</v>
      </c>
    </row>
    <row r="2756" spans="1:16" s="20" customFormat="1" x14ac:dyDescent="0.25">
      <c r="A2756" s="19">
        <v>2019</v>
      </c>
      <c r="B2756" s="19">
        <v>10</v>
      </c>
      <c r="C2756" s="19" t="s">
        <v>222</v>
      </c>
      <c r="D2756" s="19" t="s">
        <v>223</v>
      </c>
      <c r="E2756" s="19" t="s">
        <v>224</v>
      </c>
      <c r="F2756" s="19" t="s">
        <v>225</v>
      </c>
      <c r="G2756" s="19" t="s">
        <v>226</v>
      </c>
      <c r="H2756" s="19">
        <v>0.31</v>
      </c>
      <c r="I2756" s="19">
        <v>0</v>
      </c>
      <c r="J2756" s="19">
        <v>0</v>
      </c>
      <c r="K2756" s="19">
        <v>0</v>
      </c>
      <c r="L2756" s="19">
        <v>0</v>
      </c>
      <c r="M2756" s="19">
        <v>0</v>
      </c>
      <c r="N2756" s="19">
        <v>0</v>
      </c>
      <c r="O2756" s="19">
        <v>0.31</v>
      </c>
      <c r="P2756" s="82">
        <f t="shared" ref="P2756:P2819" si="45">+O2756+M2756-N2756</f>
        <v>0.31</v>
      </c>
    </row>
    <row r="2757" spans="1:16" s="20" customFormat="1" x14ac:dyDescent="0.25">
      <c r="A2757" s="19">
        <v>2019</v>
      </c>
      <c r="B2757" s="19">
        <v>10</v>
      </c>
      <c r="C2757" s="19" t="s">
        <v>222</v>
      </c>
      <c r="D2757" s="19" t="s">
        <v>223</v>
      </c>
      <c r="E2757" s="19" t="s">
        <v>224</v>
      </c>
      <c r="F2757" s="19" t="s">
        <v>520</v>
      </c>
      <c r="G2757" s="19" t="s">
        <v>226</v>
      </c>
      <c r="H2757" s="19">
        <v>96.1</v>
      </c>
      <c r="I2757" s="19">
        <v>0</v>
      </c>
      <c r="J2757" s="19">
        <v>0</v>
      </c>
      <c r="K2757" s="19">
        <v>0.08</v>
      </c>
      <c r="L2757" s="19">
        <v>0.56000000000000005</v>
      </c>
      <c r="M2757" s="19">
        <v>0</v>
      </c>
      <c r="N2757" s="19">
        <v>0</v>
      </c>
      <c r="O2757" s="19">
        <v>95.46</v>
      </c>
      <c r="P2757" s="82">
        <f t="shared" si="45"/>
        <v>95.46</v>
      </c>
    </row>
    <row r="2758" spans="1:16" s="20" customFormat="1" x14ac:dyDescent="0.25">
      <c r="A2758" s="19">
        <v>2019</v>
      </c>
      <c r="B2758" s="19">
        <v>10</v>
      </c>
      <c r="C2758" s="19" t="s">
        <v>222</v>
      </c>
      <c r="D2758" s="19" t="s">
        <v>229</v>
      </c>
      <c r="E2758" s="19" t="s">
        <v>224</v>
      </c>
      <c r="F2758" s="19" t="s">
        <v>230</v>
      </c>
      <c r="G2758" s="19" t="s">
        <v>226</v>
      </c>
      <c r="H2758" s="19">
        <v>2090.3200000000002</v>
      </c>
      <c r="I2758" s="19">
        <v>0</v>
      </c>
      <c r="J2758" s="19">
        <v>0</v>
      </c>
      <c r="K2758" s="19">
        <v>1.6900000000000002</v>
      </c>
      <c r="L2758" s="19">
        <v>12.360000000000001</v>
      </c>
      <c r="M2758" s="19">
        <v>2076.2599999999998</v>
      </c>
      <c r="N2758" s="19">
        <v>2.3299999999999996</v>
      </c>
      <c r="O2758" s="19">
        <v>0</v>
      </c>
      <c r="P2758" s="82">
        <f t="shared" si="45"/>
        <v>2073.9299999999998</v>
      </c>
    </row>
    <row r="2759" spans="1:16" s="20" customFormat="1" x14ac:dyDescent="0.25">
      <c r="A2759" s="19">
        <v>2019</v>
      </c>
      <c r="B2759" s="19">
        <v>10</v>
      </c>
      <c r="C2759" s="19" t="s">
        <v>231</v>
      </c>
      <c r="D2759" s="19" t="s">
        <v>232</v>
      </c>
      <c r="E2759" s="19" t="s">
        <v>224</v>
      </c>
      <c r="F2759" s="19" t="s">
        <v>233</v>
      </c>
      <c r="G2759" s="19" t="s">
        <v>226</v>
      </c>
      <c r="H2759" s="19">
        <v>69.28</v>
      </c>
      <c r="I2759" s="19">
        <v>0</v>
      </c>
      <c r="J2759" s="19">
        <v>0</v>
      </c>
      <c r="K2759" s="19">
        <v>0.05</v>
      </c>
      <c r="L2759" s="19">
        <v>0.37</v>
      </c>
      <c r="M2759" s="19">
        <v>0</v>
      </c>
      <c r="N2759" s="19">
        <v>0</v>
      </c>
      <c r="O2759" s="19">
        <v>68.86</v>
      </c>
      <c r="P2759" s="82">
        <f t="shared" si="45"/>
        <v>68.86</v>
      </c>
    </row>
    <row r="2760" spans="1:16" s="20" customFormat="1" x14ac:dyDescent="0.25">
      <c r="A2760" s="19">
        <v>2019</v>
      </c>
      <c r="B2760" s="19">
        <v>10</v>
      </c>
      <c r="C2760" s="19" t="s">
        <v>222</v>
      </c>
      <c r="D2760" s="19" t="s">
        <v>229</v>
      </c>
      <c r="E2760" s="19" t="s">
        <v>224</v>
      </c>
      <c r="F2760" s="19" t="s">
        <v>234</v>
      </c>
      <c r="G2760" s="19" t="s">
        <v>226</v>
      </c>
      <c r="H2760" s="19">
        <v>354.52</v>
      </c>
      <c r="I2760" s="19">
        <v>0</v>
      </c>
      <c r="J2760" s="19">
        <v>0</v>
      </c>
      <c r="K2760" s="19">
        <v>0.28000000000000003</v>
      </c>
      <c r="L2760" s="19">
        <v>2.06</v>
      </c>
      <c r="M2760" s="19">
        <v>0</v>
      </c>
      <c r="N2760" s="19">
        <v>0</v>
      </c>
      <c r="O2760" s="19">
        <v>352.18</v>
      </c>
      <c r="P2760" s="82">
        <f t="shared" si="45"/>
        <v>352.18</v>
      </c>
    </row>
    <row r="2761" spans="1:16" s="20" customFormat="1" x14ac:dyDescent="0.25">
      <c r="A2761" s="19">
        <v>2019</v>
      </c>
      <c r="B2761" s="19">
        <v>10</v>
      </c>
      <c r="C2761" s="19" t="s">
        <v>15</v>
      </c>
      <c r="D2761" s="19" t="s">
        <v>131</v>
      </c>
      <c r="E2761" s="19" t="s">
        <v>43</v>
      </c>
      <c r="F2761" s="19" t="s">
        <v>235</v>
      </c>
      <c r="G2761" s="19" t="s">
        <v>16</v>
      </c>
      <c r="H2761" s="19">
        <v>61.71</v>
      </c>
      <c r="I2761" s="19">
        <v>0</v>
      </c>
      <c r="J2761" s="19">
        <v>0</v>
      </c>
      <c r="K2761" s="19">
        <v>0.35</v>
      </c>
      <c r="L2761" s="19">
        <v>42.93</v>
      </c>
      <c r="M2761" s="19">
        <v>0</v>
      </c>
      <c r="N2761" s="19">
        <v>0</v>
      </c>
      <c r="O2761" s="19">
        <v>18.440000000000001</v>
      </c>
      <c r="P2761" s="82">
        <f t="shared" si="45"/>
        <v>18.440000000000001</v>
      </c>
    </row>
    <row r="2762" spans="1:16" s="20" customFormat="1" x14ac:dyDescent="0.25">
      <c r="A2762" s="19">
        <v>2019</v>
      </c>
      <c r="B2762" s="19">
        <v>10</v>
      </c>
      <c r="C2762" s="19" t="s">
        <v>15</v>
      </c>
      <c r="D2762" s="19" t="s">
        <v>236</v>
      </c>
      <c r="E2762" s="19" t="s">
        <v>43</v>
      </c>
      <c r="F2762" s="19" t="s">
        <v>237</v>
      </c>
      <c r="G2762" s="19" t="s">
        <v>16</v>
      </c>
      <c r="H2762" s="19">
        <v>12.23</v>
      </c>
      <c r="I2762" s="19">
        <v>0</v>
      </c>
      <c r="J2762" s="19">
        <v>0</v>
      </c>
      <c r="K2762" s="19">
        <v>0.16</v>
      </c>
      <c r="L2762" s="19">
        <v>12.07</v>
      </c>
      <c r="M2762" s="19">
        <v>0</v>
      </c>
      <c r="N2762" s="19">
        <v>0</v>
      </c>
      <c r="O2762" s="19">
        <v>0</v>
      </c>
      <c r="P2762" s="82">
        <f t="shared" si="45"/>
        <v>0</v>
      </c>
    </row>
    <row r="2763" spans="1:16" s="20" customFormat="1" x14ac:dyDescent="0.25">
      <c r="A2763" s="19">
        <v>2019</v>
      </c>
      <c r="B2763" s="19">
        <v>10</v>
      </c>
      <c r="C2763" s="19" t="s">
        <v>15</v>
      </c>
      <c r="D2763" s="19" t="s">
        <v>131</v>
      </c>
      <c r="E2763" s="19" t="s">
        <v>43</v>
      </c>
      <c r="F2763" s="19" t="s">
        <v>237</v>
      </c>
      <c r="G2763" s="19" t="s">
        <v>16</v>
      </c>
      <c r="H2763" s="19">
        <v>1.33</v>
      </c>
      <c r="I2763" s="19">
        <v>0</v>
      </c>
      <c r="J2763" s="19">
        <v>0</v>
      </c>
      <c r="K2763" s="19">
        <v>0.02</v>
      </c>
      <c r="L2763" s="19">
        <v>1.31</v>
      </c>
      <c r="M2763" s="19">
        <v>0</v>
      </c>
      <c r="N2763" s="19">
        <v>0</v>
      </c>
      <c r="O2763" s="19">
        <v>0</v>
      </c>
      <c r="P2763" s="82">
        <f t="shared" si="45"/>
        <v>0</v>
      </c>
    </row>
    <row r="2764" spans="1:16" s="20" customFormat="1" x14ac:dyDescent="0.25">
      <c r="A2764" s="19">
        <v>2019</v>
      </c>
      <c r="B2764" s="19">
        <v>10</v>
      </c>
      <c r="C2764" s="19" t="s">
        <v>15</v>
      </c>
      <c r="D2764" s="19" t="s">
        <v>131</v>
      </c>
      <c r="E2764" s="19" t="s">
        <v>43</v>
      </c>
      <c r="F2764" s="19" t="s">
        <v>131</v>
      </c>
      <c r="G2764" s="19" t="s">
        <v>16</v>
      </c>
      <c r="H2764" s="19">
        <v>0.77</v>
      </c>
      <c r="I2764" s="19">
        <v>0</v>
      </c>
      <c r="J2764" s="19">
        <v>0</v>
      </c>
      <c r="K2764" s="19">
        <v>0.67</v>
      </c>
      <c r="L2764" s="19">
        <v>0.09</v>
      </c>
      <c r="M2764" s="19">
        <v>0</v>
      </c>
      <c r="N2764" s="19">
        <v>0</v>
      </c>
      <c r="O2764" s="19">
        <v>0</v>
      </c>
      <c r="P2764" s="82">
        <f t="shared" si="45"/>
        <v>0</v>
      </c>
    </row>
    <row r="2765" spans="1:16" s="20" customFormat="1" x14ac:dyDescent="0.25">
      <c r="A2765" s="19">
        <v>2019</v>
      </c>
      <c r="B2765" s="19">
        <v>10</v>
      </c>
      <c r="C2765" s="19" t="s">
        <v>133</v>
      </c>
      <c r="D2765" s="19" t="s">
        <v>292</v>
      </c>
      <c r="E2765" s="19" t="s">
        <v>81</v>
      </c>
      <c r="F2765" s="19" t="s">
        <v>239</v>
      </c>
      <c r="G2765" s="19" t="s">
        <v>240</v>
      </c>
      <c r="H2765" s="19">
        <v>0.02</v>
      </c>
      <c r="I2765" s="19">
        <v>0</v>
      </c>
      <c r="J2765" s="19">
        <v>0</v>
      </c>
      <c r="K2765" s="19">
        <v>0</v>
      </c>
      <c r="L2765" s="19">
        <v>0.02</v>
      </c>
      <c r="M2765" s="19">
        <v>0</v>
      </c>
      <c r="N2765" s="19">
        <v>0</v>
      </c>
      <c r="O2765" s="19">
        <v>0</v>
      </c>
      <c r="P2765" s="82">
        <f t="shared" si="45"/>
        <v>0</v>
      </c>
    </row>
    <row r="2766" spans="1:16" s="20" customFormat="1" x14ac:dyDescent="0.25">
      <c r="A2766" s="19">
        <v>2019</v>
      </c>
      <c r="B2766" s="19">
        <v>10</v>
      </c>
      <c r="C2766" s="19" t="s">
        <v>133</v>
      </c>
      <c r="D2766" s="19" t="s">
        <v>238</v>
      </c>
      <c r="E2766" s="19" t="s">
        <v>81</v>
      </c>
      <c r="F2766" s="19" t="s">
        <v>241</v>
      </c>
      <c r="G2766" s="19" t="s">
        <v>240</v>
      </c>
      <c r="H2766" s="19">
        <v>0.2</v>
      </c>
      <c r="I2766" s="19">
        <v>0</v>
      </c>
      <c r="J2766" s="19">
        <v>0</v>
      </c>
      <c r="K2766" s="19">
        <v>0.15</v>
      </c>
      <c r="L2766" s="19">
        <v>0.05</v>
      </c>
      <c r="M2766" s="19">
        <v>0</v>
      </c>
      <c r="N2766" s="19">
        <v>0</v>
      </c>
      <c r="O2766" s="19">
        <v>0</v>
      </c>
      <c r="P2766" s="82">
        <f t="shared" si="45"/>
        <v>0</v>
      </c>
    </row>
    <row r="2767" spans="1:16" s="20" customFormat="1" x14ac:dyDescent="0.25">
      <c r="A2767" s="19">
        <v>2019</v>
      </c>
      <c r="B2767" s="19">
        <v>10</v>
      </c>
      <c r="C2767" s="19" t="s">
        <v>19</v>
      </c>
      <c r="D2767" s="19" t="s">
        <v>166</v>
      </c>
      <c r="E2767" s="19" t="s">
        <v>242</v>
      </c>
      <c r="F2767" s="19" t="s">
        <v>243</v>
      </c>
      <c r="G2767" s="19" t="s">
        <v>244</v>
      </c>
      <c r="H2767" s="19">
        <v>1.3599999999999999</v>
      </c>
      <c r="I2767" s="19">
        <v>0</v>
      </c>
      <c r="J2767" s="19">
        <v>0</v>
      </c>
      <c r="K2767" s="19">
        <v>1.3599999999999999</v>
      </c>
      <c r="L2767" s="19">
        <v>0</v>
      </c>
      <c r="M2767" s="19">
        <v>0</v>
      </c>
      <c r="N2767" s="19">
        <v>0</v>
      </c>
      <c r="O2767" s="19">
        <v>0</v>
      </c>
      <c r="P2767" s="82">
        <f t="shared" si="45"/>
        <v>0</v>
      </c>
    </row>
    <row r="2768" spans="1:16" s="20" customFormat="1" x14ac:dyDescent="0.25">
      <c r="A2768" s="19">
        <v>2019</v>
      </c>
      <c r="B2768" s="19">
        <v>10</v>
      </c>
      <c r="C2768" s="19" t="s">
        <v>19</v>
      </c>
      <c r="D2768" s="19" t="s">
        <v>166</v>
      </c>
      <c r="E2768" s="19" t="s">
        <v>242</v>
      </c>
      <c r="F2768" s="19" t="s">
        <v>245</v>
      </c>
      <c r="G2768" s="19" t="s">
        <v>244</v>
      </c>
      <c r="H2768" s="19">
        <v>0.34</v>
      </c>
      <c r="I2768" s="19">
        <v>0</v>
      </c>
      <c r="J2768" s="19">
        <v>0</v>
      </c>
      <c r="K2768" s="19">
        <v>0.34</v>
      </c>
      <c r="L2768" s="19">
        <v>0</v>
      </c>
      <c r="M2768" s="19">
        <v>0</v>
      </c>
      <c r="N2768" s="19">
        <v>0</v>
      </c>
      <c r="O2768" s="19">
        <v>0</v>
      </c>
      <c r="P2768" s="82">
        <f t="shared" si="45"/>
        <v>0</v>
      </c>
    </row>
    <row r="2769" spans="1:16" s="20" customFormat="1" x14ac:dyDescent="0.25">
      <c r="A2769" s="19">
        <v>2019</v>
      </c>
      <c r="B2769" s="19">
        <v>10</v>
      </c>
      <c r="C2769" s="19" t="s">
        <v>19</v>
      </c>
      <c r="D2769" s="19" t="s">
        <v>166</v>
      </c>
      <c r="E2769" s="19" t="s">
        <v>242</v>
      </c>
      <c r="F2769" s="19" t="s">
        <v>246</v>
      </c>
      <c r="G2769" s="19" t="s">
        <v>247</v>
      </c>
      <c r="H2769" s="19">
        <v>0.03</v>
      </c>
      <c r="I2769" s="19">
        <v>0</v>
      </c>
      <c r="J2769" s="19">
        <v>0</v>
      </c>
      <c r="K2769" s="19">
        <v>0.03</v>
      </c>
      <c r="L2769" s="19">
        <v>0</v>
      </c>
      <c r="M2769" s="19">
        <v>0</v>
      </c>
      <c r="N2769" s="19">
        <v>0</v>
      </c>
      <c r="O2769" s="19">
        <v>0</v>
      </c>
      <c r="P2769" s="82">
        <f t="shared" si="45"/>
        <v>0</v>
      </c>
    </row>
    <row r="2770" spans="1:16" s="20" customFormat="1" x14ac:dyDescent="0.25">
      <c r="A2770" s="19">
        <v>2019</v>
      </c>
      <c r="B2770" s="19">
        <v>10</v>
      </c>
      <c r="C2770" s="19" t="s">
        <v>19</v>
      </c>
      <c r="D2770" s="19" t="s">
        <v>166</v>
      </c>
      <c r="E2770" s="19" t="s">
        <v>242</v>
      </c>
      <c r="F2770" s="19" t="s">
        <v>248</v>
      </c>
      <c r="G2770" s="19" t="s">
        <v>247</v>
      </c>
      <c r="H2770" s="19">
        <v>0.14000000000000001</v>
      </c>
      <c r="I2770" s="19">
        <v>0</v>
      </c>
      <c r="J2770" s="19">
        <v>0</v>
      </c>
      <c r="K2770" s="19">
        <v>0.14000000000000001</v>
      </c>
      <c r="L2770" s="19">
        <v>0</v>
      </c>
      <c r="M2770" s="19">
        <v>0</v>
      </c>
      <c r="N2770" s="19">
        <v>0</v>
      </c>
      <c r="O2770" s="19">
        <v>0</v>
      </c>
      <c r="P2770" s="82">
        <f t="shared" si="45"/>
        <v>0</v>
      </c>
    </row>
    <row r="2771" spans="1:16" s="20" customFormat="1" x14ac:dyDescent="0.25">
      <c r="A2771" s="19">
        <v>2019</v>
      </c>
      <c r="B2771" s="19">
        <v>10</v>
      </c>
      <c r="C2771" s="19" t="s">
        <v>55</v>
      </c>
      <c r="D2771" s="19" t="s">
        <v>249</v>
      </c>
      <c r="E2771" s="19" t="s">
        <v>250</v>
      </c>
      <c r="F2771" s="19" t="s">
        <v>251</v>
      </c>
      <c r="G2771" s="19" t="s">
        <v>252</v>
      </c>
      <c r="H2771" s="19">
        <v>11.72</v>
      </c>
      <c r="I2771" s="19">
        <v>0</v>
      </c>
      <c r="J2771" s="19">
        <v>0</v>
      </c>
      <c r="K2771" s="19">
        <v>1.28</v>
      </c>
      <c r="L2771" s="19">
        <v>10.44</v>
      </c>
      <c r="M2771" s="19">
        <v>0</v>
      </c>
      <c r="N2771" s="19">
        <v>0</v>
      </c>
      <c r="O2771" s="19">
        <v>0</v>
      </c>
      <c r="P2771" s="82">
        <f t="shared" si="45"/>
        <v>0</v>
      </c>
    </row>
    <row r="2772" spans="1:16" s="20" customFormat="1" x14ac:dyDescent="0.25">
      <c r="A2772" s="19">
        <v>2019</v>
      </c>
      <c r="B2772" s="19">
        <v>10</v>
      </c>
      <c r="C2772" s="19" t="s">
        <v>253</v>
      </c>
      <c r="D2772" s="19" t="s">
        <v>254</v>
      </c>
      <c r="E2772" s="19" t="s">
        <v>255</v>
      </c>
      <c r="F2772" s="19" t="s">
        <v>256</v>
      </c>
      <c r="G2772" s="19" t="s">
        <v>253</v>
      </c>
      <c r="H2772" s="19">
        <v>838.73</v>
      </c>
      <c r="I2772" s="19">
        <v>0</v>
      </c>
      <c r="J2772" s="19">
        <v>0</v>
      </c>
      <c r="K2772" s="19">
        <v>0.9</v>
      </c>
      <c r="L2772" s="19">
        <v>4.16</v>
      </c>
      <c r="M2772" s="19">
        <v>0</v>
      </c>
      <c r="N2772" s="19">
        <v>0</v>
      </c>
      <c r="O2772" s="19">
        <v>833.69</v>
      </c>
      <c r="P2772" s="82">
        <f t="shared" si="45"/>
        <v>833.69</v>
      </c>
    </row>
    <row r="2773" spans="1:16" s="20" customFormat="1" x14ac:dyDescent="0.25">
      <c r="A2773" s="19">
        <v>2019</v>
      </c>
      <c r="B2773" s="19">
        <v>10</v>
      </c>
      <c r="C2773" s="19" t="s">
        <v>253</v>
      </c>
      <c r="D2773" s="19" t="s">
        <v>254</v>
      </c>
      <c r="E2773" s="19" t="s">
        <v>255</v>
      </c>
      <c r="F2773" s="19" t="s">
        <v>257</v>
      </c>
      <c r="G2773" s="19" t="s">
        <v>253</v>
      </c>
      <c r="H2773" s="19">
        <v>5024.4399999999996</v>
      </c>
      <c r="I2773" s="19">
        <v>0</v>
      </c>
      <c r="J2773" s="19">
        <v>0</v>
      </c>
      <c r="K2773" s="19">
        <v>6.5</v>
      </c>
      <c r="L2773" s="19">
        <v>222.01</v>
      </c>
      <c r="M2773" s="19">
        <v>0</v>
      </c>
      <c r="N2773" s="19">
        <v>0</v>
      </c>
      <c r="O2773" s="19">
        <v>4795.93</v>
      </c>
      <c r="P2773" s="82">
        <f t="shared" si="45"/>
        <v>4795.93</v>
      </c>
    </row>
    <row r="2774" spans="1:16" s="20" customFormat="1" x14ac:dyDescent="0.25">
      <c r="A2774" s="19">
        <v>2019</v>
      </c>
      <c r="B2774" s="19">
        <v>10</v>
      </c>
      <c r="C2774" s="19" t="s">
        <v>27</v>
      </c>
      <c r="D2774" s="19" t="s">
        <v>84</v>
      </c>
      <c r="E2774" s="19" t="s">
        <v>43</v>
      </c>
      <c r="F2774" s="19" t="s">
        <v>258</v>
      </c>
      <c r="G2774" s="19" t="s">
        <v>258</v>
      </c>
      <c r="H2774" s="19">
        <v>0.1</v>
      </c>
      <c r="I2774" s="19">
        <v>0</v>
      </c>
      <c r="J2774" s="19">
        <v>0</v>
      </c>
      <c r="K2774" s="19">
        <v>0.1</v>
      </c>
      <c r="L2774" s="19">
        <v>0</v>
      </c>
      <c r="M2774" s="19">
        <v>0</v>
      </c>
      <c r="N2774" s="19">
        <v>0</v>
      </c>
      <c r="O2774" s="19">
        <v>0</v>
      </c>
      <c r="P2774" s="82">
        <f t="shared" si="45"/>
        <v>0</v>
      </c>
    </row>
    <row r="2775" spans="1:16" s="20" customFormat="1" x14ac:dyDescent="0.25">
      <c r="A2775" s="19">
        <v>2019</v>
      </c>
      <c r="B2775" s="19">
        <v>10</v>
      </c>
      <c r="C2775" s="19" t="s">
        <v>27</v>
      </c>
      <c r="D2775" s="19" t="s">
        <v>84</v>
      </c>
      <c r="E2775" s="19" t="s">
        <v>43</v>
      </c>
      <c r="F2775" s="19" t="s">
        <v>259</v>
      </c>
      <c r="G2775" s="19" t="s">
        <v>258</v>
      </c>
      <c r="H2775" s="19">
        <v>10.68</v>
      </c>
      <c r="I2775" s="19">
        <v>0</v>
      </c>
      <c r="J2775" s="19">
        <v>0</v>
      </c>
      <c r="K2775" s="19">
        <v>10.68</v>
      </c>
      <c r="L2775" s="19">
        <v>0</v>
      </c>
      <c r="M2775" s="19">
        <v>0</v>
      </c>
      <c r="N2775" s="19">
        <v>0</v>
      </c>
      <c r="O2775" s="19">
        <v>0</v>
      </c>
      <c r="P2775" s="82">
        <f t="shared" si="45"/>
        <v>0</v>
      </c>
    </row>
    <row r="2776" spans="1:16" s="20" customFormat="1" x14ac:dyDescent="0.25">
      <c r="A2776" s="19">
        <v>2019</v>
      </c>
      <c r="B2776" s="19">
        <v>10</v>
      </c>
      <c r="C2776" s="19" t="s">
        <v>27</v>
      </c>
      <c r="D2776" s="19" t="s">
        <v>84</v>
      </c>
      <c r="E2776" s="19" t="s">
        <v>43</v>
      </c>
      <c r="F2776" s="19" t="s">
        <v>260</v>
      </c>
      <c r="G2776" s="19" t="s">
        <v>258</v>
      </c>
      <c r="H2776" s="19">
        <v>6.91</v>
      </c>
      <c r="I2776" s="19">
        <v>0</v>
      </c>
      <c r="J2776" s="19">
        <v>0</v>
      </c>
      <c r="K2776" s="19">
        <v>6.91</v>
      </c>
      <c r="L2776" s="19">
        <v>0</v>
      </c>
      <c r="M2776" s="19">
        <v>0</v>
      </c>
      <c r="N2776" s="19">
        <v>0</v>
      </c>
      <c r="O2776" s="19">
        <v>0</v>
      </c>
      <c r="P2776" s="82">
        <f t="shared" si="45"/>
        <v>0</v>
      </c>
    </row>
    <row r="2777" spans="1:16" s="20" customFormat="1" x14ac:dyDescent="0.25">
      <c r="A2777" s="19">
        <v>2019</v>
      </c>
      <c r="B2777" s="19">
        <v>10</v>
      </c>
      <c r="C2777" s="19" t="s">
        <v>27</v>
      </c>
      <c r="D2777" s="19" t="s">
        <v>158</v>
      </c>
      <c r="E2777" s="5" t="s">
        <v>17</v>
      </c>
      <c r="F2777" s="19" t="s">
        <v>261</v>
      </c>
      <c r="G2777" s="19" t="s">
        <v>34</v>
      </c>
      <c r="H2777" s="19">
        <v>9.41</v>
      </c>
      <c r="I2777" s="19">
        <v>0</v>
      </c>
      <c r="J2777" s="19">
        <v>0</v>
      </c>
      <c r="K2777" s="19">
        <v>9.41</v>
      </c>
      <c r="L2777" s="19">
        <v>0</v>
      </c>
      <c r="M2777" s="19">
        <v>0</v>
      </c>
      <c r="N2777" s="19">
        <v>0</v>
      </c>
      <c r="O2777" s="19">
        <v>0</v>
      </c>
      <c r="P2777" s="82">
        <f t="shared" si="45"/>
        <v>0</v>
      </c>
    </row>
    <row r="2778" spans="1:16" s="20" customFormat="1" x14ac:dyDescent="0.25">
      <c r="A2778" s="19">
        <v>2019</v>
      </c>
      <c r="B2778" s="19">
        <v>10</v>
      </c>
      <c r="C2778" s="19" t="s">
        <v>27</v>
      </c>
      <c r="D2778" s="19" t="s">
        <v>158</v>
      </c>
      <c r="E2778" s="5" t="s">
        <v>17</v>
      </c>
      <c r="F2778" s="19" t="s">
        <v>262</v>
      </c>
      <c r="G2778" s="19" t="s">
        <v>34</v>
      </c>
      <c r="H2778" s="19">
        <v>6.88</v>
      </c>
      <c r="I2778" s="19">
        <v>0</v>
      </c>
      <c r="J2778" s="19">
        <v>0</v>
      </c>
      <c r="K2778" s="19">
        <v>6.9999999999999993E-2</v>
      </c>
      <c r="L2778" s="19">
        <v>0</v>
      </c>
      <c r="M2778" s="19">
        <v>6.8</v>
      </c>
      <c r="N2778" s="19">
        <v>10.610000000000001</v>
      </c>
      <c r="O2778" s="19">
        <v>0</v>
      </c>
      <c r="P2778" s="82">
        <f t="shared" si="45"/>
        <v>-3.8100000000000014</v>
      </c>
    </row>
    <row r="2779" spans="1:16" s="20" customFormat="1" x14ac:dyDescent="0.25">
      <c r="A2779" s="19">
        <v>2019</v>
      </c>
      <c r="B2779" s="19">
        <v>10</v>
      </c>
      <c r="C2779" s="19" t="s">
        <v>27</v>
      </c>
      <c r="D2779" s="19" t="s">
        <v>158</v>
      </c>
      <c r="E2779" s="5" t="s">
        <v>17</v>
      </c>
      <c r="F2779" s="19" t="s">
        <v>263</v>
      </c>
      <c r="G2779" s="19" t="s">
        <v>34</v>
      </c>
      <c r="H2779" s="19">
        <v>18.549999999999997</v>
      </c>
      <c r="I2779" s="19">
        <v>0</v>
      </c>
      <c r="J2779" s="19">
        <v>0</v>
      </c>
      <c r="K2779" s="19">
        <v>0.2</v>
      </c>
      <c r="L2779" s="19">
        <v>0</v>
      </c>
      <c r="M2779" s="19">
        <v>18.350000000000001</v>
      </c>
      <c r="N2779" s="19">
        <v>28.6</v>
      </c>
      <c r="O2779" s="19">
        <v>0</v>
      </c>
      <c r="P2779" s="82">
        <f t="shared" si="45"/>
        <v>-10.25</v>
      </c>
    </row>
    <row r="2780" spans="1:16" s="20" customFormat="1" x14ac:dyDescent="0.25">
      <c r="A2780" s="19">
        <v>2019</v>
      </c>
      <c r="B2780" s="19">
        <v>10</v>
      </c>
      <c r="C2780" s="19" t="s">
        <v>27</v>
      </c>
      <c r="D2780" s="19" t="s">
        <v>158</v>
      </c>
      <c r="E2780" s="5" t="s">
        <v>17</v>
      </c>
      <c r="F2780" s="19" t="s">
        <v>264</v>
      </c>
      <c r="G2780" s="19" t="s">
        <v>34</v>
      </c>
      <c r="H2780" s="19">
        <v>3.06</v>
      </c>
      <c r="I2780" s="19">
        <v>0</v>
      </c>
      <c r="J2780" s="19">
        <v>0</v>
      </c>
      <c r="K2780" s="19">
        <v>0.04</v>
      </c>
      <c r="L2780" s="19">
        <v>0</v>
      </c>
      <c r="M2780" s="19">
        <v>3.0300000000000002</v>
      </c>
      <c r="N2780" s="19">
        <v>4.7200000000000006</v>
      </c>
      <c r="O2780" s="19">
        <v>0</v>
      </c>
      <c r="P2780" s="82">
        <f t="shared" si="45"/>
        <v>-1.6900000000000004</v>
      </c>
    </row>
    <row r="2781" spans="1:16" s="20" customFormat="1" x14ac:dyDescent="0.25">
      <c r="A2781" s="19">
        <v>2019</v>
      </c>
      <c r="B2781" s="19">
        <v>10</v>
      </c>
      <c r="C2781" s="19" t="s">
        <v>27</v>
      </c>
      <c r="D2781" s="19" t="s">
        <v>158</v>
      </c>
      <c r="E2781" s="5" t="s">
        <v>17</v>
      </c>
      <c r="F2781" s="19" t="s">
        <v>265</v>
      </c>
      <c r="G2781" s="19" t="s">
        <v>34</v>
      </c>
      <c r="H2781" s="19">
        <v>1.8199999999999998</v>
      </c>
      <c r="I2781" s="19">
        <v>0</v>
      </c>
      <c r="J2781" s="19">
        <v>0</v>
      </c>
      <c r="K2781" s="19">
        <v>0.02</v>
      </c>
      <c r="L2781" s="19">
        <v>0</v>
      </c>
      <c r="M2781" s="19">
        <v>1.8</v>
      </c>
      <c r="N2781" s="19">
        <v>2.8</v>
      </c>
      <c r="O2781" s="19">
        <v>0</v>
      </c>
      <c r="P2781" s="82">
        <f t="shared" si="45"/>
        <v>-0.99999999999999978</v>
      </c>
    </row>
    <row r="2782" spans="1:16" s="20" customFormat="1" x14ac:dyDescent="0.25">
      <c r="A2782" s="19">
        <v>2019</v>
      </c>
      <c r="B2782" s="19">
        <v>10</v>
      </c>
      <c r="C2782" s="19" t="s">
        <v>27</v>
      </c>
      <c r="D2782" s="19" t="s">
        <v>158</v>
      </c>
      <c r="E2782" s="5" t="s">
        <v>17</v>
      </c>
      <c r="F2782" s="19" t="s">
        <v>266</v>
      </c>
      <c r="G2782" s="19" t="s">
        <v>34</v>
      </c>
      <c r="H2782" s="19">
        <v>0.14000000000000001</v>
      </c>
      <c r="I2782" s="19">
        <v>0</v>
      </c>
      <c r="J2782" s="19">
        <v>0</v>
      </c>
      <c r="K2782" s="19">
        <v>0</v>
      </c>
      <c r="L2782" s="19">
        <v>0</v>
      </c>
      <c r="M2782" s="19">
        <v>0.14000000000000001</v>
      </c>
      <c r="N2782" s="19">
        <v>0.21</v>
      </c>
      <c r="O2782" s="19">
        <v>0</v>
      </c>
      <c r="P2782" s="82">
        <f t="shared" si="45"/>
        <v>-6.9999999999999979E-2</v>
      </c>
    </row>
    <row r="2783" spans="1:16" s="20" customFormat="1" x14ac:dyDescent="0.25">
      <c r="A2783" s="19">
        <v>2019</v>
      </c>
      <c r="B2783" s="19">
        <v>10</v>
      </c>
      <c r="C2783" s="19" t="s">
        <v>124</v>
      </c>
      <c r="D2783" s="19" t="s">
        <v>125</v>
      </c>
      <c r="E2783" s="19" t="s">
        <v>543</v>
      </c>
      <c r="F2783" s="19" t="s">
        <v>270</v>
      </c>
      <c r="G2783" s="19" t="s">
        <v>269</v>
      </c>
      <c r="H2783" s="19">
        <v>2.04</v>
      </c>
      <c r="I2783" s="19">
        <v>0</v>
      </c>
      <c r="J2783" s="19">
        <v>0</v>
      </c>
      <c r="K2783" s="19">
        <v>2.04</v>
      </c>
      <c r="L2783" s="19">
        <v>0</v>
      </c>
      <c r="M2783" s="19">
        <v>0</v>
      </c>
      <c r="N2783" s="19">
        <v>0</v>
      </c>
      <c r="O2783" s="19">
        <v>0</v>
      </c>
      <c r="P2783" s="82">
        <f t="shared" si="45"/>
        <v>0</v>
      </c>
    </row>
    <row r="2784" spans="1:16" s="20" customFormat="1" x14ac:dyDescent="0.25">
      <c r="A2784" s="19">
        <v>2019</v>
      </c>
      <c r="B2784" s="19">
        <v>10</v>
      </c>
      <c r="C2784" s="19" t="s">
        <v>61</v>
      </c>
      <c r="D2784" s="19" t="s">
        <v>271</v>
      </c>
      <c r="E2784" s="19" t="s">
        <v>29</v>
      </c>
      <c r="F2784" s="19" t="s">
        <v>271</v>
      </c>
      <c r="G2784" s="19" t="s">
        <v>272</v>
      </c>
      <c r="H2784" s="19">
        <v>24.96</v>
      </c>
      <c r="I2784" s="19">
        <v>0</v>
      </c>
      <c r="J2784" s="19">
        <v>0</v>
      </c>
      <c r="K2784" s="19">
        <v>11.98</v>
      </c>
      <c r="L2784" s="19">
        <v>12.98</v>
      </c>
      <c r="M2784" s="19">
        <v>0</v>
      </c>
      <c r="N2784" s="19">
        <v>0</v>
      </c>
      <c r="O2784" s="19">
        <v>0</v>
      </c>
      <c r="P2784" s="82">
        <f t="shared" si="45"/>
        <v>0</v>
      </c>
    </row>
    <row r="2785" spans="1:16" s="20" customFormat="1" x14ac:dyDescent="0.25">
      <c r="A2785" s="19">
        <v>2019</v>
      </c>
      <c r="B2785" s="19">
        <v>10</v>
      </c>
      <c r="C2785" s="19" t="s">
        <v>89</v>
      </c>
      <c r="D2785" s="19" t="s">
        <v>273</v>
      </c>
      <c r="E2785" s="19" t="s">
        <v>29</v>
      </c>
      <c r="F2785" s="19" t="s">
        <v>274</v>
      </c>
      <c r="G2785" s="19" t="s">
        <v>275</v>
      </c>
      <c r="H2785" s="19">
        <v>48.58</v>
      </c>
      <c r="I2785" s="19">
        <v>0</v>
      </c>
      <c r="J2785" s="19">
        <v>0</v>
      </c>
      <c r="K2785" s="19">
        <v>13.870000000000001</v>
      </c>
      <c r="L2785" s="19">
        <v>11.1</v>
      </c>
      <c r="M2785" s="19">
        <v>23.599999999999998</v>
      </c>
      <c r="N2785" s="19">
        <v>0</v>
      </c>
      <c r="O2785" s="19">
        <v>0</v>
      </c>
      <c r="P2785" s="82">
        <f t="shared" si="45"/>
        <v>23.599999999999998</v>
      </c>
    </row>
    <row r="2786" spans="1:16" s="20" customFormat="1" x14ac:dyDescent="0.25">
      <c r="A2786" s="19">
        <v>2019</v>
      </c>
      <c r="B2786" s="19">
        <v>10</v>
      </c>
      <c r="C2786" s="19" t="s">
        <v>89</v>
      </c>
      <c r="D2786" s="19" t="s">
        <v>273</v>
      </c>
      <c r="E2786" s="19" t="s">
        <v>29</v>
      </c>
      <c r="F2786" s="19" t="s">
        <v>276</v>
      </c>
      <c r="G2786" s="19" t="s">
        <v>275</v>
      </c>
      <c r="H2786" s="19">
        <v>144.41</v>
      </c>
      <c r="I2786" s="19">
        <v>0</v>
      </c>
      <c r="J2786" s="19">
        <v>0</v>
      </c>
      <c r="K2786" s="19">
        <v>37.409999999999997</v>
      </c>
      <c r="L2786" s="19">
        <v>33</v>
      </c>
      <c r="M2786" s="19">
        <v>74</v>
      </c>
      <c r="N2786" s="19">
        <v>0</v>
      </c>
      <c r="O2786" s="19">
        <v>0</v>
      </c>
      <c r="P2786" s="82">
        <f t="shared" si="45"/>
        <v>74</v>
      </c>
    </row>
    <row r="2787" spans="1:16" s="20" customFormat="1" x14ac:dyDescent="0.25">
      <c r="A2787" s="19">
        <v>2019</v>
      </c>
      <c r="B2787" s="19">
        <v>10</v>
      </c>
      <c r="C2787" s="19" t="s">
        <v>231</v>
      </c>
      <c r="D2787" s="19" t="s">
        <v>277</v>
      </c>
      <c r="E2787" s="19" t="s">
        <v>17</v>
      </c>
      <c r="F2787" s="19" t="s">
        <v>278</v>
      </c>
      <c r="G2787" s="19" t="s">
        <v>278</v>
      </c>
      <c r="H2787" s="19">
        <v>367.28</v>
      </c>
      <c r="I2787" s="19">
        <v>0</v>
      </c>
      <c r="J2787" s="19">
        <v>0</v>
      </c>
      <c r="K2787" s="19">
        <v>1.23</v>
      </c>
      <c r="L2787" s="19">
        <v>13.71</v>
      </c>
      <c r="M2787" s="19">
        <v>0</v>
      </c>
      <c r="N2787" s="19">
        <v>0</v>
      </c>
      <c r="O2787" s="19">
        <v>352.34</v>
      </c>
      <c r="P2787" s="82">
        <f t="shared" si="45"/>
        <v>352.34</v>
      </c>
    </row>
    <row r="2788" spans="1:16" s="20" customFormat="1" x14ac:dyDescent="0.25">
      <c r="A2788" s="19">
        <v>2019</v>
      </c>
      <c r="B2788" s="19">
        <v>10</v>
      </c>
      <c r="C2788" s="19" t="s">
        <v>231</v>
      </c>
      <c r="D2788" s="19" t="s">
        <v>277</v>
      </c>
      <c r="E2788" s="19" t="s">
        <v>17</v>
      </c>
      <c r="F2788" s="19" t="s">
        <v>279</v>
      </c>
      <c r="G2788" s="19" t="s">
        <v>278</v>
      </c>
      <c r="H2788" s="19">
        <v>34.1</v>
      </c>
      <c r="I2788" s="19">
        <v>0</v>
      </c>
      <c r="J2788" s="19">
        <v>0</v>
      </c>
      <c r="K2788" s="19">
        <v>0.11</v>
      </c>
      <c r="L2788" s="19">
        <v>1.27</v>
      </c>
      <c r="M2788" s="19">
        <v>0</v>
      </c>
      <c r="N2788" s="19">
        <v>0</v>
      </c>
      <c r="O2788" s="19">
        <v>32.72</v>
      </c>
      <c r="P2788" s="82">
        <f t="shared" si="45"/>
        <v>32.72</v>
      </c>
    </row>
    <row r="2789" spans="1:16" s="20" customFormat="1" x14ac:dyDescent="0.25">
      <c r="A2789" s="19">
        <v>2019</v>
      </c>
      <c r="B2789" s="19">
        <v>10</v>
      </c>
      <c r="C2789" s="19" t="s">
        <v>19</v>
      </c>
      <c r="D2789" s="19" t="s">
        <v>46</v>
      </c>
      <c r="E2789" s="19" t="s">
        <v>51</v>
      </c>
      <c r="F2789" s="19" t="s">
        <v>281</v>
      </c>
      <c r="G2789" s="19" t="s">
        <v>282</v>
      </c>
      <c r="H2789" s="19">
        <v>0.85</v>
      </c>
      <c r="I2789" s="19">
        <v>0</v>
      </c>
      <c r="J2789" s="19">
        <v>0</v>
      </c>
      <c r="K2789" s="19">
        <v>0.85</v>
      </c>
      <c r="L2789" s="19">
        <v>0</v>
      </c>
      <c r="M2789" s="19">
        <v>0</v>
      </c>
      <c r="N2789" s="19">
        <v>0</v>
      </c>
      <c r="O2789" s="19">
        <v>0</v>
      </c>
      <c r="P2789" s="82">
        <f t="shared" si="45"/>
        <v>0</v>
      </c>
    </row>
    <row r="2790" spans="1:16" s="20" customFormat="1" x14ac:dyDescent="0.25">
      <c r="A2790" s="19">
        <v>2019</v>
      </c>
      <c r="B2790" s="19">
        <v>10</v>
      </c>
      <c r="C2790" s="19" t="s">
        <v>19</v>
      </c>
      <c r="D2790" s="19" t="s">
        <v>46</v>
      </c>
      <c r="E2790" s="19" t="s">
        <v>51</v>
      </c>
      <c r="F2790" s="19" t="s">
        <v>283</v>
      </c>
      <c r="G2790" s="19" t="s">
        <v>282</v>
      </c>
      <c r="H2790" s="19">
        <v>0.11</v>
      </c>
      <c r="I2790" s="19">
        <v>0</v>
      </c>
      <c r="J2790" s="19">
        <v>0</v>
      </c>
      <c r="K2790" s="19">
        <v>0.11</v>
      </c>
      <c r="L2790" s="19">
        <v>0</v>
      </c>
      <c r="M2790" s="19">
        <v>0</v>
      </c>
      <c r="N2790" s="19">
        <v>0</v>
      </c>
      <c r="O2790" s="19">
        <v>0</v>
      </c>
      <c r="P2790" s="82">
        <f t="shared" si="45"/>
        <v>0</v>
      </c>
    </row>
    <row r="2791" spans="1:16" s="20" customFormat="1" x14ac:dyDescent="0.25">
      <c r="A2791" s="19">
        <v>2019</v>
      </c>
      <c r="B2791" s="19">
        <v>10</v>
      </c>
      <c r="C2791" s="19" t="s">
        <v>133</v>
      </c>
      <c r="D2791" s="19" t="s">
        <v>284</v>
      </c>
      <c r="E2791" s="19" t="s">
        <v>544</v>
      </c>
      <c r="F2791" s="19" t="s">
        <v>286</v>
      </c>
      <c r="G2791" s="19" t="s">
        <v>287</v>
      </c>
      <c r="H2791" s="19">
        <v>12.59</v>
      </c>
      <c r="I2791" s="19">
        <v>0</v>
      </c>
      <c r="J2791" s="19">
        <v>0</v>
      </c>
      <c r="K2791" s="19">
        <v>0.47</v>
      </c>
      <c r="L2791" s="19">
        <v>1.44</v>
      </c>
      <c r="M2791" s="19">
        <v>0</v>
      </c>
      <c r="N2791" s="19">
        <v>0</v>
      </c>
      <c r="O2791" s="19">
        <v>10.68</v>
      </c>
      <c r="P2791" s="82">
        <f t="shared" si="45"/>
        <v>10.68</v>
      </c>
    </row>
    <row r="2792" spans="1:16" s="20" customFormat="1" x14ac:dyDescent="0.25">
      <c r="A2792" s="19">
        <v>2019</v>
      </c>
      <c r="B2792" s="19">
        <v>10</v>
      </c>
      <c r="C2792" s="19" t="s">
        <v>89</v>
      </c>
      <c r="D2792" s="19" t="s">
        <v>288</v>
      </c>
      <c r="E2792" s="19" t="s">
        <v>543</v>
      </c>
      <c r="F2792" s="19" t="s">
        <v>289</v>
      </c>
      <c r="G2792" s="19" t="s">
        <v>290</v>
      </c>
      <c r="H2792" s="19">
        <v>0.12</v>
      </c>
      <c r="I2792" s="19">
        <v>0</v>
      </c>
      <c r="J2792" s="19">
        <v>0</v>
      </c>
      <c r="K2792" s="19">
        <v>0.12</v>
      </c>
      <c r="L2792" s="19">
        <v>0</v>
      </c>
      <c r="M2792" s="19">
        <v>0</v>
      </c>
      <c r="N2792" s="19">
        <v>0</v>
      </c>
      <c r="O2792" s="19">
        <v>0</v>
      </c>
      <c r="P2792" s="82">
        <f t="shared" si="45"/>
        <v>0</v>
      </c>
    </row>
    <row r="2793" spans="1:16" s="20" customFormat="1" x14ac:dyDescent="0.25">
      <c r="A2793" s="19">
        <v>2019</v>
      </c>
      <c r="B2793" s="19">
        <v>10</v>
      </c>
      <c r="C2793" s="19" t="s">
        <v>89</v>
      </c>
      <c r="D2793" s="19" t="s">
        <v>288</v>
      </c>
      <c r="E2793" s="19" t="s">
        <v>543</v>
      </c>
      <c r="F2793" s="19" t="s">
        <v>291</v>
      </c>
      <c r="G2793" s="19" t="s">
        <v>290</v>
      </c>
      <c r="H2793" s="19">
        <v>0.74</v>
      </c>
      <c r="I2793" s="19">
        <v>0</v>
      </c>
      <c r="J2793" s="19">
        <v>0</v>
      </c>
      <c r="K2793" s="19">
        <v>0.74</v>
      </c>
      <c r="L2793" s="19">
        <v>0</v>
      </c>
      <c r="M2793" s="19">
        <v>0</v>
      </c>
      <c r="N2793" s="19">
        <v>0</v>
      </c>
      <c r="O2793" s="19">
        <v>0</v>
      </c>
      <c r="P2793" s="82">
        <f t="shared" si="45"/>
        <v>0</v>
      </c>
    </row>
    <row r="2794" spans="1:16" s="20" customFormat="1" x14ac:dyDescent="0.25">
      <c r="A2794" s="19">
        <v>2019</v>
      </c>
      <c r="B2794" s="19">
        <v>10</v>
      </c>
      <c r="C2794" s="19" t="s">
        <v>19</v>
      </c>
      <c r="D2794" s="19" t="s">
        <v>66</v>
      </c>
      <c r="E2794" s="19" t="s">
        <v>43</v>
      </c>
      <c r="F2794" s="19" t="s">
        <v>117</v>
      </c>
      <c r="G2794" s="19" t="s">
        <v>117</v>
      </c>
      <c r="H2794" s="19">
        <v>1.1400000000000001</v>
      </c>
      <c r="I2794" s="19">
        <v>0</v>
      </c>
      <c r="J2794" s="19">
        <v>0</v>
      </c>
      <c r="K2794" s="19">
        <v>0</v>
      </c>
      <c r="L2794" s="19">
        <v>0</v>
      </c>
      <c r="M2794" s="19">
        <v>0</v>
      </c>
      <c r="N2794" s="19">
        <v>0</v>
      </c>
      <c r="O2794" s="19">
        <v>1.1400000000000001</v>
      </c>
      <c r="P2794" s="82">
        <f t="shared" si="45"/>
        <v>1.1400000000000001</v>
      </c>
    </row>
    <row r="2795" spans="1:16" s="20" customFormat="1" x14ac:dyDescent="0.25">
      <c r="A2795" s="19">
        <v>2019</v>
      </c>
      <c r="B2795" s="19">
        <v>10</v>
      </c>
      <c r="C2795" s="19" t="s">
        <v>133</v>
      </c>
      <c r="D2795" s="19" t="s">
        <v>292</v>
      </c>
      <c r="E2795" s="19" t="s">
        <v>29</v>
      </c>
      <c r="F2795" s="19" t="s">
        <v>293</v>
      </c>
      <c r="G2795" s="19" t="s">
        <v>294</v>
      </c>
      <c r="H2795" s="19">
        <v>0.04</v>
      </c>
      <c r="I2795" s="19">
        <v>0</v>
      </c>
      <c r="J2795" s="19">
        <v>0</v>
      </c>
      <c r="K2795" s="19">
        <v>0</v>
      </c>
      <c r="L2795" s="19">
        <v>0.04</v>
      </c>
      <c r="M2795" s="19">
        <v>0</v>
      </c>
      <c r="N2795" s="19">
        <v>0</v>
      </c>
      <c r="O2795" s="19">
        <v>0</v>
      </c>
      <c r="P2795" s="82">
        <f t="shared" si="45"/>
        <v>0</v>
      </c>
    </row>
    <row r="2796" spans="1:16" s="20" customFormat="1" x14ac:dyDescent="0.25">
      <c r="A2796" s="19">
        <v>2019</v>
      </c>
      <c r="B2796" s="19">
        <v>10</v>
      </c>
      <c r="C2796" s="19" t="s">
        <v>19</v>
      </c>
      <c r="D2796" s="19" t="s">
        <v>46</v>
      </c>
      <c r="E2796" s="19" t="s">
        <v>206</v>
      </c>
      <c r="F2796" s="19" t="s">
        <v>295</v>
      </c>
      <c r="G2796" s="19" t="s">
        <v>296</v>
      </c>
      <c r="H2796" s="19">
        <v>0.48</v>
      </c>
      <c r="I2796" s="19">
        <v>0</v>
      </c>
      <c r="J2796" s="19">
        <v>0</v>
      </c>
      <c r="K2796" s="19">
        <v>0.23</v>
      </c>
      <c r="L2796" s="19">
        <v>0.26</v>
      </c>
      <c r="M2796" s="19">
        <v>0</v>
      </c>
      <c r="N2796" s="19">
        <v>0</v>
      </c>
      <c r="O2796" s="19">
        <v>0</v>
      </c>
      <c r="P2796" s="82">
        <f t="shared" si="45"/>
        <v>0</v>
      </c>
    </row>
    <row r="2797" spans="1:16" s="20" customFormat="1" x14ac:dyDescent="0.25">
      <c r="A2797" s="19">
        <v>2019</v>
      </c>
      <c r="B2797" s="19">
        <v>10</v>
      </c>
      <c r="C2797" s="19" t="s">
        <v>19</v>
      </c>
      <c r="D2797" s="19" t="s">
        <v>46</v>
      </c>
      <c r="E2797" s="19" t="s">
        <v>206</v>
      </c>
      <c r="F2797" s="19" t="s">
        <v>297</v>
      </c>
      <c r="G2797" s="19" t="s">
        <v>296</v>
      </c>
      <c r="H2797" s="19">
        <v>0.25</v>
      </c>
      <c r="I2797" s="19">
        <v>0</v>
      </c>
      <c r="J2797" s="19">
        <v>0</v>
      </c>
      <c r="K2797" s="19">
        <v>0.12</v>
      </c>
      <c r="L2797" s="19">
        <v>0.13</v>
      </c>
      <c r="M2797" s="19">
        <v>0</v>
      </c>
      <c r="N2797" s="19">
        <v>0</v>
      </c>
      <c r="O2797" s="19">
        <v>0</v>
      </c>
      <c r="P2797" s="82">
        <f t="shared" si="45"/>
        <v>0</v>
      </c>
    </row>
    <row r="2798" spans="1:16" s="20" customFormat="1" x14ac:dyDescent="0.25">
      <c r="A2798" s="19">
        <v>2019</v>
      </c>
      <c r="B2798" s="19">
        <v>10</v>
      </c>
      <c r="C2798" s="19" t="s">
        <v>19</v>
      </c>
      <c r="D2798" s="19" t="s">
        <v>46</v>
      </c>
      <c r="E2798" s="19" t="s">
        <v>206</v>
      </c>
      <c r="F2798" s="19" t="s">
        <v>298</v>
      </c>
      <c r="G2798" s="19" t="s">
        <v>296</v>
      </c>
      <c r="H2798" s="19">
        <v>0.16</v>
      </c>
      <c r="I2798" s="19">
        <v>0</v>
      </c>
      <c r="J2798" s="19">
        <v>0</v>
      </c>
      <c r="K2798" s="19">
        <v>7.0000000000000007E-2</v>
      </c>
      <c r="L2798" s="19">
        <v>0.08</v>
      </c>
      <c r="M2798" s="19">
        <v>0</v>
      </c>
      <c r="N2798" s="19">
        <v>0</v>
      </c>
      <c r="O2798" s="19">
        <v>0</v>
      </c>
      <c r="P2798" s="82">
        <f t="shared" si="45"/>
        <v>0</v>
      </c>
    </row>
    <row r="2799" spans="1:16" s="20" customFormat="1" x14ac:dyDescent="0.25">
      <c r="A2799" s="19">
        <v>2019</v>
      </c>
      <c r="B2799" s="19">
        <v>10</v>
      </c>
      <c r="C2799" s="19" t="s">
        <v>19</v>
      </c>
      <c r="D2799" s="19" t="s">
        <v>299</v>
      </c>
      <c r="E2799" s="19" t="s">
        <v>81</v>
      </c>
      <c r="F2799" s="19" t="s">
        <v>300</v>
      </c>
      <c r="G2799" s="19" t="s">
        <v>301</v>
      </c>
      <c r="H2799" s="19">
        <v>5.46</v>
      </c>
      <c r="I2799" s="19">
        <v>0</v>
      </c>
      <c r="J2799" s="19">
        <v>0</v>
      </c>
      <c r="K2799" s="19">
        <v>0</v>
      </c>
      <c r="L2799" s="19">
        <v>5.46</v>
      </c>
      <c r="M2799" s="19">
        <v>0</v>
      </c>
      <c r="N2799" s="19">
        <v>0</v>
      </c>
      <c r="O2799" s="19">
        <v>0</v>
      </c>
      <c r="P2799" s="82">
        <f t="shared" si="45"/>
        <v>0</v>
      </c>
    </row>
    <row r="2800" spans="1:16" s="20" customFormat="1" x14ac:dyDescent="0.25">
      <c r="A2800" s="19">
        <v>2019</v>
      </c>
      <c r="B2800" s="19">
        <v>10</v>
      </c>
      <c r="C2800" s="19" t="s">
        <v>19</v>
      </c>
      <c r="D2800" s="19" t="s">
        <v>106</v>
      </c>
      <c r="E2800" s="19" t="s">
        <v>85</v>
      </c>
      <c r="F2800" s="19" t="s">
        <v>302</v>
      </c>
      <c r="G2800" s="19" t="s">
        <v>303</v>
      </c>
      <c r="H2800" s="19">
        <v>79.33</v>
      </c>
      <c r="I2800" s="19">
        <v>0</v>
      </c>
      <c r="J2800" s="19">
        <v>0</v>
      </c>
      <c r="K2800" s="19">
        <v>4</v>
      </c>
      <c r="L2800" s="19">
        <v>0</v>
      </c>
      <c r="M2800" s="19">
        <v>75.33</v>
      </c>
      <c r="N2800" s="19">
        <v>9.82</v>
      </c>
      <c r="O2800" s="19">
        <v>0</v>
      </c>
      <c r="P2800" s="82">
        <f t="shared" si="45"/>
        <v>65.509999999999991</v>
      </c>
    </row>
    <row r="2801" spans="1:16" s="20" customFormat="1" x14ac:dyDescent="0.25">
      <c r="A2801" s="19">
        <v>2019</v>
      </c>
      <c r="B2801" s="19">
        <v>10</v>
      </c>
      <c r="C2801" s="19" t="s">
        <v>19</v>
      </c>
      <c r="D2801" s="19" t="s">
        <v>20</v>
      </c>
      <c r="E2801" s="19" t="s">
        <v>304</v>
      </c>
      <c r="F2801" s="19" t="s">
        <v>305</v>
      </c>
      <c r="G2801" s="19" t="s">
        <v>306</v>
      </c>
      <c r="H2801" s="19">
        <v>0.15</v>
      </c>
      <c r="I2801" s="19">
        <v>0</v>
      </c>
      <c r="J2801" s="19">
        <v>0</v>
      </c>
      <c r="K2801" s="19">
        <v>0.15</v>
      </c>
      <c r="L2801" s="19">
        <v>0</v>
      </c>
      <c r="M2801" s="19">
        <v>0</v>
      </c>
      <c r="N2801" s="19">
        <v>0</v>
      </c>
      <c r="O2801" s="19">
        <v>0</v>
      </c>
      <c r="P2801" s="82">
        <f t="shared" si="45"/>
        <v>0</v>
      </c>
    </row>
    <row r="2802" spans="1:16" s="20" customFormat="1" x14ac:dyDescent="0.25">
      <c r="A2802" s="19">
        <v>2019</v>
      </c>
      <c r="B2802" s="19">
        <v>10</v>
      </c>
      <c r="C2802" s="19" t="s">
        <v>19</v>
      </c>
      <c r="D2802" s="19" t="s">
        <v>20</v>
      </c>
      <c r="E2802" s="19" t="s">
        <v>304</v>
      </c>
      <c r="F2802" s="19" t="s">
        <v>307</v>
      </c>
      <c r="G2802" s="19" t="s">
        <v>306</v>
      </c>
      <c r="H2802" s="19">
        <v>1.54</v>
      </c>
      <c r="I2802" s="19">
        <v>0</v>
      </c>
      <c r="J2802" s="19">
        <v>0</v>
      </c>
      <c r="K2802" s="19">
        <v>0</v>
      </c>
      <c r="L2802" s="19">
        <v>1.54</v>
      </c>
      <c r="M2802" s="19">
        <v>0</v>
      </c>
      <c r="N2802" s="19">
        <v>0</v>
      </c>
      <c r="O2802" s="19">
        <v>0</v>
      </c>
      <c r="P2802" s="82">
        <f t="shared" si="45"/>
        <v>0</v>
      </c>
    </row>
    <row r="2803" spans="1:16" s="20" customFormat="1" x14ac:dyDescent="0.25">
      <c r="A2803" s="19">
        <v>2019</v>
      </c>
      <c r="B2803" s="19">
        <v>10</v>
      </c>
      <c r="C2803" s="19" t="s">
        <v>19</v>
      </c>
      <c r="D2803" s="19" t="s">
        <v>103</v>
      </c>
      <c r="E2803" s="19" t="s">
        <v>304</v>
      </c>
      <c r="F2803" s="19" t="s">
        <v>308</v>
      </c>
      <c r="G2803" s="19" t="s">
        <v>306</v>
      </c>
      <c r="H2803" s="19">
        <v>0.01</v>
      </c>
      <c r="I2803" s="19">
        <v>0</v>
      </c>
      <c r="J2803" s="19">
        <v>0</v>
      </c>
      <c r="K2803" s="19">
        <v>0</v>
      </c>
      <c r="L2803" s="19">
        <v>0.01</v>
      </c>
      <c r="M2803" s="19">
        <v>0</v>
      </c>
      <c r="N2803" s="19">
        <v>0</v>
      </c>
      <c r="O2803" s="19">
        <v>0</v>
      </c>
      <c r="P2803" s="82">
        <f t="shared" si="45"/>
        <v>0</v>
      </c>
    </row>
    <row r="2804" spans="1:16" s="20" customFormat="1" x14ac:dyDescent="0.25">
      <c r="A2804" s="19">
        <v>2019</v>
      </c>
      <c r="B2804" s="19">
        <v>10</v>
      </c>
      <c r="C2804" s="19" t="s">
        <v>19</v>
      </c>
      <c r="D2804" s="19" t="s">
        <v>106</v>
      </c>
      <c r="E2804" s="19" t="s">
        <v>81</v>
      </c>
      <c r="F2804" s="19" t="s">
        <v>309</v>
      </c>
      <c r="G2804" s="19" t="s">
        <v>310</v>
      </c>
      <c r="H2804" s="19">
        <v>8.44</v>
      </c>
      <c r="I2804" s="19">
        <v>0</v>
      </c>
      <c r="J2804" s="19">
        <v>0</v>
      </c>
      <c r="K2804" s="19">
        <v>0.06</v>
      </c>
      <c r="L2804" s="19">
        <v>8.3800000000000008</v>
      </c>
      <c r="M2804" s="19">
        <v>0</v>
      </c>
      <c r="N2804" s="19">
        <v>0</v>
      </c>
      <c r="O2804" s="19">
        <v>0</v>
      </c>
      <c r="P2804" s="82">
        <f t="shared" si="45"/>
        <v>0</v>
      </c>
    </row>
    <row r="2805" spans="1:16" s="20" customFormat="1" x14ac:dyDescent="0.25">
      <c r="A2805" s="19">
        <v>2019</v>
      </c>
      <c r="B2805" s="19">
        <v>10</v>
      </c>
      <c r="C2805" s="19" t="s">
        <v>19</v>
      </c>
      <c r="D2805" s="19" t="s">
        <v>66</v>
      </c>
      <c r="E2805" s="19" t="s">
        <v>549</v>
      </c>
      <c r="F2805" s="19" t="s">
        <v>550</v>
      </c>
      <c r="G2805" s="19" t="s">
        <v>551</v>
      </c>
      <c r="H2805" s="19">
        <v>0.04</v>
      </c>
      <c r="I2805" s="19">
        <v>0</v>
      </c>
      <c r="J2805" s="19">
        <v>0</v>
      </c>
      <c r="K2805" s="19">
        <v>0.04</v>
      </c>
      <c r="L2805" s="19">
        <v>0</v>
      </c>
      <c r="M2805" s="19">
        <v>0</v>
      </c>
      <c r="N2805" s="19">
        <v>0</v>
      </c>
      <c r="O2805" s="19">
        <v>0</v>
      </c>
      <c r="P2805" s="82">
        <f t="shared" si="45"/>
        <v>0</v>
      </c>
    </row>
    <row r="2806" spans="1:16" s="20" customFormat="1" x14ac:dyDescent="0.25">
      <c r="A2806" s="19">
        <v>2019</v>
      </c>
      <c r="B2806" s="19">
        <v>10</v>
      </c>
      <c r="C2806" s="19" t="s">
        <v>19</v>
      </c>
      <c r="D2806" s="19" t="s">
        <v>103</v>
      </c>
      <c r="E2806" s="19" t="s">
        <v>81</v>
      </c>
      <c r="F2806" s="19" t="s">
        <v>311</v>
      </c>
      <c r="G2806" s="19" t="s">
        <v>312</v>
      </c>
      <c r="H2806" s="19">
        <v>0.15</v>
      </c>
      <c r="I2806" s="19">
        <v>0</v>
      </c>
      <c r="J2806" s="19">
        <v>0</v>
      </c>
      <c r="K2806" s="19">
        <v>0.15</v>
      </c>
      <c r="L2806" s="19">
        <v>0</v>
      </c>
      <c r="M2806" s="19">
        <v>0</v>
      </c>
      <c r="N2806" s="19">
        <v>0</v>
      </c>
      <c r="O2806" s="19">
        <v>0</v>
      </c>
      <c r="P2806" s="82">
        <f t="shared" si="45"/>
        <v>0</v>
      </c>
    </row>
    <row r="2807" spans="1:16" s="20" customFormat="1" x14ac:dyDescent="0.25">
      <c r="A2807" s="19">
        <v>2019</v>
      </c>
      <c r="B2807" s="19">
        <v>10</v>
      </c>
      <c r="C2807" s="19" t="s">
        <v>19</v>
      </c>
      <c r="D2807" s="19" t="s">
        <v>78</v>
      </c>
      <c r="E2807" s="19" t="s">
        <v>313</v>
      </c>
      <c r="F2807" s="19" t="s">
        <v>314</v>
      </c>
      <c r="G2807" s="19" t="s">
        <v>315</v>
      </c>
      <c r="H2807" s="19">
        <v>69.66</v>
      </c>
      <c r="I2807" s="19">
        <v>0</v>
      </c>
      <c r="J2807" s="19">
        <v>0</v>
      </c>
      <c r="K2807" s="19">
        <v>1.1400000000000001</v>
      </c>
      <c r="L2807" s="19">
        <v>14.690000000000001</v>
      </c>
      <c r="M2807" s="19">
        <v>0</v>
      </c>
      <c r="N2807" s="19">
        <v>0</v>
      </c>
      <c r="O2807" s="19">
        <v>53.83</v>
      </c>
      <c r="P2807" s="82">
        <f t="shared" si="45"/>
        <v>53.83</v>
      </c>
    </row>
    <row r="2808" spans="1:16" s="20" customFormat="1" x14ac:dyDescent="0.25">
      <c r="A2808" s="19">
        <v>2019</v>
      </c>
      <c r="B2808" s="19">
        <v>10</v>
      </c>
      <c r="C2808" s="19" t="s">
        <v>19</v>
      </c>
      <c r="D2808" s="19" t="s">
        <v>78</v>
      </c>
      <c r="E2808" s="19" t="s">
        <v>313</v>
      </c>
      <c r="F2808" s="19" t="s">
        <v>316</v>
      </c>
      <c r="G2808" s="19" t="s">
        <v>315</v>
      </c>
      <c r="H2808" s="19">
        <v>222.92999999999998</v>
      </c>
      <c r="I2808" s="19">
        <v>0</v>
      </c>
      <c r="J2808" s="19">
        <v>0</v>
      </c>
      <c r="K2808" s="19">
        <v>2.7199999999999998</v>
      </c>
      <c r="L2808" s="19">
        <v>8.94</v>
      </c>
      <c r="M2808" s="19">
        <v>0</v>
      </c>
      <c r="N2808" s="19">
        <v>0</v>
      </c>
      <c r="O2808" s="19">
        <v>211.29</v>
      </c>
      <c r="P2808" s="82">
        <f t="shared" si="45"/>
        <v>211.29</v>
      </c>
    </row>
    <row r="2809" spans="1:16" s="20" customFormat="1" x14ac:dyDescent="0.25">
      <c r="A2809" s="19">
        <v>2019</v>
      </c>
      <c r="B2809" s="19">
        <v>10</v>
      </c>
      <c r="C2809" s="19" t="s">
        <v>19</v>
      </c>
      <c r="D2809" s="19" t="s">
        <v>78</v>
      </c>
      <c r="E2809" s="19" t="s">
        <v>280</v>
      </c>
      <c r="F2809" s="19" t="s">
        <v>318</v>
      </c>
      <c r="G2809" s="19" t="s">
        <v>319</v>
      </c>
      <c r="H2809" s="19">
        <v>0.02</v>
      </c>
      <c r="I2809" s="19">
        <v>0</v>
      </c>
      <c r="J2809" s="19">
        <v>0</v>
      </c>
      <c r="K2809" s="19">
        <v>0.02</v>
      </c>
      <c r="L2809" s="19">
        <v>0</v>
      </c>
      <c r="M2809" s="19">
        <v>0</v>
      </c>
      <c r="N2809" s="19">
        <v>0</v>
      </c>
      <c r="O2809" s="19">
        <v>0</v>
      </c>
      <c r="P2809" s="82">
        <f t="shared" si="45"/>
        <v>0</v>
      </c>
    </row>
    <row r="2810" spans="1:16" s="20" customFormat="1" x14ac:dyDescent="0.25">
      <c r="A2810" s="19">
        <v>2019</v>
      </c>
      <c r="B2810" s="19">
        <v>10</v>
      </c>
      <c r="C2810" s="19" t="s">
        <v>19</v>
      </c>
      <c r="D2810" s="19" t="s">
        <v>78</v>
      </c>
      <c r="E2810" s="19" t="s">
        <v>280</v>
      </c>
      <c r="F2810" s="19" t="s">
        <v>320</v>
      </c>
      <c r="G2810" s="19" t="s">
        <v>319</v>
      </c>
      <c r="H2810" s="19">
        <v>1.72</v>
      </c>
      <c r="I2810" s="19">
        <v>0</v>
      </c>
      <c r="J2810" s="19">
        <v>0</v>
      </c>
      <c r="K2810" s="19">
        <v>1.72</v>
      </c>
      <c r="L2810" s="19">
        <v>0</v>
      </c>
      <c r="M2810" s="19">
        <v>0</v>
      </c>
      <c r="N2810" s="19">
        <v>0</v>
      </c>
      <c r="O2810" s="19">
        <v>0</v>
      </c>
      <c r="P2810" s="82">
        <f t="shared" si="45"/>
        <v>0</v>
      </c>
    </row>
    <row r="2811" spans="1:16" s="20" customFormat="1" x14ac:dyDescent="0.25">
      <c r="A2811" s="19">
        <v>2019</v>
      </c>
      <c r="B2811" s="19">
        <v>10</v>
      </c>
      <c r="C2811" s="19" t="s">
        <v>19</v>
      </c>
      <c r="D2811" s="19" t="s">
        <v>78</v>
      </c>
      <c r="E2811" s="19" t="s">
        <v>280</v>
      </c>
      <c r="F2811" s="19" t="s">
        <v>321</v>
      </c>
      <c r="G2811" s="19" t="s">
        <v>319</v>
      </c>
      <c r="H2811" s="19">
        <v>0.81</v>
      </c>
      <c r="I2811" s="19">
        <v>0</v>
      </c>
      <c r="J2811" s="19">
        <v>0</v>
      </c>
      <c r="K2811" s="19">
        <v>0.81</v>
      </c>
      <c r="L2811" s="19">
        <v>0</v>
      </c>
      <c r="M2811" s="19">
        <v>0</v>
      </c>
      <c r="N2811" s="19">
        <v>0</v>
      </c>
      <c r="O2811" s="19">
        <v>0</v>
      </c>
      <c r="P2811" s="82">
        <f t="shared" si="45"/>
        <v>0</v>
      </c>
    </row>
    <row r="2812" spans="1:16" s="20" customFormat="1" x14ac:dyDescent="0.25">
      <c r="A2812" s="19">
        <v>2019</v>
      </c>
      <c r="B2812" s="19">
        <v>10</v>
      </c>
      <c r="C2812" s="19" t="s">
        <v>19</v>
      </c>
      <c r="D2812" s="19" t="s">
        <v>78</v>
      </c>
      <c r="E2812" s="19" t="s">
        <v>280</v>
      </c>
      <c r="F2812" s="19" t="s">
        <v>322</v>
      </c>
      <c r="G2812" s="19" t="s">
        <v>319</v>
      </c>
      <c r="H2812" s="19">
        <v>8.5299999999999994</v>
      </c>
      <c r="I2812" s="19">
        <v>0</v>
      </c>
      <c r="J2812" s="19">
        <v>0</v>
      </c>
      <c r="K2812" s="19">
        <v>3.98</v>
      </c>
      <c r="L2812" s="19">
        <v>4.55</v>
      </c>
      <c r="M2812" s="19">
        <v>0</v>
      </c>
      <c r="N2812" s="19">
        <v>0</v>
      </c>
      <c r="O2812" s="19">
        <v>0</v>
      </c>
      <c r="P2812" s="82">
        <f t="shared" si="45"/>
        <v>0</v>
      </c>
    </row>
    <row r="2813" spans="1:16" s="20" customFormat="1" x14ac:dyDescent="0.25">
      <c r="A2813" s="19">
        <v>2019</v>
      </c>
      <c r="B2813" s="19">
        <v>10</v>
      </c>
      <c r="C2813" s="19" t="s">
        <v>19</v>
      </c>
      <c r="D2813" s="19" t="s">
        <v>46</v>
      </c>
      <c r="E2813" s="19" t="s">
        <v>81</v>
      </c>
      <c r="F2813" s="19" t="s">
        <v>323</v>
      </c>
      <c r="G2813" s="19" t="s">
        <v>324</v>
      </c>
      <c r="H2813" s="19">
        <v>1.17</v>
      </c>
      <c r="I2813" s="19">
        <v>0</v>
      </c>
      <c r="J2813" s="19">
        <v>0</v>
      </c>
      <c r="K2813" s="19">
        <v>1.17</v>
      </c>
      <c r="L2813" s="19">
        <v>0</v>
      </c>
      <c r="M2813" s="19">
        <v>0</v>
      </c>
      <c r="N2813" s="19">
        <v>0</v>
      </c>
      <c r="O2813" s="19">
        <v>0</v>
      </c>
      <c r="P2813" s="82">
        <f t="shared" si="45"/>
        <v>0</v>
      </c>
    </row>
    <row r="2814" spans="1:16" s="20" customFormat="1" x14ac:dyDescent="0.25">
      <c r="A2814" s="19">
        <v>2019</v>
      </c>
      <c r="B2814" s="19">
        <v>10</v>
      </c>
      <c r="C2814" s="19" t="s">
        <v>19</v>
      </c>
      <c r="D2814" s="19" t="s">
        <v>103</v>
      </c>
      <c r="E2814" s="19" t="s">
        <v>81</v>
      </c>
      <c r="F2814" s="19" t="s">
        <v>325</v>
      </c>
      <c r="G2814" s="19" t="s">
        <v>326</v>
      </c>
      <c r="H2814" s="19">
        <v>7.1</v>
      </c>
      <c r="I2814" s="19">
        <v>0</v>
      </c>
      <c r="J2814" s="19">
        <v>0</v>
      </c>
      <c r="K2814" s="19">
        <v>0.02</v>
      </c>
      <c r="L2814" s="19">
        <v>7.08</v>
      </c>
      <c r="M2814" s="19">
        <v>0</v>
      </c>
      <c r="N2814" s="19">
        <v>0</v>
      </c>
      <c r="O2814" s="19">
        <v>0</v>
      </c>
      <c r="P2814" s="82">
        <f t="shared" si="45"/>
        <v>0</v>
      </c>
    </row>
    <row r="2815" spans="1:16" s="20" customFormat="1" x14ac:dyDescent="0.25">
      <c r="A2815" s="19">
        <v>2019</v>
      </c>
      <c r="B2815" s="19">
        <v>10</v>
      </c>
      <c r="C2815" s="19" t="s">
        <v>327</v>
      </c>
      <c r="D2815" s="19" t="s">
        <v>328</v>
      </c>
      <c r="E2815" s="19" t="s">
        <v>29</v>
      </c>
      <c r="F2815" s="19" t="s">
        <v>329</v>
      </c>
      <c r="G2815" s="19" t="s">
        <v>330</v>
      </c>
      <c r="H2815" s="19">
        <v>13.25</v>
      </c>
      <c r="I2815" s="19">
        <v>0</v>
      </c>
      <c r="J2815" s="19">
        <v>0</v>
      </c>
      <c r="K2815" s="19">
        <v>2.4500000000000002</v>
      </c>
      <c r="L2815" s="19">
        <v>10.8</v>
      </c>
      <c r="M2815" s="19">
        <v>0</v>
      </c>
      <c r="N2815" s="19">
        <v>0</v>
      </c>
      <c r="O2815" s="19">
        <v>0</v>
      </c>
      <c r="P2815" s="82">
        <f t="shared" si="45"/>
        <v>0</v>
      </c>
    </row>
    <row r="2816" spans="1:16" s="20" customFormat="1" x14ac:dyDescent="0.25">
      <c r="A2816" s="19">
        <v>2019</v>
      </c>
      <c r="B2816" s="19">
        <v>10</v>
      </c>
      <c r="C2816" s="19" t="s">
        <v>327</v>
      </c>
      <c r="D2816" s="19" t="s">
        <v>328</v>
      </c>
      <c r="E2816" s="19" t="s">
        <v>29</v>
      </c>
      <c r="F2816" s="19" t="s">
        <v>331</v>
      </c>
      <c r="G2816" s="19" t="s">
        <v>330</v>
      </c>
      <c r="H2816" s="19">
        <v>24.34</v>
      </c>
      <c r="I2816" s="19">
        <v>0</v>
      </c>
      <c r="J2816" s="19">
        <v>0</v>
      </c>
      <c r="K2816" s="19">
        <v>0.34</v>
      </c>
      <c r="L2816" s="19">
        <v>24</v>
      </c>
      <c r="M2816" s="19">
        <v>0</v>
      </c>
      <c r="N2816" s="19">
        <v>0</v>
      </c>
      <c r="O2816" s="19">
        <v>0</v>
      </c>
      <c r="P2816" s="82">
        <f t="shared" si="45"/>
        <v>0</v>
      </c>
    </row>
    <row r="2817" spans="1:16" s="20" customFormat="1" x14ac:dyDescent="0.25">
      <c r="A2817" s="19">
        <v>2019</v>
      </c>
      <c r="B2817" s="19">
        <v>10</v>
      </c>
      <c r="C2817" s="19" t="s">
        <v>89</v>
      </c>
      <c r="D2817" s="19" t="s">
        <v>90</v>
      </c>
      <c r="E2817" s="19" t="s">
        <v>29</v>
      </c>
      <c r="F2817" s="19" t="s">
        <v>535</v>
      </c>
      <c r="G2817" s="19" t="s">
        <v>330</v>
      </c>
      <c r="H2817" s="19">
        <v>0.83</v>
      </c>
      <c r="I2817" s="19">
        <v>0</v>
      </c>
      <c r="J2817" s="19">
        <v>0</v>
      </c>
      <c r="K2817" s="19">
        <v>0</v>
      </c>
      <c r="L2817" s="19">
        <v>0.83</v>
      </c>
      <c r="M2817" s="19">
        <v>0</v>
      </c>
      <c r="N2817" s="19">
        <v>0</v>
      </c>
      <c r="O2817" s="19">
        <v>0</v>
      </c>
      <c r="P2817" s="82">
        <f t="shared" si="45"/>
        <v>0</v>
      </c>
    </row>
    <row r="2818" spans="1:16" s="20" customFormat="1" x14ac:dyDescent="0.25">
      <c r="A2818" s="19">
        <v>2019</v>
      </c>
      <c r="B2818" s="19">
        <v>10</v>
      </c>
      <c r="C2818" s="19" t="s">
        <v>89</v>
      </c>
      <c r="D2818" s="19" t="s">
        <v>332</v>
      </c>
      <c r="E2818" s="19" t="s">
        <v>29</v>
      </c>
      <c r="F2818" s="19" t="s">
        <v>552</v>
      </c>
      <c r="G2818" s="19" t="s">
        <v>330</v>
      </c>
      <c r="H2818" s="19">
        <v>0.04</v>
      </c>
      <c r="I2818" s="19">
        <v>0</v>
      </c>
      <c r="J2818" s="19">
        <v>0</v>
      </c>
      <c r="K2818" s="19">
        <v>0.04</v>
      </c>
      <c r="L2818" s="19">
        <v>0</v>
      </c>
      <c r="M2818" s="19">
        <v>0</v>
      </c>
      <c r="N2818" s="19">
        <v>0</v>
      </c>
      <c r="O2818" s="19">
        <v>0</v>
      </c>
      <c r="P2818" s="82">
        <f t="shared" si="45"/>
        <v>0</v>
      </c>
    </row>
    <row r="2819" spans="1:16" s="20" customFormat="1" x14ac:dyDescent="0.25">
      <c r="A2819" s="19">
        <v>2019</v>
      </c>
      <c r="B2819" s="19">
        <v>10</v>
      </c>
      <c r="C2819" s="19" t="s">
        <v>89</v>
      </c>
      <c r="D2819" s="19" t="s">
        <v>332</v>
      </c>
      <c r="E2819" s="19" t="s">
        <v>29</v>
      </c>
      <c r="F2819" s="19" t="s">
        <v>333</v>
      </c>
      <c r="G2819" s="19" t="s">
        <v>330</v>
      </c>
      <c r="H2819" s="19">
        <v>1.07</v>
      </c>
      <c r="I2819" s="19">
        <v>0</v>
      </c>
      <c r="J2819" s="19">
        <v>0</v>
      </c>
      <c r="K2819" s="19">
        <v>1.07</v>
      </c>
      <c r="L2819" s="19">
        <v>0</v>
      </c>
      <c r="M2819" s="19">
        <v>0</v>
      </c>
      <c r="N2819" s="19">
        <v>0</v>
      </c>
      <c r="O2819" s="19">
        <v>0</v>
      </c>
      <c r="P2819" s="82">
        <f t="shared" si="45"/>
        <v>0</v>
      </c>
    </row>
    <row r="2820" spans="1:16" s="20" customFormat="1" x14ac:dyDescent="0.25">
      <c r="A2820" s="19">
        <v>2019</v>
      </c>
      <c r="B2820" s="19">
        <v>10</v>
      </c>
      <c r="C2820" s="19" t="s">
        <v>89</v>
      </c>
      <c r="D2820" s="19" t="s">
        <v>273</v>
      </c>
      <c r="E2820" s="19" t="s">
        <v>29</v>
      </c>
      <c r="F2820" s="19" t="s">
        <v>334</v>
      </c>
      <c r="G2820" s="19" t="s">
        <v>330</v>
      </c>
      <c r="H2820" s="19">
        <v>29.81</v>
      </c>
      <c r="I2820" s="19">
        <v>0</v>
      </c>
      <c r="J2820" s="19">
        <v>0</v>
      </c>
      <c r="K2820" s="19">
        <v>3.31</v>
      </c>
      <c r="L2820" s="19">
        <v>5.38</v>
      </c>
      <c r="M2820" s="19">
        <v>0</v>
      </c>
      <c r="N2820" s="19">
        <v>0</v>
      </c>
      <c r="O2820" s="19">
        <v>21.12</v>
      </c>
      <c r="P2820" s="82">
        <f t="shared" ref="P2820:P2883" si="46">+O2820+M2820-N2820</f>
        <v>21.12</v>
      </c>
    </row>
    <row r="2821" spans="1:16" s="20" customFormat="1" x14ac:dyDescent="0.25">
      <c r="A2821" s="19">
        <v>2019</v>
      </c>
      <c r="B2821" s="19">
        <v>10</v>
      </c>
      <c r="C2821" s="19" t="s">
        <v>327</v>
      </c>
      <c r="D2821" s="19" t="s">
        <v>328</v>
      </c>
      <c r="E2821" s="19" t="s">
        <v>29</v>
      </c>
      <c r="F2821" s="19" t="s">
        <v>335</v>
      </c>
      <c r="G2821" s="19" t="s">
        <v>330</v>
      </c>
      <c r="H2821" s="19">
        <v>5.68</v>
      </c>
      <c r="I2821" s="19">
        <v>0</v>
      </c>
      <c r="J2821" s="19">
        <v>0</v>
      </c>
      <c r="K2821" s="19">
        <v>3.82</v>
      </c>
      <c r="L2821" s="19">
        <v>1.8599999999999999</v>
      </c>
      <c r="M2821" s="19">
        <v>0</v>
      </c>
      <c r="N2821" s="19">
        <v>0</v>
      </c>
      <c r="O2821" s="19">
        <v>0</v>
      </c>
      <c r="P2821" s="82">
        <f t="shared" si="46"/>
        <v>0</v>
      </c>
    </row>
    <row r="2822" spans="1:16" s="20" customFormat="1" x14ac:dyDescent="0.25">
      <c r="A2822" s="19">
        <v>2019</v>
      </c>
      <c r="B2822" s="19">
        <v>10</v>
      </c>
      <c r="C2822" s="19" t="s">
        <v>146</v>
      </c>
      <c r="D2822" s="19" t="s">
        <v>336</v>
      </c>
      <c r="E2822" s="19" t="s">
        <v>29</v>
      </c>
      <c r="F2822" s="19" t="s">
        <v>337</v>
      </c>
      <c r="G2822" s="19" t="s">
        <v>330</v>
      </c>
      <c r="H2822" s="19">
        <v>130.5</v>
      </c>
      <c r="I2822" s="19">
        <v>0</v>
      </c>
      <c r="J2822" s="19">
        <v>0</v>
      </c>
      <c r="K2822" s="19">
        <v>0.53</v>
      </c>
      <c r="L2822" s="19">
        <v>72.430000000000007</v>
      </c>
      <c r="M2822" s="19">
        <v>0</v>
      </c>
      <c r="N2822" s="19">
        <v>0</v>
      </c>
      <c r="O2822" s="19">
        <v>57.54</v>
      </c>
      <c r="P2822" s="82">
        <f t="shared" si="46"/>
        <v>57.54</v>
      </c>
    </row>
    <row r="2823" spans="1:16" s="20" customFormat="1" x14ac:dyDescent="0.25">
      <c r="A2823" s="19">
        <v>2019</v>
      </c>
      <c r="B2823" s="19">
        <v>10</v>
      </c>
      <c r="C2823" s="19" t="s">
        <v>89</v>
      </c>
      <c r="D2823" s="19" t="s">
        <v>332</v>
      </c>
      <c r="E2823" s="19" t="s">
        <v>29</v>
      </c>
      <c r="F2823" s="19" t="s">
        <v>337</v>
      </c>
      <c r="G2823" s="19" t="s">
        <v>330</v>
      </c>
      <c r="H2823" s="19">
        <v>22.220000000000002</v>
      </c>
      <c r="I2823" s="19">
        <v>0</v>
      </c>
      <c r="J2823" s="19">
        <v>0</v>
      </c>
      <c r="K2823" s="19">
        <v>9.0000000000000011E-2</v>
      </c>
      <c r="L2823" s="19">
        <v>12.34</v>
      </c>
      <c r="M2823" s="19">
        <v>0</v>
      </c>
      <c r="N2823" s="19">
        <v>0</v>
      </c>
      <c r="O2823" s="19">
        <v>9.7999999999999989</v>
      </c>
      <c r="P2823" s="82">
        <f t="shared" si="46"/>
        <v>9.7999999999999989</v>
      </c>
    </row>
    <row r="2824" spans="1:16" s="20" customFormat="1" x14ac:dyDescent="0.25">
      <c r="A2824" s="19">
        <v>2019</v>
      </c>
      <c r="B2824" s="19">
        <v>10</v>
      </c>
      <c r="C2824" s="19" t="s">
        <v>15</v>
      </c>
      <c r="D2824" s="19" t="s">
        <v>24</v>
      </c>
      <c r="E2824" s="19" t="s">
        <v>541</v>
      </c>
      <c r="F2824" s="19" t="s">
        <v>338</v>
      </c>
      <c r="G2824" s="19" t="s">
        <v>338</v>
      </c>
      <c r="H2824" s="19">
        <v>126.46</v>
      </c>
      <c r="I2824" s="19">
        <v>0</v>
      </c>
      <c r="J2824" s="19">
        <v>0</v>
      </c>
      <c r="K2824" s="19">
        <v>10.01</v>
      </c>
      <c r="L2824" s="19">
        <v>4.53</v>
      </c>
      <c r="M2824" s="19">
        <v>0</v>
      </c>
      <c r="N2824" s="19">
        <v>0</v>
      </c>
      <c r="O2824" s="19">
        <v>111.92</v>
      </c>
      <c r="P2824" s="82">
        <f t="shared" si="46"/>
        <v>111.92</v>
      </c>
    </row>
    <row r="2825" spans="1:16" s="20" customFormat="1" x14ac:dyDescent="0.25">
      <c r="A2825" s="19">
        <v>2019</v>
      </c>
      <c r="B2825" s="19">
        <v>10</v>
      </c>
      <c r="C2825" s="19" t="s">
        <v>133</v>
      </c>
      <c r="D2825" s="19" t="s">
        <v>339</v>
      </c>
      <c r="E2825" s="19" t="s">
        <v>340</v>
      </c>
      <c r="F2825" s="19" t="s">
        <v>341</v>
      </c>
      <c r="G2825" s="19" t="s">
        <v>342</v>
      </c>
      <c r="H2825" s="19">
        <v>1.29</v>
      </c>
      <c r="I2825" s="19">
        <v>0</v>
      </c>
      <c r="J2825" s="19">
        <v>0</v>
      </c>
      <c r="K2825" s="19">
        <v>0.02</v>
      </c>
      <c r="L2825" s="19">
        <v>0</v>
      </c>
      <c r="M2825" s="19">
        <v>0</v>
      </c>
      <c r="N2825" s="19">
        <v>0</v>
      </c>
      <c r="O2825" s="19">
        <v>1.27</v>
      </c>
      <c r="P2825" s="82">
        <f t="shared" si="46"/>
        <v>1.27</v>
      </c>
    </row>
    <row r="2826" spans="1:16" s="20" customFormat="1" x14ac:dyDescent="0.25">
      <c r="A2826" s="19">
        <v>2019</v>
      </c>
      <c r="B2826" s="19">
        <v>10</v>
      </c>
      <c r="C2826" s="19" t="s">
        <v>124</v>
      </c>
      <c r="D2826" s="19" t="s">
        <v>125</v>
      </c>
      <c r="E2826" s="19" t="s">
        <v>67</v>
      </c>
      <c r="F2826" s="19" t="s">
        <v>343</v>
      </c>
      <c r="G2826" s="19" t="s">
        <v>344</v>
      </c>
      <c r="H2826" s="19">
        <v>1.1000000000000001</v>
      </c>
      <c r="I2826" s="19">
        <v>0</v>
      </c>
      <c r="J2826" s="19">
        <v>0</v>
      </c>
      <c r="K2826" s="19">
        <v>1.1000000000000001</v>
      </c>
      <c r="L2826" s="19">
        <v>0</v>
      </c>
      <c r="M2826" s="19">
        <v>0</v>
      </c>
      <c r="N2826" s="19">
        <v>0</v>
      </c>
      <c r="O2826" s="19">
        <v>0</v>
      </c>
      <c r="P2826" s="82">
        <f t="shared" si="46"/>
        <v>0</v>
      </c>
    </row>
    <row r="2827" spans="1:16" s="20" customFormat="1" x14ac:dyDescent="0.25">
      <c r="A2827" s="19">
        <v>2019</v>
      </c>
      <c r="B2827" s="19">
        <v>10</v>
      </c>
      <c r="C2827" s="19" t="s">
        <v>124</v>
      </c>
      <c r="D2827" s="19" t="s">
        <v>125</v>
      </c>
      <c r="E2827" s="19" t="s">
        <v>67</v>
      </c>
      <c r="F2827" s="19" t="s">
        <v>345</v>
      </c>
      <c r="G2827" s="19" t="s">
        <v>344</v>
      </c>
      <c r="H2827" s="19">
        <v>1.29</v>
      </c>
      <c r="I2827" s="19">
        <v>0</v>
      </c>
      <c r="J2827" s="19">
        <v>0</v>
      </c>
      <c r="K2827" s="19">
        <v>0.74</v>
      </c>
      <c r="L2827" s="19">
        <v>0.55000000000000004</v>
      </c>
      <c r="M2827" s="19">
        <v>0</v>
      </c>
      <c r="N2827" s="19">
        <v>0</v>
      </c>
      <c r="O2827" s="19">
        <v>0</v>
      </c>
      <c r="P2827" s="82">
        <f t="shared" si="46"/>
        <v>0</v>
      </c>
    </row>
    <row r="2828" spans="1:16" s="20" customFormat="1" x14ac:dyDescent="0.25">
      <c r="A2828" s="19">
        <v>2019</v>
      </c>
      <c r="B2828" s="19">
        <v>10</v>
      </c>
      <c r="C2828" s="19" t="s">
        <v>61</v>
      </c>
      <c r="D2828" s="19" t="s">
        <v>346</v>
      </c>
      <c r="E2828" s="19" t="s">
        <v>67</v>
      </c>
      <c r="F2828" s="19" t="s">
        <v>347</v>
      </c>
      <c r="G2828" s="19" t="s">
        <v>348</v>
      </c>
      <c r="H2828" s="19">
        <v>8.99</v>
      </c>
      <c r="I2828" s="19">
        <v>0</v>
      </c>
      <c r="J2828" s="19">
        <v>0</v>
      </c>
      <c r="K2828" s="19">
        <v>8.99</v>
      </c>
      <c r="L2828" s="19">
        <v>0</v>
      </c>
      <c r="M2828" s="19">
        <v>0</v>
      </c>
      <c r="N2828" s="19">
        <v>0</v>
      </c>
      <c r="O2828" s="19">
        <v>0</v>
      </c>
      <c r="P2828" s="82">
        <f t="shared" si="46"/>
        <v>0</v>
      </c>
    </row>
    <row r="2829" spans="1:16" s="20" customFormat="1" x14ac:dyDescent="0.25">
      <c r="A2829" s="19">
        <v>2019</v>
      </c>
      <c r="B2829" s="19">
        <v>10</v>
      </c>
      <c r="C2829" s="19" t="s">
        <v>133</v>
      </c>
      <c r="D2829" s="19" t="s">
        <v>349</v>
      </c>
      <c r="E2829" s="19" t="s">
        <v>543</v>
      </c>
      <c r="F2829" s="19" t="s">
        <v>350</v>
      </c>
      <c r="G2829" s="19" t="s">
        <v>351</v>
      </c>
      <c r="H2829" s="19">
        <v>141.59</v>
      </c>
      <c r="I2829" s="19">
        <v>0</v>
      </c>
      <c r="J2829" s="19">
        <v>0</v>
      </c>
      <c r="K2829" s="19">
        <v>56.85</v>
      </c>
      <c r="L2829" s="19">
        <v>84.74</v>
      </c>
      <c r="M2829" s="19">
        <v>0</v>
      </c>
      <c r="N2829" s="19">
        <v>0</v>
      </c>
      <c r="O2829" s="19">
        <v>0</v>
      </c>
      <c r="P2829" s="82">
        <f t="shared" si="46"/>
        <v>0</v>
      </c>
    </row>
    <row r="2830" spans="1:16" s="20" customFormat="1" x14ac:dyDescent="0.25">
      <c r="A2830" s="19">
        <v>2019</v>
      </c>
      <c r="B2830" s="19">
        <v>10</v>
      </c>
      <c r="C2830" s="19" t="s">
        <v>133</v>
      </c>
      <c r="D2830" s="19" t="s">
        <v>238</v>
      </c>
      <c r="E2830" s="19" t="s">
        <v>543</v>
      </c>
      <c r="F2830" s="19" t="s">
        <v>352</v>
      </c>
      <c r="G2830" s="19" t="s">
        <v>351</v>
      </c>
      <c r="H2830" s="19">
        <v>1.5899999999999999</v>
      </c>
      <c r="I2830" s="19">
        <v>0</v>
      </c>
      <c r="J2830" s="19">
        <v>0</v>
      </c>
      <c r="K2830" s="19">
        <v>1.5899999999999999</v>
      </c>
      <c r="L2830" s="19">
        <v>0</v>
      </c>
      <c r="M2830" s="19">
        <v>0</v>
      </c>
      <c r="N2830" s="19">
        <v>0</v>
      </c>
      <c r="O2830" s="19">
        <v>0</v>
      </c>
      <c r="P2830" s="82">
        <f t="shared" si="46"/>
        <v>0</v>
      </c>
    </row>
    <row r="2831" spans="1:16" s="20" customFormat="1" x14ac:dyDescent="0.25">
      <c r="A2831" s="19">
        <v>2019</v>
      </c>
      <c r="B2831" s="19">
        <v>10</v>
      </c>
      <c r="C2831" s="19" t="s">
        <v>124</v>
      </c>
      <c r="D2831" s="19" t="s">
        <v>353</v>
      </c>
      <c r="E2831" s="19" t="s">
        <v>543</v>
      </c>
      <c r="F2831" s="19" t="s">
        <v>354</v>
      </c>
      <c r="G2831" s="19" t="s">
        <v>355</v>
      </c>
      <c r="H2831" s="19">
        <v>0.56000000000000005</v>
      </c>
      <c r="I2831" s="19">
        <v>0</v>
      </c>
      <c r="J2831" s="19">
        <v>0</v>
      </c>
      <c r="K2831" s="19">
        <v>0.56000000000000005</v>
      </c>
      <c r="L2831" s="19">
        <v>0</v>
      </c>
      <c r="M2831" s="19">
        <v>0</v>
      </c>
      <c r="N2831" s="19">
        <v>0</v>
      </c>
      <c r="O2831" s="19">
        <v>0</v>
      </c>
      <c r="P2831" s="82">
        <f t="shared" si="46"/>
        <v>0</v>
      </c>
    </row>
    <row r="2832" spans="1:16" s="20" customFormat="1" x14ac:dyDescent="0.25">
      <c r="A2832" s="19">
        <v>2019</v>
      </c>
      <c r="B2832" s="19">
        <v>10</v>
      </c>
      <c r="C2832" s="19" t="s">
        <v>55</v>
      </c>
      <c r="D2832" s="19" t="s">
        <v>249</v>
      </c>
      <c r="E2832" s="19" t="s">
        <v>250</v>
      </c>
      <c r="F2832" s="19" t="s">
        <v>356</v>
      </c>
      <c r="G2832" s="19" t="s">
        <v>357</v>
      </c>
      <c r="H2832" s="19">
        <v>3.99</v>
      </c>
      <c r="I2832" s="19">
        <v>0</v>
      </c>
      <c r="J2832" s="19">
        <v>0</v>
      </c>
      <c r="K2832" s="19">
        <v>2.86</v>
      </c>
      <c r="L2832" s="19">
        <v>1.1400000000000001</v>
      </c>
      <c r="M2832" s="19">
        <v>0</v>
      </c>
      <c r="N2832" s="19">
        <v>0</v>
      </c>
      <c r="O2832" s="19">
        <v>0</v>
      </c>
      <c r="P2832" s="82">
        <f t="shared" si="46"/>
        <v>0</v>
      </c>
    </row>
    <row r="2833" spans="1:16" s="20" customFormat="1" x14ac:dyDescent="0.25">
      <c r="A2833" s="19">
        <v>2019</v>
      </c>
      <c r="B2833" s="19">
        <v>10</v>
      </c>
      <c r="C2833" s="19" t="s">
        <v>55</v>
      </c>
      <c r="D2833" s="19" t="s">
        <v>249</v>
      </c>
      <c r="E2833" s="19" t="s">
        <v>250</v>
      </c>
      <c r="F2833" s="19" t="s">
        <v>358</v>
      </c>
      <c r="G2833" s="19" t="s">
        <v>357</v>
      </c>
      <c r="H2833" s="19">
        <v>30.36</v>
      </c>
      <c r="I2833" s="19">
        <v>0</v>
      </c>
      <c r="J2833" s="19">
        <v>0</v>
      </c>
      <c r="K2833" s="19">
        <v>4.05</v>
      </c>
      <c r="L2833" s="19">
        <v>26.31</v>
      </c>
      <c r="M2833" s="19">
        <v>0</v>
      </c>
      <c r="N2833" s="19">
        <v>0</v>
      </c>
      <c r="O2833" s="19">
        <v>0</v>
      </c>
      <c r="P2833" s="82">
        <f t="shared" si="46"/>
        <v>0</v>
      </c>
    </row>
    <row r="2834" spans="1:16" s="20" customFormat="1" x14ac:dyDescent="0.25">
      <c r="A2834" s="19">
        <v>2019</v>
      </c>
      <c r="B2834" s="19">
        <v>10</v>
      </c>
      <c r="C2834" s="19" t="s">
        <v>55</v>
      </c>
      <c r="D2834" s="19" t="s">
        <v>249</v>
      </c>
      <c r="E2834" s="19" t="s">
        <v>250</v>
      </c>
      <c r="F2834" s="19" t="s">
        <v>359</v>
      </c>
      <c r="G2834" s="19" t="s">
        <v>357</v>
      </c>
      <c r="H2834" s="19">
        <v>49.93</v>
      </c>
      <c r="I2834" s="19">
        <v>0</v>
      </c>
      <c r="J2834" s="19">
        <v>0</v>
      </c>
      <c r="K2834" s="19">
        <v>3.71</v>
      </c>
      <c r="L2834" s="19">
        <v>46.22</v>
      </c>
      <c r="M2834" s="19">
        <v>0</v>
      </c>
      <c r="N2834" s="19">
        <v>0</v>
      </c>
      <c r="O2834" s="19">
        <v>0</v>
      </c>
      <c r="P2834" s="82">
        <f t="shared" si="46"/>
        <v>0</v>
      </c>
    </row>
    <row r="2835" spans="1:16" s="20" customFormat="1" x14ac:dyDescent="0.25">
      <c r="A2835" s="19">
        <v>2019</v>
      </c>
      <c r="B2835" s="19">
        <v>10</v>
      </c>
      <c r="C2835" s="19" t="s">
        <v>55</v>
      </c>
      <c r="D2835" s="19" t="s">
        <v>249</v>
      </c>
      <c r="E2835" s="19" t="s">
        <v>250</v>
      </c>
      <c r="F2835" s="19" t="s">
        <v>360</v>
      </c>
      <c r="G2835" s="19" t="s">
        <v>357</v>
      </c>
      <c r="H2835" s="19">
        <v>25.84</v>
      </c>
      <c r="I2835" s="19">
        <v>0</v>
      </c>
      <c r="J2835" s="19">
        <v>0</v>
      </c>
      <c r="K2835" s="19">
        <v>7.93</v>
      </c>
      <c r="L2835" s="19">
        <v>17.920000000000002</v>
      </c>
      <c r="M2835" s="19">
        <v>0</v>
      </c>
      <c r="N2835" s="19">
        <v>0</v>
      </c>
      <c r="O2835" s="19">
        <v>0</v>
      </c>
      <c r="P2835" s="82">
        <f t="shared" si="46"/>
        <v>0</v>
      </c>
    </row>
    <row r="2836" spans="1:16" s="20" customFormat="1" x14ac:dyDescent="0.25">
      <c r="A2836" s="19">
        <v>2019</v>
      </c>
      <c r="B2836" s="19">
        <v>10</v>
      </c>
      <c r="C2836" s="19" t="s">
        <v>327</v>
      </c>
      <c r="D2836" s="19" t="s">
        <v>361</v>
      </c>
      <c r="E2836" s="19" t="s">
        <v>250</v>
      </c>
      <c r="F2836" s="19" t="s">
        <v>362</v>
      </c>
      <c r="G2836" s="19" t="s">
        <v>357</v>
      </c>
      <c r="H2836" s="19">
        <v>1.37</v>
      </c>
      <c r="I2836" s="19">
        <v>0</v>
      </c>
      <c r="J2836" s="19">
        <v>0</v>
      </c>
      <c r="K2836" s="19">
        <v>0.01</v>
      </c>
      <c r="L2836" s="19">
        <v>1.37</v>
      </c>
      <c r="M2836" s="19">
        <v>0</v>
      </c>
      <c r="N2836" s="19">
        <v>0</v>
      </c>
      <c r="O2836" s="19">
        <v>0</v>
      </c>
      <c r="P2836" s="82">
        <f t="shared" si="46"/>
        <v>0</v>
      </c>
    </row>
    <row r="2837" spans="1:16" s="20" customFormat="1" x14ac:dyDescent="0.25">
      <c r="A2837" s="19">
        <v>2019</v>
      </c>
      <c r="B2837" s="19">
        <v>10</v>
      </c>
      <c r="C2837" s="19" t="s">
        <v>327</v>
      </c>
      <c r="D2837" s="19" t="s">
        <v>361</v>
      </c>
      <c r="E2837" s="19" t="s">
        <v>250</v>
      </c>
      <c r="F2837" s="19" t="s">
        <v>363</v>
      </c>
      <c r="G2837" s="19" t="s">
        <v>357</v>
      </c>
      <c r="H2837" s="19">
        <v>5.86</v>
      </c>
      <c r="I2837" s="19">
        <v>0</v>
      </c>
      <c r="J2837" s="19">
        <v>0</v>
      </c>
      <c r="K2837" s="19">
        <v>0.02</v>
      </c>
      <c r="L2837" s="19">
        <v>5.84</v>
      </c>
      <c r="M2837" s="19">
        <v>0</v>
      </c>
      <c r="N2837" s="19">
        <v>0</v>
      </c>
      <c r="O2837" s="19">
        <v>0</v>
      </c>
      <c r="P2837" s="82">
        <f t="shared" si="46"/>
        <v>0</v>
      </c>
    </row>
    <row r="2838" spans="1:16" s="20" customFormat="1" x14ac:dyDescent="0.25">
      <c r="A2838" s="19">
        <v>2019</v>
      </c>
      <c r="B2838" s="19">
        <v>10</v>
      </c>
      <c r="C2838" s="19" t="s">
        <v>55</v>
      </c>
      <c r="D2838" s="19" t="s">
        <v>249</v>
      </c>
      <c r="E2838" s="19" t="s">
        <v>250</v>
      </c>
      <c r="F2838" s="19" t="s">
        <v>363</v>
      </c>
      <c r="G2838" s="19" t="s">
        <v>357</v>
      </c>
      <c r="H2838" s="19">
        <v>8.7899999999999991</v>
      </c>
      <c r="I2838" s="19">
        <v>0</v>
      </c>
      <c r="J2838" s="19">
        <v>0</v>
      </c>
      <c r="K2838" s="19">
        <v>0.04</v>
      </c>
      <c r="L2838" s="19">
        <v>8.76</v>
      </c>
      <c r="M2838" s="19">
        <v>0</v>
      </c>
      <c r="N2838" s="19">
        <v>0</v>
      </c>
      <c r="O2838" s="19">
        <v>0</v>
      </c>
      <c r="P2838" s="82">
        <f t="shared" si="46"/>
        <v>0</v>
      </c>
    </row>
    <row r="2839" spans="1:16" s="20" customFormat="1" x14ac:dyDescent="0.25">
      <c r="A2839" s="19">
        <v>2019</v>
      </c>
      <c r="B2839" s="19">
        <v>10</v>
      </c>
      <c r="C2839" s="19" t="s">
        <v>327</v>
      </c>
      <c r="D2839" s="19" t="s">
        <v>361</v>
      </c>
      <c r="E2839" s="19" t="s">
        <v>29</v>
      </c>
      <c r="F2839" s="19" t="s">
        <v>367</v>
      </c>
      <c r="G2839" s="19" t="s">
        <v>368</v>
      </c>
      <c r="H2839" s="19">
        <v>6.41</v>
      </c>
      <c r="I2839" s="19">
        <v>0</v>
      </c>
      <c r="J2839" s="19">
        <v>0</v>
      </c>
      <c r="K2839" s="19">
        <v>3.05</v>
      </c>
      <c r="L2839" s="19">
        <v>3.36</v>
      </c>
      <c r="M2839" s="19">
        <v>0</v>
      </c>
      <c r="N2839" s="19">
        <v>0</v>
      </c>
      <c r="O2839" s="19">
        <v>0</v>
      </c>
      <c r="P2839" s="82">
        <f t="shared" si="46"/>
        <v>0</v>
      </c>
    </row>
    <row r="2840" spans="1:16" s="20" customFormat="1" x14ac:dyDescent="0.25">
      <c r="A2840" s="19">
        <v>2019</v>
      </c>
      <c r="B2840" s="19">
        <v>10</v>
      </c>
      <c r="C2840" s="19" t="s">
        <v>327</v>
      </c>
      <c r="D2840" s="19" t="s">
        <v>369</v>
      </c>
      <c r="E2840" s="19" t="s">
        <v>29</v>
      </c>
      <c r="F2840" s="19" t="s">
        <v>367</v>
      </c>
      <c r="G2840" s="19" t="s">
        <v>368</v>
      </c>
      <c r="H2840" s="19">
        <v>1.21</v>
      </c>
      <c r="I2840" s="19">
        <v>0</v>
      </c>
      <c r="J2840" s="19">
        <v>0</v>
      </c>
      <c r="K2840" s="19">
        <v>1.21</v>
      </c>
      <c r="L2840" s="19">
        <v>0</v>
      </c>
      <c r="M2840" s="19">
        <v>0</v>
      </c>
      <c r="N2840" s="19">
        <v>0</v>
      </c>
      <c r="O2840" s="19">
        <v>0</v>
      </c>
      <c r="P2840" s="82">
        <f t="shared" si="46"/>
        <v>0</v>
      </c>
    </row>
    <row r="2841" spans="1:16" s="20" customFormat="1" x14ac:dyDescent="0.25">
      <c r="A2841" s="19">
        <v>2019</v>
      </c>
      <c r="B2841" s="19">
        <v>10</v>
      </c>
      <c r="C2841" s="19" t="s">
        <v>89</v>
      </c>
      <c r="D2841" s="19" t="s">
        <v>370</v>
      </c>
      <c r="E2841" s="19" t="s">
        <v>371</v>
      </c>
      <c r="F2841" s="19" t="s">
        <v>372</v>
      </c>
      <c r="G2841" s="19" t="s">
        <v>372</v>
      </c>
      <c r="H2841" s="19">
        <v>22.51</v>
      </c>
      <c r="I2841" s="19">
        <v>0</v>
      </c>
      <c r="J2841" s="19">
        <v>0</v>
      </c>
      <c r="K2841" s="19">
        <v>0.17</v>
      </c>
      <c r="L2841" s="19">
        <v>1.53</v>
      </c>
      <c r="M2841" s="19">
        <v>0</v>
      </c>
      <c r="N2841" s="19">
        <v>0</v>
      </c>
      <c r="O2841" s="19">
        <v>20.81</v>
      </c>
      <c r="P2841" s="82">
        <f t="shared" si="46"/>
        <v>20.81</v>
      </c>
    </row>
    <row r="2842" spans="1:16" s="20" customFormat="1" x14ac:dyDescent="0.25">
      <c r="A2842" s="19">
        <v>2019</v>
      </c>
      <c r="B2842" s="19">
        <v>10</v>
      </c>
      <c r="C2842" s="19" t="s">
        <v>124</v>
      </c>
      <c r="D2842" s="19" t="s">
        <v>373</v>
      </c>
      <c r="E2842" s="19" t="s">
        <v>29</v>
      </c>
      <c r="F2842" s="19" t="s">
        <v>374</v>
      </c>
      <c r="G2842" s="19" t="s">
        <v>375</v>
      </c>
      <c r="H2842" s="19">
        <v>15.95</v>
      </c>
      <c r="I2842" s="19">
        <v>0</v>
      </c>
      <c r="J2842" s="19">
        <v>0</v>
      </c>
      <c r="K2842" s="19">
        <v>15.95</v>
      </c>
      <c r="L2842" s="19">
        <v>0</v>
      </c>
      <c r="M2842" s="19">
        <v>0</v>
      </c>
      <c r="N2842" s="19">
        <v>0</v>
      </c>
      <c r="O2842" s="19">
        <v>0</v>
      </c>
      <c r="P2842" s="82">
        <f t="shared" si="46"/>
        <v>0</v>
      </c>
    </row>
    <row r="2843" spans="1:16" s="20" customFormat="1" x14ac:dyDescent="0.25">
      <c r="A2843" s="19">
        <v>2019</v>
      </c>
      <c r="B2843" s="19">
        <v>10</v>
      </c>
      <c r="C2843" s="19" t="s">
        <v>124</v>
      </c>
      <c r="D2843" s="19" t="s">
        <v>353</v>
      </c>
      <c r="E2843" s="19" t="s">
        <v>29</v>
      </c>
      <c r="F2843" s="19" t="s">
        <v>376</v>
      </c>
      <c r="G2843" s="19" t="s">
        <v>516</v>
      </c>
      <c r="H2843" s="19">
        <v>10.06</v>
      </c>
      <c r="I2843" s="19">
        <v>0</v>
      </c>
      <c r="J2843" s="19">
        <v>0</v>
      </c>
      <c r="K2843" s="19">
        <v>10.06</v>
      </c>
      <c r="L2843" s="19">
        <v>0</v>
      </c>
      <c r="M2843" s="19">
        <v>0</v>
      </c>
      <c r="N2843" s="19">
        <v>0</v>
      </c>
      <c r="O2843" s="19">
        <v>0</v>
      </c>
      <c r="P2843" s="82">
        <f t="shared" si="46"/>
        <v>0</v>
      </c>
    </row>
    <row r="2844" spans="1:16" s="20" customFormat="1" x14ac:dyDescent="0.25">
      <c r="A2844" s="19">
        <v>2019</v>
      </c>
      <c r="B2844" s="19">
        <v>10</v>
      </c>
      <c r="C2844" s="19" t="s">
        <v>124</v>
      </c>
      <c r="D2844" s="19" t="s">
        <v>353</v>
      </c>
      <c r="E2844" s="19" t="s">
        <v>29</v>
      </c>
      <c r="F2844" s="19" t="s">
        <v>378</v>
      </c>
      <c r="G2844" s="19" t="s">
        <v>516</v>
      </c>
      <c r="H2844" s="19">
        <v>10.55</v>
      </c>
      <c r="I2844" s="19">
        <v>0</v>
      </c>
      <c r="J2844" s="19">
        <v>0</v>
      </c>
      <c r="K2844" s="19">
        <v>10.55</v>
      </c>
      <c r="L2844" s="19">
        <v>0</v>
      </c>
      <c r="M2844" s="19">
        <v>0</v>
      </c>
      <c r="N2844" s="19">
        <v>0</v>
      </c>
      <c r="O2844" s="19">
        <v>0</v>
      </c>
      <c r="P2844" s="82">
        <f t="shared" si="46"/>
        <v>0</v>
      </c>
    </row>
    <row r="2845" spans="1:16" s="20" customFormat="1" x14ac:dyDescent="0.25">
      <c r="A2845" s="19">
        <v>2019</v>
      </c>
      <c r="B2845" s="19">
        <v>10</v>
      </c>
      <c r="C2845" s="19" t="s">
        <v>124</v>
      </c>
      <c r="D2845" s="19" t="s">
        <v>379</v>
      </c>
      <c r="E2845" s="19" t="s">
        <v>29</v>
      </c>
      <c r="F2845" s="19" t="s">
        <v>380</v>
      </c>
      <c r="G2845" s="19" t="s">
        <v>375</v>
      </c>
      <c r="H2845" s="19">
        <v>0.24</v>
      </c>
      <c r="I2845" s="19">
        <v>0</v>
      </c>
      <c r="J2845" s="19">
        <v>0</v>
      </c>
      <c r="K2845" s="19">
        <v>0.24</v>
      </c>
      <c r="L2845" s="19">
        <v>0</v>
      </c>
      <c r="M2845" s="19">
        <v>0</v>
      </c>
      <c r="N2845" s="19">
        <v>0</v>
      </c>
      <c r="O2845" s="19">
        <v>0</v>
      </c>
      <c r="P2845" s="82">
        <f t="shared" si="46"/>
        <v>0</v>
      </c>
    </row>
    <row r="2846" spans="1:16" s="20" customFormat="1" x14ac:dyDescent="0.25">
      <c r="A2846" s="19">
        <v>2019</v>
      </c>
      <c r="B2846" s="19">
        <v>10</v>
      </c>
      <c r="C2846" s="19" t="s">
        <v>124</v>
      </c>
      <c r="D2846" s="19" t="s">
        <v>373</v>
      </c>
      <c r="E2846" s="19" t="s">
        <v>29</v>
      </c>
      <c r="F2846" s="19" t="s">
        <v>381</v>
      </c>
      <c r="G2846" s="19" t="s">
        <v>375</v>
      </c>
      <c r="H2846" s="19">
        <v>1.52</v>
      </c>
      <c r="I2846" s="19">
        <v>0</v>
      </c>
      <c r="J2846" s="19">
        <v>0</v>
      </c>
      <c r="K2846" s="19">
        <v>1.52</v>
      </c>
      <c r="L2846" s="19">
        <v>0</v>
      </c>
      <c r="M2846" s="19">
        <v>0</v>
      </c>
      <c r="N2846" s="19">
        <v>0</v>
      </c>
      <c r="O2846" s="19">
        <v>0</v>
      </c>
      <c r="P2846" s="82">
        <f t="shared" si="46"/>
        <v>0</v>
      </c>
    </row>
    <row r="2847" spans="1:16" s="20" customFormat="1" x14ac:dyDescent="0.25">
      <c r="A2847" s="19">
        <v>2019</v>
      </c>
      <c r="B2847" s="19">
        <v>10</v>
      </c>
      <c r="C2847" s="19" t="s">
        <v>124</v>
      </c>
      <c r="D2847" s="19" t="s">
        <v>379</v>
      </c>
      <c r="E2847" s="19" t="s">
        <v>29</v>
      </c>
      <c r="F2847" s="19" t="s">
        <v>381</v>
      </c>
      <c r="G2847" s="19" t="s">
        <v>375</v>
      </c>
      <c r="H2847" s="19">
        <v>0.87</v>
      </c>
      <c r="I2847" s="19">
        <v>0</v>
      </c>
      <c r="J2847" s="19">
        <v>0</v>
      </c>
      <c r="K2847" s="19">
        <v>0.87</v>
      </c>
      <c r="L2847" s="19">
        <v>0</v>
      </c>
      <c r="M2847" s="19">
        <v>0</v>
      </c>
      <c r="N2847" s="19">
        <v>0</v>
      </c>
      <c r="O2847" s="19">
        <v>0</v>
      </c>
      <c r="P2847" s="82">
        <f t="shared" si="46"/>
        <v>0</v>
      </c>
    </row>
    <row r="2848" spans="1:16" s="20" customFormat="1" x14ac:dyDescent="0.25">
      <c r="A2848" s="19">
        <v>2019</v>
      </c>
      <c r="B2848" s="19">
        <v>10</v>
      </c>
      <c r="C2848" s="19" t="s">
        <v>124</v>
      </c>
      <c r="D2848" s="19" t="s">
        <v>382</v>
      </c>
      <c r="E2848" s="19" t="s">
        <v>29</v>
      </c>
      <c r="F2848" s="19" t="s">
        <v>383</v>
      </c>
      <c r="G2848" s="19" t="s">
        <v>384</v>
      </c>
      <c r="H2848" s="19">
        <v>2.4300000000000002</v>
      </c>
      <c r="I2848" s="19">
        <v>0</v>
      </c>
      <c r="J2848" s="19">
        <v>0</v>
      </c>
      <c r="K2848" s="19">
        <v>2.4300000000000002</v>
      </c>
      <c r="L2848" s="19">
        <v>0</v>
      </c>
      <c r="M2848" s="19">
        <v>0</v>
      </c>
      <c r="N2848" s="19">
        <v>0</v>
      </c>
      <c r="O2848" s="19">
        <v>0</v>
      </c>
      <c r="P2848" s="82">
        <f t="shared" si="46"/>
        <v>0</v>
      </c>
    </row>
    <row r="2849" spans="1:16" s="20" customFormat="1" x14ac:dyDescent="0.25">
      <c r="A2849" s="19">
        <v>2019</v>
      </c>
      <c r="B2849" s="19">
        <v>10</v>
      </c>
      <c r="C2849" s="19" t="s">
        <v>124</v>
      </c>
      <c r="D2849" s="19" t="s">
        <v>353</v>
      </c>
      <c r="E2849" s="19" t="s">
        <v>29</v>
      </c>
      <c r="F2849" s="19" t="s">
        <v>353</v>
      </c>
      <c r="G2849" s="19" t="s">
        <v>353</v>
      </c>
      <c r="H2849" s="19">
        <v>123.15</v>
      </c>
      <c r="I2849" s="19">
        <v>0</v>
      </c>
      <c r="J2849" s="19">
        <v>0</v>
      </c>
      <c r="K2849" s="19">
        <v>123.15</v>
      </c>
      <c r="L2849" s="19">
        <v>0</v>
      </c>
      <c r="M2849" s="19">
        <v>0</v>
      </c>
      <c r="N2849" s="19">
        <v>0</v>
      </c>
      <c r="O2849" s="19">
        <v>0</v>
      </c>
      <c r="P2849" s="82">
        <f t="shared" si="46"/>
        <v>0</v>
      </c>
    </row>
    <row r="2850" spans="1:16" s="20" customFormat="1" x14ac:dyDescent="0.25">
      <c r="A2850" s="19">
        <v>2019</v>
      </c>
      <c r="B2850" s="19">
        <v>10</v>
      </c>
      <c r="C2850" s="19" t="s">
        <v>124</v>
      </c>
      <c r="D2850" s="19" t="s">
        <v>353</v>
      </c>
      <c r="E2850" s="19" t="s">
        <v>29</v>
      </c>
      <c r="F2850" s="19" t="s">
        <v>385</v>
      </c>
      <c r="G2850" s="19" t="s">
        <v>516</v>
      </c>
      <c r="H2850" s="19">
        <v>4.8600000000000003</v>
      </c>
      <c r="I2850" s="19">
        <v>0</v>
      </c>
      <c r="J2850" s="19">
        <v>0</v>
      </c>
      <c r="K2850" s="19">
        <v>4.8600000000000003</v>
      </c>
      <c r="L2850" s="19">
        <v>0</v>
      </c>
      <c r="M2850" s="19">
        <v>0</v>
      </c>
      <c r="N2850" s="19">
        <v>0</v>
      </c>
      <c r="O2850" s="19">
        <v>0</v>
      </c>
      <c r="P2850" s="82">
        <f t="shared" si="46"/>
        <v>0</v>
      </c>
    </row>
    <row r="2851" spans="1:16" s="20" customFormat="1" x14ac:dyDescent="0.25">
      <c r="A2851" s="19">
        <v>2019</v>
      </c>
      <c r="B2851" s="19">
        <v>10</v>
      </c>
      <c r="C2851" s="19" t="s">
        <v>124</v>
      </c>
      <c r="D2851" s="19" t="s">
        <v>353</v>
      </c>
      <c r="E2851" s="19" t="s">
        <v>29</v>
      </c>
      <c r="F2851" s="19" t="s">
        <v>386</v>
      </c>
      <c r="G2851" s="19" t="s">
        <v>516</v>
      </c>
      <c r="H2851" s="19">
        <v>1.81</v>
      </c>
      <c r="I2851" s="19">
        <v>0</v>
      </c>
      <c r="J2851" s="19">
        <v>0</v>
      </c>
      <c r="K2851" s="19">
        <v>1.81</v>
      </c>
      <c r="L2851" s="19">
        <v>0</v>
      </c>
      <c r="M2851" s="19">
        <v>0</v>
      </c>
      <c r="N2851" s="19">
        <v>0</v>
      </c>
      <c r="O2851" s="19">
        <v>0</v>
      </c>
      <c r="P2851" s="82">
        <f t="shared" si="46"/>
        <v>0</v>
      </c>
    </row>
    <row r="2852" spans="1:16" s="20" customFormat="1" x14ac:dyDescent="0.25">
      <c r="A2852" s="19">
        <v>2019</v>
      </c>
      <c r="B2852" s="19">
        <v>10</v>
      </c>
      <c r="C2852" s="19" t="s">
        <v>387</v>
      </c>
      <c r="D2852" s="19" t="s">
        <v>388</v>
      </c>
      <c r="E2852" s="19" t="s">
        <v>29</v>
      </c>
      <c r="F2852" s="19" t="s">
        <v>389</v>
      </c>
      <c r="G2852" s="19" t="s">
        <v>516</v>
      </c>
      <c r="H2852" s="19">
        <v>59.49</v>
      </c>
      <c r="I2852" s="19">
        <v>0</v>
      </c>
      <c r="J2852" s="19">
        <v>0</v>
      </c>
      <c r="K2852" s="19">
        <v>59.49</v>
      </c>
      <c r="L2852" s="19">
        <v>0</v>
      </c>
      <c r="M2852" s="19">
        <v>0</v>
      </c>
      <c r="N2852" s="19">
        <v>0</v>
      </c>
      <c r="O2852" s="19">
        <v>0</v>
      </c>
      <c r="P2852" s="82">
        <f t="shared" si="46"/>
        <v>0</v>
      </c>
    </row>
    <row r="2853" spans="1:16" s="20" customFormat="1" x14ac:dyDescent="0.25">
      <c r="A2853" s="19">
        <v>2019</v>
      </c>
      <c r="B2853" s="19">
        <v>10</v>
      </c>
      <c r="C2853" s="19" t="s">
        <v>124</v>
      </c>
      <c r="D2853" s="19" t="s">
        <v>382</v>
      </c>
      <c r="E2853" s="19" t="s">
        <v>29</v>
      </c>
      <c r="F2853" s="19" t="s">
        <v>390</v>
      </c>
      <c r="G2853" s="19" t="s">
        <v>384</v>
      </c>
      <c r="H2853" s="19">
        <v>1.45</v>
      </c>
      <c r="I2853" s="19">
        <v>0</v>
      </c>
      <c r="J2853" s="19">
        <v>0</v>
      </c>
      <c r="K2853" s="19">
        <v>1.45</v>
      </c>
      <c r="L2853" s="19">
        <v>0</v>
      </c>
      <c r="M2853" s="19">
        <v>0</v>
      </c>
      <c r="N2853" s="19">
        <v>0</v>
      </c>
      <c r="O2853" s="19">
        <v>0</v>
      </c>
      <c r="P2853" s="82">
        <f t="shared" si="46"/>
        <v>0</v>
      </c>
    </row>
    <row r="2854" spans="1:16" s="20" customFormat="1" x14ac:dyDescent="0.25">
      <c r="A2854" s="19">
        <v>2019</v>
      </c>
      <c r="B2854" s="19">
        <v>10</v>
      </c>
      <c r="C2854" s="19" t="s">
        <v>19</v>
      </c>
      <c r="D2854" s="19" t="s">
        <v>20</v>
      </c>
      <c r="E2854" s="19" t="s">
        <v>104</v>
      </c>
      <c r="F2854" s="19" t="s">
        <v>391</v>
      </c>
      <c r="G2854" s="19" t="s">
        <v>392</v>
      </c>
      <c r="H2854" s="19">
        <v>1.1299999999999999</v>
      </c>
      <c r="I2854" s="19">
        <v>0</v>
      </c>
      <c r="J2854" s="19">
        <v>0</v>
      </c>
      <c r="K2854" s="19">
        <v>1.1299999999999999</v>
      </c>
      <c r="L2854" s="19">
        <v>0</v>
      </c>
      <c r="M2854" s="19">
        <v>0</v>
      </c>
      <c r="N2854" s="19">
        <v>0</v>
      </c>
      <c r="O2854" s="19">
        <v>0</v>
      </c>
      <c r="P2854" s="82">
        <f t="shared" si="46"/>
        <v>0</v>
      </c>
    </row>
    <row r="2855" spans="1:16" s="20" customFormat="1" x14ac:dyDescent="0.25">
      <c r="A2855" s="19">
        <v>2019</v>
      </c>
      <c r="B2855" s="19">
        <v>10</v>
      </c>
      <c r="C2855" s="19" t="s">
        <v>15</v>
      </c>
      <c r="D2855" s="19" t="s">
        <v>393</v>
      </c>
      <c r="E2855" s="19" t="s">
        <v>43</v>
      </c>
      <c r="F2855" s="19" t="s">
        <v>393</v>
      </c>
      <c r="G2855" s="19" t="s">
        <v>393</v>
      </c>
      <c r="H2855" s="19">
        <v>1.02</v>
      </c>
      <c r="I2855" s="19">
        <v>0</v>
      </c>
      <c r="J2855" s="19">
        <v>0</v>
      </c>
      <c r="K2855" s="19">
        <v>0.23</v>
      </c>
      <c r="L2855" s="19">
        <v>0.79</v>
      </c>
      <c r="M2855" s="19">
        <v>0</v>
      </c>
      <c r="N2855" s="19">
        <v>0</v>
      </c>
      <c r="O2855" s="19">
        <v>0</v>
      </c>
      <c r="P2855" s="82">
        <f t="shared" si="46"/>
        <v>0</v>
      </c>
    </row>
    <row r="2856" spans="1:16" s="20" customFormat="1" x14ac:dyDescent="0.25">
      <c r="A2856" s="19">
        <v>2019</v>
      </c>
      <c r="B2856" s="19">
        <v>10</v>
      </c>
      <c r="C2856" s="19" t="s">
        <v>15</v>
      </c>
      <c r="D2856" s="19" t="s">
        <v>393</v>
      </c>
      <c r="E2856" s="19" t="s">
        <v>43</v>
      </c>
      <c r="F2856" s="19" t="s">
        <v>394</v>
      </c>
      <c r="G2856" s="19" t="s">
        <v>393</v>
      </c>
      <c r="H2856" s="19">
        <v>3.33</v>
      </c>
      <c r="I2856" s="19">
        <v>0</v>
      </c>
      <c r="J2856" s="19">
        <v>0</v>
      </c>
      <c r="K2856" s="19">
        <v>1.94</v>
      </c>
      <c r="L2856" s="19">
        <v>1.3900000000000001</v>
      </c>
      <c r="M2856" s="19">
        <v>0</v>
      </c>
      <c r="N2856" s="19">
        <v>0</v>
      </c>
      <c r="O2856" s="19">
        <v>0</v>
      </c>
      <c r="P2856" s="82">
        <f t="shared" si="46"/>
        <v>0</v>
      </c>
    </row>
    <row r="2857" spans="1:16" s="20" customFormat="1" x14ac:dyDescent="0.25">
      <c r="A2857" s="19">
        <v>2019</v>
      </c>
      <c r="B2857" s="19">
        <v>10</v>
      </c>
      <c r="C2857" s="19" t="s">
        <v>15</v>
      </c>
      <c r="D2857" s="19" t="s">
        <v>536</v>
      </c>
      <c r="E2857" s="19" t="s">
        <v>43</v>
      </c>
      <c r="F2857" s="19" t="s">
        <v>394</v>
      </c>
      <c r="G2857" s="19" t="s">
        <v>393</v>
      </c>
      <c r="H2857" s="19">
        <v>0.16</v>
      </c>
      <c r="I2857" s="19">
        <v>0</v>
      </c>
      <c r="J2857" s="19">
        <v>0</v>
      </c>
      <c r="K2857" s="19">
        <v>0</v>
      </c>
      <c r="L2857" s="19">
        <v>0.16</v>
      </c>
      <c r="M2857" s="19">
        <v>0</v>
      </c>
      <c r="N2857" s="19">
        <v>0</v>
      </c>
      <c r="O2857" s="19">
        <v>0</v>
      </c>
      <c r="P2857" s="82">
        <f t="shared" si="46"/>
        <v>0</v>
      </c>
    </row>
    <row r="2858" spans="1:16" s="20" customFormat="1" x14ac:dyDescent="0.25">
      <c r="A2858" s="19">
        <v>2019</v>
      </c>
      <c r="B2858" s="19">
        <v>10</v>
      </c>
      <c r="C2858" s="19" t="s">
        <v>15</v>
      </c>
      <c r="D2858" s="19" t="s">
        <v>393</v>
      </c>
      <c r="E2858" s="19" t="s">
        <v>43</v>
      </c>
      <c r="F2858" s="19" t="s">
        <v>395</v>
      </c>
      <c r="G2858" s="19" t="s">
        <v>393</v>
      </c>
      <c r="H2858" s="19">
        <v>3.57</v>
      </c>
      <c r="I2858" s="19">
        <v>0</v>
      </c>
      <c r="J2858" s="19">
        <v>0</v>
      </c>
      <c r="K2858" s="19">
        <v>3.46</v>
      </c>
      <c r="L2858" s="19">
        <v>0.11</v>
      </c>
      <c r="M2858" s="19">
        <v>0</v>
      </c>
      <c r="N2858" s="19">
        <v>0</v>
      </c>
      <c r="O2858" s="19">
        <v>0</v>
      </c>
      <c r="P2858" s="82">
        <f t="shared" si="46"/>
        <v>0</v>
      </c>
    </row>
    <row r="2859" spans="1:16" s="20" customFormat="1" x14ac:dyDescent="0.25">
      <c r="A2859" s="19">
        <v>2019</v>
      </c>
      <c r="B2859" s="19">
        <v>10</v>
      </c>
      <c r="C2859" s="19" t="s">
        <v>15</v>
      </c>
      <c r="D2859" s="19" t="s">
        <v>393</v>
      </c>
      <c r="E2859" s="19" t="s">
        <v>43</v>
      </c>
      <c r="F2859" s="19" t="s">
        <v>396</v>
      </c>
      <c r="G2859" s="19" t="s">
        <v>393</v>
      </c>
      <c r="H2859" s="19">
        <v>2.13</v>
      </c>
      <c r="I2859" s="19">
        <v>0</v>
      </c>
      <c r="J2859" s="19">
        <v>0</v>
      </c>
      <c r="K2859" s="19">
        <v>1.73</v>
      </c>
      <c r="L2859" s="19">
        <v>0.4</v>
      </c>
      <c r="M2859" s="19">
        <v>0</v>
      </c>
      <c r="N2859" s="19">
        <v>0</v>
      </c>
      <c r="O2859" s="19">
        <v>0</v>
      </c>
      <c r="P2859" s="82">
        <f t="shared" si="46"/>
        <v>0</v>
      </c>
    </row>
    <row r="2860" spans="1:16" s="20" customFormat="1" x14ac:dyDescent="0.25">
      <c r="A2860" s="19">
        <v>2019</v>
      </c>
      <c r="B2860" s="19">
        <v>10</v>
      </c>
      <c r="C2860" s="19" t="s">
        <v>55</v>
      </c>
      <c r="D2860" s="19" t="s">
        <v>249</v>
      </c>
      <c r="E2860" s="19" t="s">
        <v>29</v>
      </c>
      <c r="F2860" s="19" t="s">
        <v>397</v>
      </c>
      <c r="G2860" s="19" t="s">
        <v>398</v>
      </c>
      <c r="H2860" s="19">
        <v>12.67</v>
      </c>
      <c r="I2860" s="19">
        <v>0</v>
      </c>
      <c r="J2860" s="19">
        <v>0</v>
      </c>
      <c r="K2860" s="19">
        <v>0.2</v>
      </c>
      <c r="L2860" s="19">
        <v>0</v>
      </c>
      <c r="M2860" s="19">
        <v>0</v>
      </c>
      <c r="N2860" s="19">
        <v>0</v>
      </c>
      <c r="O2860" s="19">
        <v>12.46</v>
      </c>
      <c r="P2860" s="82">
        <f t="shared" si="46"/>
        <v>12.46</v>
      </c>
    </row>
    <row r="2861" spans="1:16" s="20" customFormat="1" x14ac:dyDescent="0.25">
      <c r="A2861" s="19">
        <v>2019</v>
      </c>
      <c r="B2861" s="19">
        <v>10</v>
      </c>
      <c r="C2861" s="19" t="s">
        <v>55</v>
      </c>
      <c r="D2861" s="19" t="s">
        <v>249</v>
      </c>
      <c r="E2861" s="19" t="s">
        <v>29</v>
      </c>
      <c r="F2861" s="19" t="s">
        <v>398</v>
      </c>
      <c r="G2861" s="19" t="s">
        <v>398</v>
      </c>
      <c r="H2861" s="19">
        <v>92.88</v>
      </c>
      <c r="I2861" s="19">
        <v>0</v>
      </c>
      <c r="J2861" s="19">
        <v>0</v>
      </c>
      <c r="K2861" s="19">
        <v>5.08</v>
      </c>
      <c r="L2861" s="19">
        <v>28.04</v>
      </c>
      <c r="M2861" s="19">
        <v>0</v>
      </c>
      <c r="N2861" s="19">
        <v>0</v>
      </c>
      <c r="O2861" s="19">
        <v>59.76</v>
      </c>
      <c r="P2861" s="82">
        <f t="shared" si="46"/>
        <v>59.76</v>
      </c>
    </row>
    <row r="2862" spans="1:16" s="20" customFormat="1" x14ac:dyDescent="0.25">
      <c r="A2862" s="19">
        <v>2019</v>
      </c>
      <c r="B2862" s="19">
        <v>10</v>
      </c>
      <c r="C2862" s="19" t="s">
        <v>61</v>
      </c>
      <c r="D2862" s="19" t="s">
        <v>399</v>
      </c>
      <c r="E2862" s="19" t="s">
        <v>29</v>
      </c>
      <c r="F2862" s="19" t="s">
        <v>400</v>
      </c>
      <c r="G2862" s="19" t="s">
        <v>401</v>
      </c>
      <c r="H2862" s="19">
        <v>11.39</v>
      </c>
      <c r="I2862" s="19">
        <v>0</v>
      </c>
      <c r="J2862" s="19">
        <v>0</v>
      </c>
      <c r="K2862" s="19">
        <v>3.21</v>
      </c>
      <c r="L2862" s="19">
        <v>4.21</v>
      </c>
      <c r="M2862" s="19">
        <v>3.9699999999999998</v>
      </c>
      <c r="N2862" s="19">
        <v>2.06</v>
      </c>
      <c r="O2862" s="19">
        <v>0</v>
      </c>
      <c r="P2862" s="82">
        <f t="shared" si="46"/>
        <v>1.9099999999999997</v>
      </c>
    </row>
    <row r="2863" spans="1:16" s="20" customFormat="1" x14ac:dyDescent="0.25">
      <c r="A2863" s="19">
        <v>2019</v>
      </c>
      <c r="B2863" s="19">
        <v>10</v>
      </c>
      <c r="C2863" s="19" t="s">
        <v>61</v>
      </c>
      <c r="D2863" s="19" t="s">
        <v>401</v>
      </c>
      <c r="E2863" s="19" t="s">
        <v>29</v>
      </c>
      <c r="F2863" s="19" t="s">
        <v>401</v>
      </c>
      <c r="G2863" s="19" t="s">
        <v>401</v>
      </c>
      <c r="H2863" s="19">
        <v>0.85</v>
      </c>
      <c r="I2863" s="19">
        <v>0</v>
      </c>
      <c r="J2863" s="19">
        <v>0</v>
      </c>
      <c r="K2863" s="19">
        <v>0</v>
      </c>
      <c r="L2863" s="19">
        <v>0.13</v>
      </c>
      <c r="M2863" s="19">
        <v>0</v>
      </c>
      <c r="N2863" s="19">
        <v>0</v>
      </c>
      <c r="O2863" s="19">
        <v>0.72</v>
      </c>
      <c r="P2863" s="82">
        <f t="shared" si="46"/>
        <v>0.72</v>
      </c>
    </row>
    <row r="2864" spans="1:16" s="20" customFormat="1" x14ac:dyDescent="0.25">
      <c r="A2864" s="19">
        <v>2019</v>
      </c>
      <c r="B2864" s="19">
        <v>10</v>
      </c>
      <c r="C2864" s="19" t="s">
        <v>61</v>
      </c>
      <c r="D2864" s="19" t="s">
        <v>62</v>
      </c>
      <c r="E2864" s="19" t="s">
        <v>29</v>
      </c>
      <c r="F2864" s="19" t="s">
        <v>402</v>
      </c>
      <c r="G2864" s="19" t="s">
        <v>401</v>
      </c>
      <c r="H2864" s="19">
        <v>56.43</v>
      </c>
      <c r="I2864" s="19">
        <v>0</v>
      </c>
      <c r="J2864" s="19">
        <v>0</v>
      </c>
      <c r="K2864" s="19">
        <v>1.9</v>
      </c>
      <c r="L2864" s="19">
        <v>54.53</v>
      </c>
      <c r="M2864" s="19">
        <v>0</v>
      </c>
      <c r="N2864" s="19">
        <v>0</v>
      </c>
      <c r="O2864" s="19">
        <v>0</v>
      </c>
      <c r="P2864" s="82">
        <f t="shared" si="46"/>
        <v>0</v>
      </c>
    </row>
    <row r="2865" spans="1:16" s="20" customFormat="1" x14ac:dyDescent="0.25">
      <c r="A2865" s="19">
        <v>2019</v>
      </c>
      <c r="B2865" s="19">
        <v>10</v>
      </c>
      <c r="C2865" s="19" t="s">
        <v>61</v>
      </c>
      <c r="D2865" s="19" t="s">
        <v>401</v>
      </c>
      <c r="E2865" s="19" t="s">
        <v>29</v>
      </c>
      <c r="F2865" s="19" t="s">
        <v>402</v>
      </c>
      <c r="G2865" s="19" t="s">
        <v>401</v>
      </c>
      <c r="H2865" s="19">
        <v>31.09</v>
      </c>
      <c r="I2865" s="19">
        <v>0</v>
      </c>
      <c r="J2865" s="19">
        <v>0</v>
      </c>
      <c r="K2865" s="19">
        <v>1.05</v>
      </c>
      <c r="L2865" s="19">
        <v>30.04</v>
      </c>
      <c r="M2865" s="19">
        <v>0</v>
      </c>
      <c r="N2865" s="19">
        <v>0</v>
      </c>
      <c r="O2865" s="19">
        <v>0</v>
      </c>
      <c r="P2865" s="82">
        <f t="shared" si="46"/>
        <v>0</v>
      </c>
    </row>
    <row r="2866" spans="1:16" s="20" customFormat="1" x14ac:dyDescent="0.25">
      <c r="A2866" s="19">
        <v>2019</v>
      </c>
      <c r="B2866" s="19">
        <v>10</v>
      </c>
      <c r="C2866" s="19" t="s">
        <v>98</v>
      </c>
      <c r="D2866" s="19" t="s">
        <v>403</v>
      </c>
      <c r="E2866" s="19" t="s">
        <v>29</v>
      </c>
      <c r="F2866" s="19" t="s">
        <v>404</v>
      </c>
      <c r="G2866" s="19" t="s">
        <v>405</v>
      </c>
      <c r="H2866" s="19">
        <v>0.06</v>
      </c>
      <c r="I2866" s="19">
        <v>0</v>
      </c>
      <c r="J2866" s="19">
        <v>0</v>
      </c>
      <c r="K2866" s="19">
        <v>0.06</v>
      </c>
      <c r="L2866" s="19">
        <v>0</v>
      </c>
      <c r="M2866" s="19">
        <v>0</v>
      </c>
      <c r="N2866" s="19">
        <v>0</v>
      </c>
      <c r="O2866" s="19">
        <v>0</v>
      </c>
      <c r="P2866" s="82">
        <f t="shared" si="46"/>
        <v>0</v>
      </c>
    </row>
    <row r="2867" spans="1:16" s="20" customFormat="1" x14ac:dyDescent="0.25">
      <c r="A2867" s="19">
        <v>2019</v>
      </c>
      <c r="B2867" s="19">
        <v>10</v>
      </c>
      <c r="C2867" s="19" t="s">
        <v>19</v>
      </c>
      <c r="D2867" s="19" t="s">
        <v>70</v>
      </c>
      <c r="E2867" s="19" t="s">
        <v>364</v>
      </c>
      <c r="F2867" s="19" t="s">
        <v>406</v>
      </c>
      <c r="G2867" s="19" t="s">
        <v>407</v>
      </c>
      <c r="H2867" s="19">
        <v>3472.62</v>
      </c>
      <c r="I2867" s="19">
        <v>0</v>
      </c>
      <c r="J2867" s="19">
        <v>3369.72</v>
      </c>
      <c r="K2867" s="19">
        <v>12.979999999999999</v>
      </c>
      <c r="L2867" s="19">
        <v>89.929999999999993</v>
      </c>
      <c r="M2867" s="19">
        <v>0</v>
      </c>
      <c r="N2867" s="19">
        <v>0</v>
      </c>
      <c r="O2867" s="19">
        <v>0</v>
      </c>
      <c r="P2867" s="82">
        <f t="shared" si="46"/>
        <v>0</v>
      </c>
    </row>
    <row r="2868" spans="1:16" s="20" customFormat="1" x14ac:dyDescent="0.25">
      <c r="A2868" s="19">
        <v>2019</v>
      </c>
      <c r="B2868" s="19">
        <v>10</v>
      </c>
      <c r="C2868" s="19" t="s">
        <v>19</v>
      </c>
      <c r="D2868" s="19" t="s">
        <v>70</v>
      </c>
      <c r="E2868" s="19" t="s">
        <v>364</v>
      </c>
      <c r="F2868" s="19" t="s">
        <v>408</v>
      </c>
      <c r="G2868" s="19" t="s">
        <v>407</v>
      </c>
      <c r="H2868" s="19">
        <v>1692.53</v>
      </c>
      <c r="I2868" s="19">
        <v>0</v>
      </c>
      <c r="J2868" s="19">
        <v>1642.37</v>
      </c>
      <c r="K2868" s="19">
        <v>6.33</v>
      </c>
      <c r="L2868" s="19">
        <v>43.83</v>
      </c>
      <c r="M2868" s="19">
        <v>0</v>
      </c>
      <c r="N2868" s="19">
        <v>0</v>
      </c>
      <c r="O2868" s="19">
        <v>0</v>
      </c>
      <c r="P2868" s="82">
        <f t="shared" si="46"/>
        <v>0</v>
      </c>
    </row>
    <row r="2869" spans="1:16" s="20" customFormat="1" x14ac:dyDescent="0.25">
      <c r="A2869" s="19">
        <v>2019</v>
      </c>
      <c r="B2869" s="19">
        <v>10</v>
      </c>
      <c r="C2869" s="19" t="s">
        <v>19</v>
      </c>
      <c r="D2869" s="19" t="s">
        <v>70</v>
      </c>
      <c r="E2869" s="19" t="s">
        <v>364</v>
      </c>
      <c r="F2869" s="19" t="s">
        <v>409</v>
      </c>
      <c r="G2869" s="19" t="s">
        <v>407</v>
      </c>
      <c r="H2869" s="19">
        <v>13154.53</v>
      </c>
      <c r="I2869" s="19">
        <v>0</v>
      </c>
      <c r="J2869" s="19">
        <v>6818.62</v>
      </c>
      <c r="K2869" s="19">
        <v>40.49</v>
      </c>
      <c r="L2869" s="19">
        <v>280.40999999999997</v>
      </c>
      <c r="M2869" s="19">
        <v>4213.8500000000004</v>
      </c>
      <c r="N2869" s="19">
        <v>0</v>
      </c>
      <c r="O2869" s="19">
        <v>1801.17</v>
      </c>
      <c r="P2869" s="82">
        <f t="shared" si="46"/>
        <v>6015.02</v>
      </c>
    </row>
    <row r="2870" spans="1:16" s="20" customFormat="1" x14ac:dyDescent="0.25">
      <c r="A2870" s="19">
        <v>2019</v>
      </c>
      <c r="B2870" s="19">
        <v>10</v>
      </c>
      <c r="C2870" s="19" t="s">
        <v>61</v>
      </c>
      <c r="D2870" s="19" t="s">
        <v>399</v>
      </c>
      <c r="E2870" s="19" t="s">
        <v>29</v>
      </c>
      <c r="F2870" s="19" t="s">
        <v>410</v>
      </c>
      <c r="G2870" s="19" t="s">
        <v>411</v>
      </c>
      <c r="H2870" s="19">
        <v>8.5</v>
      </c>
      <c r="I2870" s="19">
        <v>0</v>
      </c>
      <c r="J2870" s="19">
        <v>0</v>
      </c>
      <c r="K2870" s="19">
        <v>8.5</v>
      </c>
      <c r="L2870" s="19">
        <v>0</v>
      </c>
      <c r="M2870" s="19">
        <v>0</v>
      </c>
      <c r="N2870" s="19">
        <v>0</v>
      </c>
      <c r="O2870" s="19">
        <v>0</v>
      </c>
      <c r="P2870" s="82">
        <f t="shared" si="46"/>
        <v>0</v>
      </c>
    </row>
    <row r="2871" spans="1:16" s="20" customFormat="1" x14ac:dyDescent="0.25">
      <c r="A2871" s="19">
        <v>2019</v>
      </c>
      <c r="B2871" s="19">
        <v>10</v>
      </c>
      <c r="C2871" s="19" t="s">
        <v>61</v>
      </c>
      <c r="D2871" s="19" t="s">
        <v>399</v>
      </c>
      <c r="E2871" s="19" t="s">
        <v>29</v>
      </c>
      <c r="F2871" s="19" t="s">
        <v>412</v>
      </c>
      <c r="G2871" s="19" t="s">
        <v>411</v>
      </c>
      <c r="H2871" s="19">
        <v>1.3</v>
      </c>
      <c r="I2871" s="19">
        <v>0</v>
      </c>
      <c r="J2871" s="19">
        <v>0</v>
      </c>
      <c r="K2871" s="19">
        <v>1.3</v>
      </c>
      <c r="L2871" s="19">
        <v>0</v>
      </c>
      <c r="M2871" s="19">
        <v>0</v>
      </c>
      <c r="N2871" s="19">
        <v>0</v>
      </c>
      <c r="O2871" s="19">
        <v>0</v>
      </c>
      <c r="P2871" s="82">
        <f t="shared" si="46"/>
        <v>0</v>
      </c>
    </row>
    <row r="2872" spans="1:16" s="20" customFormat="1" x14ac:dyDescent="0.25">
      <c r="A2872" s="19">
        <v>2019</v>
      </c>
      <c r="B2872" s="19">
        <v>10</v>
      </c>
      <c r="C2872" s="19" t="s">
        <v>61</v>
      </c>
      <c r="D2872" s="19" t="s">
        <v>62</v>
      </c>
      <c r="E2872" s="19" t="s">
        <v>29</v>
      </c>
      <c r="F2872" s="19" t="s">
        <v>413</v>
      </c>
      <c r="G2872" s="19" t="s">
        <v>411</v>
      </c>
      <c r="H2872" s="19">
        <v>3.33</v>
      </c>
      <c r="I2872" s="19">
        <v>0</v>
      </c>
      <c r="J2872" s="19">
        <v>0</v>
      </c>
      <c r="K2872" s="19">
        <v>3.33</v>
      </c>
      <c r="L2872" s="19">
        <v>0</v>
      </c>
      <c r="M2872" s="19">
        <v>0</v>
      </c>
      <c r="N2872" s="19">
        <v>0</v>
      </c>
      <c r="O2872" s="19">
        <v>0</v>
      </c>
      <c r="P2872" s="82">
        <f t="shared" si="46"/>
        <v>0</v>
      </c>
    </row>
    <row r="2873" spans="1:16" s="20" customFormat="1" x14ac:dyDescent="0.25">
      <c r="A2873" s="19">
        <v>2019</v>
      </c>
      <c r="B2873" s="19">
        <v>10</v>
      </c>
      <c r="C2873" s="19" t="s">
        <v>61</v>
      </c>
      <c r="D2873" s="19" t="s">
        <v>399</v>
      </c>
      <c r="E2873" s="19" t="s">
        <v>29</v>
      </c>
      <c r="F2873" s="19" t="s">
        <v>414</v>
      </c>
      <c r="G2873" s="19" t="s">
        <v>411</v>
      </c>
      <c r="H2873" s="19">
        <v>7</v>
      </c>
      <c r="I2873" s="19">
        <v>0</v>
      </c>
      <c r="J2873" s="19">
        <v>0</v>
      </c>
      <c r="K2873" s="19">
        <v>0.08</v>
      </c>
      <c r="L2873" s="19">
        <v>0</v>
      </c>
      <c r="M2873" s="19">
        <v>6.92</v>
      </c>
      <c r="N2873" s="19">
        <v>2.23</v>
      </c>
      <c r="O2873" s="19">
        <v>0</v>
      </c>
      <c r="P2873" s="82">
        <f t="shared" si="46"/>
        <v>4.6899999999999995</v>
      </c>
    </row>
    <row r="2874" spans="1:16" s="20" customFormat="1" x14ac:dyDescent="0.25">
      <c r="A2874" s="19">
        <v>2019</v>
      </c>
      <c r="B2874" s="19">
        <v>10</v>
      </c>
      <c r="C2874" s="19" t="s">
        <v>61</v>
      </c>
      <c r="D2874" s="19" t="s">
        <v>399</v>
      </c>
      <c r="E2874" s="19" t="s">
        <v>29</v>
      </c>
      <c r="F2874" s="19" t="s">
        <v>415</v>
      </c>
      <c r="G2874" s="19" t="s">
        <v>411</v>
      </c>
      <c r="H2874" s="19">
        <v>27.84</v>
      </c>
      <c r="I2874" s="19">
        <v>0</v>
      </c>
      <c r="J2874" s="19">
        <v>0</v>
      </c>
      <c r="K2874" s="19">
        <v>4.82</v>
      </c>
      <c r="L2874" s="19">
        <v>0</v>
      </c>
      <c r="M2874" s="19">
        <v>23.02</v>
      </c>
      <c r="N2874" s="19">
        <v>7.4</v>
      </c>
      <c r="O2874" s="19">
        <v>0</v>
      </c>
      <c r="P2874" s="82">
        <f t="shared" si="46"/>
        <v>15.62</v>
      </c>
    </row>
    <row r="2875" spans="1:16" s="20" customFormat="1" x14ac:dyDescent="0.25">
      <c r="A2875" s="19">
        <v>2019</v>
      </c>
      <c r="B2875" s="19">
        <v>10</v>
      </c>
      <c r="C2875" s="19" t="s">
        <v>61</v>
      </c>
      <c r="D2875" s="19" t="s">
        <v>399</v>
      </c>
      <c r="E2875" s="19" t="s">
        <v>29</v>
      </c>
      <c r="F2875" s="19" t="s">
        <v>416</v>
      </c>
      <c r="G2875" s="19" t="s">
        <v>411</v>
      </c>
      <c r="H2875" s="19">
        <v>33.47</v>
      </c>
      <c r="I2875" s="19">
        <v>0</v>
      </c>
      <c r="J2875" s="19">
        <v>0</v>
      </c>
      <c r="K2875" s="19">
        <v>1.47</v>
      </c>
      <c r="L2875" s="19">
        <v>1.79</v>
      </c>
      <c r="M2875" s="19">
        <v>30.21</v>
      </c>
      <c r="N2875" s="19">
        <v>9.7100000000000009</v>
      </c>
      <c r="O2875" s="19">
        <v>0</v>
      </c>
      <c r="P2875" s="82">
        <f t="shared" si="46"/>
        <v>20.5</v>
      </c>
    </row>
    <row r="2876" spans="1:16" s="20" customFormat="1" x14ac:dyDescent="0.25">
      <c r="A2876" s="19">
        <v>2019</v>
      </c>
      <c r="B2876" s="19">
        <v>10</v>
      </c>
      <c r="C2876" s="19" t="s">
        <v>61</v>
      </c>
      <c r="D2876" s="19" t="s">
        <v>417</v>
      </c>
      <c r="E2876" s="19" t="s">
        <v>29</v>
      </c>
      <c r="F2876" s="19" t="s">
        <v>418</v>
      </c>
      <c r="G2876" s="19" t="s">
        <v>411</v>
      </c>
      <c r="H2876" s="19">
        <v>0.43</v>
      </c>
      <c r="I2876" s="19">
        <v>0</v>
      </c>
      <c r="J2876" s="19">
        <v>0</v>
      </c>
      <c r="K2876" s="19">
        <v>0.05</v>
      </c>
      <c r="L2876" s="19">
        <v>0.38</v>
      </c>
      <c r="M2876" s="19">
        <v>0</v>
      </c>
      <c r="N2876" s="19">
        <v>0</v>
      </c>
      <c r="O2876" s="19">
        <v>0</v>
      </c>
      <c r="P2876" s="82">
        <f t="shared" si="46"/>
        <v>0</v>
      </c>
    </row>
    <row r="2877" spans="1:16" s="20" customFormat="1" x14ac:dyDescent="0.25">
      <c r="A2877" s="19">
        <v>2019</v>
      </c>
      <c r="B2877" s="19">
        <v>10</v>
      </c>
      <c r="C2877" s="19" t="s">
        <v>61</v>
      </c>
      <c r="D2877" s="19" t="s">
        <v>62</v>
      </c>
      <c r="E2877" s="19" t="s">
        <v>29</v>
      </c>
      <c r="F2877" s="19" t="s">
        <v>419</v>
      </c>
      <c r="G2877" s="19" t="s">
        <v>411</v>
      </c>
      <c r="H2877" s="19">
        <v>5.9399999999999995</v>
      </c>
      <c r="I2877" s="19">
        <v>0</v>
      </c>
      <c r="J2877" s="19">
        <v>0</v>
      </c>
      <c r="K2877" s="19">
        <v>5.9399999999999995</v>
      </c>
      <c r="L2877" s="19">
        <v>0</v>
      </c>
      <c r="M2877" s="19">
        <v>0</v>
      </c>
      <c r="N2877" s="19">
        <v>0</v>
      </c>
      <c r="O2877" s="19">
        <v>0</v>
      </c>
      <c r="P2877" s="82">
        <f t="shared" si="46"/>
        <v>0</v>
      </c>
    </row>
    <row r="2878" spans="1:16" s="20" customFormat="1" x14ac:dyDescent="0.25">
      <c r="A2878" s="19">
        <v>2019</v>
      </c>
      <c r="B2878" s="19">
        <v>10</v>
      </c>
      <c r="C2878" s="19" t="s">
        <v>61</v>
      </c>
      <c r="D2878" s="19" t="s">
        <v>62</v>
      </c>
      <c r="E2878" s="19" t="s">
        <v>29</v>
      </c>
      <c r="F2878" s="19" t="s">
        <v>420</v>
      </c>
      <c r="G2878" s="19" t="s">
        <v>411</v>
      </c>
      <c r="H2878" s="19">
        <v>1.54</v>
      </c>
      <c r="I2878" s="19">
        <v>0</v>
      </c>
      <c r="J2878" s="19">
        <v>0</v>
      </c>
      <c r="K2878" s="19">
        <v>1.54</v>
      </c>
      <c r="L2878" s="19">
        <v>0</v>
      </c>
      <c r="M2878" s="19">
        <v>0</v>
      </c>
      <c r="N2878" s="19">
        <v>0</v>
      </c>
      <c r="O2878" s="19">
        <v>0</v>
      </c>
      <c r="P2878" s="82">
        <f t="shared" si="46"/>
        <v>0</v>
      </c>
    </row>
    <row r="2879" spans="1:16" s="20" customFormat="1" x14ac:dyDescent="0.25">
      <c r="A2879" s="19">
        <v>2019</v>
      </c>
      <c r="B2879" s="19">
        <v>10</v>
      </c>
      <c r="C2879" s="19" t="s">
        <v>61</v>
      </c>
      <c r="D2879" s="19" t="s">
        <v>62</v>
      </c>
      <c r="E2879" s="19" t="s">
        <v>29</v>
      </c>
      <c r="F2879" s="19" t="s">
        <v>421</v>
      </c>
      <c r="G2879" s="19" t="s">
        <v>411</v>
      </c>
      <c r="H2879" s="19">
        <v>1.99</v>
      </c>
      <c r="I2879" s="19">
        <v>0</v>
      </c>
      <c r="J2879" s="19">
        <v>0</v>
      </c>
      <c r="K2879" s="19">
        <v>1.99</v>
      </c>
      <c r="L2879" s="19">
        <v>0</v>
      </c>
      <c r="M2879" s="19">
        <v>0</v>
      </c>
      <c r="N2879" s="19">
        <v>0</v>
      </c>
      <c r="O2879" s="19">
        <v>0</v>
      </c>
      <c r="P2879" s="82">
        <f t="shared" si="46"/>
        <v>0</v>
      </c>
    </row>
    <row r="2880" spans="1:16" s="20" customFormat="1" x14ac:dyDescent="0.25">
      <c r="A2880" s="19">
        <v>2019</v>
      </c>
      <c r="B2880" s="19">
        <v>10</v>
      </c>
      <c r="C2880" s="19" t="s">
        <v>61</v>
      </c>
      <c r="D2880" s="19" t="s">
        <v>399</v>
      </c>
      <c r="E2880" s="19" t="s">
        <v>29</v>
      </c>
      <c r="F2880" s="19" t="s">
        <v>422</v>
      </c>
      <c r="G2880" s="19" t="s">
        <v>411</v>
      </c>
      <c r="H2880" s="19">
        <v>2.4900000000000002</v>
      </c>
      <c r="I2880" s="19">
        <v>0</v>
      </c>
      <c r="J2880" s="19">
        <v>0</v>
      </c>
      <c r="K2880" s="19">
        <v>0.36</v>
      </c>
      <c r="L2880" s="19">
        <v>0</v>
      </c>
      <c r="M2880" s="19">
        <v>2.12</v>
      </c>
      <c r="N2880" s="19">
        <v>0.68</v>
      </c>
      <c r="O2880" s="19">
        <v>0</v>
      </c>
      <c r="P2880" s="82">
        <f t="shared" si="46"/>
        <v>1.44</v>
      </c>
    </row>
    <row r="2881" spans="1:16" s="20" customFormat="1" x14ac:dyDescent="0.25">
      <c r="A2881" s="19">
        <v>2019</v>
      </c>
      <c r="B2881" s="19">
        <v>10</v>
      </c>
      <c r="C2881" s="19" t="s">
        <v>61</v>
      </c>
      <c r="D2881" s="19" t="s">
        <v>399</v>
      </c>
      <c r="E2881" s="19" t="s">
        <v>29</v>
      </c>
      <c r="F2881" s="19" t="s">
        <v>423</v>
      </c>
      <c r="G2881" s="19" t="s">
        <v>411</v>
      </c>
      <c r="H2881" s="19">
        <v>6.54</v>
      </c>
      <c r="I2881" s="19">
        <v>0</v>
      </c>
      <c r="J2881" s="19">
        <v>0</v>
      </c>
      <c r="K2881" s="19">
        <v>7.0000000000000007E-2</v>
      </c>
      <c r="L2881" s="19">
        <v>0</v>
      </c>
      <c r="M2881" s="19">
        <v>6.47</v>
      </c>
      <c r="N2881" s="19">
        <v>2.08</v>
      </c>
      <c r="O2881" s="19">
        <v>0</v>
      </c>
      <c r="P2881" s="82">
        <f t="shared" si="46"/>
        <v>4.3899999999999997</v>
      </c>
    </row>
    <row r="2882" spans="1:16" s="20" customFormat="1" x14ac:dyDescent="0.25">
      <c r="A2882" s="19">
        <v>2019</v>
      </c>
      <c r="B2882" s="19">
        <v>10</v>
      </c>
      <c r="C2882" s="19" t="s">
        <v>61</v>
      </c>
      <c r="D2882" s="19" t="s">
        <v>399</v>
      </c>
      <c r="E2882" s="19" t="s">
        <v>29</v>
      </c>
      <c r="F2882" s="19" t="s">
        <v>424</v>
      </c>
      <c r="G2882" s="19" t="s">
        <v>411</v>
      </c>
      <c r="H2882" s="19">
        <v>17.62</v>
      </c>
      <c r="I2882" s="19">
        <v>0</v>
      </c>
      <c r="J2882" s="19">
        <v>0</v>
      </c>
      <c r="K2882" s="19">
        <v>0.2</v>
      </c>
      <c r="L2882" s="19">
        <v>0</v>
      </c>
      <c r="M2882" s="19">
        <v>17.43</v>
      </c>
      <c r="N2882" s="19">
        <v>5.6</v>
      </c>
      <c r="O2882" s="19">
        <v>0</v>
      </c>
      <c r="P2882" s="82">
        <f t="shared" si="46"/>
        <v>11.83</v>
      </c>
    </row>
    <row r="2883" spans="1:16" s="20" customFormat="1" x14ac:dyDescent="0.25">
      <c r="A2883" s="19">
        <v>2019</v>
      </c>
      <c r="B2883" s="19">
        <v>10</v>
      </c>
      <c r="C2883" s="19" t="s">
        <v>124</v>
      </c>
      <c r="D2883" s="19" t="s">
        <v>425</v>
      </c>
      <c r="E2883" s="19" t="s">
        <v>545</v>
      </c>
      <c r="F2883" s="19" t="s">
        <v>427</v>
      </c>
      <c r="G2883" s="19" t="s">
        <v>427</v>
      </c>
      <c r="H2883" s="19">
        <v>20.400000000000002</v>
      </c>
      <c r="I2883" s="19">
        <v>0</v>
      </c>
      <c r="J2883" s="19">
        <v>0</v>
      </c>
      <c r="K2883" s="19">
        <v>4.1100000000000003</v>
      </c>
      <c r="L2883" s="19">
        <v>16.29</v>
      </c>
      <c r="M2883" s="19">
        <v>0</v>
      </c>
      <c r="N2883" s="19">
        <v>0</v>
      </c>
      <c r="O2883" s="19">
        <v>0</v>
      </c>
      <c r="P2883" s="82">
        <f t="shared" si="46"/>
        <v>0</v>
      </c>
    </row>
    <row r="2884" spans="1:16" s="20" customFormat="1" x14ac:dyDescent="0.25">
      <c r="A2884" s="19">
        <v>2019</v>
      </c>
      <c r="B2884" s="19">
        <v>10</v>
      </c>
      <c r="C2884" s="19" t="s">
        <v>89</v>
      </c>
      <c r="D2884" s="19" t="s">
        <v>90</v>
      </c>
      <c r="E2884" s="19" t="s">
        <v>29</v>
      </c>
      <c r="F2884" s="19" t="s">
        <v>428</v>
      </c>
      <c r="G2884" s="19" t="s">
        <v>429</v>
      </c>
      <c r="H2884" s="19">
        <v>2.58</v>
      </c>
      <c r="I2884" s="19">
        <v>0</v>
      </c>
      <c r="J2884" s="19">
        <v>0</v>
      </c>
      <c r="K2884" s="19">
        <v>2.58</v>
      </c>
      <c r="L2884" s="19">
        <v>0</v>
      </c>
      <c r="M2884" s="19">
        <v>0</v>
      </c>
      <c r="N2884" s="19">
        <v>0</v>
      </c>
      <c r="O2884" s="19">
        <v>0</v>
      </c>
      <c r="P2884" s="82">
        <f t="shared" ref="P2884:P2947" si="47">+O2884+M2884-N2884</f>
        <v>0</v>
      </c>
    </row>
    <row r="2885" spans="1:16" s="20" customFormat="1" x14ac:dyDescent="0.25">
      <c r="A2885" s="19">
        <v>2019</v>
      </c>
      <c r="B2885" s="19">
        <v>10</v>
      </c>
      <c r="C2885" s="19" t="s">
        <v>89</v>
      </c>
      <c r="D2885" s="19" t="s">
        <v>288</v>
      </c>
      <c r="E2885" s="19" t="s">
        <v>29</v>
      </c>
      <c r="F2885" s="19" t="s">
        <v>430</v>
      </c>
      <c r="G2885" s="19" t="s">
        <v>431</v>
      </c>
      <c r="H2885" s="19">
        <v>85.67</v>
      </c>
      <c r="I2885" s="19">
        <v>0</v>
      </c>
      <c r="J2885" s="19">
        <v>0</v>
      </c>
      <c r="K2885" s="19">
        <v>5</v>
      </c>
      <c r="L2885" s="19">
        <v>0</v>
      </c>
      <c r="M2885" s="19">
        <v>80.67</v>
      </c>
      <c r="N2885" s="19">
        <v>10.72</v>
      </c>
      <c r="O2885" s="19">
        <v>0</v>
      </c>
      <c r="P2885" s="82">
        <f t="shared" si="47"/>
        <v>69.95</v>
      </c>
    </row>
    <row r="2886" spans="1:16" s="20" customFormat="1" x14ac:dyDescent="0.25">
      <c r="A2886" s="19">
        <v>2019</v>
      </c>
      <c r="B2886" s="19">
        <v>10</v>
      </c>
      <c r="C2886" s="19" t="s">
        <v>89</v>
      </c>
      <c r="D2886" s="19" t="s">
        <v>90</v>
      </c>
      <c r="E2886" s="19" t="s">
        <v>29</v>
      </c>
      <c r="F2886" s="19" t="s">
        <v>432</v>
      </c>
      <c r="G2886" s="19" t="s">
        <v>433</v>
      </c>
      <c r="H2886" s="19">
        <v>255.04</v>
      </c>
      <c r="I2886" s="19">
        <v>0</v>
      </c>
      <c r="J2886" s="19">
        <v>0</v>
      </c>
      <c r="K2886" s="19">
        <v>1.31</v>
      </c>
      <c r="L2886" s="19">
        <v>0</v>
      </c>
      <c r="M2886" s="19">
        <v>253.73</v>
      </c>
      <c r="N2886" s="19">
        <v>99.28</v>
      </c>
      <c r="O2886" s="19">
        <v>0</v>
      </c>
      <c r="P2886" s="82">
        <f t="shared" si="47"/>
        <v>154.44999999999999</v>
      </c>
    </row>
    <row r="2887" spans="1:16" s="20" customFormat="1" x14ac:dyDescent="0.25">
      <c r="A2887" s="19">
        <v>2019</v>
      </c>
      <c r="B2887" s="19">
        <v>10</v>
      </c>
      <c r="C2887" s="19" t="s">
        <v>203</v>
      </c>
      <c r="D2887" s="19" t="s">
        <v>434</v>
      </c>
      <c r="E2887" s="19" t="s">
        <v>43</v>
      </c>
      <c r="F2887" s="19" t="s">
        <v>434</v>
      </c>
      <c r="G2887" s="19" t="s">
        <v>434</v>
      </c>
      <c r="H2887" s="19">
        <v>12.14</v>
      </c>
      <c r="I2887" s="19">
        <v>0</v>
      </c>
      <c r="J2887" s="19">
        <v>0</v>
      </c>
      <c r="K2887" s="19">
        <v>4.17</v>
      </c>
      <c r="L2887" s="19">
        <v>0.68</v>
      </c>
      <c r="M2887" s="19">
        <v>0</v>
      </c>
      <c r="N2887" s="19">
        <v>0</v>
      </c>
      <c r="O2887" s="19">
        <v>7.29</v>
      </c>
      <c r="P2887" s="82">
        <f t="shared" si="47"/>
        <v>7.29</v>
      </c>
    </row>
    <row r="2888" spans="1:16" s="20" customFormat="1" x14ac:dyDescent="0.25">
      <c r="A2888" s="19">
        <v>2019</v>
      </c>
      <c r="B2888" s="19">
        <v>10</v>
      </c>
      <c r="C2888" s="19" t="s">
        <v>15</v>
      </c>
      <c r="D2888" s="19" t="s">
        <v>24</v>
      </c>
      <c r="E2888" s="19" t="s">
        <v>43</v>
      </c>
      <c r="F2888" s="19" t="s">
        <v>435</v>
      </c>
      <c r="G2888" s="19" t="s">
        <v>434</v>
      </c>
      <c r="H2888" s="19">
        <v>32.090000000000003</v>
      </c>
      <c r="I2888" s="19">
        <v>0</v>
      </c>
      <c r="J2888" s="19">
        <v>0</v>
      </c>
      <c r="K2888" s="19">
        <v>0.31</v>
      </c>
      <c r="L2888" s="19">
        <v>3.5</v>
      </c>
      <c r="M2888" s="19">
        <v>0</v>
      </c>
      <c r="N2888" s="19">
        <v>0</v>
      </c>
      <c r="O2888" s="19">
        <v>28.29</v>
      </c>
      <c r="P2888" s="82">
        <f t="shared" si="47"/>
        <v>28.29</v>
      </c>
    </row>
    <row r="2889" spans="1:16" s="20" customFormat="1" x14ac:dyDescent="0.25">
      <c r="A2889" s="19">
        <v>2019</v>
      </c>
      <c r="B2889" s="19">
        <v>10</v>
      </c>
      <c r="C2889" s="19" t="s">
        <v>124</v>
      </c>
      <c r="D2889" s="19" t="s">
        <v>125</v>
      </c>
      <c r="E2889" s="19" t="s">
        <v>543</v>
      </c>
      <c r="F2889" s="19" t="s">
        <v>436</v>
      </c>
      <c r="G2889" s="19" t="s">
        <v>437</v>
      </c>
      <c r="H2889" s="19">
        <v>17.63</v>
      </c>
      <c r="I2889" s="19">
        <v>0</v>
      </c>
      <c r="J2889" s="19">
        <v>0</v>
      </c>
      <c r="K2889" s="19">
        <v>17.63</v>
      </c>
      <c r="L2889" s="19">
        <v>0</v>
      </c>
      <c r="M2889" s="19">
        <v>0</v>
      </c>
      <c r="N2889" s="19">
        <v>0</v>
      </c>
      <c r="O2889" s="19">
        <v>0</v>
      </c>
      <c r="P2889" s="82">
        <f t="shared" si="47"/>
        <v>0</v>
      </c>
    </row>
    <row r="2890" spans="1:16" s="20" customFormat="1" x14ac:dyDescent="0.25">
      <c r="A2890" s="19">
        <v>2019</v>
      </c>
      <c r="B2890" s="19">
        <v>10</v>
      </c>
      <c r="C2890" s="19" t="s">
        <v>124</v>
      </c>
      <c r="D2890" s="19" t="s">
        <v>425</v>
      </c>
      <c r="E2890" s="19" t="s">
        <v>543</v>
      </c>
      <c r="F2890" s="19" t="s">
        <v>438</v>
      </c>
      <c r="G2890" s="19" t="s">
        <v>439</v>
      </c>
      <c r="H2890" s="19">
        <v>1.74</v>
      </c>
      <c r="I2890" s="19">
        <v>0</v>
      </c>
      <c r="J2890" s="19">
        <v>0</v>
      </c>
      <c r="K2890" s="19">
        <v>1.74</v>
      </c>
      <c r="L2890" s="19">
        <v>0</v>
      </c>
      <c r="M2890" s="19">
        <v>0</v>
      </c>
      <c r="N2890" s="19">
        <v>0</v>
      </c>
      <c r="O2890" s="19">
        <v>0</v>
      </c>
      <c r="P2890" s="82">
        <f t="shared" si="47"/>
        <v>0</v>
      </c>
    </row>
    <row r="2891" spans="1:16" s="20" customFormat="1" x14ac:dyDescent="0.25">
      <c r="A2891" s="19">
        <v>2019</v>
      </c>
      <c r="B2891" s="19">
        <v>10</v>
      </c>
      <c r="C2891" s="19" t="s">
        <v>124</v>
      </c>
      <c r="D2891" s="19" t="s">
        <v>379</v>
      </c>
      <c r="E2891" s="19" t="s">
        <v>543</v>
      </c>
      <c r="F2891" s="19" t="s">
        <v>532</v>
      </c>
      <c r="G2891" s="19" t="s">
        <v>439</v>
      </c>
      <c r="H2891" s="19">
        <v>0</v>
      </c>
      <c r="I2891" s="19">
        <v>0</v>
      </c>
      <c r="J2891" s="19">
        <v>0</v>
      </c>
      <c r="K2891" s="19">
        <v>0</v>
      </c>
      <c r="L2891" s="19">
        <v>0</v>
      </c>
      <c r="M2891" s="19">
        <v>0</v>
      </c>
      <c r="N2891" s="19">
        <v>0</v>
      </c>
      <c r="O2891" s="19">
        <v>0</v>
      </c>
      <c r="P2891" s="82">
        <f t="shared" si="47"/>
        <v>0</v>
      </c>
    </row>
    <row r="2892" spans="1:16" s="20" customFormat="1" x14ac:dyDescent="0.25">
      <c r="A2892" s="19">
        <v>2019</v>
      </c>
      <c r="B2892" s="19">
        <v>10</v>
      </c>
      <c r="C2892" s="19" t="s">
        <v>124</v>
      </c>
      <c r="D2892" s="19" t="s">
        <v>379</v>
      </c>
      <c r="E2892" s="19" t="s">
        <v>543</v>
      </c>
      <c r="F2892" s="19" t="s">
        <v>440</v>
      </c>
      <c r="G2892" s="19" t="s">
        <v>439</v>
      </c>
      <c r="H2892" s="19">
        <v>0.38</v>
      </c>
      <c r="I2892" s="19">
        <v>0</v>
      </c>
      <c r="J2892" s="19">
        <v>0</v>
      </c>
      <c r="K2892" s="19">
        <v>0.38</v>
      </c>
      <c r="L2892" s="19">
        <v>0</v>
      </c>
      <c r="M2892" s="19">
        <v>0</v>
      </c>
      <c r="N2892" s="19">
        <v>0</v>
      </c>
      <c r="O2892" s="19">
        <v>0</v>
      </c>
      <c r="P2892" s="82">
        <f t="shared" si="47"/>
        <v>0</v>
      </c>
    </row>
    <row r="2893" spans="1:16" s="20" customFormat="1" x14ac:dyDescent="0.25">
      <c r="A2893" s="19">
        <v>2019</v>
      </c>
      <c r="B2893" s="19">
        <v>10</v>
      </c>
      <c r="C2893" s="19" t="s">
        <v>19</v>
      </c>
      <c r="D2893" s="19" t="s">
        <v>20</v>
      </c>
      <c r="E2893" s="19" t="s">
        <v>441</v>
      </c>
      <c r="F2893" s="19" t="s">
        <v>442</v>
      </c>
      <c r="G2893" s="19" t="s">
        <v>442</v>
      </c>
      <c r="H2893" s="19">
        <v>3.4299999999999997</v>
      </c>
      <c r="I2893" s="19">
        <v>0</v>
      </c>
      <c r="J2893" s="19">
        <v>0</v>
      </c>
      <c r="K2893" s="19">
        <v>0.19</v>
      </c>
      <c r="L2893" s="19">
        <v>3.24</v>
      </c>
      <c r="M2893" s="19">
        <v>0</v>
      </c>
      <c r="N2893" s="19">
        <v>0</v>
      </c>
      <c r="O2893" s="19">
        <v>0</v>
      </c>
      <c r="P2893" s="82">
        <f t="shared" si="47"/>
        <v>0</v>
      </c>
    </row>
    <row r="2894" spans="1:16" s="20" customFormat="1" x14ac:dyDescent="0.25">
      <c r="A2894" s="19">
        <v>2019</v>
      </c>
      <c r="B2894" s="19">
        <v>10</v>
      </c>
      <c r="C2894" s="19" t="s">
        <v>19</v>
      </c>
      <c r="D2894" s="19" t="s">
        <v>70</v>
      </c>
      <c r="E2894" s="19" t="s">
        <v>441</v>
      </c>
      <c r="F2894" s="19" t="s">
        <v>442</v>
      </c>
      <c r="G2894" s="19" t="s">
        <v>442</v>
      </c>
      <c r="H2894" s="19">
        <v>0.02</v>
      </c>
      <c r="I2894" s="19">
        <v>0</v>
      </c>
      <c r="J2894" s="19">
        <v>0</v>
      </c>
      <c r="K2894" s="19">
        <v>0</v>
      </c>
      <c r="L2894" s="19">
        <v>0.02</v>
      </c>
      <c r="M2894" s="19">
        <v>0</v>
      </c>
      <c r="N2894" s="19">
        <v>0</v>
      </c>
      <c r="O2894" s="19">
        <v>0</v>
      </c>
      <c r="P2894" s="82">
        <f t="shared" si="47"/>
        <v>0</v>
      </c>
    </row>
    <row r="2895" spans="1:16" s="20" customFormat="1" x14ac:dyDescent="0.25">
      <c r="A2895" s="19">
        <v>2019</v>
      </c>
      <c r="B2895" s="19">
        <v>10</v>
      </c>
      <c r="C2895" s="19" t="s">
        <v>19</v>
      </c>
      <c r="D2895" s="19" t="s">
        <v>106</v>
      </c>
      <c r="E2895" s="19" t="s">
        <v>29</v>
      </c>
      <c r="F2895" s="19" t="s">
        <v>443</v>
      </c>
      <c r="G2895" s="19" t="s">
        <v>444</v>
      </c>
      <c r="H2895" s="19">
        <v>3767.81</v>
      </c>
      <c r="I2895" s="19">
        <v>0</v>
      </c>
      <c r="J2895" s="19">
        <v>3680.56</v>
      </c>
      <c r="K2895" s="19">
        <v>20.67</v>
      </c>
      <c r="L2895" s="19">
        <v>66.569999999999993</v>
      </c>
      <c r="M2895" s="19">
        <v>0</v>
      </c>
      <c r="N2895" s="19">
        <v>0</v>
      </c>
      <c r="O2895" s="19">
        <v>0</v>
      </c>
      <c r="P2895" s="82">
        <f t="shared" si="47"/>
        <v>0</v>
      </c>
    </row>
    <row r="2896" spans="1:16" s="20" customFormat="1" x14ac:dyDescent="0.25">
      <c r="A2896" s="19">
        <v>2019</v>
      </c>
      <c r="B2896" s="19">
        <v>10</v>
      </c>
      <c r="C2896" s="19" t="s">
        <v>19</v>
      </c>
      <c r="D2896" s="19" t="s">
        <v>70</v>
      </c>
      <c r="E2896" s="19" t="s">
        <v>29</v>
      </c>
      <c r="F2896" s="19" t="s">
        <v>445</v>
      </c>
      <c r="G2896" s="19" t="s">
        <v>444</v>
      </c>
      <c r="H2896" s="19">
        <v>336.62</v>
      </c>
      <c r="I2896" s="19">
        <v>0</v>
      </c>
      <c r="J2896" s="19">
        <v>328.8</v>
      </c>
      <c r="K2896" s="19">
        <v>1.8599999999999999</v>
      </c>
      <c r="L2896" s="19">
        <v>5.96</v>
      </c>
      <c r="M2896" s="19">
        <v>0</v>
      </c>
      <c r="N2896" s="19">
        <v>0</v>
      </c>
      <c r="O2896" s="19">
        <v>0</v>
      </c>
      <c r="P2896" s="82">
        <f t="shared" si="47"/>
        <v>0</v>
      </c>
    </row>
    <row r="2897" spans="1:16" s="20" customFormat="1" x14ac:dyDescent="0.25">
      <c r="A2897" s="19">
        <v>2019</v>
      </c>
      <c r="B2897" s="19">
        <v>10</v>
      </c>
      <c r="C2897" s="19" t="s">
        <v>19</v>
      </c>
      <c r="D2897" s="19" t="s">
        <v>70</v>
      </c>
      <c r="E2897" s="19" t="s">
        <v>29</v>
      </c>
      <c r="F2897" s="19" t="s">
        <v>446</v>
      </c>
      <c r="G2897" s="19" t="s">
        <v>444</v>
      </c>
      <c r="H2897" s="19">
        <v>35.479999999999997</v>
      </c>
      <c r="I2897" s="19">
        <v>0</v>
      </c>
      <c r="J2897" s="19">
        <v>34.659999999999997</v>
      </c>
      <c r="K2897" s="19">
        <v>0.19</v>
      </c>
      <c r="L2897" s="19">
        <v>0.63</v>
      </c>
      <c r="M2897" s="19">
        <v>0</v>
      </c>
      <c r="N2897" s="19">
        <v>0</v>
      </c>
      <c r="O2897" s="19">
        <v>0</v>
      </c>
      <c r="P2897" s="82">
        <f t="shared" si="47"/>
        <v>0</v>
      </c>
    </row>
    <row r="2898" spans="1:16" s="20" customFormat="1" x14ac:dyDescent="0.25">
      <c r="A2898" s="19">
        <v>2019</v>
      </c>
      <c r="B2898" s="19">
        <v>10</v>
      </c>
      <c r="C2898" s="19" t="s">
        <v>19</v>
      </c>
      <c r="D2898" s="19" t="s">
        <v>78</v>
      </c>
      <c r="E2898" s="19" t="s">
        <v>29</v>
      </c>
      <c r="F2898" s="19" t="s">
        <v>447</v>
      </c>
      <c r="G2898" s="19" t="s">
        <v>448</v>
      </c>
      <c r="H2898" s="19">
        <v>1072.7</v>
      </c>
      <c r="I2898" s="19">
        <v>0</v>
      </c>
      <c r="J2898" s="19">
        <v>84.05</v>
      </c>
      <c r="K2898" s="19">
        <v>3.45</v>
      </c>
      <c r="L2898" s="19">
        <v>134.33000000000001</v>
      </c>
      <c r="M2898" s="19">
        <v>135.88</v>
      </c>
      <c r="N2898" s="19">
        <v>135.78</v>
      </c>
      <c r="O2898" s="19">
        <v>714.99</v>
      </c>
      <c r="P2898" s="82">
        <f t="shared" si="47"/>
        <v>715.09</v>
      </c>
    </row>
    <row r="2899" spans="1:16" s="20" customFormat="1" x14ac:dyDescent="0.25">
      <c r="A2899" s="19">
        <v>2019</v>
      </c>
      <c r="B2899" s="19">
        <v>10</v>
      </c>
      <c r="C2899" s="19" t="s">
        <v>15</v>
      </c>
      <c r="D2899" s="19" t="s">
        <v>24</v>
      </c>
      <c r="E2899" s="19" t="s">
        <v>541</v>
      </c>
      <c r="F2899" s="19" t="s">
        <v>449</v>
      </c>
      <c r="G2899" s="19" t="s">
        <v>449</v>
      </c>
      <c r="H2899" s="19">
        <v>1.42</v>
      </c>
      <c r="I2899" s="19">
        <v>0</v>
      </c>
      <c r="J2899" s="19">
        <v>0</v>
      </c>
      <c r="K2899" s="19">
        <v>0.11</v>
      </c>
      <c r="L2899" s="19">
        <v>7.0000000000000007E-2</v>
      </c>
      <c r="M2899" s="19">
        <v>0</v>
      </c>
      <c r="N2899" s="19">
        <v>0</v>
      </c>
      <c r="O2899" s="19">
        <v>1.24</v>
      </c>
      <c r="P2899" s="82">
        <f t="shared" si="47"/>
        <v>1.24</v>
      </c>
    </row>
    <row r="2900" spans="1:16" s="20" customFormat="1" x14ac:dyDescent="0.25">
      <c r="A2900" s="19">
        <v>2019</v>
      </c>
      <c r="B2900" s="19">
        <v>10</v>
      </c>
      <c r="C2900" s="19" t="s">
        <v>61</v>
      </c>
      <c r="D2900" s="19" t="s">
        <v>450</v>
      </c>
      <c r="E2900" s="19" t="s">
        <v>43</v>
      </c>
      <c r="F2900" s="19" t="s">
        <v>451</v>
      </c>
      <c r="G2900" s="19" t="s">
        <v>452</v>
      </c>
      <c r="H2900" s="19">
        <v>50.43</v>
      </c>
      <c r="I2900" s="19">
        <v>0</v>
      </c>
      <c r="J2900" s="19">
        <v>2.63</v>
      </c>
      <c r="K2900" s="19">
        <v>9.66</v>
      </c>
      <c r="L2900" s="19">
        <v>1.9100000000000001</v>
      </c>
      <c r="M2900" s="19">
        <v>0</v>
      </c>
      <c r="N2900" s="19">
        <v>0</v>
      </c>
      <c r="O2900" s="19">
        <v>36.229999999999997</v>
      </c>
      <c r="P2900" s="82">
        <f t="shared" si="47"/>
        <v>36.229999999999997</v>
      </c>
    </row>
    <row r="2901" spans="1:16" s="20" customFormat="1" x14ac:dyDescent="0.25">
      <c r="A2901" s="19">
        <v>2019</v>
      </c>
      <c r="B2901" s="19">
        <v>10</v>
      </c>
      <c r="C2901" s="19" t="s">
        <v>61</v>
      </c>
      <c r="D2901" s="19" t="s">
        <v>453</v>
      </c>
      <c r="E2901" s="19" t="s">
        <v>43</v>
      </c>
      <c r="F2901" s="19" t="s">
        <v>454</v>
      </c>
      <c r="G2901" s="19" t="s">
        <v>452</v>
      </c>
      <c r="H2901" s="19">
        <v>18.55</v>
      </c>
      <c r="I2901" s="19">
        <v>0</v>
      </c>
      <c r="J2901" s="19">
        <v>0</v>
      </c>
      <c r="K2901" s="19">
        <v>1.5899999999999999</v>
      </c>
      <c r="L2901" s="19">
        <v>16.96</v>
      </c>
      <c r="M2901" s="19">
        <v>0</v>
      </c>
      <c r="N2901" s="19">
        <v>0</v>
      </c>
      <c r="O2901" s="19">
        <v>0</v>
      </c>
      <c r="P2901" s="82">
        <f t="shared" si="47"/>
        <v>0</v>
      </c>
    </row>
    <row r="2902" spans="1:16" s="20" customFormat="1" x14ac:dyDescent="0.25">
      <c r="A2902" s="19">
        <v>2019</v>
      </c>
      <c r="B2902" s="19">
        <v>10</v>
      </c>
      <c r="C2902" s="19" t="s">
        <v>19</v>
      </c>
      <c r="D2902" s="19" t="s">
        <v>70</v>
      </c>
      <c r="E2902" s="19" t="s">
        <v>540</v>
      </c>
      <c r="F2902" s="19" t="s">
        <v>455</v>
      </c>
      <c r="G2902" s="19" t="s">
        <v>456</v>
      </c>
      <c r="H2902" s="19">
        <v>3.03</v>
      </c>
      <c r="I2902" s="19">
        <v>0</v>
      </c>
      <c r="J2902" s="19">
        <v>0</v>
      </c>
      <c r="K2902" s="19">
        <v>0.33</v>
      </c>
      <c r="L2902" s="19">
        <v>2.7</v>
      </c>
      <c r="M2902" s="19">
        <v>0</v>
      </c>
      <c r="N2902" s="19">
        <v>0</v>
      </c>
      <c r="O2902" s="19">
        <v>0</v>
      </c>
      <c r="P2902" s="82">
        <f t="shared" si="47"/>
        <v>0</v>
      </c>
    </row>
    <row r="2903" spans="1:16" s="20" customFormat="1" x14ac:dyDescent="0.25">
      <c r="A2903" s="19">
        <v>2019</v>
      </c>
      <c r="B2903" s="19">
        <v>10</v>
      </c>
      <c r="C2903" s="19" t="s">
        <v>19</v>
      </c>
      <c r="D2903" s="19" t="s">
        <v>70</v>
      </c>
      <c r="E2903" s="19" t="s">
        <v>540</v>
      </c>
      <c r="F2903" s="19" t="s">
        <v>457</v>
      </c>
      <c r="G2903" s="19" t="s">
        <v>456</v>
      </c>
      <c r="H2903" s="19">
        <v>0.05</v>
      </c>
      <c r="I2903" s="19">
        <v>0</v>
      </c>
      <c r="J2903" s="19">
        <v>0</v>
      </c>
      <c r="K2903" s="19">
        <v>0.01</v>
      </c>
      <c r="L2903" s="19">
        <v>0.03</v>
      </c>
      <c r="M2903" s="19">
        <v>0</v>
      </c>
      <c r="N2903" s="19">
        <v>0</v>
      </c>
      <c r="O2903" s="19">
        <v>0</v>
      </c>
      <c r="P2903" s="82">
        <f t="shared" si="47"/>
        <v>0</v>
      </c>
    </row>
    <row r="2904" spans="1:16" s="20" customFormat="1" x14ac:dyDescent="0.25">
      <c r="A2904" s="19">
        <v>2019</v>
      </c>
      <c r="B2904" s="19">
        <v>10</v>
      </c>
      <c r="C2904" s="19" t="s">
        <v>19</v>
      </c>
      <c r="D2904" s="19" t="s">
        <v>70</v>
      </c>
      <c r="E2904" s="19" t="s">
        <v>540</v>
      </c>
      <c r="F2904" s="19" t="s">
        <v>458</v>
      </c>
      <c r="G2904" s="19" t="s">
        <v>456</v>
      </c>
      <c r="H2904" s="19">
        <v>15.16</v>
      </c>
      <c r="I2904" s="19">
        <v>0</v>
      </c>
      <c r="J2904" s="19">
        <v>0</v>
      </c>
      <c r="K2904" s="19">
        <v>5.82</v>
      </c>
      <c r="L2904" s="19">
        <v>9.35</v>
      </c>
      <c r="M2904" s="19">
        <v>0</v>
      </c>
      <c r="N2904" s="19">
        <v>0</v>
      </c>
      <c r="O2904" s="19">
        <v>0</v>
      </c>
      <c r="P2904" s="82">
        <f t="shared" si="47"/>
        <v>0</v>
      </c>
    </row>
    <row r="2905" spans="1:16" s="20" customFormat="1" x14ac:dyDescent="0.25">
      <c r="A2905" s="19">
        <v>2019</v>
      </c>
      <c r="B2905" s="19">
        <v>10</v>
      </c>
      <c r="C2905" s="19" t="s">
        <v>98</v>
      </c>
      <c r="D2905" s="19" t="s">
        <v>120</v>
      </c>
      <c r="E2905" s="19" t="s">
        <v>459</v>
      </c>
      <c r="F2905" s="19" t="s">
        <v>460</v>
      </c>
      <c r="G2905" s="19" t="s">
        <v>460</v>
      </c>
      <c r="H2905" s="19">
        <v>5.55</v>
      </c>
      <c r="I2905" s="19">
        <v>0</v>
      </c>
      <c r="J2905" s="19">
        <v>0</v>
      </c>
      <c r="K2905" s="19">
        <v>0</v>
      </c>
      <c r="L2905" s="19">
        <v>5.55</v>
      </c>
      <c r="M2905" s="19">
        <v>0</v>
      </c>
      <c r="N2905" s="19">
        <v>0</v>
      </c>
      <c r="O2905" s="19">
        <v>0</v>
      </c>
      <c r="P2905" s="82">
        <f t="shared" si="47"/>
        <v>0</v>
      </c>
    </row>
    <row r="2906" spans="1:16" s="20" customFormat="1" x14ac:dyDescent="0.25">
      <c r="A2906" s="19">
        <v>2019</v>
      </c>
      <c r="B2906" s="19">
        <v>10</v>
      </c>
      <c r="C2906" s="19" t="s">
        <v>79</v>
      </c>
      <c r="D2906" s="19" t="s">
        <v>137</v>
      </c>
      <c r="E2906" s="19" t="s">
        <v>138</v>
      </c>
      <c r="F2906" s="19" t="s">
        <v>461</v>
      </c>
      <c r="G2906" s="19" t="s">
        <v>462</v>
      </c>
      <c r="H2906" s="19">
        <v>22.700000000000003</v>
      </c>
      <c r="I2906" s="19">
        <v>0</v>
      </c>
      <c r="J2906" s="19">
        <v>0</v>
      </c>
      <c r="K2906" s="19">
        <v>7.75</v>
      </c>
      <c r="L2906" s="19">
        <v>14.94</v>
      </c>
      <c r="M2906" s="19">
        <v>0</v>
      </c>
      <c r="N2906" s="19">
        <v>0</v>
      </c>
      <c r="O2906" s="19">
        <v>0</v>
      </c>
      <c r="P2906" s="82">
        <f t="shared" si="47"/>
        <v>0</v>
      </c>
    </row>
    <row r="2907" spans="1:16" s="20" customFormat="1" x14ac:dyDescent="0.25">
      <c r="A2907" s="19">
        <v>2019</v>
      </c>
      <c r="B2907" s="19">
        <v>10</v>
      </c>
      <c r="C2907" s="19" t="s">
        <v>79</v>
      </c>
      <c r="D2907" s="19" t="s">
        <v>137</v>
      </c>
      <c r="E2907" s="19" t="s">
        <v>138</v>
      </c>
      <c r="F2907" s="19" t="s">
        <v>463</v>
      </c>
      <c r="G2907" s="19" t="s">
        <v>462</v>
      </c>
      <c r="H2907" s="19">
        <v>40.299999999999997</v>
      </c>
      <c r="I2907" s="19">
        <v>0</v>
      </c>
      <c r="J2907" s="19">
        <v>0</v>
      </c>
      <c r="K2907" s="19">
        <v>8.75</v>
      </c>
      <c r="L2907" s="19">
        <v>31.55</v>
      </c>
      <c r="M2907" s="19">
        <v>0</v>
      </c>
      <c r="N2907" s="19">
        <v>0</v>
      </c>
      <c r="O2907" s="19">
        <v>0</v>
      </c>
      <c r="P2907" s="82">
        <f t="shared" si="47"/>
        <v>0</v>
      </c>
    </row>
    <row r="2908" spans="1:16" s="20" customFormat="1" x14ac:dyDescent="0.25">
      <c r="A2908" s="19">
        <v>2019</v>
      </c>
      <c r="B2908" s="19">
        <v>10</v>
      </c>
      <c r="C2908" s="19" t="s">
        <v>231</v>
      </c>
      <c r="D2908" s="19" t="s">
        <v>464</v>
      </c>
      <c r="E2908" s="19" t="s">
        <v>43</v>
      </c>
      <c r="F2908" s="19" t="s">
        <v>465</v>
      </c>
      <c r="G2908" s="19" t="s">
        <v>466</v>
      </c>
      <c r="H2908" s="19">
        <v>190.69</v>
      </c>
      <c r="I2908" s="19">
        <v>0</v>
      </c>
      <c r="J2908" s="19">
        <v>0</v>
      </c>
      <c r="K2908" s="19">
        <v>0.34</v>
      </c>
      <c r="L2908" s="19">
        <v>3.62</v>
      </c>
      <c r="M2908" s="19">
        <v>0</v>
      </c>
      <c r="N2908" s="19">
        <v>0</v>
      </c>
      <c r="O2908" s="19">
        <v>186.73</v>
      </c>
      <c r="P2908" s="82">
        <f t="shared" si="47"/>
        <v>186.73</v>
      </c>
    </row>
    <row r="2909" spans="1:16" s="20" customFormat="1" x14ac:dyDescent="0.25">
      <c r="A2909" s="19">
        <v>2019</v>
      </c>
      <c r="B2909" s="19">
        <v>10</v>
      </c>
      <c r="C2909" s="19" t="s">
        <v>231</v>
      </c>
      <c r="D2909" s="19" t="s">
        <v>464</v>
      </c>
      <c r="E2909" s="19" t="s">
        <v>43</v>
      </c>
      <c r="F2909" s="19" t="s">
        <v>467</v>
      </c>
      <c r="G2909" s="19" t="s">
        <v>466</v>
      </c>
      <c r="H2909" s="19">
        <v>879.72</v>
      </c>
      <c r="I2909" s="19">
        <v>0</v>
      </c>
      <c r="J2909" s="19">
        <v>0</v>
      </c>
      <c r="K2909" s="19">
        <v>1.47</v>
      </c>
      <c r="L2909" s="19">
        <v>16.55</v>
      </c>
      <c r="M2909" s="19">
        <v>0</v>
      </c>
      <c r="N2909" s="19">
        <v>0</v>
      </c>
      <c r="O2909" s="19">
        <v>861.7</v>
      </c>
      <c r="P2909" s="82">
        <f t="shared" si="47"/>
        <v>861.7</v>
      </c>
    </row>
    <row r="2910" spans="1:16" s="20" customFormat="1" x14ac:dyDescent="0.25">
      <c r="A2910" s="19">
        <v>2019</v>
      </c>
      <c r="B2910" s="19">
        <v>10</v>
      </c>
      <c r="C2910" s="19" t="s">
        <v>61</v>
      </c>
      <c r="D2910" s="19" t="s">
        <v>401</v>
      </c>
      <c r="E2910" s="19" t="s">
        <v>29</v>
      </c>
      <c r="F2910" s="19" t="s">
        <v>468</v>
      </c>
      <c r="G2910" s="19" t="s">
        <v>468</v>
      </c>
      <c r="H2910" s="19">
        <v>11.84</v>
      </c>
      <c r="I2910" s="19">
        <v>0</v>
      </c>
      <c r="J2910" s="19">
        <v>0</v>
      </c>
      <c r="K2910" s="19">
        <v>0.02</v>
      </c>
      <c r="L2910" s="19">
        <v>1.75</v>
      </c>
      <c r="M2910" s="19">
        <v>0</v>
      </c>
      <c r="N2910" s="19">
        <v>0</v>
      </c>
      <c r="O2910" s="19">
        <v>10.07</v>
      </c>
      <c r="P2910" s="82">
        <f t="shared" si="47"/>
        <v>10.07</v>
      </c>
    </row>
    <row r="2911" spans="1:16" s="20" customFormat="1" x14ac:dyDescent="0.25">
      <c r="A2911" s="19">
        <v>2019</v>
      </c>
      <c r="B2911" s="19">
        <v>10</v>
      </c>
      <c r="C2911" s="19" t="s">
        <v>133</v>
      </c>
      <c r="D2911" s="19" t="s">
        <v>292</v>
      </c>
      <c r="E2911" s="19" t="s">
        <v>304</v>
      </c>
      <c r="F2911" s="19" t="s">
        <v>469</v>
      </c>
      <c r="G2911" s="19" t="s">
        <v>470</v>
      </c>
      <c r="H2911" s="19">
        <v>7.01</v>
      </c>
      <c r="I2911" s="19">
        <v>0</v>
      </c>
      <c r="J2911" s="19">
        <v>0</v>
      </c>
      <c r="K2911" s="19">
        <v>5.82</v>
      </c>
      <c r="L2911" s="19">
        <v>1.19</v>
      </c>
      <c r="M2911" s="19">
        <v>0</v>
      </c>
      <c r="N2911" s="19">
        <v>0</v>
      </c>
      <c r="O2911" s="19">
        <v>0</v>
      </c>
      <c r="P2911" s="82">
        <f t="shared" si="47"/>
        <v>0</v>
      </c>
    </row>
    <row r="2912" spans="1:16" s="20" customFormat="1" x14ac:dyDescent="0.25">
      <c r="A2912" s="19">
        <v>2019</v>
      </c>
      <c r="B2912" s="19">
        <v>10</v>
      </c>
      <c r="C2912" s="19" t="s">
        <v>98</v>
      </c>
      <c r="D2912" s="19" t="s">
        <v>471</v>
      </c>
      <c r="E2912" s="19" t="s">
        <v>29</v>
      </c>
      <c r="F2912" s="19" t="s">
        <v>472</v>
      </c>
      <c r="G2912" s="19" t="s">
        <v>473</v>
      </c>
      <c r="H2912" s="19">
        <v>1211.28</v>
      </c>
      <c r="I2912" s="19">
        <v>0</v>
      </c>
      <c r="J2912" s="19">
        <v>0</v>
      </c>
      <c r="K2912" s="19">
        <v>0</v>
      </c>
      <c r="L2912" s="19">
        <v>0</v>
      </c>
      <c r="M2912" s="19">
        <v>1211.28</v>
      </c>
      <c r="N2912" s="19">
        <v>122.56</v>
      </c>
      <c r="O2912" s="19">
        <v>0</v>
      </c>
      <c r="P2912" s="82">
        <f t="shared" si="47"/>
        <v>1088.72</v>
      </c>
    </row>
    <row r="2913" spans="1:16" s="20" customFormat="1" x14ac:dyDescent="0.25">
      <c r="A2913" s="19">
        <v>2019</v>
      </c>
      <c r="B2913" s="19">
        <v>10</v>
      </c>
      <c r="C2913" s="19" t="s">
        <v>474</v>
      </c>
      <c r="D2913" s="19" t="s">
        <v>475</v>
      </c>
      <c r="E2913" s="19" t="s">
        <v>242</v>
      </c>
      <c r="F2913" s="19" t="s">
        <v>476</v>
      </c>
      <c r="G2913" s="19" t="s">
        <v>477</v>
      </c>
      <c r="H2913" s="19">
        <v>667.76</v>
      </c>
      <c r="I2913" s="19">
        <v>0</v>
      </c>
      <c r="J2913" s="19">
        <v>0</v>
      </c>
      <c r="K2913" s="19">
        <v>7.51</v>
      </c>
      <c r="L2913" s="19">
        <v>1.73</v>
      </c>
      <c r="M2913" s="19">
        <v>0.55000000000000004</v>
      </c>
      <c r="N2913" s="19">
        <v>0</v>
      </c>
      <c r="O2913" s="19">
        <v>657.97</v>
      </c>
      <c r="P2913" s="82">
        <f t="shared" si="47"/>
        <v>658.52</v>
      </c>
    </row>
    <row r="2914" spans="1:16" s="20" customFormat="1" x14ac:dyDescent="0.25">
      <c r="A2914" s="19">
        <v>2019</v>
      </c>
      <c r="B2914" s="19">
        <v>10</v>
      </c>
      <c r="C2914" s="19" t="s">
        <v>124</v>
      </c>
      <c r="D2914" s="19" t="s">
        <v>425</v>
      </c>
      <c r="E2914" s="19" t="s">
        <v>542</v>
      </c>
      <c r="F2914" s="19" t="s">
        <v>478</v>
      </c>
      <c r="G2914" s="19" t="s">
        <v>479</v>
      </c>
      <c r="H2914" s="19">
        <v>17.66</v>
      </c>
      <c r="I2914" s="19">
        <v>0</v>
      </c>
      <c r="J2914" s="19">
        <v>0</v>
      </c>
      <c r="K2914" s="19">
        <v>16.739999999999998</v>
      </c>
      <c r="L2914" s="19">
        <v>0.92</v>
      </c>
      <c r="M2914" s="19">
        <v>0</v>
      </c>
      <c r="N2914" s="19">
        <v>0</v>
      </c>
      <c r="O2914" s="19">
        <v>0</v>
      </c>
      <c r="P2914" s="82">
        <f t="shared" si="47"/>
        <v>0</v>
      </c>
    </row>
    <row r="2915" spans="1:16" s="20" customFormat="1" x14ac:dyDescent="0.25">
      <c r="A2915" s="19">
        <v>2019</v>
      </c>
      <c r="B2915" s="19">
        <v>10</v>
      </c>
      <c r="C2915" s="19" t="s">
        <v>124</v>
      </c>
      <c r="D2915" s="19" t="s">
        <v>425</v>
      </c>
      <c r="E2915" s="19" t="s">
        <v>542</v>
      </c>
      <c r="F2915" s="19" t="s">
        <v>480</v>
      </c>
      <c r="G2915" s="19" t="s">
        <v>479</v>
      </c>
      <c r="H2915" s="19">
        <v>28.35</v>
      </c>
      <c r="I2915" s="19">
        <v>0</v>
      </c>
      <c r="J2915" s="19">
        <v>0</v>
      </c>
      <c r="K2915" s="19">
        <v>28.35</v>
      </c>
      <c r="L2915" s="19">
        <v>0</v>
      </c>
      <c r="M2915" s="19">
        <v>0</v>
      </c>
      <c r="N2915" s="19">
        <v>0</v>
      </c>
      <c r="O2915" s="19">
        <v>0</v>
      </c>
      <c r="P2915" s="82">
        <f t="shared" si="47"/>
        <v>0</v>
      </c>
    </row>
    <row r="2916" spans="1:16" s="20" customFormat="1" x14ac:dyDescent="0.25">
      <c r="A2916" s="19">
        <v>2019</v>
      </c>
      <c r="B2916" s="19">
        <v>10</v>
      </c>
      <c r="C2916" s="19" t="s">
        <v>124</v>
      </c>
      <c r="D2916" s="19" t="s">
        <v>425</v>
      </c>
      <c r="E2916" s="19" t="s">
        <v>542</v>
      </c>
      <c r="F2916" s="19" t="s">
        <v>481</v>
      </c>
      <c r="G2916" s="19" t="s">
        <v>479</v>
      </c>
      <c r="H2916" s="19">
        <v>1.3</v>
      </c>
      <c r="I2916" s="19">
        <v>0</v>
      </c>
      <c r="J2916" s="19">
        <v>0</v>
      </c>
      <c r="K2916" s="19">
        <v>1.3</v>
      </c>
      <c r="L2916" s="19">
        <v>0</v>
      </c>
      <c r="M2916" s="19">
        <v>0</v>
      </c>
      <c r="N2916" s="19">
        <v>0</v>
      </c>
      <c r="O2916" s="19">
        <v>0</v>
      </c>
      <c r="P2916" s="82">
        <f t="shared" si="47"/>
        <v>0</v>
      </c>
    </row>
    <row r="2917" spans="1:16" s="20" customFormat="1" x14ac:dyDescent="0.25">
      <c r="A2917" s="19">
        <v>2019</v>
      </c>
      <c r="B2917" s="19">
        <v>10</v>
      </c>
      <c r="C2917" s="19" t="s">
        <v>19</v>
      </c>
      <c r="D2917" s="19" t="s">
        <v>78</v>
      </c>
      <c r="E2917" s="19" t="s">
        <v>29</v>
      </c>
      <c r="F2917" s="19" t="s">
        <v>447</v>
      </c>
      <c r="G2917" s="19" t="s">
        <v>482</v>
      </c>
      <c r="H2917" s="19">
        <v>3129.43</v>
      </c>
      <c r="I2917" s="19">
        <v>0</v>
      </c>
      <c r="J2917" s="19">
        <v>238.53</v>
      </c>
      <c r="K2917" s="19">
        <v>9.91</v>
      </c>
      <c r="L2917" s="19">
        <v>393.25</v>
      </c>
      <c r="M2917" s="19">
        <v>396.59999999999997</v>
      </c>
      <c r="N2917" s="19">
        <v>396.32</v>
      </c>
      <c r="O2917" s="19">
        <v>2091.13</v>
      </c>
      <c r="P2917" s="82">
        <f t="shared" si="47"/>
        <v>2091.41</v>
      </c>
    </row>
    <row r="2918" spans="1:16" s="20" customFormat="1" x14ac:dyDescent="0.25">
      <c r="A2918" s="19">
        <v>2019</v>
      </c>
      <c r="B2918" s="19">
        <v>10</v>
      </c>
      <c r="C2918" s="19" t="s">
        <v>98</v>
      </c>
      <c r="D2918" s="19" t="s">
        <v>483</v>
      </c>
      <c r="E2918" s="19" t="s">
        <v>29</v>
      </c>
      <c r="F2918" s="19" t="s">
        <v>99</v>
      </c>
      <c r="G2918" s="19" t="s">
        <v>483</v>
      </c>
      <c r="H2918" s="19">
        <v>5.37</v>
      </c>
      <c r="I2918" s="19">
        <v>0</v>
      </c>
      <c r="J2918" s="19">
        <v>0</v>
      </c>
      <c r="K2918" s="19">
        <v>0</v>
      </c>
      <c r="L2918" s="19">
        <v>5.37</v>
      </c>
      <c r="M2918" s="19">
        <v>0</v>
      </c>
      <c r="N2918" s="19">
        <v>0</v>
      </c>
      <c r="O2918" s="19">
        <v>0</v>
      </c>
      <c r="P2918" s="82">
        <f t="shared" si="47"/>
        <v>0</v>
      </c>
    </row>
    <row r="2919" spans="1:16" s="20" customFormat="1" x14ac:dyDescent="0.25">
      <c r="A2919" s="19">
        <v>2019</v>
      </c>
      <c r="B2919" s="19">
        <v>10</v>
      </c>
      <c r="C2919" s="19" t="s">
        <v>98</v>
      </c>
      <c r="D2919" s="19" t="s">
        <v>483</v>
      </c>
      <c r="E2919" s="19" t="s">
        <v>29</v>
      </c>
      <c r="F2919" s="19" t="s">
        <v>484</v>
      </c>
      <c r="G2919" s="19" t="s">
        <v>483</v>
      </c>
      <c r="H2919" s="19">
        <v>0.8</v>
      </c>
      <c r="I2919" s="19">
        <v>0</v>
      </c>
      <c r="J2919" s="19">
        <v>0</v>
      </c>
      <c r="K2919" s="19">
        <v>0</v>
      </c>
      <c r="L2919" s="19">
        <v>0.8</v>
      </c>
      <c r="M2919" s="19">
        <v>0</v>
      </c>
      <c r="N2919" s="19">
        <v>0</v>
      </c>
      <c r="O2919" s="19">
        <v>0</v>
      </c>
      <c r="P2919" s="82">
        <f t="shared" si="47"/>
        <v>0</v>
      </c>
    </row>
    <row r="2920" spans="1:16" s="20" customFormat="1" x14ac:dyDescent="0.25">
      <c r="A2920" s="19">
        <v>2019</v>
      </c>
      <c r="B2920" s="19">
        <v>10</v>
      </c>
      <c r="C2920" s="19" t="s">
        <v>133</v>
      </c>
      <c r="D2920" s="19" t="s">
        <v>238</v>
      </c>
      <c r="E2920" s="19" t="s">
        <v>543</v>
      </c>
      <c r="F2920" s="19" t="s">
        <v>485</v>
      </c>
      <c r="G2920" s="19" t="s">
        <v>486</v>
      </c>
      <c r="H2920" s="19">
        <v>1.0900000000000001</v>
      </c>
      <c r="I2920" s="19">
        <v>0</v>
      </c>
      <c r="J2920" s="19">
        <v>0</v>
      </c>
      <c r="K2920" s="19">
        <v>0</v>
      </c>
      <c r="L2920" s="19">
        <v>1.0900000000000001</v>
      </c>
      <c r="M2920" s="19">
        <v>0</v>
      </c>
      <c r="N2920" s="19">
        <v>0</v>
      </c>
      <c r="O2920" s="19">
        <v>0</v>
      </c>
      <c r="P2920" s="82">
        <f t="shared" si="47"/>
        <v>0</v>
      </c>
    </row>
    <row r="2921" spans="1:16" s="20" customFormat="1" x14ac:dyDescent="0.25">
      <c r="A2921" s="19">
        <v>2019</v>
      </c>
      <c r="B2921" s="19">
        <v>10</v>
      </c>
      <c r="C2921" s="19" t="s">
        <v>133</v>
      </c>
      <c r="D2921" s="19" t="s">
        <v>487</v>
      </c>
      <c r="E2921" s="19" t="s">
        <v>546</v>
      </c>
      <c r="F2921" s="19" t="s">
        <v>488</v>
      </c>
      <c r="G2921" s="19" t="s">
        <v>489</v>
      </c>
      <c r="H2921" s="19">
        <v>0.74</v>
      </c>
      <c r="I2921" s="19">
        <v>0</v>
      </c>
      <c r="J2921" s="19">
        <v>0</v>
      </c>
      <c r="K2921" s="19">
        <v>0</v>
      </c>
      <c r="L2921" s="19">
        <v>0.74</v>
      </c>
      <c r="M2921" s="19">
        <v>0</v>
      </c>
      <c r="N2921" s="19">
        <v>0</v>
      </c>
      <c r="O2921" s="19">
        <v>0</v>
      </c>
      <c r="P2921" s="82">
        <f t="shared" si="47"/>
        <v>0</v>
      </c>
    </row>
    <row r="2922" spans="1:16" s="20" customFormat="1" x14ac:dyDescent="0.25">
      <c r="A2922" s="19">
        <v>2019</v>
      </c>
      <c r="B2922" s="19">
        <v>10</v>
      </c>
      <c r="C2922" s="19" t="s">
        <v>133</v>
      </c>
      <c r="D2922" s="19" t="s">
        <v>349</v>
      </c>
      <c r="E2922" s="19" t="s">
        <v>29</v>
      </c>
      <c r="F2922" s="19" t="s">
        <v>490</v>
      </c>
      <c r="G2922" s="19" t="s">
        <v>554</v>
      </c>
      <c r="H2922" s="19">
        <v>26.3</v>
      </c>
      <c r="I2922" s="19">
        <v>0</v>
      </c>
      <c r="J2922" s="19">
        <v>0</v>
      </c>
      <c r="K2922" s="19">
        <v>25.99</v>
      </c>
      <c r="L2922" s="19">
        <v>0.31</v>
      </c>
      <c r="M2922" s="19">
        <v>0</v>
      </c>
      <c r="N2922" s="19">
        <v>0</v>
      </c>
      <c r="O2922" s="19">
        <v>0</v>
      </c>
      <c r="P2922" s="82">
        <f t="shared" si="47"/>
        <v>0</v>
      </c>
    </row>
    <row r="2923" spans="1:16" s="20" customFormat="1" x14ac:dyDescent="0.25">
      <c r="A2923" s="19">
        <v>2019</v>
      </c>
      <c r="B2923" s="19">
        <v>10</v>
      </c>
      <c r="C2923" s="19" t="s">
        <v>133</v>
      </c>
      <c r="D2923" s="19" t="s">
        <v>349</v>
      </c>
      <c r="E2923" s="19" t="s">
        <v>29</v>
      </c>
      <c r="F2923" s="19" t="s">
        <v>491</v>
      </c>
      <c r="G2923" s="19" t="s">
        <v>554</v>
      </c>
      <c r="H2923" s="19">
        <v>43.83</v>
      </c>
      <c r="I2923" s="19">
        <v>0</v>
      </c>
      <c r="J2923" s="19">
        <v>0</v>
      </c>
      <c r="K2923" s="19">
        <v>40.51</v>
      </c>
      <c r="L2923" s="19">
        <v>3.33</v>
      </c>
      <c r="M2923" s="19">
        <v>0</v>
      </c>
      <c r="N2923" s="19">
        <v>0</v>
      </c>
      <c r="O2923" s="19">
        <v>0</v>
      </c>
      <c r="P2923" s="82">
        <f t="shared" si="47"/>
        <v>0</v>
      </c>
    </row>
    <row r="2924" spans="1:16" s="20" customFormat="1" x14ac:dyDescent="0.25">
      <c r="A2924" s="19">
        <v>2019</v>
      </c>
      <c r="B2924" s="19">
        <v>10</v>
      </c>
      <c r="C2924" s="19" t="s">
        <v>15</v>
      </c>
      <c r="D2924" s="19" t="s">
        <v>492</v>
      </c>
      <c r="E2924" s="19" t="s">
        <v>43</v>
      </c>
      <c r="F2924" s="19" t="s">
        <v>493</v>
      </c>
      <c r="G2924" s="19" t="s">
        <v>555</v>
      </c>
      <c r="H2924" s="10">
        <v>9.5500000000000007</v>
      </c>
      <c r="I2924" s="10">
        <v>0</v>
      </c>
      <c r="J2924" s="10">
        <v>0</v>
      </c>
      <c r="K2924" s="10">
        <v>7.21</v>
      </c>
      <c r="L2924" s="10">
        <v>2.33</v>
      </c>
      <c r="M2924" s="10">
        <v>0</v>
      </c>
      <c r="N2924" s="10">
        <v>0</v>
      </c>
      <c r="O2924" s="10">
        <v>0</v>
      </c>
      <c r="P2924" s="82">
        <f t="shared" si="47"/>
        <v>0</v>
      </c>
    </row>
    <row r="2925" spans="1:16" s="20" customFormat="1" x14ac:dyDescent="0.25">
      <c r="A2925" s="19">
        <v>2019</v>
      </c>
      <c r="B2925" s="19">
        <v>10</v>
      </c>
      <c r="C2925" s="19" t="s">
        <v>15</v>
      </c>
      <c r="D2925" s="19" t="s">
        <v>492</v>
      </c>
      <c r="E2925" s="19" t="s">
        <v>43</v>
      </c>
      <c r="F2925" s="19" t="s">
        <v>493</v>
      </c>
      <c r="G2925" s="19" t="s">
        <v>15</v>
      </c>
      <c r="H2925" s="10">
        <v>1.1000000000000001</v>
      </c>
      <c r="I2925" s="10">
        <v>0</v>
      </c>
      <c r="J2925" s="10">
        <v>0</v>
      </c>
      <c r="K2925" s="10">
        <v>0</v>
      </c>
      <c r="L2925" s="10">
        <v>1.1000000000000001</v>
      </c>
      <c r="M2925" s="10">
        <v>0</v>
      </c>
      <c r="N2925" s="10">
        <v>0</v>
      </c>
      <c r="O2925" s="10">
        <v>0</v>
      </c>
      <c r="P2925" s="82">
        <f t="shared" si="47"/>
        <v>0</v>
      </c>
    </row>
    <row r="2926" spans="1:16" s="20" customFormat="1" x14ac:dyDescent="0.25">
      <c r="A2926" s="19">
        <v>2019</v>
      </c>
      <c r="B2926" s="19">
        <v>10</v>
      </c>
      <c r="C2926" s="19" t="s">
        <v>55</v>
      </c>
      <c r="D2926" s="19" t="s">
        <v>249</v>
      </c>
      <c r="E2926" s="19" t="s">
        <v>547</v>
      </c>
      <c r="F2926" s="19" t="s">
        <v>538</v>
      </c>
      <c r="G2926" s="19" t="s">
        <v>538</v>
      </c>
      <c r="H2926" s="19">
        <v>0</v>
      </c>
      <c r="I2926" s="19">
        <v>0</v>
      </c>
      <c r="J2926" s="19">
        <v>0</v>
      </c>
      <c r="K2926" s="19">
        <v>0</v>
      </c>
      <c r="L2926" s="19">
        <v>0</v>
      </c>
      <c r="M2926" s="19">
        <v>0</v>
      </c>
      <c r="N2926" s="19">
        <v>0</v>
      </c>
      <c r="O2926" s="19">
        <v>0</v>
      </c>
      <c r="P2926" s="82">
        <f t="shared" si="47"/>
        <v>0</v>
      </c>
    </row>
    <row r="2927" spans="1:16" s="20" customFormat="1" x14ac:dyDescent="0.25">
      <c r="A2927" s="19">
        <v>2019</v>
      </c>
      <c r="B2927" s="19">
        <v>10</v>
      </c>
      <c r="C2927" s="19" t="s">
        <v>19</v>
      </c>
      <c r="D2927" s="19" t="s">
        <v>66</v>
      </c>
      <c r="E2927" s="19" t="s">
        <v>43</v>
      </c>
      <c r="F2927" s="19" t="s">
        <v>494</v>
      </c>
      <c r="G2927" s="19" t="s">
        <v>495</v>
      </c>
      <c r="H2927" s="19">
        <v>0.19</v>
      </c>
      <c r="I2927" s="19">
        <v>0</v>
      </c>
      <c r="J2927" s="19">
        <v>0</v>
      </c>
      <c r="K2927" s="19">
        <v>0.19</v>
      </c>
      <c r="L2927" s="19">
        <v>0</v>
      </c>
      <c r="M2927" s="19">
        <v>0</v>
      </c>
      <c r="N2927" s="19">
        <v>0</v>
      </c>
      <c r="O2927" s="19">
        <v>0</v>
      </c>
      <c r="P2927" s="82">
        <f t="shared" si="47"/>
        <v>0</v>
      </c>
    </row>
    <row r="2928" spans="1:16" s="20" customFormat="1" x14ac:dyDescent="0.25">
      <c r="A2928" s="19">
        <v>2019</v>
      </c>
      <c r="B2928" s="19">
        <v>10</v>
      </c>
      <c r="C2928" s="19" t="s">
        <v>98</v>
      </c>
      <c r="D2928" s="19" t="s">
        <v>120</v>
      </c>
      <c r="E2928" s="19" t="s">
        <v>29</v>
      </c>
      <c r="F2928" s="19" t="s">
        <v>496</v>
      </c>
      <c r="G2928" s="19" t="s">
        <v>497</v>
      </c>
      <c r="H2928" s="19">
        <v>99.35</v>
      </c>
      <c r="I2928" s="19">
        <v>0</v>
      </c>
      <c r="J2928" s="19">
        <v>0</v>
      </c>
      <c r="K2928" s="19">
        <v>0</v>
      </c>
      <c r="L2928" s="19">
        <v>0</v>
      </c>
      <c r="M2928" s="19">
        <v>99.35</v>
      </c>
      <c r="N2928" s="19">
        <v>0</v>
      </c>
      <c r="O2928" s="19">
        <v>0</v>
      </c>
      <c r="P2928" s="82">
        <f t="shared" si="47"/>
        <v>99.35</v>
      </c>
    </row>
    <row r="2929" spans="1:16" s="20" customFormat="1" x14ac:dyDescent="0.25">
      <c r="A2929" s="19">
        <v>2019</v>
      </c>
      <c r="B2929" s="19">
        <v>10</v>
      </c>
      <c r="C2929" s="19" t="s">
        <v>222</v>
      </c>
      <c r="D2929" s="19" t="s">
        <v>229</v>
      </c>
      <c r="E2929" s="19" t="s">
        <v>224</v>
      </c>
      <c r="F2929" s="19" t="s">
        <v>498</v>
      </c>
      <c r="G2929" s="19" t="s">
        <v>499</v>
      </c>
      <c r="H2929" s="19">
        <v>125.95</v>
      </c>
      <c r="I2929" s="19">
        <v>0</v>
      </c>
      <c r="J2929" s="19">
        <v>0</v>
      </c>
      <c r="K2929" s="19">
        <v>0.1</v>
      </c>
      <c r="L2929" s="19">
        <v>0.74</v>
      </c>
      <c r="M2929" s="19">
        <v>0</v>
      </c>
      <c r="N2929" s="19">
        <v>0</v>
      </c>
      <c r="O2929" s="19">
        <v>125.11</v>
      </c>
      <c r="P2929" s="82">
        <f t="shared" si="47"/>
        <v>125.11</v>
      </c>
    </row>
    <row r="2930" spans="1:16" s="20" customFormat="1" x14ac:dyDescent="0.25">
      <c r="A2930" s="19">
        <v>2019</v>
      </c>
      <c r="B2930" s="19">
        <v>10</v>
      </c>
      <c r="C2930" s="19" t="s">
        <v>231</v>
      </c>
      <c r="D2930" s="19" t="s">
        <v>232</v>
      </c>
      <c r="E2930" s="19" t="s">
        <v>500</v>
      </c>
      <c r="F2930" s="19" t="s">
        <v>539</v>
      </c>
      <c r="G2930" s="19" t="s">
        <v>502</v>
      </c>
      <c r="H2930" s="19">
        <v>268.60000000000002</v>
      </c>
      <c r="I2930" s="19">
        <v>0</v>
      </c>
      <c r="J2930" s="19">
        <v>0</v>
      </c>
      <c r="K2930" s="19">
        <v>0.22</v>
      </c>
      <c r="L2930" s="19">
        <v>1.6099999999999999</v>
      </c>
      <c r="M2930" s="19">
        <v>0</v>
      </c>
      <c r="N2930" s="19">
        <v>0</v>
      </c>
      <c r="O2930" s="19">
        <v>266.77</v>
      </c>
      <c r="P2930" s="82">
        <f t="shared" si="47"/>
        <v>266.77</v>
      </c>
    </row>
    <row r="2931" spans="1:16" s="20" customFormat="1" x14ac:dyDescent="0.25">
      <c r="A2931" s="19">
        <v>2019</v>
      </c>
      <c r="B2931" s="19">
        <v>10</v>
      </c>
      <c r="C2931" s="19" t="s">
        <v>222</v>
      </c>
      <c r="D2931" s="19" t="s">
        <v>223</v>
      </c>
      <c r="E2931" s="19" t="s">
        <v>500</v>
      </c>
      <c r="F2931" s="19" t="s">
        <v>501</v>
      </c>
      <c r="G2931" s="19" t="s">
        <v>502</v>
      </c>
      <c r="H2931" s="19">
        <v>419.89</v>
      </c>
      <c r="I2931" s="19">
        <v>0</v>
      </c>
      <c r="J2931" s="19">
        <v>0</v>
      </c>
      <c r="K2931" s="19">
        <v>4.3899999999999997</v>
      </c>
      <c r="L2931" s="19">
        <v>2.4</v>
      </c>
      <c r="M2931" s="19">
        <v>0</v>
      </c>
      <c r="N2931" s="19">
        <v>0</v>
      </c>
      <c r="O2931" s="19">
        <v>413.1</v>
      </c>
      <c r="P2931" s="82">
        <f t="shared" si="47"/>
        <v>413.1</v>
      </c>
    </row>
    <row r="2932" spans="1:16" s="20" customFormat="1" x14ac:dyDescent="0.25">
      <c r="A2932" s="19">
        <v>2019</v>
      </c>
      <c r="B2932" s="19">
        <v>10</v>
      </c>
      <c r="C2932" s="19" t="s">
        <v>231</v>
      </c>
      <c r="D2932" s="19" t="s">
        <v>503</v>
      </c>
      <c r="E2932" s="19" t="s">
        <v>500</v>
      </c>
      <c r="F2932" s="19" t="s">
        <v>501</v>
      </c>
      <c r="G2932" s="19" t="s">
        <v>502</v>
      </c>
      <c r="H2932" s="19">
        <v>824.37</v>
      </c>
      <c r="I2932" s="19">
        <v>0</v>
      </c>
      <c r="J2932" s="19">
        <v>0</v>
      </c>
      <c r="K2932" s="19">
        <v>8.6199999999999992</v>
      </c>
      <c r="L2932" s="19">
        <v>4.72</v>
      </c>
      <c r="M2932" s="19">
        <v>0</v>
      </c>
      <c r="N2932" s="19">
        <v>0</v>
      </c>
      <c r="O2932" s="19">
        <v>811.03</v>
      </c>
      <c r="P2932" s="82">
        <f t="shared" si="47"/>
        <v>811.03</v>
      </c>
    </row>
    <row r="2933" spans="1:16" s="20" customFormat="1" x14ac:dyDescent="0.25">
      <c r="A2933" s="19">
        <v>2019</v>
      </c>
      <c r="B2933" s="19">
        <v>10</v>
      </c>
      <c r="C2933" s="19" t="s">
        <v>222</v>
      </c>
      <c r="D2933" s="19" t="s">
        <v>223</v>
      </c>
      <c r="E2933" s="19" t="s">
        <v>500</v>
      </c>
      <c r="F2933" s="19" t="s">
        <v>529</v>
      </c>
      <c r="G2933" s="19" t="s">
        <v>502</v>
      </c>
      <c r="H2933" s="19">
        <v>2.3199999999999998</v>
      </c>
      <c r="I2933" s="19">
        <v>0</v>
      </c>
      <c r="J2933" s="19">
        <v>0</v>
      </c>
      <c r="K2933" s="19">
        <v>0</v>
      </c>
      <c r="L2933" s="19">
        <v>0.01</v>
      </c>
      <c r="M2933" s="19">
        <v>0</v>
      </c>
      <c r="N2933" s="19">
        <v>0</v>
      </c>
      <c r="O2933" s="19">
        <v>2.31</v>
      </c>
      <c r="P2933" s="82">
        <f t="shared" si="47"/>
        <v>2.31</v>
      </c>
    </row>
    <row r="2934" spans="1:16" s="20" customFormat="1" x14ac:dyDescent="0.25">
      <c r="A2934" s="19">
        <v>2019</v>
      </c>
      <c r="B2934" s="19">
        <v>10</v>
      </c>
      <c r="C2934" s="19" t="s">
        <v>231</v>
      </c>
      <c r="D2934" s="19" t="s">
        <v>522</v>
      </c>
      <c r="E2934" s="19" t="s">
        <v>500</v>
      </c>
      <c r="F2934" s="19" t="s">
        <v>523</v>
      </c>
      <c r="G2934" s="19" t="s">
        <v>502</v>
      </c>
      <c r="H2934" s="19">
        <v>1241.1300000000001</v>
      </c>
      <c r="I2934" s="19">
        <v>0</v>
      </c>
      <c r="J2934" s="19">
        <v>0</v>
      </c>
      <c r="K2934" s="19">
        <v>0.97</v>
      </c>
      <c r="L2934" s="19">
        <v>7.11</v>
      </c>
      <c r="M2934" s="19">
        <v>0</v>
      </c>
      <c r="N2934" s="19">
        <v>0</v>
      </c>
      <c r="O2934" s="19">
        <v>1233.05</v>
      </c>
      <c r="P2934" s="82">
        <f t="shared" si="47"/>
        <v>1233.05</v>
      </c>
    </row>
    <row r="2935" spans="1:16" s="20" customFormat="1" x14ac:dyDescent="0.25">
      <c r="A2935" s="19">
        <v>2019</v>
      </c>
      <c r="B2935" s="19">
        <v>10</v>
      </c>
      <c r="C2935" s="19" t="s">
        <v>133</v>
      </c>
      <c r="D2935" s="19" t="s">
        <v>292</v>
      </c>
      <c r="E2935" s="19" t="s">
        <v>242</v>
      </c>
      <c r="F2935" s="19" t="s">
        <v>504</v>
      </c>
      <c r="G2935" s="19" t="s">
        <v>505</v>
      </c>
      <c r="H2935" s="19">
        <v>41.03</v>
      </c>
      <c r="I2935" s="19">
        <v>0</v>
      </c>
      <c r="J2935" s="19">
        <v>0</v>
      </c>
      <c r="K2935" s="19">
        <v>0</v>
      </c>
      <c r="L2935" s="19">
        <v>0.89</v>
      </c>
      <c r="M2935" s="19">
        <v>0</v>
      </c>
      <c r="N2935" s="19">
        <v>0</v>
      </c>
      <c r="O2935" s="19">
        <v>40.14</v>
      </c>
      <c r="P2935" s="82">
        <f t="shared" si="47"/>
        <v>40.14</v>
      </c>
    </row>
    <row r="2936" spans="1:16" s="20" customFormat="1" x14ac:dyDescent="0.25">
      <c r="A2936" s="19">
        <v>2019</v>
      </c>
      <c r="B2936" s="19">
        <v>10</v>
      </c>
      <c r="C2936" s="19" t="s">
        <v>133</v>
      </c>
      <c r="D2936" s="19" t="s">
        <v>506</v>
      </c>
      <c r="E2936" s="19" t="s">
        <v>242</v>
      </c>
      <c r="F2936" s="19" t="s">
        <v>507</v>
      </c>
      <c r="G2936" s="19" t="s">
        <v>505</v>
      </c>
      <c r="H2936" s="19">
        <v>47.12</v>
      </c>
      <c r="I2936" s="19">
        <v>0</v>
      </c>
      <c r="J2936" s="19">
        <v>0</v>
      </c>
      <c r="K2936" s="19">
        <v>0</v>
      </c>
      <c r="L2936" s="19">
        <v>1.02</v>
      </c>
      <c r="M2936" s="19">
        <v>0</v>
      </c>
      <c r="N2936" s="19">
        <v>0</v>
      </c>
      <c r="O2936" s="19">
        <v>46.1</v>
      </c>
      <c r="P2936" s="82">
        <f t="shared" si="47"/>
        <v>46.1</v>
      </c>
    </row>
    <row r="2937" spans="1:16" s="20" customFormat="1" x14ac:dyDescent="0.25">
      <c r="A2937" s="19">
        <v>2019</v>
      </c>
      <c r="B2937" s="19">
        <v>10</v>
      </c>
      <c r="C2937" s="19" t="s">
        <v>133</v>
      </c>
      <c r="D2937" s="19" t="s">
        <v>292</v>
      </c>
      <c r="E2937" s="19" t="s">
        <v>242</v>
      </c>
      <c r="F2937" s="19" t="s">
        <v>508</v>
      </c>
      <c r="G2937" s="19" t="s">
        <v>505</v>
      </c>
      <c r="H2937" s="19">
        <v>103.19</v>
      </c>
      <c r="I2937" s="19">
        <v>0</v>
      </c>
      <c r="J2937" s="19">
        <v>0</v>
      </c>
      <c r="K2937" s="19">
        <v>0</v>
      </c>
      <c r="L2937" s="19">
        <v>2.23</v>
      </c>
      <c r="M2937" s="19">
        <v>0</v>
      </c>
      <c r="N2937" s="19">
        <v>0</v>
      </c>
      <c r="O2937" s="19">
        <v>100.96</v>
      </c>
      <c r="P2937" s="82">
        <f t="shared" si="47"/>
        <v>100.96</v>
      </c>
    </row>
    <row r="2938" spans="1:16" s="20" customFormat="1" x14ac:dyDescent="0.25">
      <c r="A2938" s="19">
        <v>2019</v>
      </c>
      <c r="B2938" s="19">
        <v>10</v>
      </c>
      <c r="C2938" s="19" t="s">
        <v>133</v>
      </c>
      <c r="D2938" s="19" t="s">
        <v>292</v>
      </c>
      <c r="E2938" s="19" t="s">
        <v>304</v>
      </c>
      <c r="F2938" s="19" t="s">
        <v>509</v>
      </c>
      <c r="G2938" s="19" t="s">
        <v>510</v>
      </c>
      <c r="H2938" s="19">
        <v>7.69</v>
      </c>
      <c r="I2938" s="19">
        <v>0</v>
      </c>
      <c r="J2938" s="19">
        <v>0</v>
      </c>
      <c r="K2938" s="19">
        <v>7.69</v>
      </c>
      <c r="L2938" s="19">
        <v>0</v>
      </c>
      <c r="M2938" s="19">
        <v>0</v>
      </c>
      <c r="N2938" s="19">
        <v>0</v>
      </c>
      <c r="O2938" s="19">
        <v>0</v>
      </c>
      <c r="P2938" s="82">
        <f t="shared" si="47"/>
        <v>0</v>
      </c>
    </row>
    <row r="2939" spans="1:16" s="20" customFormat="1" x14ac:dyDescent="0.25">
      <c r="A2939" s="19">
        <v>2019</v>
      </c>
      <c r="B2939" s="19">
        <v>10</v>
      </c>
      <c r="C2939" s="19" t="s">
        <v>19</v>
      </c>
      <c r="D2939" s="19" t="s">
        <v>299</v>
      </c>
      <c r="E2939" s="19" t="s">
        <v>51</v>
      </c>
      <c r="F2939" s="19" t="s">
        <v>511</v>
      </c>
      <c r="G2939" s="19" t="s">
        <v>512</v>
      </c>
      <c r="H2939" s="19">
        <v>0.22</v>
      </c>
      <c r="I2939" s="19">
        <v>0</v>
      </c>
      <c r="J2939" s="19">
        <v>0</v>
      </c>
      <c r="K2939" s="19">
        <v>0.22</v>
      </c>
      <c r="L2939" s="19">
        <v>0</v>
      </c>
      <c r="M2939" s="19">
        <v>0</v>
      </c>
      <c r="N2939" s="19">
        <v>0</v>
      </c>
      <c r="O2939" s="19">
        <v>0</v>
      </c>
      <c r="P2939" s="82">
        <f t="shared" si="47"/>
        <v>0</v>
      </c>
    </row>
    <row r="2940" spans="1:16" s="20" customFormat="1" x14ac:dyDescent="0.25">
      <c r="A2940" s="19">
        <v>2019</v>
      </c>
      <c r="B2940" s="19">
        <v>10</v>
      </c>
      <c r="C2940" s="19" t="s">
        <v>19</v>
      </c>
      <c r="D2940" s="19" t="s">
        <v>299</v>
      </c>
      <c r="E2940" s="19" t="s">
        <v>51</v>
      </c>
      <c r="F2940" s="19" t="s">
        <v>513</v>
      </c>
      <c r="G2940" s="19" t="s">
        <v>512</v>
      </c>
      <c r="H2940" s="19">
        <v>0.05</v>
      </c>
      <c r="I2940" s="19">
        <v>0</v>
      </c>
      <c r="J2940" s="19">
        <v>0</v>
      </c>
      <c r="K2940" s="19">
        <v>0.05</v>
      </c>
      <c r="L2940" s="19">
        <v>0</v>
      </c>
      <c r="M2940" s="19">
        <v>0</v>
      </c>
      <c r="N2940" s="19">
        <v>0</v>
      </c>
      <c r="O2940" s="19">
        <v>0</v>
      </c>
      <c r="P2940" s="82">
        <f t="shared" si="47"/>
        <v>0</v>
      </c>
    </row>
    <row r="2941" spans="1:16" s="20" customFormat="1" x14ac:dyDescent="0.25">
      <c r="A2941" s="19">
        <v>2019</v>
      </c>
      <c r="B2941" s="19">
        <v>10</v>
      </c>
      <c r="C2941" s="19" t="s">
        <v>19</v>
      </c>
      <c r="D2941" s="19" t="s">
        <v>46</v>
      </c>
      <c r="E2941" s="19" t="s">
        <v>51</v>
      </c>
      <c r="F2941" s="19" t="s">
        <v>514</v>
      </c>
      <c r="G2941" s="19" t="s">
        <v>512</v>
      </c>
      <c r="H2941" s="19">
        <v>0.06</v>
      </c>
      <c r="I2941" s="19">
        <v>0</v>
      </c>
      <c r="J2941" s="19">
        <v>0</v>
      </c>
      <c r="K2941" s="19">
        <v>0.06</v>
      </c>
      <c r="L2941" s="19">
        <v>0</v>
      </c>
      <c r="M2941" s="19">
        <v>0</v>
      </c>
      <c r="N2941" s="19">
        <v>0</v>
      </c>
      <c r="O2941" s="19">
        <v>0</v>
      </c>
      <c r="P2941" s="82">
        <f t="shared" si="47"/>
        <v>0</v>
      </c>
    </row>
    <row r="2942" spans="1:16" s="22" customFormat="1" x14ac:dyDescent="0.25">
      <c r="A2942" s="21">
        <v>2019</v>
      </c>
      <c r="B2942" s="21">
        <v>11</v>
      </c>
      <c r="C2942" s="21" t="s">
        <v>15</v>
      </c>
      <c r="D2942" s="21" t="s">
        <v>16</v>
      </c>
      <c r="E2942" s="5" t="s">
        <v>17</v>
      </c>
      <c r="F2942" s="21" t="s">
        <v>18</v>
      </c>
      <c r="G2942" s="21" t="s">
        <v>18</v>
      </c>
      <c r="H2942" s="21">
        <v>1.77</v>
      </c>
      <c r="I2942" s="21">
        <v>0</v>
      </c>
      <c r="J2942" s="21">
        <v>0</v>
      </c>
      <c r="K2942" s="21">
        <v>0</v>
      </c>
      <c r="L2942" s="21">
        <v>1.77</v>
      </c>
      <c r="M2942" s="21">
        <v>0</v>
      </c>
      <c r="N2942" s="21">
        <v>0</v>
      </c>
      <c r="O2942" s="21">
        <v>0</v>
      </c>
      <c r="P2942" s="82">
        <f t="shared" si="47"/>
        <v>0</v>
      </c>
    </row>
    <row r="2943" spans="1:16" s="22" customFormat="1" x14ac:dyDescent="0.25">
      <c r="A2943" s="21">
        <v>2019</v>
      </c>
      <c r="B2943" s="21">
        <v>11</v>
      </c>
      <c r="C2943" s="21" t="s">
        <v>19</v>
      </c>
      <c r="D2943" s="21" t="s">
        <v>20</v>
      </c>
      <c r="E2943" s="21" t="s">
        <v>540</v>
      </c>
      <c r="F2943" s="21" t="s">
        <v>22</v>
      </c>
      <c r="G2943" s="21" t="s">
        <v>23</v>
      </c>
      <c r="H2943" s="21">
        <v>0.02</v>
      </c>
      <c r="I2943" s="21">
        <v>0</v>
      </c>
      <c r="J2943" s="21">
        <v>0</v>
      </c>
      <c r="K2943" s="21">
        <v>0.02</v>
      </c>
      <c r="L2943" s="21">
        <v>0</v>
      </c>
      <c r="M2943" s="21">
        <v>0</v>
      </c>
      <c r="N2943" s="21">
        <v>0</v>
      </c>
      <c r="O2943" s="21">
        <v>0</v>
      </c>
      <c r="P2943" s="82">
        <f t="shared" si="47"/>
        <v>0</v>
      </c>
    </row>
    <row r="2944" spans="1:16" s="22" customFormat="1" x14ac:dyDescent="0.25">
      <c r="A2944" s="21">
        <v>2019</v>
      </c>
      <c r="B2944" s="21">
        <v>11</v>
      </c>
      <c r="C2944" s="21" t="s">
        <v>15</v>
      </c>
      <c r="D2944" s="21" t="s">
        <v>24</v>
      </c>
      <c r="E2944" s="21" t="s">
        <v>541</v>
      </c>
      <c r="F2944" s="21" t="s">
        <v>26</v>
      </c>
      <c r="G2944" s="21" t="s">
        <v>26</v>
      </c>
      <c r="H2944" s="21">
        <v>0.44</v>
      </c>
      <c r="I2944" s="21">
        <v>0</v>
      </c>
      <c r="J2944" s="21">
        <v>0</v>
      </c>
      <c r="K2944" s="21">
        <v>0.04</v>
      </c>
      <c r="L2944" s="21">
        <v>0.4</v>
      </c>
      <c r="M2944" s="21">
        <v>0</v>
      </c>
      <c r="N2944" s="21">
        <v>0</v>
      </c>
      <c r="O2944" s="21">
        <v>0</v>
      </c>
      <c r="P2944" s="82">
        <f t="shared" si="47"/>
        <v>0</v>
      </c>
    </row>
    <row r="2945" spans="1:16" s="22" customFormat="1" x14ac:dyDescent="0.25">
      <c r="A2945" s="21">
        <v>2019</v>
      </c>
      <c r="B2945" s="21">
        <v>11</v>
      </c>
      <c r="C2945" s="21" t="s">
        <v>27</v>
      </c>
      <c r="D2945" s="21" t="s">
        <v>28</v>
      </c>
      <c r="E2945" s="21" t="s">
        <v>29</v>
      </c>
      <c r="F2945" s="21" t="s">
        <v>30</v>
      </c>
      <c r="G2945" s="21" t="s">
        <v>30</v>
      </c>
      <c r="H2945" s="21">
        <v>17.260000000000002</v>
      </c>
      <c r="I2945" s="21">
        <v>0</v>
      </c>
      <c r="J2945" s="21">
        <v>0</v>
      </c>
      <c r="K2945" s="21">
        <v>1.48</v>
      </c>
      <c r="L2945" s="21">
        <v>0</v>
      </c>
      <c r="M2945" s="21">
        <v>15.78</v>
      </c>
      <c r="N2945" s="21">
        <v>7.78</v>
      </c>
      <c r="O2945" s="21">
        <v>0</v>
      </c>
      <c r="P2945" s="82">
        <f t="shared" si="47"/>
        <v>7.9999999999999991</v>
      </c>
    </row>
    <row r="2946" spans="1:16" s="22" customFormat="1" x14ac:dyDescent="0.25">
      <c r="A2946" s="21">
        <v>2019</v>
      </c>
      <c r="B2946" s="21">
        <v>11</v>
      </c>
      <c r="C2946" s="21" t="s">
        <v>27</v>
      </c>
      <c r="D2946" s="21" t="s">
        <v>28</v>
      </c>
      <c r="E2946" s="21" t="s">
        <v>29</v>
      </c>
      <c r="F2946" s="21" t="s">
        <v>31</v>
      </c>
      <c r="G2946" s="21" t="s">
        <v>30</v>
      </c>
      <c r="H2946" s="21">
        <v>7.69</v>
      </c>
      <c r="I2946" s="21">
        <v>0</v>
      </c>
      <c r="J2946" s="21">
        <v>0</v>
      </c>
      <c r="K2946" s="21">
        <v>0.65</v>
      </c>
      <c r="L2946" s="21">
        <v>0</v>
      </c>
      <c r="M2946" s="21">
        <v>7.0200000000000005</v>
      </c>
      <c r="N2946" s="21">
        <v>3.46</v>
      </c>
      <c r="O2946" s="21">
        <v>0</v>
      </c>
      <c r="P2946" s="82">
        <f t="shared" si="47"/>
        <v>3.5600000000000005</v>
      </c>
    </row>
    <row r="2947" spans="1:16" s="22" customFormat="1" x14ac:dyDescent="0.25">
      <c r="A2947" s="21">
        <v>2019</v>
      </c>
      <c r="B2947" s="21">
        <v>11</v>
      </c>
      <c r="C2947" s="21" t="s">
        <v>27</v>
      </c>
      <c r="D2947" s="21" t="s">
        <v>28</v>
      </c>
      <c r="E2947" s="21" t="s">
        <v>29</v>
      </c>
      <c r="F2947" s="21" t="s">
        <v>32</v>
      </c>
      <c r="G2947" s="21" t="s">
        <v>30</v>
      </c>
      <c r="H2947" s="21">
        <v>3.4099999999999997</v>
      </c>
      <c r="I2947" s="21">
        <v>0</v>
      </c>
      <c r="J2947" s="21">
        <v>0</v>
      </c>
      <c r="K2947" s="21">
        <v>0.33999999999999997</v>
      </c>
      <c r="L2947" s="21">
        <v>0</v>
      </c>
      <c r="M2947" s="21">
        <v>3.07</v>
      </c>
      <c r="N2947" s="21">
        <v>1.5099999999999998</v>
      </c>
      <c r="O2947" s="21">
        <v>0</v>
      </c>
      <c r="P2947" s="82">
        <f t="shared" si="47"/>
        <v>1.56</v>
      </c>
    </row>
    <row r="2948" spans="1:16" s="22" customFormat="1" x14ac:dyDescent="0.25">
      <c r="A2948" s="21">
        <v>2019</v>
      </c>
      <c r="B2948" s="21">
        <v>11</v>
      </c>
      <c r="C2948" s="21" t="s">
        <v>27</v>
      </c>
      <c r="D2948" s="21" t="s">
        <v>28</v>
      </c>
      <c r="E2948" s="21" t="s">
        <v>29</v>
      </c>
      <c r="F2948" s="21" t="s">
        <v>33</v>
      </c>
      <c r="G2948" s="21" t="s">
        <v>30</v>
      </c>
      <c r="H2948" s="21">
        <v>7.79</v>
      </c>
      <c r="I2948" s="21">
        <v>0</v>
      </c>
      <c r="J2948" s="21">
        <v>0</v>
      </c>
      <c r="K2948" s="21">
        <v>0.66</v>
      </c>
      <c r="L2948" s="21">
        <v>0</v>
      </c>
      <c r="M2948" s="21">
        <v>7.13</v>
      </c>
      <c r="N2948" s="21">
        <v>3.51</v>
      </c>
      <c r="O2948" s="21">
        <v>0</v>
      </c>
      <c r="P2948" s="82">
        <f t="shared" ref="P2948:P3011" si="48">+O2948+M2948-N2948</f>
        <v>3.62</v>
      </c>
    </row>
    <row r="2949" spans="1:16" s="22" customFormat="1" x14ac:dyDescent="0.25">
      <c r="A2949" s="21">
        <v>2019</v>
      </c>
      <c r="B2949" s="21">
        <v>11</v>
      </c>
      <c r="C2949" s="21" t="s">
        <v>27</v>
      </c>
      <c r="D2949" s="21" t="s">
        <v>28</v>
      </c>
      <c r="E2949" s="21" t="s">
        <v>29</v>
      </c>
      <c r="F2949" s="21" t="s">
        <v>34</v>
      </c>
      <c r="G2949" s="21" t="s">
        <v>30</v>
      </c>
      <c r="H2949" s="21">
        <v>50.57</v>
      </c>
      <c r="I2949" s="21">
        <v>0</v>
      </c>
      <c r="J2949" s="21">
        <v>0</v>
      </c>
      <c r="K2949" s="21">
        <v>4.33</v>
      </c>
      <c r="L2949" s="21">
        <v>0</v>
      </c>
      <c r="M2949" s="21">
        <v>46.239999999999995</v>
      </c>
      <c r="N2949" s="21">
        <v>22.78</v>
      </c>
      <c r="O2949" s="21">
        <v>0</v>
      </c>
      <c r="P2949" s="82">
        <f t="shared" si="48"/>
        <v>23.459999999999994</v>
      </c>
    </row>
    <row r="2950" spans="1:16" s="22" customFormat="1" x14ac:dyDescent="0.25">
      <c r="A2950" s="21">
        <v>2019</v>
      </c>
      <c r="B2950" s="21">
        <v>11</v>
      </c>
      <c r="C2950" s="21" t="s">
        <v>27</v>
      </c>
      <c r="D2950" s="21" t="s">
        <v>28</v>
      </c>
      <c r="E2950" s="21" t="s">
        <v>29</v>
      </c>
      <c r="F2950" s="21" t="s">
        <v>36</v>
      </c>
      <c r="G2950" s="21" t="s">
        <v>30</v>
      </c>
      <c r="H2950" s="21">
        <v>16.399999999999999</v>
      </c>
      <c r="I2950" s="21">
        <v>0</v>
      </c>
      <c r="J2950" s="21">
        <v>0</v>
      </c>
      <c r="K2950" s="21">
        <v>1.63</v>
      </c>
      <c r="L2950" s="21">
        <v>0</v>
      </c>
      <c r="M2950" s="21">
        <v>14.77</v>
      </c>
      <c r="N2950" s="21">
        <v>7.28</v>
      </c>
      <c r="O2950" s="21">
        <v>0</v>
      </c>
      <c r="P2950" s="82">
        <f t="shared" si="48"/>
        <v>7.4899999999999993</v>
      </c>
    </row>
    <row r="2951" spans="1:16" s="22" customFormat="1" x14ac:dyDescent="0.25">
      <c r="A2951" s="21">
        <v>2019</v>
      </c>
      <c r="B2951" s="21">
        <v>11</v>
      </c>
      <c r="C2951" s="21" t="s">
        <v>27</v>
      </c>
      <c r="D2951" s="21" t="s">
        <v>28</v>
      </c>
      <c r="E2951" s="21" t="s">
        <v>29</v>
      </c>
      <c r="F2951" s="21" t="s">
        <v>37</v>
      </c>
      <c r="G2951" s="21" t="s">
        <v>30</v>
      </c>
      <c r="H2951" s="21">
        <v>1.02</v>
      </c>
      <c r="I2951" s="21">
        <v>0</v>
      </c>
      <c r="J2951" s="21">
        <v>0</v>
      </c>
      <c r="K2951" s="21">
        <v>0.1</v>
      </c>
      <c r="L2951" s="21">
        <v>0</v>
      </c>
      <c r="M2951" s="21">
        <v>0.92</v>
      </c>
      <c r="N2951" s="21">
        <v>0.45</v>
      </c>
      <c r="O2951" s="21">
        <v>0</v>
      </c>
      <c r="P2951" s="82">
        <f t="shared" si="48"/>
        <v>0.47000000000000003</v>
      </c>
    </row>
    <row r="2952" spans="1:16" s="22" customFormat="1" x14ac:dyDescent="0.25">
      <c r="A2952" s="21">
        <v>2019</v>
      </c>
      <c r="B2952" s="21">
        <v>11</v>
      </c>
      <c r="C2952" s="21" t="s">
        <v>27</v>
      </c>
      <c r="D2952" s="21" t="s">
        <v>28</v>
      </c>
      <c r="E2952" s="21" t="s">
        <v>29</v>
      </c>
      <c r="F2952" s="21" t="s">
        <v>38</v>
      </c>
      <c r="G2952" s="21" t="s">
        <v>30</v>
      </c>
      <c r="H2952" s="21">
        <v>32.119999999999997</v>
      </c>
      <c r="I2952" s="21">
        <v>0</v>
      </c>
      <c r="J2952" s="21">
        <v>0</v>
      </c>
      <c r="K2952" s="21">
        <v>3.19</v>
      </c>
      <c r="L2952" s="21">
        <v>0</v>
      </c>
      <c r="M2952" s="21">
        <v>28.93</v>
      </c>
      <c r="N2952" s="21">
        <v>14.25</v>
      </c>
      <c r="O2952" s="21">
        <v>0</v>
      </c>
      <c r="P2952" s="82">
        <f t="shared" si="48"/>
        <v>14.68</v>
      </c>
    </row>
    <row r="2953" spans="1:16" s="22" customFormat="1" x14ac:dyDescent="0.25">
      <c r="A2953" s="21">
        <v>2019</v>
      </c>
      <c r="B2953" s="21">
        <v>11</v>
      </c>
      <c r="C2953" s="21" t="s">
        <v>27</v>
      </c>
      <c r="D2953" s="21" t="s">
        <v>28</v>
      </c>
      <c r="E2953" s="21" t="s">
        <v>29</v>
      </c>
      <c r="F2953" s="21" t="s">
        <v>39</v>
      </c>
      <c r="G2953" s="21" t="s">
        <v>30</v>
      </c>
      <c r="H2953" s="21">
        <v>97.96</v>
      </c>
      <c r="I2953" s="21">
        <v>0</v>
      </c>
      <c r="J2953" s="21">
        <v>0</v>
      </c>
      <c r="K2953" s="21">
        <v>9.7200000000000006</v>
      </c>
      <c r="L2953" s="21">
        <v>0</v>
      </c>
      <c r="M2953" s="21">
        <v>88.24</v>
      </c>
      <c r="N2953" s="21">
        <v>43.47</v>
      </c>
      <c r="O2953" s="21">
        <v>0</v>
      </c>
      <c r="P2953" s="82">
        <f t="shared" si="48"/>
        <v>44.769999999999996</v>
      </c>
    </row>
    <row r="2954" spans="1:16" s="22" customFormat="1" x14ac:dyDescent="0.25">
      <c r="A2954" s="21">
        <v>2019</v>
      </c>
      <c r="B2954" s="21">
        <v>11</v>
      </c>
      <c r="C2954" s="21" t="s">
        <v>27</v>
      </c>
      <c r="D2954" s="21" t="s">
        <v>28</v>
      </c>
      <c r="E2954" s="21" t="s">
        <v>29</v>
      </c>
      <c r="F2954" s="21" t="s">
        <v>40</v>
      </c>
      <c r="G2954" s="21" t="s">
        <v>30</v>
      </c>
      <c r="H2954" s="21">
        <v>52.79</v>
      </c>
      <c r="I2954" s="21">
        <v>0</v>
      </c>
      <c r="J2954" s="21">
        <v>0</v>
      </c>
      <c r="K2954" s="21">
        <v>5.24</v>
      </c>
      <c r="L2954" s="21">
        <v>0</v>
      </c>
      <c r="M2954" s="21">
        <v>47.55</v>
      </c>
      <c r="N2954" s="21">
        <v>23.43</v>
      </c>
      <c r="O2954" s="21">
        <v>0</v>
      </c>
      <c r="P2954" s="82">
        <f t="shared" si="48"/>
        <v>24.119999999999997</v>
      </c>
    </row>
    <row r="2955" spans="1:16" s="22" customFormat="1" x14ac:dyDescent="0.25">
      <c r="A2955" s="21">
        <v>2019</v>
      </c>
      <c r="B2955" s="21">
        <v>11</v>
      </c>
      <c r="C2955" s="21" t="s">
        <v>27</v>
      </c>
      <c r="D2955" s="21" t="s">
        <v>28</v>
      </c>
      <c r="E2955" s="21" t="s">
        <v>29</v>
      </c>
      <c r="F2955" s="21" t="s">
        <v>41</v>
      </c>
      <c r="G2955" s="21" t="s">
        <v>30</v>
      </c>
      <c r="H2955" s="21">
        <v>5.9600000000000009</v>
      </c>
      <c r="I2955" s="21">
        <v>0</v>
      </c>
      <c r="J2955" s="21">
        <v>0</v>
      </c>
      <c r="K2955" s="21">
        <v>0.59</v>
      </c>
      <c r="L2955" s="21">
        <v>0</v>
      </c>
      <c r="M2955" s="21">
        <v>5.3599999999999994</v>
      </c>
      <c r="N2955" s="21">
        <v>2.64</v>
      </c>
      <c r="O2955" s="21">
        <v>0</v>
      </c>
      <c r="P2955" s="82">
        <f t="shared" si="48"/>
        <v>2.7199999999999993</v>
      </c>
    </row>
    <row r="2956" spans="1:16" s="22" customFormat="1" x14ac:dyDescent="0.25">
      <c r="A2956" s="21">
        <v>2019</v>
      </c>
      <c r="B2956" s="21">
        <v>11</v>
      </c>
      <c r="C2956" s="21" t="s">
        <v>124</v>
      </c>
      <c r="D2956" s="21" t="s">
        <v>353</v>
      </c>
      <c r="E2956" s="21" t="s">
        <v>29</v>
      </c>
      <c r="F2956" s="21" t="s">
        <v>515</v>
      </c>
      <c r="G2956" s="21" t="s">
        <v>516</v>
      </c>
      <c r="H2956" s="21">
        <v>0.27</v>
      </c>
      <c r="I2956" s="21">
        <v>0</v>
      </c>
      <c r="J2956" s="21">
        <v>0</v>
      </c>
      <c r="K2956" s="21">
        <v>0.27</v>
      </c>
      <c r="L2956" s="21">
        <v>0</v>
      </c>
      <c r="M2956" s="21">
        <v>0</v>
      </c>
      <c r="N2956" s="21">
        <v>0</v>
      </c>
      <c r="O2956" s="21">
        <v>0</v>
      </c>
      <c r="P2956" s="82">
        <f t="shared" si="48"/>
        <v>0</v>
      </c>
    </row>
    <row r="2957" spans="1:16" s="22" customFormat="1" x14ac:dyDescent="0.25">
      <c r="A2957" s="21">
        <v>2019</v>
      </c>
      <c r="B2957" s="21">
        <v>11</v>
      </c>
      <c r="C2957" s="21" t="s">
        <v>15</v>
      </c>
      <c r="D2957" s="21" t="s">
        <v>42</v>
      </c>
      <c r="E2957" s="21" t="s">
        <v>43</v>
      </c>
      <c r="F2957" s="21" t="s">
        <v>44</v>
      </c>
      <c r="G2957" s="21" t="s">
        <v>45</v>
      </c>
      <c r="H2957" s="21">
        <v>0.76</v>
      </c>
      <c r="I2957" s="21">
        <v>0</v>
      </c>
      <c r="J2957" s="21">
        <v>0</v>
      </c>
      <c r="K2957" s="21">
        <v>0.76</v>
      </c>
      <c r="L2957" s="21">
        <v>0</v>
      </c>
      <c r="M2957" s="21">
        <v>0</v>
      </c>
      <c r="N2957" s="21">
        <v>0</v>
      </c>
      <c r="O2957" s="21">
        <v>0</v>
      </c>
      <c r="P2957" s="82">
        <f t="shared" si="48"/>
        <v>0</v>
      </c>
    </row>
    <row r="2958" spans="1:16" s="22" customFormat="1" x14ac:dyDescent="0.25">
      <c r="A2958" s="21">
        <v>2019</v>
      </c>
      <c r="B2958" s="21">
        <v>11</v>
      </c>
      <c r="C2958" s="21" t="s">
        <v>19</v>
      </c>
      <c r="D2958" s="21" t="s">
        <v>46</v>
      </c>
      <c r="E2958" s="21" t="s">
        <v>17</v>
      </c>
      <c r="F2958" s="21" t="s">
        <v>47</v>
      </c>
      <c r="G2958" s="21" t="s">
        <v>48</v>
      </c>
      <c r="H2958" s="21">
        <v>0.41</v>
      </c>
      <c r="I2958" s="21">
        <v>0</v>
      </c>
      <c r="J2958" s="21">
        <v>0</v>
      </c>
      <c r="K2958" s="21">
        <v>0.41</v>
      </c>
      <c r="L2958" s="21">
        <v>0</v>
      </c>
      <c r="M2958" s="21">
        <v>0</v>
      </c>
      <c r="N2958" s="21">
        <v>0</v>
      </c>
      <c r="O2958" s="21">
        <v>0</v>
      </c>
      <c r="P2958" s="82">
        <f t="shared" si="48"/>
        <v>0</v>
      </c>
    </row>
    <row r="2959" spans="1:16" s="22" customFormat="1" x14ac:dyDescent="0.25">
      <c r="A2959" s="21">
        <v>2019</v>
      </c>
      <c r="B2959" s="21">
        <v>11</v>
      </c>
      <c r="C2959" s="21" t="s">
        <v>19</v>
      </c>
      <c r="D2959" s="21" t="s">
        <v>46</v>
      </c>
      <c r="E2959" s="21" t="s">
        <v>17</v>
      </c>
      <c r="F2959" s="21" t="s">
        <v>49</v>
      </c>
      <c r="G2959" s="21" t="s">
        <v>48</v>
      </c>
      <c r="H2959" s="21">
        <v>1.04</v>
      </c>
      <c r="I2959" s="21">
        <v>0</v>
      </c>
      <c r="J2959" s="21">
        <v>0</v>
      </c>
      <c r="K2959" s="21">
        <v>1.04</v>
      </c>
      <c r="L2959" s="21">
        <v>0</v>
      </c>
      <c r="M2959" s="21">
        <v>0</v>
      </c>
      <c r="N2959" s="21">
        <v>0</v>
      </c>
      <c r="O2959" s="21">
        <v>0</v>
      </c>
      <c r="P2959" s="82">
        <f t="shared" si="48"/>
        <v>0</v>
      </c>
    </row>
    <row r="2960" spans="1:16" s="22" customFormat="1" x14ac:dyDescent="0.25">
      <c r="A2960" s="21">
        <v>2019</v>
      </c>
      <c r="B2960" s="21">
        <v>11</v>
      </c>
      <c r="C2960" s="21" t="s">
        <v>15</v>
      </c>
      <c r="D2960" s="21" t="s">
        <v>50</v>
      </c>
      <c r="E2960" s="21" t="s">
        <v>51</v>
      </c>
      <c r="F2960" s="21" t="s">
        <v>52</v>
      </c>
      <c r="G2960" s="21" t="s">
        <v>53</v>
      </c>
      <c r="H2960" s="21">
        <v>34.480000000000004</v>
      </c>
      <c r="I2960" s="21">
        <v>0</v>
      </c>
      <c r="J2960" s="21">
        <v>0</v>
      </c>
      <c r="K2960" s="21">
        <v>1.69</v>
      </c>
      <c r="L2960" s="21">
        <v>32.78</v>
      </c>
      <c r="M2960" s="21">
        <v>0</v>
      </c>
      <c r="N2960" s="21">
        <v>0</v>
      </c>
      <c r="O2960" s="21">
        <v>0</v>
      </c>
      <c r="P2960" s="82">
        <f t="shared" si="48"/>
        <v>0</v>
      </c>
    </row>
    <row r="2961" spans="1:16" s="22" customFormat="1" x14ac:dyDescent="0.25">
      <c r="A2961" s="21">
        <v>2019</v>
      </c>
      <c r="B2961" s="21">
        <v>11</v>
      </c>
      <c r="C2961" s="21" t="s">
        <v>15</v>
      </c>
      <c r="D2961" s="21" t="s">
        <v>50</v>
      </c>
      <c r="E2961" s="21" t="s">
        <v>51</v>
      </c>
      <c r="F2961" s="21" t="s">
        <v>54</v>
      </c>
      <c r="G2961" s="21" t="s">
        <v>53</v>
      </c>
      <c r="H2961" s="21">
        <v>20.3</v>
      </c>
      <c r="I2961" s="21">
        <v>0</v>
      </c>
      <c r="J2961" s="21">
        <v>0</v>
      </c>
      <c r="K2961" s="21">
        <v>0.77</v>
      </c>
      <c r="L2961" s="21">
        <v>19.53</v>
      </c>
      <c r="M2961" s="21">
        <v>0</v>
      </c>
      <c r="N2961" s="21">
        <v>0</v>
      </c>
      <c r="O2961" s="21">
        <v>0</v>
      </c>
      <c r="P2961" s="82">
        <f t="shared" si="48"/>
        <v>0</v>
      </c>
    </row>
    <row r="2962" spans="1:16" s="22" customFormat="1" x14ac:dyDescent="0.25">
      <c r="A2962" s="21">
        <v>2019</v>
      </c>
      <c r="B2962" s="21">
        <v>11</v>
      </c>
      <c r="C2962" s="21" t="s">
        <v>89</v>
      </c>
      <c r="D2962" s="21" t="s">
        <v>288</v>
      </c>
      <c r="E2962" s="21" t="s">
        <v>81</v>
      </c>
      <c r="F2962" s="21" t="s">
        <v>534</v>
      </c>
      <c r="G2962" s="21" t="s">
        <v>534</v>
      </c>
      <c r="H2962" s="21">
        <v>2.95</v>
      </c>
      <c r="I2962" s="21">
        <v>0</v>
      </c>
      <c r="J2962" s="21">
        <v>0</v>
      </c>
      <c r="K2962" s="21">
        <v>2.95</v>
      </c>
      <c r="L2962" s="21">
        <v>0</v>
      </c>
      <c r="M2962" s="21">
        <v>0</v>
      </c>
      <c r="N2962" s="21">
        <v>0</v>
      </c>
      <c r="O2962" s="21">
        <v>0</v>
      </c>
      <c r="P2962" s="82">
        <f t="shared" si="48"/>
        <v>0</v>
      </c>
    </row>
    <row r="2963" spans="1:16" s="22" customFormat="1" x14ac:dyDescent="0.25">
      <c r="A2963" s="21">
        <v>2019</v>
      </c>
      <c r="B2963" s="21">
        <v>11</v>
      </c>
      <c r="C2963" s="21" t="s">
        <v>55</v>
      </c>
      <c r="D2963" s="21" t="s">
        <v>56</v>
      </c>
      <c r="E2963" s="21" t="s">
        <v>57</v>
      </c>
      <c r="F2963" s="21" t="s">
        <v>58</v>
      </c>
      <c r="G2963" s="21" t="s">
        <v>59</v>
      </c>
      <c r="H2963" s="21">
        <v>0.03</v>
      </c>
      <c r="I2963" s="21">
        <v>0</v>
      </c>
      <c r="J2963" s="21">
        <v>0</v>
      </c>
      <c r="K2963" s="21">
        <v>0.03</v>
      </c>
      <c r="L2963" s="21">
        <v>0</v>
      </c>
      <c r="M2963" s="21">
        <v>0</v>
      </c>
      <c r="N2963" s="21">
        <v>0</v>
      </c>
      <c r="O2963" s="21">
        <v>0</v>
      </c>
      <c r="P2963" s="82">
        <f t="shared" si="48"/>
        <v>0</v>
      </c>
    </row>
    <row r="2964" spans="1:16" s="22" customFormat="1" x14ac:dyDescent="0.25">
      <c r="A2964" s="21">
        <v>2019</v>
      </c>
      <c r="B2964" s="21">
        <v>11</v>
      </c>
      <c r="C2964" s="21" t="s">
        <v>55</v>
      </c>
      <c r="D2964" s="21" t="s">
        <v>60</v>
      </c>
      <c r="E2964" s="21" t="s">
        <v>57</v>
      </c>
      <c r="F2964" s="21" t="s">
        <v>60</v>
      </c>
      <c r="G2964" s="21" t="s">
        <v>59</v>
      </c>
      <c r="H2964" s="21">
        <v>243.25</v>
      </c>
      <c r="I2964" s="21">
        <v>0</v>
      </c>
      <c r="J2964" s="21">
        <v>0</v>
      </c>
      <c r="K2964" s="21">
        <v>1.37</v>
      </c>
      <c r="L2964" s="21">
        <v>0</v>
      </c>
      <c r="M2964" s="21">
        <v>0</v>
      </c>
      <c r="N2964" s="21">
        <v>0</v>
      </c>
      <c r="O2964" s="21">
        <v>241.88</v>
      </c>
      <c r="P2964" s="82">
        <f t="shared" si="48"/>
        <v>241.88</v>
      </c>
    </row>
    <row r="2965" spans="1:16" s="22" customFormat="1" x14ac:dyDescent="0.25">
      <c r="A2965" s="21">
        <v>2019</v>
      </c>
      <c r="B2965" s="21">
        <v>11</v>
      </c>
      <c r="C2965" s="21" t="s">
        <v>61</v>
      </c>
      <c r="D2965" s="21" t="s">
        <v>62</v>
      </c>
      <c r="E2965" s="21" t="s">
        <v>29</v>
      </c>
      <c r="F2965" s="21" t="s">
        <v>63</v>
      </c>
      <c r="G2965" s="21" t="s">
        <v>64</v>
      </c>
      <c r="H2965" s="21">
        <v>0.25</v>
      </c>
      <c r="I2965" s="21">
        <v>0</v>
      </c>
      <c r="J2965" s="21">
        <v>0</v>
      </c>
      <c r="K2965" s="21">
        <v>0.01</v>
      </c>
      <c r="L2965" s="21">
        <v>0.24</v>
      </c>
      <c r="M2965" s="21">
        <v>0</v>
      </c>
      <c r="N2965" s="21">
        <v>0</v>
      </c>
      <c r="O2965" s="21">
        <v>0</v>
      </c>
      <c r="P2965" s="82">
        <f t="shared" si="48"/>
        <v>0</v>
      </c>
    </row>
    <row r="2966" spans="1:16" s="22" customFormat="1" x14ac:dyDescent="0.25">
      <c r="A2966" s="21">
        <v>2019</v>
      </c>
      <c r="B2966" s="21">
        <v>11</v>
      </c>
      <c r="C2966" s="21" t="s">
        <v>61</v>
      </c>
      <c r="D2966" s="21" t="s">
        <v>62</v>
      </c>
      <c r="E2966" s="21" t="s">
        <v>29</v>
      </c>
      <c r="F2966" s="21" t="s">
        <v>65</v>
      </c>
      <c r="G2966" s="21" t="s">
        <v>64</v>
      </c>
      <c r="H2966" s="21">
        <v>57.44</v>
      </c>
      <c r="I2966" s="21">
        <v>0</v>
      </c>
      <c r="J2966" s="21">
        <v>9.44</v>
      </c>
      <c r="K2966" s="21">
        <v>3.84</v>
      </c>
      <c r="L2966" s="21">
        <v>30.87</v>
      </c>
      <c r="M2966" s="21">
        <v>0</v>
      </c>
      <c r="N2966" s="21">
        <v>0</v>
      </c>
      <c r="O2966" s="21">
        <v>13.28</v>
      </c>
      <c r="P2966" s="82">
        <f t="shared" si="48"/>
        <v>13.28</v>
      </c>
    </row>
    <row r="2967" spans="1:16" s="22" customFormat="1" x14ac:dyDescent="0.25">
      <c r="A2967" s="21">
        <v>2019</v>
      </c>
      <c r="B2967" s="21">
        <v>11</v>
      </c>
      <c r="C2967" s="21" t="s">
        <v>19</v>
      </c>
      <c r="D2967" s="21" t="s">
        <v>66</v>
      </c>
      <c r="E2967" s="21" t="s">
        <v>67</v>
      </c>
      <c r="F2967" s="21" t="s">
        <v>68</v>
      </c>
      <c r="G2967" s="21" t="s">
        <v>68</v>
      </c>
      <c r="H2967" s="21">
        <v>0.19</v>
      </c>
      <c r="I2967" s="21">
        <v>0</v>
      </c>
      <c r="J2967" s="21">
        <v>0</v>
      </c>
      <c r="K2967" s="21">
        <v>0.19</v>
      </c>
      <c r="L2967" s="21">
        <v>0</v>
      </c>
      <c r="M2967" s="21">
        <v>0</v>
      </c>
      <c r="N2967" s="21">
        <v>0</v>
      </c>
      <c r="O2967" s="21">
        <v>0</v>
      </c>
      <c r="P2967" s="82">
        <f t="shared" si="48"/>
        <v>0</v>
      </c>
    </row>
    <row r="2968" spans="1:16" s="22" customFormat="1" x14ac:dyDescent="0.25">
      <c r="A2968" s="21">
        <v>2019</v>
      </c>
      <c r="B2968" s="21">
        <v>11</v>
      </c>
      <c r="C2968" s="21" t="s">
        <v>19</v>
      </c>
      <c r="D2968" s="21" t="s">
        <v>66</v>
      </c>
      <c r="E2968" s="21" t="s">
        <v>67</v>
      </c>
      <c r="F2968" s="21" t="s">
        <v>69</v>
      </c>
      <c r="G2968" s="21" t="s">
        <v>68</v>
      </c>
      <c r="H2968" s="21">
        <v>0.06</v>
      </c>
      <c r="I2968" s="21">
        <v>0</v>
      </c>
      <c r="J2968" s="21">
        <v>0</v>
      </c>
      <c r="K2968" s="21">
        <v>0.06</v>
      </c>
      <c r="L2968" s="21">
        <v>0</v>
      </c>
      <c r="M2968" s="21">
        <v>0</v>
      </c>
      <c r="N2968" s="21">
        <v>0</v>
      </c>
      <c r="O2968" s="21">
        <v>0</v>
      </c>
      <c r="P2968" s="82">
        <f t="shared" si="48"/>
        <v>0</v>
      </c>
    </row>
    <row r="2969" spans="1:16" s="22" customFormat="1" x14ac:dyDescent="0.25">
      <c r="A2969" s="21">
        <v>2019</v>
      </c>
      <c r="B2969" s="21">
        <v>11</v>
      </c>
      <c r="C2969" s="21" t="s">
        <v>19</v>
      </c>
      <c r="D2969" s="21" t="s">
        <v>70</v>
      </c>
      <c r="E2969" s="21" t="s">
        <v>67</v>
      </c>
      <c r="F2969" s="21" t="s">
        <v>553</v>
      </c>
      <c r="G2969" s="21" t="s">
        <v>68</v>
      </c>
      <c r="H2969" s="21">
        <v>0.08</v>
      </c>
      <c r="I2969" s="21">
        <v>0</v>
      </c>
      <c r="J2969" s="21">
        <v>0</v>
      </c>
      <c r="K2969" s="21">
        <v>0.08</v>
      </c>
      <c r="L2969" s="21">
        <v>0</v>
      </c>
      <c r="M2969" s="21">
        <v>0</v>
      </c>
      <c r="N2969" s="21">
        <v>0</v>
      </c>
      <c r="O2969" s="21">
        <v>0</v>
      </c>
      <c r="P2969" s="82">
        <f t="shared" si="48"/>
        <v>0</v>
      </c>
    </row>
    <row r="2970" spans="1:16" s="22" customFormat="1" x14ac:dyDescent="0.25">
      <c r="A2970" s="21">
        <v>2019</v>
      </c>
      <c r="B2970" s="21">
        <v>11</v>
      </c>
      <c r="C2970" s="21" t="s">
        <v>19</v>
      </c>
      <c r="D2970" s="21" t="s">
        <v>70</v>
      </c>
      <c r="E2970" s="21" t="s">
        <v>67</v>
      </c>
      <c r="F2970" s="21" t="s">
        <v>71</v>
      </c>
      <c r="G2970" s="21" t="s">
        <v>68</v>
      </c>
      <c r="H2970" s="21">
        <v>1.18</v>
      </c>
      <c r="I2970" s="21">
        <v>0</v>
      </c>
      <c r="J2970" s="21">
        <v>0</v>
      </c>
      <c r="K2970" s="21">
        <v>0.06</v>
      </c>
      <c r="L2970" s="21">
        <v>1.1199999999999999</v>
      </c>
      <c r="M2970" s="21">
        <v>0</v>
      </c>
      <c r="N2970" s="21">
        <v>0</v>
      </c>
      <c r="O2970" s="21">
        <v>0</v>
      </c>
      <c r="P2970" s="82">
        <f t="shared" si="48"/>
        <v>0</v>
      </c>
    </row>
    <row r="2971" spans="1:16" s="22" customFormat="1" x14ac:dyDescent="0.25">
      <c r="A2971" s="21">
        <v>2019</v>
      </c>
      <c r="B2971" s="21">
        <v>11</v>
      </c>
      <c r="C2971" s="21" t="s">
        <v>19</v>
      </c>
      <c r="D2971" s="21" t="s">
        <v>20</v>
      </c>
      <c r="E2971" s="21" t="s">
        <v>67</v>
      </c>
      <c r="F2971" s="21" t="s">
        <v>72</v>
      </c>
      <c r="G2971" s="21" t="s">
        <v>68</v>
      </c>
      <c r="H2971" s="21">
        <v>0.41000000000000003</v>
      </c>
      <c r="I2971" s="21">
        <v>0</v>
      </c>
      <c r="J2971" s="21">
        <v>0</v>
      </c>
      <c r="K2971" s="21">
        <v>0.02</v>
      </c>
      <c r="L2971" s="21">
        <v>0.39</v>
      </c>
      <c r="M2971" s="21">
        <v>0</v>
      </c>
      <c r="N2971" s="21">
        <v>0</v>
      </c>
      <c r="O2971" s="21">
        <v>0</v>
      </c>
      <c r="P2971" s="82">
        <f t="shared" si="48"/>
        <v>0</v>
      </c>
    </row>
    <row r="2972" spans="1:16" s="22" customFormat="1" x14ac:dyDescent="0.25">
      <c r="A2972" s="21">
        <v>2019</v>
      </c>
      <c r="B2972" s="21">
        <v>11</v>
      </c>
      <c r="C2972" s="21" t="s">
        <v>61</v>
      </c>
      <c r="D2972" s="21" t="s">
        <v>62</v>
      </c>
      <c r="E2972" s="21" t="s">
        <v>29</v>
      </c>
      <c r="F2972" s="21" t="s">
        <v>73</v>
      </c>
      <c r="G2972" s="21" t="s">
        <v>74</v>
      </c>
      <c r="H2972" s="21">
        <v>28.51</v>
      </c>
      <c r="I2972" s="21">
        <v>0</v>
      </c>
      <c r="J2972" s="21">
        <v>0</v>
      </c>
      <c r="K2972" s="21">
        <v>10.01</v>
      </c>
      <c r="L2972" s="21">
        <v>18.5</v>
      </c>
      <c r="M2972" s="21">
        <v>0</v>
      </c>
      <c r="N2972" s="21">
        <v>0</v>
      </c>
      <c r="O2972" s="21">
        <v>0</v>
      </c>
      <c r="P2972" s="82">
        <f t="shared" si="48"/>
        <v>0</v>
      </c>
    </row>
    <row r="2973" spans="1:16" s="22" customFormat="1" x14ac:dyDescent="0.25">
      <c r="A2973" s="21">
        <v>2019</v>
      </c>
      <c r="B2973" s="21">
        <v>11</v>
      </c>
      <c r="C2973" s="21" t="s">
        <v>19</v>
      </c>
      <c r="D2973" s="21" t="s">
        <v>75</v>
      </c>
      <c r="E2973" s="21" t="s">
        <v>17</v>
      </c>
      <c r="F2973" s="21" t="s">
        <v>76</v>
      </c>
      <c r="G2973" s="21" t="s">
        <v>77</v>
      </c>
      <c r="H2973" s="21">
        <v>4.59</v>
      </c>
      <c r="I2973" s="21">
        <v>0</v>
      </c>
      <c r="J2973" s="21">
        <v>0</v>
      </c>
      <c r="K2973" s="21">
        <v>4.59</v>
      </c>
      <c r="L2973" s="21">
        <v>0</v>
      </c>
      <c r="M2973" s="21">
        <v>0</v>
      </c>
      <c r="N2973" s="21">
        <v>0</v>
      </c>
      <c r="O2973" s="21">
        <v>0</v>
      </c>
      <c r="P2973" s="82">
        <f t="shared" si="48"/>
        <v>0</v>
      </c>
    </row>
    <row r="2974" spans="1:16" s="22" customFormat="1" x14ac:dyDescent="0.25">
      <c r="A2974" s="21">
        <v>2019</v>
      </c>
      <c r="B2974" s="21">
        <v>11</v>
      </c>
      <c r="C2974" s="21" t="s">
        <v>19</v>
      </c>
      <c r="D2974" s="21" t="s">
        <v>78</v>
      </c>
      <c r="E2974" s="21" t="s">
        <v>17</v>
      </c>
      <c r="F2974" s="21" t="s">
        <v>76</v>
      </c>
      <c r="G2974" s="21" t="s">
        <v>77</v>
      </c>
      <c r="H2974" s="21">
        <v>0.85</v>
      </c>
      <c r="I2974" s="21">
        <v>0</v>
      </c>
      <c r="J2974" s="21">
        <v>0</v>
      </c>
      <c r="K2974" s="21">
        <v>0.85</v>
      </c>
      <c r="L2974" s="21">
        <v>0</v>
      </c>
      <c r="M2974" s="21">
        <v>0</v>
      </c>
      <c r="N2974" s="21">
        <v>0</v>
      </c>
      <c r="O2974" s="21">
        <v>0</v>
      </c>
      <c r="P2974" s="82">
        <f t="shared" si="48"/>
        <v>0</v>
      </c>
    </row>
    <row r="2975" spans="1:16" s="22" customFormat="1" x14ac:dyDescent="0.25">
      <c r="A2975" s="21">
        <v>2019</v>
      </c>
      <c r="B2975" s="21">
        <v>11</v>
      </c>
      <c r="C2975" s="21" t="s">
        <v>79</v>
      </c>
      <c r="D2975" s="21" t="s">
        <v>80</v>
      </c>
      <c r="E2975" s="21" t="s">
        <v>81</v>
      </c>
      <c r="F2975" s="21" t="s">
        <v>82</v>
      </c>
      <c r="G2975" s="21" t="s">
        <v>83</v>
      </c>
      <c r="H2975" s="21">
        <v>60.69</v>
      </c>
      <c r="I2975" s="21">
        <v>0</v>
      </c>
      <c r="J2975" s="21">
        <v>0</v>
      </c>
      <c r="K2975" s="21">
        <v>60.69</v>
      </c>
      <c r="L2975" s="21">
        <v>0</v>
      </c>
      <c r="M2975" s="21">
        <v>0</v>
      </c>
      <c r="N2975" s="21">
        <v>0</v>
      </c>
      <c r="O2975" s="21">
        <v>0</v>
      </c>
      <c r="P2975" s="82">
        <f t="shared" si="48"/>
        <v>0</v>
      </c>
    </row>
    <row r="2976" spans="1:16" s="22" customFormat="1" x14ac:dyDescent="0.25">
      <c r="A2976" s="21">
        <v>2019</v>
      </c>
      <c r="B2976" s="21">
        <v>11</v>
      </c>
      <c r="C2976" s="21" t="s">
        <v>79</v>
      </c>
      <c r="D2976" s="21" t="s">
        <v>80</v>
      </c>
      <c r="E2976" s="21" t="s">
        <v>81</v>
      </c>
      <c r="F2976" s="21" t="s">
        <v>530</v>
      </c>
      <c r="G2976" s="21" t="s">
        <v>83</v>
      </c>
      <c r="H2976" s="21">
        <v>60.97</v>
      </c>
      <c r="I2976" s="21">
        <v>0</v>
      </c>
      <c r="J2976" s="21">
        <v>0</v>
      </c>
      <c r="K2976" s="21">
        <v>60.97</v>
      </c>
      <c r="L2976" s="21">
        <v>0</v>
      </c>
      <c r="M2976" s="21">
        <v>0</v>
      </c>
      <c r="N2976" s="21">
        <v>0</v>
      </c>
      <c r="O2976" s="21">
        <v>0</v>
      </c>
      <c r="P2976" s="82">
        <f t="shared" si="48"/>
        <v>0</v>
      </c>
    </row>
    <row r="2977" spans="1:16" s="22" customFormat="1" x14ac:dyDescent="0.25">
      <c r="A2977" s="21">
        <v>2019</v>
      </c>
      <c r="B2977" s="21">
        <v>11</v>
      </c>
      <c r="C2977" s="21" t="s">
        <v>79</v>
      </c>
      <c r="D2977" s="21" t="s">
        <v>80</v>
      </c>
      <c r="E2977" s="21" t="s">
        <v>81</v>
      </c>
      <c r="F2977" s="21" t="s">
        <v>83</v>
      </c>
      <c r="G2977" s="21" t="s">
        <v>83</v>
      </c>
      <c r="H2977" s="21">
        <v>9.89</v>
      </c>
      <c r="I2977" s="21">
        <v>0</v>
      </c>
      <c r="J2977" s="21">
        <v>0</v>
      </c>
      <c r="K2977" s="21">
        <v>3.43</v>
      </c>
      <c r="L2977" s="21">
        <v>0.53</v>
      </c>
      <c r="M2977" s="21">
        <v>5</v>
      </c>
      <c r="N2977" s="21">
        <v>3.19</v>
      </c>
      <c r="O2977" s="21">
        <v>0.93</v>
      </c>
      <c r="P2977" s="82">
        <f t="shared" si="48"/>
        <v>2.7399999999999998</v>
      </c>
    </row>
    <row r="2978" spans="1:16" s="22" customFormat="1" x14ac:dyDescent="0.25">
      <c r="A2978" s="21">
        <v>2019</v>
      </c>
      <c r="B2978" s="21">
        <v>11</v>
      </c>
      <c r="C2978" s="21" t="s">
        <v>27</v>
      </c>
      <c r="D2978" s="21" t="s">
        <v>84</v>
      </c>
      <c r="E2978" s="21" t="s">
        <v>85</v>
      </c>
      <c r="F2978" s="21" t="s">
        <v>86</v>
      </c>
      <c r="G2978" s="21" t="s">
        <v>87</v>
      </c>
      <c r="H2978" s="21">
        <v>7.7</v>
      </c>
      <c r="I2978" s="21">
        <v>0</v>
      </c>
      <c r="J2978" s="21">
        <v>0</v>
      </c>
      <c r="K2978" s="21">
        <v>4.5199999999999996</v>
      </c>
      <c r="L2978" s="21">
        <v>3.18</v>
      </c>
      <c r="M2978" s="21">
        <v>0</v>
      </c>
      <c r="N2978" s="21">
        <v>0</v>
      </c>
      <c r="O2978" s="21">
        <v>0</v>
      </c>
      <c r="P2978" s="82">
        <f t="shared" si="48"/>
        <v>0</v>
      </c>
    </row>
    <row r="2979" spans="1:16" s="22" customFormat="1" x14ac:dyDescent="0.25">
      <c r="A2979" s="21">
        <v>2019</v>
      </c>
      <c r="B2979" s="21">
        <v>11</v>
      </c>
      <c r="C2979" s="21" t="s">
        <v>27</v>
      </c>
      <c r="D2979" s="21" t="s">
        <v>84</v>
      </c>
      <c r="E2979" s="21" t="s">
        <v>85</v>
      </c>
      <c r="F2979" s="21" t="s">
        <v>88</v>
      </c>
      <c r="G2979" s="21" t="s">
        <v>87</v>
      </c>
      <c r="H2979" s="21">
        <v>2.4300000000000002</v>
      </c>
      <c r="I2979" s="21">
        <v>0</v>
      </c>
      <c r="J2979" s="21">
        <v>0</v>
      </c>
      <c r="K2979" s="21">
        <v>1.42</v>
      </c>
      <c r="L2979" s="21">
        <v>1</v>
      </c>
      <c r="M2979" s="21">
        <v>0</v>
      </c>
      <c r="N2979" s="21">
        <v>0</v>
      </c>
      <c r="O2979" s="21">
        <v>0</v>
      </c>
      <c r="P2979" s="82">
        <f t="shared" si="48"/>
        <v>0</v>
      </c>
    </row>
    <row r="2980" spans="1:16" s="22" customFormat="1" x14ac:dyDescent="0.25">
      <c r="A2980" s="21">
        <v>2019</v>
      </c>
      <c r="B2980" s="21">
        <v>11</v>
      </c>
      <c r="C2980" s="21" t="s">
        <v>89</v>
      </c>
      <c r="D2980" s="21" t="s">
        <v>90</v>
      </c>
      <c r="E2980" s="21" t="s">
        <v>91</v>
      </c>
      <c r="F2980" s="21" t="s">
        <v>92</v>
      </c>
      <c r="G2980" s="21" t="s">
        <v>93</v>
      </c>
      <c r="H2980" s="21">
        <v>1.52</v>
      </c>
      <c r="I2980" s="21">
        <v>0</v>
      </c>
      <c r="J2980" s="21">
        <v>0</v>
      </c>
      <c r="K2980" s="21">
        <v>0</v>
      </c>
      <c r="L2980" s="21">
        <v>1.03</v>
      </c>
      <c r="M2980" s="21">
        <v>0.49</v>
      </c>
      <c r="N2980" s="21">
        <v>0.17</v>
      </c>
      <c r="O2980" s="21">
        <v>0</v>
      </c>
      <c r="P2980" s="82">
        <f t="shared" si="48"/>
        <v>0.31999999999999995</v>
      </c>
    </row>
    <row r="2981" spans="1:16" s="22" customFormat="1" x14ac:dyDescent="0.25">
      <c r="A2981" s="21">
        <v>2019</v>
      </c>
      <c r="B2981" s="21">
        <v>11</v>
      </c>
      <c r="C2981" s="21" t="s">
        <v>89</v>
      </c>
      <c r="D2981" s="21" t="s">
        <v>90</v>
      </c>
      <c r="E2981" s="21" t="s">
        <v>91</v>
      </c>
      <c r="F2981" s="21" t="s">
        <v>94</v>
      </c>
      <c r="G2981" s="21" t="s">
        <v>93</v>
      </c>
      <c r="H2981" s="21">
        <v>18.47</v>
      </c>
      <c r="I2981" s="21">
        <v>0</v>
      </c>
      <c r="J2981" s="21">
        <v>0</v>
      </c>
      <c r="K2981" s="21">
        <v>0.12</v>
      </c>
      <c r="L2981" s="21">
        <v>5.1100000000000003</v>
      </c>
      <c r="M2981" s="21">
        <v>13.25</v>
      </c>
      <c r="N2981" s="21">
        <v>4.7</v>
      </c>
      <c r="O2981" s="21">
        <v>0</v>
      </c>
      <c r="P2981" s="82">
        <f t="shared" si="48"/>
        <v>8.5500000000000007</v>
      </c>
    </row>
    <row r="2982" spans="1:16" s="22" customFormat="1" x14ac:dyDescent="0.25">
      <c r="A2982" s="21">
        <v>2019</v>
      </c>
      <c r="B2982" s="21">
        <v>11</v>
      </c>
      <c r="C2982" s="21" t="s">
        <v>89</v>
      </c>
      <c r="D2982" s="21" t="s">
        <v>90</v>
      </c>
      <c r="E2982" s="21" t="s">
        <v>91</v>
      </c>
      <c r="F2982" s="21" t="s">
        <v>95</v>
      </c>
      <c r="G2982" s="21" t="s">
        <v>93</v>
      </c>
      <c r="H2982" s="21">
        <v>217.09</v>
      </c>
      <c r="I2982" s="21">
        <v>0</v>
      </c>
      <c r="J2982" s="21">
        <v>0</v>
      </c>
      <c r="K2982" s="21">
        <v>0.55000000000000004</v>
      </c>
      <c r="L2982" s="21">
        <v>39.65</v>
      </c>
      <c r="M2982" s="21">
        <v>176.9</v>
      </c>
      <c r="N2982" s="21">
        <v>62.72</v>
      </c>
      <c r="O2982" s="21">
        <v>0</v>
      </c>
      <c r="P2982" s="82">
        <f t="shared" si="48"/>
        <v>114.18</v>
      </c>
    </row>
    <row r="2983" spans="1:16" s="22" customFormat="1" x14ac:dyDescent="0.25">
      <c r="A2983" s="21">
        <v>2019</v>
      </c>
      <c r="B2983" s="21">
        <v>11</v>
      </c>
      <c r="C2983" s="21" t="s">
        <v>89</v>
      </c>
      <c r="D2983" s="21" t="s">
        <v>90</v>
      </c>
      <c r="E2983" s="21" t="s">
        <v>91</v>
      </c>
      <c r="F2983" s="21" t="s">
        <v>96</v>
      </c>
      <c r="G2983" s="21" t="s">
        <v>93</v>
      </c>
      <c r="H2983" s="21">
        <v>7.0000000000000007E-2</v>
      </c>
      <c r="I2983" s="21">
        <v>0</v>
      </c>
      <c r="J2983" s="21">
        <v>0</v>
      </c>
      <c r="K2983" s="21">
        <v>0</v>
      </c>
      <c r="L2983" s="21">
        <v>0</v>
      </c>
      <c r="M2983" s="21">
        <v>7.0000000000000007E-2</v>
      </c>
      <c r="N2983" s="21">
        <v>0.03</v>
      </c>
      <c r="O2983" s="21">
        <v>0</v>
      </c>
      <c r="P2983" s="82">
        <f t="shared" si="48"/>
        <v>4.0000000000000008E-2</v>
      </c>
    </row>
    <row r="2984" spans="1:16" s="22" customFormat="1" x14ac:dyDescent="0.25">
      <c r="A2984" s="21">
        <v>2019</v>
      </c>
      <c r="B2984" s="21">
        <v>11</v>
      </c>
      <c r="C2984" s="21" t="s">
        <v>89</v>
      </c>
      <c r="D2984" s="21" t="s">
        <v>90</v>
      </c>
      <c r="E2984" s="21" t="s">
        <v>91</v>
      </c>
      <c r="F2984" s="21" t="s">
        <v>97</v>
      </c>
      <c r="G2984" s="21" t="s">
        <v>93</v>
      </c>
      <c r="H2984" s="21">
        <v>63.8</v>
      </c>
      <c r="I2984" s="21">
        <v>0</v>
      </c>
      <c r="J2984" s="21">
        <v>0</v>
      </c>
      <c r="K2984" s="21">
        <v>1.26</v>
      </c>
      <c r="L2984" s="21">
        <v>4.83</v>
      </c>
      <c r="M2984" s="21">
        <v>57.71</v>
      </c>
      <c r="N2984" s="21">
        <v>20.46</v>
      </c>
      <c r="O2984" s="21">
        <v>0</v>
      </c>
      <c r="P2984" s="82">
        <f t="shared" si="48"/>
        <v>37.25</v>
      </c>
    </row>
    <row r="2985" spans="1:16" s="22" customFormat="1" x14ac:dyDescent="0.25">
      <c r="A2985" s="21">
        <v>2019</v>
      </c>
      <c r="B2985" s="21">
        <v>11</v>
      </c>
      <c r="C2985" s="21" t="s">
        <v>98</v>
      </c>
      <c r="D2985" s="21" t="s">
        <v>99</v>
      </c>
      <c r="E2985" s="21" t="s">
        <v>100</v>
      </c>
      <c r="F2985" s="21" t="s">
        <v>101</v>
      </c>
      <c r="G2985" s="21" t="s">
        <v>102</v>
      </c>
      <c r="H2985" s="21">
        <v>16.07</v>
      </c>
      <c r="I2985" s="21">
        <v>0</v>
      </c>
      <c r="J2985" s="21">
        <v>0</v>
      </c>
      <c r="K2985" s="21">
        <v>0</v>
      </c>
      <c r="L2985" s="21">
        <v>0.86</v>
      </c>
      <c r="M2985" s="21">
        <v>0</v>
      </c>
      <c r="N2985" s="21">
        <v>0</v>
      </c>
      <c r="O2985" s="21">
        <v>15.21</v>
      </c>
      <c r="P2985" s="82">
        <f t="shared" si="48"/>
        <v>15.21</v>
      </c>
    </row>
    <row r="2986" spans="1:16" s="22" customFormat="1" x14ac:dyDescent="0.25">
      <c r="A2986" s="21">
        <v>2019</v>
      </c>
      <c r="B2986" s="21">
        <v>11</v>
      </c>
      <c r="C2986" s="21" t="s">
        <v>19</v>
      </c>
      <c r="D2986" s="21" t="s">
        <v>103</v>
      </c>
      <c r="E2986" s="21" t="s">
        <v>104</v>
      </c>
      <c r="F2986" s="21" t="s">
        <v>105</v>
      </c>
      <c r="G2986" s="21" t="s">
        <v>19</v>
      </c>
      <c r="H2986" s="21">
        <v>10.299999999999999</v>
      </c>
      <c r="I2986" s="21">
        <v>0</v>
      </c>
      <c r="J2986" s="21">
        <v>0</v>
      </c>
      <c r="K2986" s="21">
        <v>0</v>
      </c>
      <c r="L2986" s="21">
        <v>10.299999999999999</v>
      </c>
      <c r="M2986" s="21">
        <v>0</v>
      </c>
      <c r="N2986" s="21">
        <v>0</v>
      </c>
      <c r="O2986" s="21">
        <v>0</v>
      </c>
      <c r="P2986" s="82">
        <f t="shared" si="48"/>
        <v>0</v>
      </c>
    </row>
    <row r="2987" spans="1:16" s="22" customFormat="1" x14ac:dyDescent="0.25">
      <c r="A2987" s="21">
        <v>2019</v>
      </c>
      <c r="B2987" s="21">
        <v>11</v>
      </c>
      <c r="C2987" s="21" t="s">
        <v>19</v>
      </c>
      <c r="D2987" s="21" t="s">
        <v>106</v>
      </c>
      <c r="E2987" s="21" t="s">
        <v>104</v>
      </c>
      <c r="F2987" s="21" t="s">
        <v>107</v>
      </c>
      <c r="G2987" s="21" t="s">
        <v>19</v>
      </c>
      <c r="H2987" s="21">
        <v>6.08</v>
      </c>
      <c r="I2987" s="21">
        <v>0</v>
      </c>
      <c r="J2987" s="21">
        <v>0</v>
      </c>
      <c r="K2987" s="21">
        <v>0.27</v>
      </c>
      <c r="L2987" s="21">
        <v>5.8</v>
      </c>
      <c r="M2987" s="21">
        <v>0</v>
      </c>
      <c r="N2987" s="21">
        <v>0</v>
      </c>
      <c r="O2987" s="21">
        <v>0</v>
      </c>
      <c r="P2987" s="82">
        <f t="shared" si="48"/>
        <v>0</v>
      </c>
    </row>
    <row r="2988" spans="1:16" s="22" customFormat="1" x14ac:dyDescent="0.25">
      <c r="A2988" s="21">
        <v>2019</v>
      </c>
      <c r="B2988" s="21">
        <v>11</v>
      </c>
      <c r="C2988" s="21" t="s">
        <v>19</v>
      </c>
      <c r="D2988" s="21" t="s">
        <v>66</v>
      </c>
      <c r="E2988" s="21" t="s">
        <v>104</v>
      </c>
      <c r="F2988" s="21" t="s">
        <v>107</v>
      </c>
      <c r="G2988" s="21" t="s">
        <v>19</v>
      </c>
      <c r="H2988" s="21">
        <v>6.52</v>
      </c>
      <c r="I2988" s="21">
        <v>0</v>
      </c>
      <c r="J2988" s="21">
        <v>0</v>
      </c>
      <c r="K2988" s="21">
        <v>0.22</v>
      </c>
      <c r="L2988" s="21">
        <v>6.3000000000000007</v>
      </c>
      <c r="M2988" s="21">
        <v>0</v>
      </c>
      <c r="N2988" s="21">
        <v>0</v>
      </c>
      <c r="O2988" s="21">
        <v>0</v>
      </c>
      <c r="P2988" s="82">
        <f t="shared" si="48"/>
        <v>0</v>
      </c>
    </row>
    <row r="2989" spans="1:16" s="22" customFormat="1" x14ac:dyDescent="0.25">
      <c r="A2989" s="21">
        <v>2019</v>
      </c>
      <c r="B2989" s="21">
        <v>11</v>
      </c>
      <c r="C2989" s="21" t="s">
        <v>19</v>
      </c>
      <c r="D2989" s="21" t="s">
        <v>70</v>
      </c>
      <c r="E2989" s="21" t="s">
        <v>104</v>
      </c>
      <c r="F2989" s="21" t="s">
        <v>108</v>
      </c>
      <c r="G2989" s="21" t="s">
        <v>19</v>
      </c>
      <c r="H2989" s="21">
        <v>12.8</v>
      </c>
      <c r="I2989" s="21">
        <v>0</v>
      </c>
      <c r="J2989" s="21">
        <v>0</v>
      </c>
      <c r="K2989" s="21">
        <v>0.18</v>
      </c>
      <c r="L2989" s="21">
        <v>12.61</v>
      </c>
      <c r="M2989" s="21">
        <v>0</v>
      </c>
      <c r="N2989" s="21">
        <v>0</v>
      </c>
      <c r="O2989" s="21">
        <v>0</v>
      </c>
      <c r="P2989" s="82">
        <f t="shared" si="48"/>
        <v>0</v>
      </c>
    </row>
    <row r="2990" spans="1:16" s="22" customFormat="1" x14ac:dyDescent="0.25">
      <c r="A2990" s="21">
        <v>2019</v>
      </c>
      <c r="B2990" s="21">
        <v>11</v>
      </c>
      <c r="C2990" s="21" t="s">
        <v>19</v>
      </c>
      <c r="D2990" s="21" t="s">
        <v>70</v>
      </c>
      <c r="E2990" s="21" t="s">
        <v>104</v>
      </c>
      <c r="F2990" s="21" t="s">
        <v>109</v>
      </c>
      <c r="G2990" s="21" t="s">
        <v>19</v>
      </c>
      <c r="H2990" s="21">
        <v>20.72</v>
      </c>
      <c r="I2990" s="21">
        <v>0</v>
      </c>
      <c r="J2990" s="21">
        <v>0</v>
      </c>
      <c r="K2990" s="21">
        <v>1.22</v>
      </c>
      <c r="L2990" s="21">
        <v>13.79</v>
      </c>
      <c r="M2990" s="21">
        <v>5.7</v>
      </c>
      <c r="N2990" s="21">
        <v>0</v>
      </c>
      <c r="O2990" s="21">
        <v>0</v>
      </c>
      <c r="P2990" s="82">
        <f t="shared" si="48"/>
        <v>5.7</v>
      </c>
    </row>
    <row r="2991" spans="1:16" s="22" customFormat="1" x14ac:dyDescent="0.25">
      <c r="A2991" s="21">
        <v>2019</v>
      </c>
      <c r="B2991" s="21">
        <v>11</v>
      </c>
      <c r="C2991" s="21" t="s">
        <v>19</v>
      </c>
      <c r="D2991" s="21" t="s">
        <v>110</v>
      </c>
      <c r="E2991" s="21" t="s">
        <v>104</v>
      </c>
      <c r="F2991" s="21" t="s">
        <v>111</v>
      </c>
      <c r="G2991" s="21" t="s">
        <v>19</v>
      </c>
      <c r="H2991" s="21">
        <v>0.9</v>
      </c>
      <c r="I2991" s="21">
        <v>0</v>
      </c>
      <c r="J2991" s="21">
        <v>0</v>
      </c>
      <c r="K2991" s="21">
        <v>0</v>
      </c>
      <c r="L2991" s="21">
        <v>0</v>
      </c>
      <c r="M2991" s="21">
        <v>0.9</v>
      </c>
      <c r="N2991" s="21">
        <v>0</v>
      </c>
      <c r="O2991" s="21">
        <v>0</v>
      </c>
      <c r="P2991" s="82">
        <f t="shared" si="48"/>
        <v>0.9</v>
      </c>
    </row>
    <row r="2992" spans="1:16" s="22" customFormat="1" x14ac:dyDescent="0.25">
      <c r="A2992" s="21">
        <v>2019</v>
      </c>
      <c r="B2992" s="21">
        <v>11</v>
      </c>
      <c r="C2992" s="21" t="s">
        <v>19</v>
      </c>
      <c r="D2992" s="21" t="s">
        <v>70</v>
      </c>
      <c r="E2992" s="21" t="s">
        <v>104</v>
      </c>
      <c r="F2992" s="21" t="s">
        <v>112</v>
      </c>
      <c r="G2992" s="21" t="s">
        <v>19</v>
      </c>
      <c r="H2992" s="21">
        <v>5.89</v>
      </c>
      <c r="I2992" s="21">
        <v>0</v>
      </c>
      <c r="J2992" s="21">
        <v>0</v>
      </c>
      <c r="K2992" s="21">
        <v>0.57999999999999996</v>
      </c>
      <c r="L2992" s="21">
        <v>5.31</v>
      </c>
      <c r="M2992" s="21">
        <v>0</v>
      </c>
      <c r="N2992" s="21">
        <v>0</v>
      </c>
      <c r="O2992" s="21">
        <v>0</v>
      </c>
      <c r="P2992" s="82">
        <f t="shared" si="48"/>
        <v>0</v>
      </c>
    </row>
    <row r="2993" spans="1:16" s="22" customFormat="1" x14ac:dyDescent="0.25">
      <c r="A2993" s="21">
        <v>2019</v>
      </c>
      <c r="B2993" s="21">
        <v>11</v>
      </c>
      <c r="C2993" s="21" t="s">
        <v>19</v>
      </c>
      <c r="D2993" s="21" t="s">
        <v>20</v>
      </c>
      <c r="E2993" s="21" t="s">
        <v>556</v>
      </c>
      <c r="F2993" s="21" t="s">
        <v>113</v>
      </c>
      <c r="G2993" s="21" t="s">
        <v>114</v>
      </c>
      <c r="H2993" s="21">
        <v>0.01</v>
      </c>
      <c r="I2993" s="21">
        <v>0</v>
      </c>
      <c r="J2993" s="21">
        <v>0</v>
      </c>
      <c r="K2993" s="21">
        <v>0.01</v>
      </c>
      <c r="L2993" s="21">
        <v>0</v>
      </c>
      <c r="M2993" s="21">
        <v>0</v>
      </c>
      <c r="N2993" s="21">
        <v>0</v>
      </c>
      <c r="O2993" s="21">
        <v>0</v>
      </c>
      <c r="P2993" s="82">
        <f t="shared" si="48"/>
        <v>0</v>
      </c>
    </row>
    <row r="2994" spans="1:16" s="22" customFormat="1" x14ac:dyDescent="0.25">
      <c r="A2994" s="21">
        <v>2019</v>
      </c>
      <c r="B2994" s="21">
        <v>11</v>
      </c>
      <c r="C2994" s="21" t="s">
        <v>19</v>
      </c>
      <c r="D2994" s="21" t="s">
        <v>103</v>
      </c>
      <c r="E2994" s="21" t="s">
        <v>556</v>
      </c>
      <c r="F2994" s="21" t="s">
        <v>113</v>
      </c>
      <c r="G2994" s="21" t="s">
        <v>114</v>
      </c>
      <c r="H2994" s="21">
        <v>0.01</v>
      </c>
      <c r="I2994" s="21">
        <v>0</v>
      </c>
      <c r="J2994" s="21">
        <v>0</v>
      </c>
      <c r="K2994" s="21">
        <v>0.01</v>
      </c>
      <c r="L2994" s="21">
        <v>0</v>
      </c>
      <c r="M2994" s="21">
        <v>0</v>
      </c>
      <c r="N2994" s="21">
        <v>0</v>
      </c>
      <c r="O2994" s="21">
        <v>0</v>
      </c>
      <c r="P2994" s="82">
        <f t="shared" si="48"/>
        <v>0</v>
      </c>
    </row>
    <row r="2995" spans="1:16" s="22" customFormat="1" x14ac:dyDescent="0.25">
      <c r="A2995" s="21">
        <v>2019</v>
      </c>
      <c r="B2995" s="21">
        <v>11</v>
      </c>
      <c r="C2995" s="21" t="s">
        <v>19</v>
      </c>
      <c r="D2995" s="21" t="s">
        <v>20</v>
      </c>
      <c r="E2995" s="21" t="s">
        <v>542</v>
      </c>
      <c r="F2995" s="21" t="s">
        <v>116</v>
      </c>
      <c r="G2995" s="21" t="s">
        <v>117</v>
      </c>
      <c r="H2995" s="21">
        <v>1.53</v>
      </c>
      <c r="I2995" s="21">
        <v>0</v>
      </c>
      <c r="J2995" s="21">
        <v>0</v>
      </c>
      <c r="K2995" s="21">
        <v>0</v>
      </c>
      <c r="L2995" s="21">
        <v>0</v>
      </c>
      <c r="M2995" s="21">
        <v>0</v>
      </c>
      <c r="N2995" s="21">
        <v>0</v>
      </c>
      <c r="O2995" s="21">
        <v>1.53</v>
      </c>
      <c r="P2995" s="82">
        <f t="shared" si="48"/>
        <v>1.53</v>
      </c>
    </row>
    <row r="2996" spans="1:16" s="22" customFormat="1" x14ac:dyDescent="0.25">
      <c r="A2996" s="21">
        <v>2019</v>
      </c>
      <c r="B2996" s="21">
        <v>11</v>
      </c>
      <c r="C2996" s="21" t="s">
        <v>19</v>
      </c>
      <c r="D2996" s="21" t="s">
        <v>20</v>
      </c>
      <c r="E2996" s="21" t="s">
        <v>542</v>
      </c>
      <c r="F2996" s="21" t="s">
        <v>118</v>
      </c>
      <c r="G2996" s="21" t="s">
        <v>117</v>
      </c>
      <c r="H2996" s="21">
        <v>2.0499999999999998</v>
      </c>
      <c r="I2996" s="21">
        <v>0</v>
      </c>
      <c r="J2996" s="21">
        <v>0</v>
      </c>
      <c r="K2996" s="21">
        <v>0.08</v>
      </c>
      <c r="L2996" s="21">
        <v>0</v>
      </c>
      <c r="M2996" s="21">
        <v>0</v>
      </c>
      <c r="N2996" s="21">
        <v>0</v>
      </c>
      <c r="O2996" s="21">
        <v>1.97</v>
      </c>
      <c r="P2996" s="82">
        <f t="shared" si="48"/>
        <v>1.97</v>
      </c>
    </row>
    <row r="2997" spans="1:16" s="22" customFormat="1" x14ac:dyDescent="0.25">
      <c r="A2997" s="21">
        <v>2019</v>
      </c>
      <c r="B2997" s="21">
        <v>11</v>
      </c>
      <c r="C2997" s="21" t="s">
        <v>98</v>
      </c>
      <c r="D2997" s="21" t="s">
        <v>120</v>
      </c>
      <c r="E2997" s="21" t="s">
        <v>121</v>
      </c>
      <c r="F2997" s="21" t="s">
        <v>122</v>
      </c>
      <c r="G2997" s="21" t="s">
        <v>122</v>
      </c>
      <c r="H2997" s="21">
        <v>9.6300000000000008</v>
      </c>
      <c r="I2997" s="21">
        <v>0</v>
      </c>
      <c r="J2997" s="21">
        <v>0</v>
      </c>
      <c r="K2997" s="21">
        <v>0</v>
      </c>
      <c r="L2997" s="21">
        <v>0.96</v>
      </c>
      <c r="M2997" s="21">
        <v>0</v>
      </c>
      <c r="N2997" s="21">
        <v>0</v>
      </c>
      <c r="O2997" s="21">
        <v>8.68</v>
      </c>
      <c r="P2997" s="82">
        <f t="shared" si="48"/>
        <v>8.68</v>
      </c>
    </row>
    <row r="2998" spans="1:16" s="22" customFormat="1" x14ac:dyDescent="0.25">
      <c r="A2998" s="21">
        <v>2019</v>
      </c>
      <c r="B2998" s="21">
        <v>11</v>
      </c>
      <c r="C2998" s="21" t="s">
        <v>98</v>
      </c>
      <c r="D2998" s="21" t="s">
        <v>120</v>
      </c>
      <c r="E2998" s="21" t="s">
        <v>121</v>
      </c>
      <c r="F2998" s="21" t="s">
        <v>123</v>
      </c>
      <c r="G2998" s="21" t="s">
        <v>122</v>
      </c>
      <c r="H2998" s="21">
        <v>0.08</v>
      </c>
      <c r="I2998" s="21">
        <v>0</v>
      </c>
      <c r="J2998" s="21">
        <v>0</v>
      </c>
      <c r="K2998" s="21">
        <v>0</v>
      </c>
      <c r="L2998" s="21">
        <v>0</v>
      </c>
      <c r="M2998" s="21">
        <v>0</v>
      </c>
      <c r="N2998" s="21">
        <v>0</v>
      </c>
      <c r="O2998" s="21">
        <v>0.08</v>
      </c>
      <c r="P2998" s="82">
        <f t="shared" si="48"/>
        <v>0.08</v>
      </c>
    </row>
    <row r="2999" spans="1:16" s="22" customFormat="1" x14ac:dyDescent="0.25">
      <c r="A2999" s="21">
        <v>2019</v>
      </c>
      <c r="B2999" s="21">
        <v>11</v>
      </c>
      <c r="C2999" s="21" t="s">
        <v>124</v>
      </c>
      <c r="D2999" s="21" t="s">
        <v>125</v>
      </c>
      <c r="E2999" s="21" t="s">
        <v>543</v>
      </c>
      <c r="F2999" s="21" t="s">
        <v>127</v>
      </c>
      <c r="G2999" s="21" t="s">
        <v>128</v>
      </c>
      <c r="H2999" s="21">
        <v>53.79</v>
      </c>
      <c r="I2999" s="21">
        <v>0</v>
      </c>
      <c r="J2999" s="21">
        <v>0</v>
      </c>
      <c r="K2999" s="21">
        <v>0</v>
      </c>
      <c r="L2999" s="21">
        <v>20.22</v>
      </c>
      <c r="M2999" s="21">
        <v>33.57</v>
      </c>
      <c r="N2999" s="21">
        <v>2.59</v>
      </c>
      <c r="O2999" s="21">
        <v>0</v>
      </c>
      <c r="P2999" s="82">
        <f t="shared" si="48"/>
        <v>30.98</v>
      </c>
    </row>
    <row r="3000" spans="1:16" s="22" customFormat="1" x14ac:dyDescent="0.25">
      <c r="A3000" s="21">
        <v>2019</v>
      </c>
      <c r="B3000" s="21">
        <v>11</v>
      </c>
      <c r="C3000" s="21" t="s">
        <v>124</v>
      </c>
      <c r="D3000" s="21" t="s">
        <v>129</v>
      </c>
      <c r="E3000" s="21" t="s">
        <v>543</v>
      </c>
      <c r="F3000" s="21" t="s">
        <v>130</v>
      </c>
      <c r="G3000" s="21" t="s">
        <v>128</v>
      </c>
      <c r="H3000" s="21">
        <v>12.12</v>
      </c>
      <c r="I3000" s="21">
        <v>0</v>
      </c>
      <c r="J3000" s="21">
        <v>0</v>
      </c>
      <c r="K3000" s="21">
        <v>2.2400000000000002</v>
      </c>
      <c r="L3000" s="21">
        <v>0.9</v>
      </c>
      <c r="M3000" s="21">
        <v>0</v>
      </c>
      <c r="N3000" s="21">
        <v>0</v>
      </c>
      <c r="O3000" s="21">
        <v>8.98</v>
      </c>
      <c r="P3000" s="82">
        <f t="shared" si="48"/>
        <v>8.98</v>
      </c>
    </row>
    <row r="3001" spans="1:16" s="22" customFormat="1" x14ac:dyDescent="0.25">
      <c r="A3001" s="21">
        <v>2019</v>
      </c>
      <c r="B3001" s="21">
        <v>11</v>
      </c>
      <c r="C3001" s="21" t="s">
        <v>15</v>
      </c>
      <c r="D3001" s="21" t="s">
        <v>131</v>
      </c>
      <c r="E3001" s="21" t="s">
        <v>43</v>
      </c>
      <c r="F3001" s="21" t="s">
        <v>132</v>
      </c>
      <c r="G3001" s="21" t="s">
        <v>132</v>
      </c>
      <c r="H3001" s="21">
        <v>0.34</v>
      </c>
      <c r="I3001" s="21">
        <v>0</v>
      </c>
      <c r="J3001" s="21">
        <v>0</v>
      </c>
      <c r="K3001" s="21">
        <v>0.04</v>
      </c>
      <c r="L3001" s="21">
        <v>0.31</v>
      </c>
      <c r="M3001" s="21">
        <v>0</v>
      </c>
      <c r="N3001" s="21">
        <v>0</v>
      </c>
      <c r="O3001" s="21">
        <v>0</v>
      </c>
      <c r="P3001" s="82">
        <f t="shared" si="48"/>
        <v>0</v>
      </c>
    </row>
    <row r="3002" spans="1:16" s="22" customFormat="1" x14ac:dyDescent="0.25">
      <c r="A3002" s="21">
        <v>2019</v>
      </c>
      <c r="B3002" s="21">
        <v>11</v>
      </c>
      <c r="C3002" s="21" t="s">
        <v>133</v>
      </c>
      <c r="D3002" s="21" t="s">
        <v>134</v>
      </c>
      <c r="E3002" s="21" t="s">
        <v>43</v>
      </c>
      <c r="F3002" s="21" t="s">
        <v>135</v>
      </c>
      <c r="G3002" s="21" t="s">
        <v>136</v>
      </c>
      <c r="H3002" s="21">
        <v>87.38</v>
      </c>
      <c r="I3002" s="21">
        <v>0</v>
      </c>
      <c r="J3002" s="21">
        <v>0</v>
      </c>
      <c r="K3002" s="21">
        <v>0</v>
      </c>
      <c r="L3002" s="21">
        <v>0</v>
      </c>
      <c r="M3002" s="21">
        <v>0</v>
      </c>
      <c r="N3002" s="21">
        <v>0</v>
      </c>
      <c r="O3002" s="21">
        <v>87.38</v>
      </c>
      <c r="P3002" s="82">
        <f t="shared" si="48"/>
        <v>87.38</v>
      </c>
    </row>
    <row r="3003" spans="1:16" s="22" customFormat="1" x14ac:dyDescent="0.25">
      <c r="A3003" s="21">
        <v>2019</v>
      </c>
      <c r="B3003" s="21">
        <v>11</v>
      </c>
      <c r="C3003" s="21" t="s">
        <v>79</v>
      </c>
      <c r="D3003" s="21" t="s">
        <v>137</v>
      </c>
      <c r="E3003" s="21" t="s">
        <v>138</v>
      </c>
      <c r="F3003" s="21" t="s">
        <v>139</v>
      </c>
      <c r="G3003" s="21" t="s">
        <v>140</v>
      </c>
      <c r="H3003" s="21">
        <v>0.14000000000000001</v>
      </c>
      <c r="I3003" s="21">
        <v>0</v>
      </c>
      <c r="J3003" s="21">
        <v>0</v>
      </c>
      <c r="K3003" s="21">
        <v>0.14000000000000001</v>
      </c>
      <c r="L3003" s="21">
        <v>0</v>
      </c>
      <c r="M3003" s="21">
        <v>0</v>
      </c>
      <c r="N3003" s="21">
        <v>0</v>
      </c>
      <c r="O3003" s="21">
        <v>0</v>
      </c>
      <c r="P3003" s="82">
        <f t="shared" si="48"/>
        <v>0</v>
      </c>
    </row>
    <row r="3004" spans="1:16" s="22" customFormat="1" x14ac:dyDescent="0.25">
      <c r="A3004" s="21">
        <v>2019</v>
      </c>
      <c r="B3004" s="21">
        <v>11</v>
      </c>
      <c r="C3004" s="21" t="s">
        <v>79</v>
      </c>
      <c r="D3004" s="21" t="s">
        <v>137</v>
      </c>
      <c r="E3004" s="21" t="s">
        <v>138</v>
      </c>
      <c r="F3004" s="21" t="s">
        <v>141</v>
      </c>
      <c r="G3004" s="21" t="s">
        <v>140</v>
      </c>
      <c r="H3004" s="21">
        <v>0.77</v>
      </c>
      <c r="I3004" s="21">
        <v>0</v>
      </c>
      <c r="J3004" s="21">
        <v>0</v>
      </c>
      <c r="K3004" s="21">
        <v>0.77</v>
      </c>
      <c r="L3004" s="21">
        <v>0</v>
      </c>
      <c r="M3004" s="21">
        <v>0</v>
      </c>
      <c r="N3004" s="21">
        <v>0</v>
      </c>
      <c r="O3004" s="21">
        <v>0</v>
      </c>
      <c r="P3004" s="82">
        <f t="shared" si="48"/>
        <v>0</v>
      </c>
    </row>
    <row r="3005" spans="1:16" s="22" customFormat="1" x14ac:dyDescent="0.25">
      <c r="A3005" s="21">
        <v>2019</v>
      </c>
      <c r="B3005" s="21">
        <v>11</v>
      </c>
      <c r="C3005" s="21" t="s">
        <v>79</v>
      </c>
      <c r="D3005" s="21" t="s">
        <v>79</v>
      </c>
      <c r="E3005" s="21" t="s">
        <v>138</v>
      </c>
      <c r="F3005" s="21" t="s">
        <v>140</v>
      </c>
      <c r="G3005" s="21" t="s">
        <v>140</v>
      </c>
      <c r="H3005" s="21">
        <v>11.3</v>
      </c>
      <c r="I3005" s="21">
        <v>0</v>
      </c>
      <c r="J3005" s="21">
        <v>0</v>
      </c>
      <c r="K3005" s="21">
        <v>11.3</v>
      </c>
      <c r="L3005" s="21">
        <v>0</v>
      </c>
      <c r="M3005" s="21">
        <v>0</v>
      </c>
      <c r="N3005" s="21">
        <v>0</v>
      </c>
      <c r="O3005" s="21">
        <v>0</v>
      </c>
      <c r="P3005" s="82">
        <f t="shared" si="48"/>
        <v>0</v>
      </c>
    </row>
    <row r="3006" spans="1:16" s="22" customFormat="1" x14ac:dyDescent="0.25">
      <c r="A3006" s="21">
        <v>2019</v>
      </c>
      <c r="B3006" s="21">
        <v>11</v>
      </c>
      <c r="C3006" s="21" t="s">
        <v>79</v>
      </c>
      <c r="D3006" s="21" t="s">
        <v>137</v>
      </c>
      <c r="E3006" s="21" t="s">
        <v>138</v>
      </c>
      <c r="F3006" s="21" t="s">
        <v>140</v>
      </c>
      <c r="G3006" s="21" t="s">
        <v>140</v>
      </c>
      <c r="H3006" s="21">
        <v>0.17</v>
      </c>
      <c r="I3006" s="21">
        <v>0</v>
      </c>
      <c r="J3006" s="21">
        <v>0</v>
      </c>
      <c r="K3006" s="21">
        <v>0.17</v>
      </c>
      <c r="L3006" s="21">
        <v>0</v>
      </c>
      <c r="M3006" s="21">
        <v>0</v>
      </c>
      <c r="N3006" s="21">
        <v>0</v>
      </c>
      <c r="O3006" s="21">
        <v>0</v>
      </c>
      <c r="P3006" s="82">
        <f t="shared" si="48"/>
        <v>0</v>
      </c>
    </row>
    <row r="3007" spans="1:16" s="22" customFormat="1" x14ac:dyDescent="0.25">
      <c r="A3007" s="21">
        <v>2019</v>
      </c>
      <c r="B3007" s="21">
        <v>11</v>
      </c>
      <c r="C3007" s="21" t="s">
        <v>79</v>
      </c>
      <c r="D3007" s="21" t="s">
        <v>79</v>
      </c>
      <c r="E3007" s="21" t="s">
        <v>138</v>
      </c>
      <c r="F3007" s="21" t="s">
        <v>142</v>
      </c>
      <c r="G3007" s="21" t="s">
        <v>140</v>
      </c>
      <c r="H3007" s="21">
        <v>0.2</v>
      </c>
      <c r="I3007" s="21">
        <v>0</v>
      </c>
      <c r="J3007" s="21">
        <v>0</v>
      </c>
      <c r="K3007" s="21">
        <v>0.2</v>
      </c>
      <c r="L3007" s="21">
        <v>0</v>
      </c>
      <c r="M3007" s="21">
        <v>0</v>
      </c>
      <c r="N3007" s="21">
        <v>0</v>
      </c>
      <c r="O3007" s="21">
        <v>0</v>
      </c>
      <c r="P3007" s="82">
        <f t="shared" si="48"/>
        <v>0</v>
      </c>
    </row>
    <row r="3008" spans="1:16" s="22" customFormat="1" x14ac:dyDescent="0.25">
      <c r="A3008" s="21">
        <v>2019</v>
      </c>
      <c r="B3008" s="21">
        <v>11</v>
      </c>
      <c r="C3008" s="21" t="s">
        <v>79</v>
      </c>
      <c r="D3008" s="21" t="s">
        <v>137</v>
      </c>
      <c r="E3008" s="21" t="s">
        <v>138</v>
      </c>
      <c r="F3008" s="21" t="s">
        <v>143</v>
      </c>
      <c r="G3008" s="21" t="s">
        <v>140</v>
      </c>
      <c r="H3008" s="21">
        <v>0.13</v>
      </c>
      <c r="I3008" s="21">
        <v>0</v>
      </c>
      <c r="J3008" s="21">
        <v>0</v>
      </c>
      <c r="K3008" s="21">
        <v>0.13</v>
      </c>
      <c r="L3008" s="21">
        <v>0</v>
      </c>
      <c r="M3008" s="21">
        <v>0</v>
      </c>
      <c r="N3008" s="21">
        <v>0</v>
      </c>
      <c r="O3008" s="21">
        <v>0</v>
      </c>
      <c r="P3008" s="82">
        <f t="shared" si="48"/>
        <v>0</v>
      </c>
    </row>
    <row r="3009" spans="1:16" s="22" customFormat="1" x14ac:dyDescent="0.25">
      <c r="A3009" s="21">
        <v>2019</v>
      </c>
      <c r="B3009" s="21">
        <v>11</v>
      </c>
      <c r="C3009" s="21" t="s">
        <v>79</v>
      </c>
      <c r="D3009" s="21" t="s">
        <v>79</v>
      </c>
      <c r="E3009" s="21" t="s">
        <v>138</v>
      </c>
      <c r="F3009" s="21" t="s">
        <v>144</v>
      </c>
      <c r="G3009" s="21" t="s">
        <v>140</v>
      </c>
      <c r="H3009" s="21">
        <v>0.33</v>
      </c>
      <c r="I3009" s="21">
        <v>0</v>
      </c>
      <c r="J3009" s="21">
        <v>0</v>
      </c>
      <c r="K3009" s="21">
        <v>0.33</v>
      </c>
      <c r="L3009" s="21">
        <v>0</v>
      </c>
      <c r="M3009" s="21">
        <v>0</v>
      </c>
      <c r="N3009" s="21">
        <v>0</v>
      </c>
      <c r="O3009" s="21">
        <v>0</v>
      </c>
      <c r="P3009" s="82">
        <f t="shared" si="48"/>
        <v>0</v>
      </c>
    </row>
    <row r="3010" spans="1:16" s="22" customFormat="1" x14ac:dyDescent="0.25">
      <c r="A3010" s="21">
        <v>2019</v>
      </c>
      <c r="B3010" s="21">
        <v>11</v>
      </c>
      <c r="C3010" s="21" t="s">
        <v>146</v>
      </c>
      <c r="D3010" s="21" t="s">
        <v>147</v>
      </c>
      <c r="E3010" s="21" t="s">
        <v>43</v>
      </c>
      <c r="F3010" s="21" t="s">
        <v>148</v>
      </c>
      <c r="G3010" s="21" t="s">
        <v>149</v>
      </c>
      <c r="H3010" s="21">
        <v>9.86</v>
      </c>
      <c r="I3010" s="21">
        <v>0</v>
      </c>
      <c r="J3010" s="21">
        <v>0</v>
      </c>
      <c r="K3010" s="21">
        <v>3.64</v>
      </c>
      <c r="L3010" s="21">
        <v>6.21</v>
      </c>
      <c r="M3010" s="21">
        <v>0</v>
      </c>
      <c r="N3010" s="21">
        <v>0</v>
      </c>
      <c r="O3010" s="21">
        <v>0</v>
      </c>
      <c r="P3010" s="82">
        <f t="shared" si="48"/>
        <v>0</v>
      </c>
    </row>
    <row r="3011" spans="1:16" s="22" customFormat="1" x14ac:dyDescent="0.25">
      <c r="A3011" s="21">
        <v>2019</v>
      </c>
      <c r="B3011" s="21">
        <v>11</v>
      </c>
      <c r="C3011" s="21" t="s">
        <v>146</v>
      </c>
      <c r="D3011" s="21" t="s">
        <v>150</v>
      </c>
      <c r="E3011" s="21" t="s">
        <v>43</v>
      </c>
      <c r="F3011" s="21" t="s">
        <v>150</v>
      </c>
      <c r="G3011" s="21" t="s">
        <v>149</v>
      </c>
      <c r="H3011" s="21">
        <v>47.46</v>
      </c>
      <c r="I3011" s="21">
        <v>0</v>
      </c>
      <c r="J3011" s="21">
        <v>0</v>
      </c>
      <c r="K3011" s="21">
        <v>18.079999999999998</v>
      </c>
      <c r="L3011" s="21">
        <v>29.38</v>
      </c>
      <c r="M3011" s="21">
        <v>0</v>
      </c>
      <c r="N3011" s="21">
        <v>0</v>
      </c>
      <c r="O3011" s="21">
        <v>0</v>
      </c>
      <c r="P3011" s="82">
        <f t="shared" si="48"/>
        <v>0</v>
      </c>
    </row>
    <row r="3012" spans="1:16" s="22" customFormat="1" x14ac:dyDescent="0.25">
      <c r="A3012" s="21">
        <v>2019</v>
      </c>
      <c r="B3012" s="21">
        <v>11</v>
      </c>
      <c r="C3012" s="21" t="s">
        <v>146</v>
      </c>
      <c r="D3012" s="21" t="s">
        <v>147</v>
      </c>
      <c r="E3012" s="21" t="s">
        <v>43</v>
      </c>
      <c r="F3012" s="21" t="s">
        <v>150</v>
      </c>
      <c r="G3012" s="21" t="s">
        <v>149</v>
      </c>
      <c r="H3012" s="21">
        <v>19.28</v>
      </c>
      <c r="I3012" s="21">
        <v>0</v>
      </c>
      <c r="J3012" s="21">
        <v>0</v>
      </c>
      <c r="K3012" s="21">
        <v>7.35</v>
      </c>
      <c r="L3012" s="21">
        <v>11.94</v>
      </c>
      <c r="M3012" s="21">
        <v>0</v>
      </c>
      <c r="N3012" s="21">
        <v>0</v>
      </c>
      <c r="O3012" s="21">
        <v>0</v>
      </c>
      <c r="P3012" s="82">
        <f t="shared" ref="P3012:P3075" si="49">+O3012+M3012-N3012</f>
        <v>0</v>
      </c>
    </row>
    <row r="3013" spans="1:16" s="22" customFormat="1" x14ac:dyDescent="0.25">
      <c r="A3013" s="21">
        <v>2019</v>
      </c>
      <c r="B3013" s="21">
        <v>11</v>
      </c>
      <c r="C3013" s="21" t="s">
        <v>55</v>
      </c>
      <c r="D3013" s="21" t="s">
        <v>151</v>
      </c>
      <c r="E3013" s="21" t="s">
        <v>152</v>
      </c>
      <c r="F3013" s="21" t="s">
        <v>153</v>
      </c>
      <c r="G3013" s="21" t="s">
        <v>154</v>
      </c>
      <c r="H3013" s="21">
        <v>0.41</v>
      </c>
      <c r="I3013" s="21">
        <v>0</v>
      </c>
      <c r="J3013" s="21">
        <v>0</v>
      </c>
      <c r="K3013" s="21">
        <v>0.41</v>
      </c>
      <c r="L3013" s="21">
        <v>0</v>
      </c>
      <c r="M3013" s="21">
        <v>0</v>
      </c>
      <c r="N3013" s="21">
        <v>0</v>
      </c>
      <c r="O3013" s="21">
        <v>0</v>
      </c>
      <c r="P3013" s="82">
        <f t="shared" si="49"/>
        <v>0</v>
      </c>
    </row>
    <row r="3014" spans="1:16" s="22" customFormat="1" x14ac:dyDescent="0.25">
      <c r="A3014" s="21">
        <v>2019</v>
      </c>
      <c r="B3014" s="21">
        <v>11</v>
      </c>
      <c r="C3014" s="21" t="s">
        <v>89</v>
      </c>
      <c r="D3014" s="21" t="s">
        <v>194</v>
      </c>
      <c r="E3014" s="21" t="s">
        <v>81</v>
      </c>
      <c r="F3014" s="21" t="s">
        <v>195</v>
      </c>
      <c r="G3014" s="21" t="s">
        <v>195</v>
      </c>
      <c r="H3014" s="21">
        <v>12.74</v>
      </c>
      <c r="I3014" s="21">
        <v>0</v>
      </c>
      <c r="J3014" s="21">
        <v>0</v>
      </c>
      <c r="K3014" s="21">
        <v>8.92</v>
      </c>
      <c r="L3014" s="21">
        <v>3.8299999999999996</v>
      </c>
      <c r="M3014" s="21">
        <v>0</v>
      </c>
      <c r="N3014" s="21">
        <v>0</v>
      </c>
      <c r="O3014" s="21">
        <v>0</v>
      </c>
      <c r="P3014" s="82">
        <f t="shared" si="49"/>
        <v>0</v>
      </c>
    </row>
    <row r="3015" spans="1:16" s="22" customFormat="1" x14ac:dyDescent="0.25">
      <c r="A3015" s="21">
        <v>2019</v>
      </c>
      <c r="B3015" s="21">
        <v>11</v>
      </c>
      <c r="C3015" s="21" t="s">
        <v>19</v>
      </c>
      <c r="D3015" s="21" t="s">
        <v>155</v>
      </c>
      <c r="E3015" s="5" t="s">
        <v>17</v>
      </c>
      <c r="F3015" s="21" t="s">
        <v>156</v>
      </c>
      <c r="G3015" s="21" t="s">
        <v>157</v>
      </c>
      <c r="H3015" s="21">
        <v>1.94</v>
      </c>
      <c r="I3015" s="21">
        <v>0</v>
      </c>
      <c r="J3015" s="21">
        <v>0</v>
      </c>
      <c r="K3015" s="21">
        <v>0.03</v>
      </c>
      <c r="L3015" s="21">
        <v>1.9100000000000001</v>
      </c>
      <c r="M3015" s="21">
        <v>0</v>
      </c>
      <c r="N3015" s="21">
        <v>0</v>
      </c>
      <c r="O3015" s="21">
        <v>0</v>
      </c>
      <c r="P3015" s="82">
        <f t="shared" si="49"/>
        <v>0</v>
      </c>
    </row>
    <row r="3016" spans="1:16" s="22" customFormat="1" x14ac:dyDescent="0.25">
      <c r="A3016" s="21">
        <v>2019</v>
      </c>
      <c r="B3016" s="21">
        <v>11</v>
      </c>
      <c r="C3016" s="21" t="s">
        <v>27</v>
      </c>
      <c r="D3016" s="21" t="s">
        <v>158</v>
      </c>
      <c r="E3016" s="5" t="s">
        <v>17</v>
      </c>
      <c r="F3016" s="21" t="s">
        <v>159</v>
      </c>
      <c r="G3016" s="21" t="s">
        <v>157</v>
      </c>
      <c r="H3016" s="21">
        <v>0.22</v>
      </c>
      <c r="I3016" s="21">
        <v>0</v>
      </c>
      <c r="J3016" s="21">
        <v>0</v>
      </c>
      <c r="K3016" s="21">
        <v>0</v>
      </c>
      <c r="L3016" s="21">
        <v>0</v>
      </c>
      <c r="M3016" s="21">
        <v>0.22</v>
      </c>
      <c r="N3016" s="21">
        <v>0.15</v>
      </c>
      <c r="O3016" s="21">
        <v>0</v>
      </c>
      <c r="P3016" s="82">
        <f t="shared" si="49"/>
        <v>7.0000000000000007E-2</v>
      </c>
    </row>
    <row r="3017" spans="1:16" s="22" customFormat="1" x14ac:dyDescent="0.25">
      <c r="A3017" s="21">
        <v>2019</v>
      </c>
      <c r="B3017" s="21">
        <v>11</v>
      </c>
      <c r="C3017" s="21" t="s">
        <v>27</v>
      </c>
      <c r="D3017" s="21" t="s">
        <v>160</v>
      </c>
      <c r="E3017" s="5" t="s">
        <v>17</v>
      </c>
      <c r="F3017" s="21" t="s">
        <v>161</v>
      </c>
      <c r="G3017" s="21" t="s">
        <v>157</v>
      </c>
      <c r="H3017" s="21">
        <v>2.15</v>
      </c>
      <c r="I3017" s="21">
        <v>0</v>
      </c>
      <c r="J3017" s="21">
        <v>0</v>
      </c>
      <c r="K3017" s="21">
        <v>0.05</v>
      </c>
      <c r="L3017" s="21">
        <v>0</v>
      </c>
      <c r="M3017" s="21">
        <v>2.1</v>
      </c>
      <c r="N3017" s="21">
        <v>1.41</v>
      </c>
      <c r="O3017" s="21">
        <v>0</v>
      </c>
      <c r="P3017" s="82">
        <f t="shared" si="49"/>
        <v>0.69000000000000017</v>
      </c>
    </row>
    <row r="3018" spans="1:16" s="22" customFormat="1" x14ac:dyDescent="0.25">
      <c r="A3018" s="21">
        <v>2019</v>
      </c>
      <c r="B3018" s="21">
        <v>11</v>
      </c>
      <c r="C3018" s="21" t="s">
        <v>27</v>
      </c>
      <c r="D3018" s="21" t="s">
        <v>160</v>
      </c>
      <c r="E3018" s="5" t="s">
        <v>17</v>
      </c>
      <c r="F3018" s="21" t="s">
        <v>162</v>
      </c>
      <c r="G3018" s="21" t="s">
        <v>157</v>
      </c>
      <c r="H3018" s="21">
        <v>4.41</v>
      </c>
      <c r="I3018" s="21">
        <v>0</v>
      </c>
      <c r="J3018" s="21">
        <v>0</v>
      </c>
      <c r="K3018" s="21">
        <v>0.08</v>
      </c>
      <c r="L3018" s="21">
        <v>0</v>
      </c>
      <c r="M3018" s="21">
        <v>4.3100000000000005</v>
      </c>
      <c r="N3018" s="21">
        <v>2.8899999999999997</v>
      </c>
      <c r="O3018" s="21">
        <v>0</v>
      </c>
      <c r="P3018" s="82">
        <f t="shared" si="49"/>
        <v>1.4200000000000008</v>
      </c>
    </row>
    <row r="3019" spans="1:16" s="22" customFormat="1" x14ac:dyDescent="0.25">
      <c r="A3019" s="21">
        <v>2019</v>
      </c>
      <c r="B3019" s="21">
        <v>11</v>
      </c>
      <c r="C3019" s="21" t="s">
        <v>27</v>
      </c>
      <c r="D3019" s="21" t="s">
        <v>158</v>
      </c>
      <c r="E3019" s="5" t="s">
        <v>17</v>
      </c>
      <c r="F3019" s="21" t="s">
        <v>164</v>
      </c>
      <c r="G3019" s="21" t="s">
        <v>157</v>
      </c>
      <c r="H3019" s="21">
        <v>0.92</v>
      </c>
      <c r="I3019" s="21">
        <v>0</v>
      </c>
      <c r="J3019" s="21">
        <v>0</v>
      </c>
      <c r="K3019" s="21">
        <v>0.02</v>
      </c>
      <c r="L3019" s="21">
        <v>0</v>
      </c>
      <c r="M3019" s="21">
        <v>0.9</v>
      </c>
      <c r="N3019" s="21">
        <v>0.6</v>
      </c>
      <c r="O3019" s="21">
        <v>0</v>
      </c>
      <c r="P3019" s="82">
        <f t="shared" si="49"/>
        <v>0.30000000000000004</v>
      </c>
    </row>
    <row r="3020" spans="1:16" s="22" customFormat="1" x14ac:dyDescent="0.25">
      <c r="A3020" s="21">
        <v>2019</v>
      </c>
      <c r="B3020" s="21">
        <v>11</v>
      </c>
      <c r="C3020" s="21" t="s">
        <v>27</v>
      </c>
      <c r="D3020" s="21" t="s">
        <v>160</v>
      </c>
      <c r="E3020" s="5" t="s">
        <v>17</v>
      </c>
      <c r="F3020" s="21" t="s">
        <v>165</v>
      </c>
      <c r="G3020" s="21" t="s">
        <v>157</v>
      </c>
      <c r="H3020" s="21">
        <v>0.46</v>
      </c>
      <c r="I3020" s="21">
        <v>0</v>
      </c>
      <c r="J3020" s="21">
        <v>0</v>
      </c>
      <c r="K3020" s="21">
        <v>0.01</v>
      </c>
      <c r="L3020" s="21">
        <v>0</v>
      </c>
      <c r="M3020" s="21">
        <v>0.45</v>
      </c>
      <c r="N3020" s="21">
        <v>0.3</v>
      </c>
      <c r="O3020" s="21">
        <v>0</v>
      </c>
      <c r="P3020" s="82">
        <f t="shared" si="49"/>
        <v>0.15000000000000002</v>
      </c>
    </row>
    <row r="3021" spans="1:16" s="22" customFormat="1" x14ac:dyDescent="0.25">
      <c r="A3021" s="21">
        <v>2019</v>
      </c>
      <c r="B3021" s="21">
        <v>11</v>
      </c>
      <c r="C3021" s="21" t="s">
        <v>19</v>
      </c>
      <c r="D3021" s="21" t="s">
        <v>166</v>
      </c>
      <c r="E3021" s="21" t="s">
        <v>104</v>
      </c>
      <c r="F3021" s="21" t="s">
        <v>167</v>
      </c>
      <c r="G3021" s="21" t="s">
        <v>168</v>
      </c>
      <c r="H3021" s="21">
        <v>2.7800000000000002</v>
      </c>
      <c r="I3021" s="21">
        <v>0</v>
      </c>
      <c r="J3021" s="21">
        <v>0</v>
      </c>
      <c r="K3021" s="21">
        <v>0</v>
      </c>
      <c r="L3021" s="21">
        <v>2.7800000000000002</v>
      </c>
      <c r="M3021" s="21">
        <v>0</v>
      </c>
      <c r="N3021" s="21">
        <v>0</v>
      </c>
      <c r="O3021" s="21">
        <v>0</v>
      </c>
      <c r="P3021" s="82">
        <f t="shared" si="49"/>
        <v>0</v>
      </c>
    </row>
    <row r="3022" spans="1:16" s="22" customFormat="1" x14ac:dyDescent="0.25">
      <c r="A3022" s="21">
        <v>2019</v>
      </c>
      <c r="B3022" s="21">
        <v>11</v>
      </c>
      <c r="C3022" s="21" t="s">
        <v>19</v>
      </c>
      <c r="D3022" s="21" t="s">
        <v>166</v>
      </c>
      <c r="E3022" s="21" t="s">
        <v>104</v>
      </c>
      <c r="F3022" s="21" t="s">
        <v>168</v>
      </c>
      <c r="G3022" s="21" t="s">
        <v>168</v>
      </c>
      <c r="H3022" s="21">
        <v>2.73</v>
      </c>
      <c r="I3022" s="21">
        <v>0</v>
      </c>
      <c r="J3022" s="21">
        <v>0</v>
      </c>
      <c r="K3022" s="21">
        <v>0</v>
      </c>
      <c r="L3022" s="21">
        <v>2.73</v>
      </c>
      <c r="M3022" s="21">
        <v>0</v>
      </c>
      <c r="N3022" s="21">
        <v>0</v>
      </c>
      <c r="O3022" s="21">
        <v>0</v>
      </c>
      <c r="P3022" s="82">
        <f t="shared" si="49"/>
        <v>0</v>
      </c>
    </row>
    <row r="3023" spans="1:16" s="22" customFormat="1" x14ac:dyDescent="0.25">
      <c r="A3023" s="21">
        <v>2019</v>
      </c>
      <c r="B3023" s="21">
        <v>11</v>
      </c>
      <c r="C3023" s="21" t="s">
        <v>19</v>
      </c>
      <c r="D3023" s="21" t="s">
        <v>103</v>
      </c>
      <c r="E3023" s="21" t="s">
        <v>104</v>
      </c>
      <c r="F3023" s="21" t="s">
        <v>519</v>
      </c>
      <c r="G3023" s="21" t="s">
        <v>168</v>
      </c>
      <c r="H3023" s="21">
        <v>0.72</v>
      </c>
      <c r="I3023" s="21">
        <v>0</v>
      </c>
      <c r="J3023" s="21">
        <v>0</v>
      </c>
      <c r="K3023" s="21">
        <v>0</v>
      </c>
      <c r="L3023" s="21">
        <v>0.72</v>
      </c>
      <c r="M3023" s="21">
        <v>0</v>
      </c>
      <c r="N3023" s="21">
        <v>0</v>
      </c>
      <c r="O3023" s="21">
        <v>0</v>
      </c>
      <c r="P3023" s="82">
        <f t="shared" si="49"/>
        <v>0</v>
      </c>
    </row>
    <row r="3024" spans="1:16" s="22" customFormat="1" x14ac:dyDescent="0.25">
      <c r="A3024" s="21">
        <v>2019</v>
      </c>
      <c r="B3024" s="21">
        <v>11</v>
      </c>
      <c r="C3024" s="21" t="s">
        <v>19</v>
      </c>
      <c r="D3024" s="21" t="s">
        <v>103</v>
      </c>
      <c r="E3024" s="21" t="s">
        <v>104</v>
      </c>
      <c r="F3024" s="21" t="s">
        <v>169</v>
      </c>
      <c r="G3024" s="21" t="s">
        <v>168</v>
      </c>
      <c r="H3024" s="21">
        <v>2.0699999999999998</v>
      </c>
      <c r="I3024" s="21">
        <v>0</v>
      </c>
      <c r="J3024" s="21">
        <v>0</v>
      </c>
      <c r="K3024" s="21">
        <v>0</v>
      </c>
      <c r="L3024" s="21">
        <v>2.0699999999999998</v>
      </c>
      <c r="M3024" s="21">
        <v>0</v>
      </c>
      <c r="N3024" s="21">
        <v>0</v>
      </c>
      <c r="O3024" s="21">
        <v>0</v>
      </c>
      <c r="P3024" s="82">
        <f t="shared" si="49"/>
        <v>0</v>
      </c>
    </row>
    <row r="3025" spans="1:16" s="22" customFormat="1" x14ac:dyDescent="0.25">
      <c r="A3025" s="21">
        <v>2019</v>
      </c>
      <c r="B3025" s="21">
        <v>11</v>
      </c>
      <c r="C3025" s="21" t="s">
        <v>79</v>
      </c>
      <c r="D3025" s="21" t="s">
        <v>137</v>
      </c>
      <c r="E3025" s="21" t="s">
        <v>138</v>
      </c>
      <c r="F3025" s="21" t="s">
        <v>170</v>
      </c>
      <c r="G3025" s="21" t="s">
        <v>171</v>
      </c>
      <c r="H3025" s="21">
        <v>3.4699999999999998</v>
      </c>
      <c r="I3025" s="21">
        <v>0</v>
      </c>
      <c r="J3025" s="21">
        <v>0</v>
      </c>
      <c r="K3025" s="21">
        <v>0</v>
      </c>
      <c r="L3025" s="21">
        <v>3.4699999999999998</v>
      </c>
      <c r="M3025" s="21">
        <v>0</v>
      </c>
      <c r="N3025" s="21">
        <v>0</v>
      </c>
      <c r="O3025" s="21">
        <v>0</v>
      </c>
      <c r="P3025" s="82">
        <f t="shared" si="49"/>
        <v>0</v>
      </c>
    </row>
    <row r="3026" spans="1:16" s="22" customFormat="1" x14ac:dyDescent="0.25">
      <c r="A3026" s="21">
        <v>2019</v>
      </c>
      <c r="B3026" s="21">
        <v>11</v>
      </c>
      <c r="C3026" s="21" t="s">
        <v>79</v>
      </c>
      <c r="D3026" s="21" t="s">
        <v>137</v>
      </c>
      <c r="E3026" s="21" t="s">
        <v>138</v>
      </c>
      <c r="F3026" s="21" t="s">
        <v>172</v>
      </c>
      <c r="G3026" s="21" t="s">
        <v>171</v>
      </c>
      <c r="H3026" s="21">
        <v>18.82</v>
      </c>
      <c r="I3026" s="21">
        <v>0</v>
      </c>
      <c r="J3026" s="21">
        <v>0</v>
      </c>
      <c r="K3026" s="21">
        <v>18.82</v>
      </c>
      <c r="L3026" s="21">
        <v>0</v>
      </c>
      <c r="M3026" s="21">
        <v>0</v>
      </c>
      <c r="N3026" s="21">
        <v>0</v>
      </c>
      <c r="O3026" s="21">
        <v>0</v>
      </c>
      <c r="P3026" s="82">
        <f t="shared" si="49"/>
        <v>0</v>
      </c>
    </row>
    <row r="3027" spans="1:16" s="22" customFormat="1" x14ac:dyDescent="0.25">
      <c r="A3027" s="21">
        <v>2019</v>
      </c>
      <c r="B3027" s="21">
        <v>11</v>
      </c>
      <c r="C3027" s="21" t="s">
        <v>79</v>
      </c>
      <c r="D3027" s="21" t="s">
        <v>137</v>
      </c>
      <c r="E3027" s="21" t="s">
        <v>138</v>
      </c>
      <c r="F3027" s="21" t="s">
        <v>174</v>
      </c>
      <c r="G3027" s="21" t="s">
        <v>171</v>
      </c>
      <c r="H3027" s="21">
        <v>0.68</v>
      </c>
      <c r="I3027" s="21">
        <v>0</v>
      </c>
      <c r="J3027" s="21">
        <v>0</v>
      </c>
      <c r="K3027" s="21">
        <v>0</v>
      </c>
      <c r="L3027" s="21">
        <v>0.68</v>
      </c>
      <c r="M3027" s="21">
        <v>0</v>
      </c>
      <c r="N3027" s="21">
        <v>0</v>
      </c>
      <c r="O3027" s="21">
        <v>0</v>
      </c>
      <c r="P3027" s="82">
        <f t="shared" si="49"/>
        <v>0</v>
      </c>
    </row>
    <row r="3028" spans="1:16" s="22" customFormat="1" x14ac:dyDescent="0.25">
      <c r="A3028" s="21">
        <v>2019</v>
      </c>
      <c r="B3028" s="21">
        <v>11</v>
      </c>
      <c r="C3028" s="21" t="s">
        <v>79</v>
      </c>
      <c r="D3028" s="21" t="s">
        <v>137</v>
      </c>
      <c r="E3028" s="21" t="s">
        <v>138</v>
      </c>
      <c r="F3028" s="21" t="s">
        <v>175</v>
      </c>
      <c r="G3028" s="21" t="s">
        <v>171</v>
      </c>
      <c r="H3028" s="21">
        <v>4.0999999999999996</v>
      </c>
      <c r="I3028" s="21">
        <v>0</v>
      </c>
      <c r="J3028" s="21">
        <v>0</v>
      </c>
      <c r="K3028" s="21">
        <v>0</v>
      </c>
      <c r="L3028" s="21">
        <v>4.0999999999999996</v>
      </c>
      <c r="M3028" s="21">
        <v>0</v>
      </c>
      <c r="N3028" s="21">
        <v>0</v>
      </c>
      <c r="O3028" s="21">
        <v>0</v>
      </c>
      <c r="P3028" s="82">
        <f t="shared" si="49"/>
        <v>0</v>
      </c>
    </row>
    <row r="3029" spans="1:16" s="22" customFormat="1" x14ac:dyDescent="0.25">
      <c r="A3029" s="21">
        <v>2019</v>
      </c>
      <c r="B3029" s="21">
        <v>11</v>
      </c>
      <c r="C3029" s="21" t="s">
        <v>27</v>
      </c>
      <c r="D3029" s="21" t="s">
        <v>158</v>
      </c>
      <c r="E3029" s="21" t="s">
        <v>176</v>
      </c>
      <c r="F3029" s="21" t="s">
        <v>177</v>
      </c>
      <c r="G3029" s="21" t="s">
        <v>178</v>
      </c>
      <c r="H3029" s="21">
        <v>0.74</v>
      </c>
      <c r="I3029" s="21">
        <v>0</v>
      </c>
      <c r="J3029" s="21">
        <v>0</v>
      </c>
      <c r="K3029" s="21">
        <v>0.74</v>
      </c>
      <c r="L3029" s="21">
        <v>0</v>
      </c>
      <c r="M3029" s="21">
        <v>0</v>
      </c>
      <c r="N3029" s="21">
        <v>0</v>
      </c>
      <c r="O3029" s="21">
        <v>0</v>
      </c>
      <c r="P3029" s="82">
        <f t="shared" si="49"/>
        <v>0</v>
      </c>
    </row>
    <row r="3030" spans="1:16" s="22" customFormat="1" x14ac:dyDescent="0.25">
      <c r="A3030" s="21">
        <v>2019</v>
      </c>
      <c r="B3030" s="21">
        <v>11</v>
      </c>
      <c r="C3030" s="21" t="s">
        <v>27</v>
      </c>
      <c r="D3030" s="21" t="s">
        <v>158</v>
      </c>
      <c r="E3030" s="21" t="s">
        <v>176</v>
      </c>
      <c r="F3030" s="21" t="s">
        <v>179</v>
      </c>
      <c r="G3030" s="21" t="s">
        <v>178</v>
      </c>
      <c r="H3030" s="21">
        <v>3.2</v>
      </c>
      <c r="I3030" s="21">
        <v>0</v>
      </c>
      <c r="J3030" s="21">
        <v>0</v>
      </c>
      <c r="K3030" s="21">
        <v>0</v>
      </c>
      <c r="L3030" s="21">
        <v>0</v>
      </c>
      <c r="M3030" s="21">
        <v>3.2</v>
      </c>
      <c r="N3030" s="21">
        <v>3.46</v>
      </c>
      <c r="O3030" s="21">
        <v>0</v>
      </c>
      <c r="P3030" s="82">
        <f t="shared" si="49"/>
        <v>-0.25999999999999979</v>
      </c>
    </row>
    <row r="3031" spans="1:16" s="22" customFormat="1" x14ac:dyDescent="0.25">
      <c r="A3031" s="21">
        <v>2019</v>
      </c>
      <c r="B3031" s="21">
        <v>11</v>
      </c>
      <c r="C3031" s="21" t="s">
        <v>27</v>
      </c>
      <c r="D3031" s="21" t="s">
        <v>180</v>
      </c>
      <c r="E3031" s="21" t="s">
        <v>29</v>
      </c>
      <c r="F3031" s="21" t="s">
        <v>181</v>
      </c>
      <c r="G3031" s="21" t="s">
        <v>182</v>
      </c>
      <c r="H3031" s="21">
        <v>20.89</v>
      </c>
      <c r="I3031" s="21">
        <v>0</v>
      </c>
      <c r="J3031" s="21">
        <v>0</v>
      </c>
      <c r="K3031" s="21">
        <v>20.89</v>
      </c>
      <c r="L3031" s="21">
        <v>0</v>
      </c>
      <c r="M3031" s="21">
        <v>0</v>
      </c>
      <c r="N3031" s="21">
        <v>0</v>
      </c>
      <c r="O3031" s="21">
        <v>0</v>
      </c>
      <c r="P3031" s="82">
        <f t="shared" si="49"/>
        <v>0</v>
      </c>
    </row>
    <row r="3032" spans="1:16" s="22" customFormat="1" x14ac:dyDescent="0.25">
      <c r="A3032" s="21">
        <v>2019</v>
      </c>
      <c r="B3032" s="21">
        <v>11</v>
      </c>
      <c r="C3032" s="21" t="s">
        <v>79</v>
      </c>
      <c r="D3032" s="21" t="s">
        <v>79</v>
      </c>
      <c r="E3032" s="21" t="s">
        <v>138</v>
      </c>
      <c r="F3032" s="21" t="s">
        <v>183</v>
      </c>
      <c r="G3032" s="21" t="s">
        <v>184</v>
      </c>
      <c r="H3032" s="21">
        <v>45.48</v>
      </c>
      <c r="I3032" s="21">
        <v>0</v>
      </c>
      <c r="J3032" s="21">
        <v>0</v>
      </c>
      <c r="K3032" s="21">
        <v>45.48</v>
      </c>
      <c r="L3032" s="21">
        <v>0</v>
      </c>
      <c r="M3032" s="21">
        <v>0</v>
      </c>
      <c r="N3032" s="21">
        <v>0</v>
      </c>
      <c r="O3032" s="21">
        <v>0</v>
      </c>
      <c r="P3032" s="82">
        <f t="shared" si="49"/>
        <v>0</v>
      </c>
    </row>
    <row r="3033" spans="1:16" s="22" customFormat="1" x14ac:dyDescent="0.25">
      <c r="A3033" s="21">
        <v>2019</v>
      </c>
      <c r="B3033" s="21">
        <v>11</v>
      </c>
      <c r="C3033" s="21" t="s">
        <v>79</v>
      </c>
      <c r="D3033" s="21" t="s">
        <v>137</v>
      </c>
      <c r="E3033" s="21" t="s">
        <v>138</v>
      </c>
      <c r="F3033" s="21" t="s">
        <v>183</v>
      </c>
      <c r="G3033" s="21" t="s">
        <v>184</v>
      </c>
      <c r="H3033" s="21">
        <v>1.1499999999999999</v>
      </c>
      <c r="I3033" s="21">
        <v>0</v>
      </c>
      <c r="J3033" s="21">
        <v>0</v>
      </c>
      <c r="K3033" s="21">
        <v>1.1499999999999999</v>
      </c>
      <c r="L3033" s="21">
        <v>0</v>
      </c>
      <c r="M3033" s="21">
        <v>0</v>
      </c>
      <c r="N3033" s="21">
        <v>0</v>
      </c>
      <c r="O3033" s="21">
        <v>0</v>
      </c>
      <c r="P3033" s="82">
        <f t="shared" si="49"/>
        <v>0</v>
      </c>
    </row>
    <row r="3034" spans="1:16" s="22" customFormat="1" x14ac:dyDescent="0.25">
      <c r="A3034" s="21">
        <v>2019</v>
      </c>
      <c r="B3034" s="21">
        <v>11</v>
      </c>
      <c r="C3034" s="21" t="s">
        <v>79</v>
      </c>
      <c r="D3034" s="21" t="s">
        <v>79</v>
      </c>
      <c r="E3034" s="21" t="s">
        <v>138</v>
      </c>
      <c r="F3034" s="21" t="s">
        <v>185</v>
      </c>
      <c r="G3034" s="21" t="s">
        <v>184</v>
      </c>
      <c r="H3034" s="21">
        <v>6.49</v>
      </c>
      <c r="I3034" s="21">
        <v>0</v>
      </c>
      <c r="J3034" s="21">
        <v>0</v>
      </c>
      <c r="K3034" s="21">
        <v>6.49</v>
      </c>
      <c r="L3034" s="21">
        <v>0</v>
      </c>
      <c r="M3034" s="21">
        <v>0</v>
      </c>
      <c r="N3034" s="21">
        <v>0</v>
      </c>
      <c r="O3034" s="21">
        <v>0</v>
      </c>
      <c r="P3034" s="82">
        <f t="shared" si="49"/>
        <v>0</v>
      </c>
    </row>
    <row r="3035" spans="1:16" s="22" customFormat="1" x14ac:dyDescent="0.25">
      <c r="A3035" s="21">
        <v>2019</v>
      </c>
      <c r="B3035" s="21">
        <v>11</v>
      </c>
      <c r="C3035" s="21" t="s">
        <v>79</v>
      </c>
      <c r="D3035" s="21" t="s">
        <v>137</v>
      </c>
      <c r="E3035" s="21" t="s">
        <v>138</v>
      </c>
      <c r="F3035" s="21" t="s">
        <v>186</v>
      </c>
      <c r="G3035" s="21" t="s">
        <v>184</v>
      </c>
      <c r="H3035" s="21">
        <v>1.69</v>
      </c>
      <c r="I3035" s="21">
        <v>0</v>
      </c>
      <c r="J3035" s="21">
        <v>0</v>
      </c>
      <c r="K3035" s="21">
        <v>1.69</v>
      </c>
      <c r="L3035" s="21">
        <v>0</v>
      </c>
      <c r="M3035" s="21">
        <v>0</v>
      </c>
      <c r="N3035" s="21">
        <v>0</v>
      </c>
      <c r="O3035" s="21">
        <v>0</v>
      </c>
      <c r="P3035" s="82">
        <f t="shared" si="49"/>
        <v>0</v>
      </c>
    </row>
    <row r="3036" spans="1:16" s="22" customFormat="1" x14ac:dyDescent="0.25">
      <c r="A3036" s="21">
        <v>2019</v>
      </c>
      <c r="B3036" s="21">
        <v>11</v>
      </c>
      <c r="C3036" s="21" t="s">
        <v>79</v>
      </c>
      <c r="D3036" s="21" t="s">
        <v>137</v>
      </c>
      <c r="E3036" s="21" t="s">
        <v>138</v>
      </c>
      <c r="F3036" s="21" t="s">
        <v>187</v>
      </c>
      <c r="G3036" s="21" t="s">
        <v>184</v>
      </c>
      <c r="H3036" s="21">
        <v>0.13</v>
      </c>
      <c r="I3036" s="21">
        <v>0</v>
      </c>
      <c r="J3036" s="21">
        <v>0</v>
      </c>
      <c r="K3036" s="21">
        <v>0.13</v>
      </c>
      <c r="L3036" s="21">
        <v>0</v>
      </c>
      <c r="M3036" s="21">
        <v>0</v>
      </c>
      <c r="N3036" s="21">
        <v>0</v>
      </c>
      <c r="O3036" s="21">
        <v>0</v>
      </c>
      <c r="P3036" s="82">
        <f t="shared" si="49"/>
        <v>0</v>
      </c>
    </row>
    <row r="3037" spans="1:16" s="22" customFormat="1" x14ac:dyDescent="0.25">
      <c r="A3037" s="21">
        <v>2019</v>
      </c>
      <c r="B3037" s="21">
        <v>11</v>
      </c>
      <c r="C3037" s="21" t="s">
        <v>79</v>
      </c>
      <c r="D3037" s="21" t="s">
        <v>79</v>
      </c>
      <c r="E3037" s="21" t="s">
        <v>138</v>
      </c>
      <c r="F3037" s="21" t="s">
        <v>188</v>
      </c>
      <c r="G3037" s="21" t="s">
        <v>184</v>
      </c>
      <c r="H3037" s="21">
        <v>0.02</v>
      </c>
      <c r="I3037" s="21">
        <v>0</v>
      </c>
      <c r="J3037" s="21">
        <v>0</v>
      </c>
      <c r="K3037" s="21">
        <v>0.02</v>
      </c>
      <c r="L3037" s="21">
        <v>0</v>
      </c>
      <c r="M3037" s="21">
        <v>0</v>
      </c>
      <c r="N3037" s="21">
        <v>0</v>
      </c>
      <c r="O3037" s="21">
        <v>0</v>
      </c>
      <c r="P3037" s="82">
        <f t="shared" si="49"/>
        <v>0</v>
      </c>
    </row>
    <row r="3038" spans="1:16" s="22" customFormat="1" x14ac:dyDescent="0.25">
      <c r="A3038" s="21">
        <v>2019</v>
      </c>
      <c r="B3038" s="21">
        <v>11</v>
      </c>
      <c r="C3038" s="21" t="s">
        <v>27</v>
      </c>
      <c r="D3038" s="21" t="s">
        <v>180</v>
      </c>
      <c r="E3038" s="21" t="s">
        <v>29</v>
      </c>
      <c r="F3038" s="21" t="s">
        <v>189</v>
      </c>
      <c r="G3038" s="21" t="s">
        <v>190</v>
      </c>
      <c r="H3038" s="21">
        <v>118.57000000000001</v>
      </c>
      <c r="I3038" s="21">
        <v>0</v>
      </c>
      <c r="J3038" s="21">
        <v>0</v>
      </c>
      <c r="K3038" s="21">
        <v>90.34</v>
      </c>
      <c r="L3038" s="21">
        <v>28.22</v>
      </c>
      <c r="M3038" s="21">
        <v>0</v>
      </c>
      <c r="N3038" s="21">
        <v>0</v>
      </c>
      <c r="O3038" s="21">
        <v>0</v>
      </c>
      <c r="P3038" s="82">
        <f t="shared" si="49"/>
        <v>0</v>
      </c>
    </row>
    <row r="3039" spans="1:16" s="22" customFormat="1" x14ac:dyDescent="0.25">
      <c r="A3039" s="21">
        <v>2019</v>
      </c>
      <c r="B3039" s="21">
        <v>11</v>
      </c>
      <c r="C3039" s="21" t="s">
        <v>27</v>
      </c>
      <c r="D3039" s="21" t="s">
        <v>191</v>
      </c>
      <c r="E3039" s="21" t="s">
        <v>29</v>
      </c>
      <c r="F3039" s="21" t="s">
        <v>189</v>
      </c>
      <c r="G3039" s="21" t="s">
        <v>190</v>
      </c>
      <c r="H3039" s="21">
        <v>2.2999999999999998</v>
      </c>
      <c r="I3039" s="21">
        <v>0</v>
      </c>
      <c r="J3039" s="21">
        <v>0</v>
      </c>
      <c r="K3039" s="21">
        <v>1.73</v>
      </c>
      <c r="L3039" s="21">
        <v>0.56999999999999995</v>
      </c>
      <c r="M3039" s="21">
        <v>0</v>
      </c>
      <c r="N3039" s="21">
        <v>0</v>
      </c>
      <c r="O3039" s="21">
        <v>0</v>
      </c>
      <c r="P3039" s="82">
        <f t="shared" si="49"/>
        <v>0</v>
      </c>
    </row>
    <row r="3040" spans="1:16" s="22" customFormat="1" x14ac:dyDescent="0.25">
      <c r="A3040" s="21">
        <v>2019</v>
      </c>
      <c r="B3040" s="21">
        <v>11</v>
      </c>
      <c r="C3040" s="21" t="s">
        <v>27</v>
      </c>
      <c r="D3040" s="21" t="s">
        <v>180</v>
      </c>
      <c r="E3040" s="21" t="s">
        <v>29</v>
      </c>
      <c r="F3040" s="21" t="s">
        <v>192</v>
      </c>
      <c r="G3040" s="21" t="s">
        <v>190</v>
      </c>
      <c r="H3040" s="21">
        <v>0</v>
      </c>
      <c r="I3040" s="21">
        <v>0</v>
      </c>
      <c r="J3040" s="21">
        <v>0</v>
      </c>
      <c r="K3040" s="21">
        <v>0</v>
      </c>
      <c r="L3040" s="21">
        <v>0</v>
      </c>
      <c r="M3040" s="21">
        <v>0</v>
      </c>
      <c r="N3040" s="21">
        <v>0</v>
      </c>
      <c r="O3040" s="21">
        <v>0</v>
      </c>
      <c r="P3040" s="82">
        <f t="shared" si="49"/>
        <v>0</v>
      </c>
    </row>
    <row r="3041" spans="1:16" s="22" customFormat="1" x14ac:dyDescent="0.25">
      <c r="A3041" s="21">
        <v>2019</v>
      </c>
      <c r="B3041" s="21">
        <v>11</v>
      </c>
      <c r="C3041" s="21" t="s">
        <v>27</v>
      </c>
      <c r="D3041" s="21" t="s">
        <v>191</v>
      </c>
      <c r="E3041" s="21" t="s">
        <v>29</v>
      </c>
      <c r="F3041" s="21" t="s">
        <v>192</v>
      </c>
      <c r="G3041" s="21" t="s">
        <v>190</v>
      </c>
      <c r="H3041" s="21">
        <v>9.0500000000000007</v>
      </c>
      <c r="I3041" s="21">
        <v>0</v>
      </c>
      <c r="J3041" s="21">
        <v>0</v>
      </c>
      <c r="K3041" s="21">
        <v>6.88</v>
      </c>
      <c r="L3041" s="21">
        <v>2.17</v>
      </c>
      <c r="M3041" s="21">
        <v>0</v>
      </c>
      <c r="N3041" s="21">
        <v>0</v>
      </c>
      <c r="O3041" s="21">
        <v>0</v>
      </c>
      <c r="P3041" s="82">
        <f t="shared" si="49"/>
        <v>0</v>
      </c>
    </row>
    <row r="3042" spans="1:16" s="22" customFormat="1" x14ac:dyDescent="0.25">
      <c r="A3042" s="21">
        <v>2019</v>
      </c>
      <c r="B3042" s="21">
        <v>11</v>
      </c>
      <c r="C3042" s="21" t="s">
        <v>19</v>
      </c>
      <c r="D3042" s="21" t="s">
        <v>106</v>
      </c>
      <c r="E3042" s="21" t="s">
        <v>29</v>
      </c>
      <c r="F3042" s="21" t="s">
        <v>193</v>
      </c>
      <c r="G3042" s="21" t="s">
        <v>193</v>
      </c>
      <c r="H3042" s="21">
        <v>3185.06</v>
      </c>
      <c r="I3042" s="21">
        <v>0</v>
      </c>
      <c r="J3042" s="21">
        <v>400.57</v>
      </c>
      <c r="K3042" s="21">
        <v>10.680000000000001</v>
      </c>
      <c r="L3042" s="21">
        <v>397.33</v>
      </c>
      <c r="M3042" s="21">
        <v>389.31</v>
      </c>
      <c r="N3042" s="21">
        <v>389.02000000000004</v>
      </c>
      <c r="O3042" s="21">
        <v>1987.1599999999999</v>
      </c>
      <c r="P3042" s="82">
        <f t="shared" si="49"/>
        <v>1987.4499999999998</v>
      </c>
    </row>
    <row r="3043" spans="1:16" s="22" customFormat="1" x14ac:dyDescent="0.25">
      <c r="A3043" s="21">
        <v>2019</v>
      </c>
      <c r="B3043" s="21">
        <v>11</v>
      </c>
      <c r="C3043" s="21" t="s">
        <v>89</v>
      </c>
      <c r="D3043" s="21" t="s">
        <v>197</v>
      </c>
      <c r="E3043" s="21" t="s">
        <v>29</v>
      </c>
      <c r="F3043" s="21" t="s">
        <v>198</v>
      </c>
      <c r="G3043" s="21" t="s">
        <v>330</v>
      </c>
      <c r="H3043" s="21">
        <v>0.28000000000000003</v>
      </c>
      <c r="I3043" s="21">
        <v>0</v>
      </c>
      <c r="J3043" s="21">
        <v>0</v>
      </c>
      <c r="K3043" s="21">
        <v>0.28000000000000003</v>
      </c>
      <c r="L3043" s="21">
        <v>0</v>
      </c>
      <c r="M3043" s="21">
        <v>0</v>
      </c>
      <c r="N3043" s="21">
        <v>0</v>
      </c>
      <c r="O3043" s="21">
        <v>0</v>
      </c>
      <c r="P3043" s="82">
        <f t="shared" si="49"/>
        <v>0</v>
      </c>
    </row>
    <row r="3044" spans="1:16" s="22" customFormat="1" x14ac:dyDescent="0.25">
      <c r="A3044" s="21">
        <v>2019</v>
      </c>
      <c r="B3044" s="21">
        <v>11</v>
      </c>
      <c r="C3044" s="21" t="s">
        <v>89</v>
      </c>
      <c r="D3044" s="21" t="s">
        <v>197</v>
      </c>
      <c r="E3044" s="21" t="s">
        <v>29</v>
      </c>
      <c r="F3044" s="21" t="s">
        <v>199</v>
      </c>
      <c r="G3044" s="21" t="s">
        <v>200</v>
      </c>
      <c r="H3044" s="21">
        <v>56.37</v>
      </c>
      <c r="I3044" s="21">
        <v>0</v>
      </c>
      <c r="J3044" s="21">
        <v>0</v>
      </c>
      <c r="K3044" s="21">
        <v>0.21</v>
      </c>
      <c r="L3044" s="21">
        <v>3.36</v>
      </c>
      <c r="M3044" s="21">
        <v>52.02</v>
      </c>
      <c r="N3044" s="21">
        <v>3.9699999999999998</v>
      </c>
      <c r="O3044" s="21">
        <v>0.77</v>
      </c>
      <c r="P3044" s="82">
        <f t="shared" si="49"/>
        <v>48.820000000000007</v>
      </c>
    </row>
    <row r="3045" spans="1:16" s="22" customFormat="1" x14ac:dyDescent="0.25">
      <c r="A3045" s="21">
        <v>2019</v>
      </c>
      <c r="B3045" s="21">
        <v>11</v>
      </c>
      <c r="C3045" s="21" t="s">
        <v>89</v>
      </c>
      <c r="D3045" s="21" t="s">
        <v>197</v>
      </c>
      <c r="E3045" s="21" t="s">
        <v>29</v>
      </c>
      <c r="F3045" s="21" t="s">
        <v>201</v>
      </c>
      <c r="G3045" s="21" t="s">
        <v>200</v>
      </c>
      <c r="H3045" s="21">
        <v>77.930000000000007</v>
      </c>
      <c r="I3045" s="21">
        <v>0</v>
      </c>
      <c r="J3045" s="21">
        <v>0</v>
      </c>
      <c r="K3045" s="21">
        <v>0.28999999999999998</v>
      </c>
      <c r="L3045" s="21">
        <v>4.6399999999999997</v>
      </c>
      <c r="M3045" s="21">
        <v>71.92</v>
      </c>
      <c r="N3045" s="21">
        <v>5.49</v>
      </c>
      <c r="O3045" s="21">
        <v>1.07</v>
      </c>
      <c r="P3045" s="82">
        <f t="shared" si="49"/>
        <v>67.5</v>
      </c>
    </row>
    <row r="3046" spans="1:16" s="22" customFormat="1" x14ac:dyDescent="0.25">
      <c r="A3046" s="21">
        <v>2019</v>
      </c>
      <c r="B3046" s="21">
        <v>11</v>
      </c>
      <c r="C3046" s="21" t="s">
        <v>89</v>
      </c>
      <c r="D3046" s="21" t="s">
        <v>197</v>
      </c>
      <c r="E3046" s="21" t="s">
        <v>29</v>
      </c>
      <c r="F3046" s="21" t="s">
        <v>202</v>
      </c>
      <c r="G3046" s="21" t="s">
        <v>200</v>
      </c>
      <c r="H3046" s="21">
        <v>29.91</v>
      </c>
      <c r="I3046" s="21">
        <v>0</v>
      </c>
      <c r="J3046" s="21">
        <v>0</v>
      </c>
      <c r="K3046" s="21">
        <v>0.11</v>
      </c>
      <c r="L3046" s="21">
        <v>1.78</v>
      </c>
      <c r="M3046" s="21">
        <v>27.6</v>
      </c>
      <c r="N3046" s="21">
        <v>2.11</v>
      </c>
      <c r="O3046" s="21">
        <v>0.41</v>
      </c>
      <c r="P3046" s="82">
        <f t="shared" si="49"/>
        <v>25.900000000000002</v>
      </c>
    </row>
    <row r="3047" spans="1:16" s="22" customFormat="1" x14ac:dyDescent="0.25">
      <c r="A3047" s="21">
        <v>2019</v>
      </c>
      <c r="B3047" s="21">
        <v>11</v>
      </c>
      <c r="C3047" s="21" t="s">
        <v>203</v>
      </c>
      <c r="D3047" s="21" t="s">
        <v>204</v>
      </c>
      <c r="E3047" s="21" t="s">
        <v>17</v>
      </c>
      <c r="F3047" s="21" t="s">
        <v>204</v>
      </c>
      <c r="G3047" s="21" t="s">
        <v>205</v>
      </c>
      <c r="H3047" s="21">
        <v>29.43</v>
      </c>
      <c r="I3047" s="21">
        <v>0</v>
      </c>
      <c r="J3047" s="21">
        <v>0</v>
      </c>
      <c r="K3047" s="21">
        <v>0.1</v>
      </c>
      <c r="L3047" s="21">
        <v>9.36</v>
      </c>
      <c r="M3047" s="21">
        <v>0</v>
      </c>
      <c r="N3047" s="21">
        <v>0</v>
      </c>
      <c r="O3047" s="21">
        <v>19.98</v>
      </c>
      <c r="P3047" s="82">
        <f t="shared" si="49"/>
        <v>19.98</v>
      </c>
    </row>
    <row r="3048" spans="1:16" s="22" customFormat="1" x14ac:dyDescent="0.25">
      <c r="A3048" s="21">
        <v>2019</v>
      </c>
      <c r="B3048" s="21">
        <v>11</v>
      </c>
      <c r="C3048" s="21" t="s">
        <v>19</v>
      </c>
      <c r="D3048" s="21" t="s">
        <v>46</v>
      </c>
      <c r="E3048" s="21" t="s">
        <v>206</v>
      </c>
      <c r="F3048" s="21" t="s">
        <v>207</v>
      </c>
      <c r="G3048" s="21" t="s">
        <v>208</v>
      </c>
      <c r="H3048" s="21">
        <v>8</v>
      </c>
      <c r="I3048" s="21">
        <v>0</v>
      </c>
      <c r="J3048" s="21">
        <v>0</v>
      </c>
      <c r="K3048" s="21">
        <v>3.0700000000000003</v>
      </c>
      <c r="L3048" s="21">
        <v>4.92</v>
      </c>
      <c r="M3048" s="21">
        <v>0</v>
      </c>
      <c r="N3048" s="21">
        <v>0</v>
      </c>
      <c r="O3048" s="21">
        <v>0</v>
      </c>
      <c r="P3048" s="82">
        <f t="shared" si="49"/>
        <v>0</v>
      </c>
    </row>
    <row r="3049" spans="1:16" s="22" customFormat="1" x14ac:dyDescent="0.25">
      <c r="A3049" s="21">
        <v>2019</v>
      </c>
      <c r="B3049" s="21">
        <v>11</v>
      </c>
      <c r="C3049" s="21" t="s">
        <v>209</v>
      </c>
      <c r="D3049" s="21" t="s">
        <v>210</v>
      </c>
      <c r="E3049" s="21" t="s">
        <v>17</v>
      </c>
      <c r="F3049" s="21" t="s">
        <v>211</v>
      </c>
      <c r="G3049" s="21" t="s">
        <v>212</v>
      </c>
      <c r="H3049" s="21">
        <v>0.01</v>
      </c>
      <c r="I3049" s="21">
        <v>0</v>
      </c>
      <c r="J3049" s="21">
        <v>0</v>
      </c>
      <c r="K3049" s="21">
        <v>0</v>
      </c>
      <c r="L3049" s="21">
        <v>0</v>
      </c>
      <c r="M3049" s="21">
        <v>0</v>
      </c>
      <c r="N3049" s="21">
        <v>0</v>
      </c>
      <c r="O3049" s="21">
        <v>0.01</v>
      </c>
      <c r="P3049" s="82">
        <f t="shared" si="49"/>
        <v>0.01</v>
      </c>
    </row>
    <row r="3050" spans="1:16" s="22" customFormat="1" x14ac:dyDescent="0.25">
      <c r="A3050" s="21">
        <v>2019</v>
      </c>
      <c r="B3050" s="21">
        <v>11</v>
      </c>
      <c r="C3050" s="21" t="s">
        <v>209</v>
      </c>
      <c r="D3050" s="21" t="s">
        <v>210</v>
      </c>
      <c r="E3050" s="21" t="s">
        <v>17</v>
      </c>
      <c r="F3050" s="21" t="s">
        <v>215</v>
      </c>
      <c r="G3050" s="21" t="s">
        <v>212</v>
      </c>
      <c r="H3050" s="21">
        <v>6.55</v>
      </c>
      <c r="I3050" s="21">
        <v>0</v>
      </c>
      <c r="J3050" s="21">
        <v>0</v>
      </c>
      <c r="K3050" s="21">
        <v>0.13</v>
      </c>
      <c r="L3050" s="21">
        <v>0.9</v>
      </c>
      <c r="M3050" s="21">
        <v>0</v>
      </c>
      <c r="N3050" s="21">
        <v>0</v>
      </c>
      <c r="O3050" s="21">
        <v>5.53</v>
      </c>
      <c r="P3050" s="82">
        <f t="shared" si="49"/>
        <v>5.53</v>
      </c>
    </row>
    <row r="3051" spans="1:16" s="22" customFormat="1" x14ac:dyDescent="0.25">
      <c r="A3051" s="21">
        <v>2019</v>
      </c>
      <c r="B3051" s="21">
        <v>11</v>
      </c>
      <c r="C3051" s="21" t="s">
        <v>19</v>
      </c>
      <c r="D3051" s="21" t="s">
        <v>106</v>
      </c>
      <c r="E3051" s="21" t="s">
        <v>29</v>
      </c>
      <c r="F3051" s="21" t="s">
        <v>216</v>
      </c>
      <c r="G3051" s="21" t="s">
        <v>217</v>
      </c>
      <c r="H3051" s="21">
        <v>9849.739999999998</v>
      </c>
      <c r="I3051" s="21">
        <v>0</v>
      </c>
      <c r="J3051" s="21">
        <v>2066.5499999999997</v>
      </c>
      <c r="K3051" s="21">
        <v>23.859999999999996</v>
      </c>
      <c r="L3051" s="21">
        <v>1021.52</v>
      </c>
      <c r="M3051" s="21">
        <v>1005.23</v>
      </c>
      <c r="N3051" s="21">
        <v>1005.23</v>
      </c>
      <c r="O3051" s="21">
        <v>5732.5900000000011</v>
      </c>
      <c r="P3051" s="82">
        <f t="shared" si="49"/>
        <v>5732.590000000002</v>
      </c>
    </row>
    <row r="3052" spans="1:16" s="22" customFormat="1" x14ac:dyDescent="0.25">
      <c r="A3052" s="21">
        <v>2019</v>
      </c>
      <c r="B3052" s="21">
        <v>11</v>
      </c>
      <c r="C3052" s="21" t="s">
        <v>19</v>
      </c>
      <c r="D3052" s="21" t="s">
        <v>106</v>
      </c>
      <c r="E3052" s="21" t="s">
        <v>29</v>
      </c>
      <c r="F3052" s="21" t="s">
        <v>218</v>
      </c>
      <c r="G3052" s="21" t="s">
        <v>217</v>
      </c>
      <c r="H3052" s="21">
        <v>4936.7</v>
      </c>
      <c r="I3052" s="21">
        <v>0</v>
      </c>
      <c r="J3052" s="21">
        <v>4215.92</v>
      </c>
      <c r="K3052" s="21">
        <v>5.49</v>
      </c>
      <c r="L3052" s="21">
        <v>113.32000000000001</v>
      </c>
      <c r="M3052" s="21">
        <v>89.67</v>
      </c>
      <c r="N3052" s="21">
        <v>89.67</v>
      </c>
      <c r="O3052" s="21">
        <v>512.32000000000005</v>
      </c>
      <c r="P3052" s="82">
        <f t="shared" si="49"/>
        <v>512.32000000000005</v>
      </c>
    </row>
    <row r="3053" spans="1:16" s="22" customFormat="1" x14ac:dyDescent="0.25">
      <c r="A3053" s="21">
        <v>2019</v>
      </c>
      <c r="B3053" s="21">
        <v>11</v>
      </c>
      <c r="C3053" s="21" t="s">
        <v>209</v>
      </c>
      <c r="D3053" s="21" t="s">
        <v>219</v>
      </c>
      <c r="E3053" s="21" t="s">
        <v>220</v>
      </c>
      <c r="F3053" s="21" t="s">
        <v>221</v>
      </c>
      <c r="G3053" s="21" t="s">
        <v>221</v>
      </c>
      <c r="H3053" s="21">
        <v>390.69</v>
      </c>
      <c r="I3053" s="21">
        <v>0</v>
      </c>
      <c r="J3053" s="21">
        <v>0</v>
      </c>
      <c r="K3053" s="21">
        <v>0.71</v>
      </c>
      <c r="L3053" s="21">
        <v>0</v>
      </c>
      <c r="M3053" s="21">
        <v>389.98</v>
      </c>
      <c r="N3053" s="21">
        <v>12.18</v>
      </c>
      <c r="O3053" s="21">
        <v>0</v>
      </c>
      <c r="P3053" s="82">
        <f t="shared" si="49"/>
        <v>377.8</v>
      </c>
    </row>
    <row r="3054" spans="1:16" s="22" customFormat="1" x14ac:dyDescent="0.25">
      <c r="A3054" s="21">
        <v>2019</v>
      </c>
      <c r="B3054" s="21">
        <v>11</v>
      </c>
      <c r="C3054" s="21" t="s">
        <v>222</v>
      </c>
      <c r="D3054" s="21" t="s">
        <v>223</v>
      </c>
      <c r="E3054" s="21" t="s">
        <v>224</v>
      </c>
      <c r="F3054" s="21" t="s">
        <v>225</v>
      </c>
      <c r="G3054" s="21" t="s">
        <v>226</v>
      </c>
      <c r="H3054" s="21">
        <v>0.23</v>
      </c>
      <c r="I3054" s="21">
        <v>0</v>
      </c>
      <c r="J3054" s="21">
        <v>0</v>
      </c>
      <c r="K3054" s="21">
        <v>0</v>
      </c>
      <c r="L3054" s="21">
        <v>0</v>
      </c>
      <c r="M3054" s="21">
        <v>0</v>
      </c>
      <c r="N3054" s="21">
        <v>0</v>
      </c>
      <c r="O3054" s="21">
        <v>0.23</v>
      </c>
      <c r="P3054" s="82">
        <f t="shared" si="49"/>
        <v>0.23</v>
      </c>
    </row>
    <row r="3055" spans="1:16" s="22" customFormat="1" x14ac:dyDescent="0.25">
      <c r="A3055" s="21">
        <v>2019</v>
      </c>
      <c r="B3055" s="21">
        <v>11</v>
      </c>
      <c r="C3055" s="21" t="s">
        <v>222</v>
      </c>
      <c r="D3055" s="21" t="s">
        <v>223</v>
      </c>
      <c r="E3055" s="21" t="s">
        <v>224</v>
      </c>
      <c r="F3055" s="21" t="s">
        <v>520</v>
      </c>
      <c r="G3055" s="21" t="s">
        <v>226</v>
      </c>
      <c r="H3055" s="21">
        <v>97.48</v>
      </c>
      <c r="I3055" s="21">
        <v>0</v>
      </c>
      <c r="J3055" s="21">
        <v>0</v>
      </c>
      <c r="K3055" s="21">
        <v>0.09</v>
      </c>
      <c r="L3055" s="21">
        <v>0.7</v>
      </c>
      <c r="M3055" s="21">
        <v>0</v>
      </c>
      <c r="N3055" s="21">
        <v>0</v>
      </c>
      <c r="O3055" s="21">
        <v>96.69</v>
      </c>
      <c r="P3055" s="82">
        <f t="shared" si="49"/>
        <v>96.69</v>
      </c>
    </row>
    <row r="3056" spans="1:16" s="22" customFormat="1" x14ac:dyDescent="0.25">
      <c r="A3056" s="21">
        <v>2019</v>
      </c>
      <c r="B3056" s="21">
        <v>11</v>
      </c>
      <c r="C3056" s="21" t="s">
        <v>222</v>
      </c>
      <c r="D3056" s="21" t="s">
        <v>229</v>
      </c>
      <c r="E3056" s="21" t="s">
        <v>224</v>
      </c>
      <c r="F3056" s="21" t="s">
        <v>230</v>
      </c>
      <c r="G3056" s="21" t="s">
        <v>226</v>
      </c>
      <c r="H3056" s="21">
        <v>1865.93</v>
      </c>
      <c r="I3056" s="21">
        <v>0</v>
      </c>
      <c r="J3056" s="21">
        <v>0</v>
      </c>
      <c r="K3056" s="21">
        <v>1.72</v>
      </c>
      <c r="L3056" s="21">
        <v>12.67</v>
      </c>
      <c r="M3056" s="21">
        <v>1851.54</v>
      </c>
      <c r="N3056" s="21">
        <v>1.58</v>
      </c>
      <c r="O3056" s="21">
        <v>0</v>
      </c>
      <c r="P3056" s="82">
        <f t="shared" si="49"/>
        <v>1849.96</v>
      </c>
    </row>
    <row r="3057" spans="1:16" s="22" customFormat="1" x14ac:dyDescent="0.25">
      <c r="A3057" s="21">
        <v>2019</v>
      </c>
      <c r="B3057" s="21">
        <v>11</v>
      </c>
      <c r="C3057" s="21" t="s">
        <v>222</v>
      </c>
      <c r="D3057" s="21" t="s">
        <v>229</v>
      </c>
      <c r="E3057" s="21" t="s">
        <v>224</v>
      </c>
      <c r="F3057" s="21" t="s">
        <v>234</v>
      </c>
      <c r="G3057" s="21" t="s">
        <v>226</v>
      </c>
      <c r="H3057" s="21">
        <v>300.23</v>
      </c>
      <c r="I3057" s="21">
        <v>0</v>
      </c>
      <c r="J3057" s="21">
        <v>0</v>
      </c>
      <c r="K3057" s="21">
        <v>0.27</v>
      </c>
      <c r="L3057" s="21">
        <v>2.0099999999999998</v>
      </c>
      <c r="M3057" s="21">
        <v>0</v>
      </c>
      <c r="N3057" s="21">
        <v>0</v>
      </c>
      <c r="O3057" s="21">
        <v>297.95</v>
      </c>
      <c r="P3057" s="82">
        <f t="shared" si="49"/>
        <v>297.95</v>
      </c>
    </row>
    <row r="3058" spans="1:16" s="22" customFormat="1" x14ac:dyDescent="0.25">
      <c r="A3058" s="21">
        <v>2019</v>
      </c>
      <c r="B3058" s="21">
        <v>11</v>
      </c>
      <c r="C3058" s="21" t="s">
        <v>15</v>
      </c>
      <c r="D3058" s="21" t="s">
        <v>131</v>
      </c>
      <c r="E3058" s="21" t="s">
        <v>43</v>
      </c>
      <c r="F3058" s="21" t="s">
        <v>235</v>
      </c>
      <c r="G3058" s="21" t="s">
        <v>16</v>
      </c>
      <c r="H3058" s="21">
        <v>55.71</v>
      </c>
      <c r="I3058" s="21">
        <v>0</v>
      </c>
      <c r="J3058" s="21">
        <v>0</v>
      </c>
      <c r="K3058" s="21">
        <v>0.36</v>
      </c>
      <c r="L3058" s="21">
        <v>37.46</v>
      </c>
      <c r="M3058" s="21">
        <v>0</v>
      </c>
      <c r="N3058" s="21">
        <v>0</v>
      </c>
      <c r="O3058" s="21">
        <v>17.89</v>
      </c>
      <c r="P3058" s="82">
        <f t="shared" si="49"/>
        <v>17.89</v>
      </c>
    </row>
    <row r="3059" spans="1:16" s="22" customFormat="1" x14ac:dyDescent="0.25">
      <c r="A3059" s="21">
        <v>2019</v>
      </c>
      <c r="B3059" s="21">
        <v>11</v>
      </c>
      <c r="C3059" s="21" t="s">
        <v>15</v>
      </c>
      <c r="D3059" s="21" t="s">
        <v>236</v>
      </c>
      <c r="E3059" s="21" t="s">
        <v>43</v>
      </c>
      <c r="F3059" s="21" t="s">
        <v>237</v>
      </c>
      <c r="G3059" s="21" t="s">
        <v>16</v>
      </c>
      <c r="H3059" s="21">
        <v>11.71</v>
      </c>
      <c r="I3059" s="21">
        <v>0</v>
      </c>
      <c r="J3059" s="21">
        <v>0</v>
      </c>
      <c r="K3059" s="21">
        <v>0.13</v>
      </c>
      <c r="L3059" s="21">
        <v>11.58</v>
      </c>
      <c r="M3059" s="21">
        <v>0</v>
      </c>
      <c r="N3059" s="21">
        <v>0</v>
      </c>
      <c r="O3059" s="21">
        <v>0</v>
      </c>
      <c r="P3059" s="82">
        <f t="shared" si="49"/>
        <v>0</v>
      </c>
    </row>
    <row r="3060" spans="1:16" s="22" customFormat="1" x14ac:dyDescent="0.25">
      <c r="A3060" s="21">
        <v>2019</v>
      </c>
      <c r="B3060" s="21">
        <v>11</v>
      </c>
      <c r="C3060" s="21" t="s">
        <v>15</v>
      </c>
      <c r="D3060" s="21" t="s">
        <v>131</v>
      </c>
      <c r="E3060" s="21" t="s">
        <v>43</v>
      </c>
      <c r="F3060" s="21" t="s">
        <v>237</v>
      </c>
      <c r="G3060" s="21" t="s">
        <v>16</v>
      </c>
      <c r="H3060" s="21">
        <v>1.28</v>
      </c>
      <c r="I3060" s="21">
        <v>0</v>
      </c>
      <c r="J3060" s="21">
        <v>0</v>
      </c>
      <c r="K3060" s="21">
        <v>0.01</v>
      </c>
      <c r="L3060" s="21">
        <v>1.27</v>
      </c>
      <c r="M3060" s="21">
        <v>0</v>
      </c>
      <c r="N3060" s="21">
        <v>0</v>
      </c>
      <c r="O3060" s="21">
        <v>0</v>
      </c>
      <c r="P3060" s="82">
        <f t="shared" si="49"/>
        <v>0</v>
      </c>
    </row>
    <row r="3061" spans="1:16" s="22" customFormat="1" x14ac:dyDescent="0.25">
      <c r="A3061" s="21">
        <v>2019</v>
      </c>
      <c r="B3061" s="21">
        <v>11</v>
      </c>
      <c r="C3061" s="21" t="s">
        <v>15</v>
      </c>
      <c r="D3061" s="21" t="s">
        <v>131</v>
      </c>
      <c r="E3061" s="21" t="s">
        <v>43</v>
      </c>
      <c r="F3061" s="21" t="s">
        <v>131</v>
      </c>
      <c r="G3061" s="21" t="s">
        <v>16</v>
      </c>
      <c r="H3061" s="21">
        <v>0.64</v>
      </c>
      <c r="I3061" s="21">
        <v>0</v>
      </c>
      <c r="J3061" s="21">
        <v>0</v>
      </c>
      <c r="K3061" s="21">
        <v>0.54</v>
      </c>
      <c r="L3061" s="21">
        <v>0.1</v>
      </c>
      <c r="M3061" s="21">
        <v>0</v>
      </c>
      <c r="N3061" s="21">
        <v>0</v>
      </c>
      <c r="O3061" s="21">
        <v>0</v>
      </c>
      <c r="P3061" s="82">
        <f t="shared" si="49"/>
        <v>0</v>
      </c>
    </row>
    <row r="3062" spans="1:16" s="22" customFormat="1" x14ac:dyDescent="0.25">
      <c r="A3062" s="21">
        <v>2019</v>
      </c>
      <c r="B3062" s="21">
        <v>11</v>
      </c>
      <c r="C3062" s="21" t="s">
        <v>133</v>
      </c>
      <c r="D3062" s="21" t="s">
        <v>292</v>
      </c>
      <c r="E3062" s="21" t="s">
        <v>81</v>
      </c>
      <c r="F3062" s="21" t="s">
        <v>239</v>
      </c>
      <c r="G3062" s="21" t="s">
        <v>240</v>
      </c>
      <c r="H3062" s="21">
        <v>0.02</v>
      </c>
      <c r="I3062" s="21">
        <v>0</v>
      </c>
      <c r="J3062" s="21">
        <v>0</v>
      </c>
      <c r="K3062" s="21">
        <v>0</v>
      </c>
      <c r="L3062" s="21">
        <v>0.02</v>
      </c>
      <c r="M3062" s="21">
        <v>0</v>
      </c>
      <c r="N3062" s="21">
        <v>0</v>
      </c>
      <c r="O3062" s="21">
        <v>0</v>
      </c>
      <c r="P3062" s="82">
        <f t="shared" si="49"/>
        <v>0</v>
      </c>
    </row>
    <row r="3063" spans="1:16" s="22" customFormat="1" x14ac:dyDescent="0.25">
      <c r="A3063" s="21">
        <v>2019</v>
      </c>
      <c r="B3063" s="21">
        <v>11</v>
      </c>
      <c r="C3063" s="21" t="s">
        <v>133</v>
      </c>
      <c r="D3063" s="21" t="s">
        <v>238</v>
      </c>
      <c r="E3063" s="21" t="s">
        <v>81</v>
      </c>
      <c r="F3063" s="21" t="s">
        <v>241</v>
      </c>
      <c r="G3063" s="21" t="s">
        <v>240</v>
      </c>
      <c r="H3063" s="21">
        <v>0.18</v>
      </c>
      <c r="I3063" s="21">
        <v>0</v>
      </c>
      <c r="J3063" s="21">
        <v>0</v>
      </c>
      <c r="K3063" s="21">
        <v>0.12</v>
      </c>
      <c r="L3063" s="21">
        <v>7.0000000000000007E-2</v>
      </c>
      <c r="M3063" s="21">
        <v>0</v>
      </c>
      <c r="N3063" s="21">
        <v>0</v>
      </c>
      <c r="O3063" s="21">
        <v>0</v>
      </c>
      <c r="P3063" s="82">
        <f t="shared" si="49"/>
        <v>0</v>
      </c>
    </row>
    <row r="3064" spans="1:16" s="22" customFormat="1" x14ac:dyDescent="0.25">
      <c r="A3064" s="21">
        <v>2019</v>
      </c>
      <c r="B3064" s="21">
        <v>11</v>
      </c>
      <c r="C3064" s="21" t="s">
        <v>19</v>
      </c>
      <c r="D3064" s="21" t="s">
        <v>166</v>
      </c>
      <c r="E3064" s="21" t="s">
        <v>242</v>
      </c>
      <c r="F3064" s="21" t="s">
        <v>243</v>
      </c>
      <c r="G3064" s="21" t="s">
        <v>244</v>
      </c>
      <c r="H3064" s="21">
        <v>1.42</v>
      </c>
      <c r="I3064" s="21">
        <v>0</v>
      </c>
      <c r="J3064" s="21">
        <v>0</v>
      </c>
      <c r="K3064" s="21">
        <v>1.42</v>
      </c>
      <c r="L3064" s="21">
        <v>0</v>
      </c>
      <c r="M3064" s="21">
        <v>0</v>
      </c>
      <c r="N3064" s="21">
        <v>0</v>
      </c>
      <c r="O3064" s="21">
        <v>0</v>
      </c>
      <c r="P3064" s="82">
        <f t="shared" si="49"/>
        <v>0</v>
      </c>
    </row>
    <row r="3065" spans="1:16" s="22" customFormat="1" x14ac:dyDescent="0.25">
      <c r="A3065" s="21">
        <v>2019</v>
      </c>
      <c r="B3065" s="21">
        <v>11</v>
      </c>
      <c r="C3065" s="21" t="s">
        <v>19</v>
      </c>
      <c r="D3065" s="21" t="s">
        <v>166</v>
      </c>
      <c r="E3065" s="21" t="s">
        <v>242</v>
      </c>
      <c r="F3065" s="21" t="s">
        <v>245</v>
      </c>
      <c r="G3065" s="21" t="s">
        <v>244</v>
      </c>
      <c r="H3065" s="21">
        <v>0.38</v>
      </c>
      <c r="I3065" s="21">
        <v>0</v>
      </c>
      <c r="J3065" s="21">
        <v>0</v>
      </c>
      <c r="K3065" s="21">
        <v>0.38</v>
      </c>
      <c r="L3065" s="21">
        <v>0</v>
      </c>
      <c r="M3065" s="21">
        <v>0</v>
      </c>
      <c r="N3065" s="21">
        <v>0</v>
      </c>
      <c r="O3065" s="21">
        <v>0</v>
      </c>
      <c r="P3065" s="82">
        <f t="shared" si="49"/>
        <v>0</v>
      </c>
    </row>
    <row r="3066" spans="1:16" s="22" customFormat="1" x14ac:dyDescent="0.25">
      <c r="A3066" s="21">
        <v>2019</v>
      </c>
      <c r="B3066" s="21">
        <v>11</v>
      </c>
      <c r="C3066" s="21" t="s">
        <v>19</v>
      </c>
      <c r="D3066" s="21" t="s">
        <v>166</v>
      </c>
      <c r="E3066" s="21" t="s">
        <v>242</v>
      </c>
      <c r="F3066" s="21" t="s">
        <v>246</v>
      </c>
      <c r="G3066" s="21" t="s">
        <v>247</v>
      </c>
      <c r="H3066" s="21">
        <v>0.03</v>
      </c>
      <c r="I3066" s="21">
        <v>0</v>
      </c>
      <c r="J3066" s="21">
        <v>0</v>
      </c>
      <c r="K3066" s="21">
        <v>0.03</v>
      </c>
      <c r="L3066" s="21">
        <v>0</v>
      </c>
      <c r="M3066" s="21">
        <v>0</v>
      </c>
      <c r="N3066" s="21">
        <v>0</v>
      </c>
      <c r="O3066" s="21">
        <v>0</v>
      </c>
      <c r="P3066" s="82">
        <f t="shared" si="49"/>
        <v>0</v>
      </c>
    </row>
    <row r="3067" spans="1:16" s="22" customFormat="1" x14ac:dyDescent="0.25">
      <c r="A3067" s="21">
        <v>2019</v>
      </c>
      <c r="B3067" s="21">
        <v>11</v>
      </c>
      <c r="C3067" s="21" t="s">
        <v>19</v>
      </c>
      <c r="D3067" s="21" t="s">
        <v>166</v>
      </c>
      <c r="E3067" s="21" t="s">
        <v>242</v>
      </c>
      <c r="F3067" s="21" t="s">
        <v>248</v>
      </c>
      <c r="G3067" s="21" t="s">
        <v>247</v>
      </c>
      <c r="H3067" s="21">
        <v>0.12</v>
      </c>
      <c r="I3067" s="21">
        <v>0</v>
      </c>
      <c r="J3067" s="21">
        <v>0</v>
      </c>
      <c r="K3067" s="21">
        <v>0.12</v>
      </c>
      <c r="L3067" s="21">
        <v>0</v>
      </c>
      <c r="M3067" s="21">
        <v>0</v>
      </c>
      <c r="N3067" s="21">
        <v>0</v>
      </c>
      <c r="O3067" s="21">
        <v>0</v>
      </c>
      <c r="P3067" s="82">
        <f t="shared" si="49"/>
        <v>0</v>
      </c>
    </row>
    <row r="3068" spans="1:16" s="22" customFormat="1" x14ac:dyDescent="0.25">
      <c r="A3068" s="21">
        <v>2019</v>
      </c>
      <c r="B3068" s="21">
        <v>11</v>
      </c>
      <c r="C3068" s="21" t="s">
        <v>55</v>
      </c>
      <c r="D3068" s="21" t="s">
        <v>249</v>
      </c>
      <c r="E3068" s="21" t="s">
        <v>250</v>
      </c>
      <c r="F3068" s="21" t="s">
        <v>251</v>
      </c>
      <c r="G3068" s="21" t="s">
        <v>252</v>
      </c>
      <c r="H3068" s="21">
        <v>12.2</v>
      </c>
      <c r="I3068" s="21">
        <v>0</v>
      </c>
      <c r="J3068" s="21">
        <v>0</v>
      </c>
      <c r="K3068" s="21">
        <v>1.22</v>
      </c>
      <c r="L3068" s="21">
        <v>10.98</v>
      </c>
      <c r="M3068" s="21">
        <v>0</v>
      </c>
      <c r="N3068" s="21">
        <v>0</v>
      </c>
      <c r="O3068" s="21">
        <v>0</v>
      </c>
      <c r="P3068" s="82">
        <f t="shared" si="49"/>
        <v>0</v>
      </c>
    </row>
    <row r="3069" spans="1:16" s="22" customFormat="1" x14ac:dyDescent="0.25">
      <c r="A3069" s="21">
        <v>2019</v>
      </c>
      <c r="B3069" s="21">
        <v>11</v>
      </c>
      <c r="C3069" s="21" t="s">
        <v>253</v>
      </c>
      <c r="D3069" s="21" t="s">
        <v>254</v>
      </c>
      <c r="E3069" s="21" t="s">
        <v>255</v>
      </c>
      <c r="F3069" s="21" t="s">
        <v>256</v>
      </c>
      <c r="G3069" s="21" t="s">
        <v>253</v>
      </c>
      <c r="H3069" s="21">
        <v>723.28</v>
      </c>
      <c r="I3069" s="21">
        <v>0</v>
      </c>
      <c r="J3069" s="21">
        <v>0</v>
      </c>
      <c r="K3069" s="21">
        <v>0.83000000000000007</v>
      </c>
      <c r="L3069" s="21">
        <v>1.44</v>
      </c>
      <c r="M3069" s="21">
        <v>0</v>
      </c>
      <c r="N3069" s="21">
        <v>0</v>
      </c>
      <c r="O3069" s="21">
        <v>721.01</v>
      </c>
      <c r="P3069" s="82">
        <f t="shared" si="49"/>
        <v>721.01</v>
      </c>
    </row>
    <row r="3070" spans="1:16" s="22" customFormat="1" x14ac:dyDescent="0.25">
      <c r="A3070" s="21">
        <v>2019</v>
      </c>
      <c r="B3070" s="21">
        <v>11</v>
      </c>
      <c r="C3070" s="21" t="s">
        <v>253</v>
      </c>
      <c r="D3070" s="21" t="s">
        <v>254</v>
      </c>
      <c r="E3070" s="21" t="s">
        <v>255</v>
      </c>
      <c r="F3070" s="21" t="s">
        <v>257</v>
      </c>
      <c r="G3070" s="21" t="s">
        <v>253</v>
      </c>
      <c r="H3070" s="21">
        <v>4635.95</v>
      </c>
      <c r="I3070" s="21">
        <v>0</v>
      </c>
      <c r="J3070" s="21">
        <v>0</v>
      </c>
      <c r="K3070" s="21">
        <v>6.5</v>
      </c>
      <c r="L3070" s="21">
        <v>199.15</v>
      </c>
      <c r="M3070" s="21">
        <v>0</v>
      </c>
      <c r="N3070" s="21">
        <v>0</v>
      </c>
      <c r="O3070" s="21">
        <v>4430.3</v>
      </c>
      <c r="P3070" s="82">
        <f t="shared" si="49"/>
        <v>4430.3</v>
      </c>
    </row>
    <row r="3071" spans="1:16" s="22" customFormat="1" x14ac:dyDescent="0.25">
      <c r="A3071" s="21">
        <v>2019</v>
      </c>
      <c r="B3071" s="21">
        <v>11</v>
      </c>
      <c r="C3071" s="21" t="s">
        <v>27</v>
      </c>
      <c r="D3071" s="21" t="s">
        <v>84</v>
      </c>
      <c r="E3071" s="21" t="s">
        <v>43</v>
      </c>
      <c r="F3071" s="21" t="s">
        <v>258</v>
      </c>
      <c r="G3071" s="21" t="s">
        <v>258</v>
      </c>
      <c r="H3071" s="21">
        <v>0.09</v>
      </c>
      <c r="I3071" s="21">
        <v>0</v>
      </c>
      <c r="J3071" s="21">
        <v>0</v>
      </c>
      <c r="K3071" s="21">
        <v>0.09</v>
      </c>
      <c r="L3071" s="21">
        <v>0</v>
      </c>
      <c r="M3071" s="21">
        <v>0</v>
      </c>
      <c r="N3071" s="21">
        <v>0</v>
      </c>
      <c r="O3071" s="21">
        <v>0</v>
      </c>
      <c r="P3071" s="82">
        <f t="shared" si="49"/>
        <v>0</v>
      </c>
    </row>
    <row r="3072" spans="1:16" s="22" customFormat="1" x14ac:dyDescent="0.25">
      <c r="A3072" s="21">
        <v>2019</v>
      </c>
      <c r="B3072" s="21">
        <v>11</v>
      </c>
      <c r="C3072" s="21" t="s">
        <v>27</v>
      </c>
      <c r="D3072" s="21" t="s">
        <v>84</v>
      </c>
      <c r="E3072" s="21" t="s">
        <v>43</v>
      </c>
      <c r="F3072" s="21" t="s">
        <v>259</v>
      </c>
      <c r="G3072" s="21" t="s">
        <v>258</v>
      </c>
      <c r="H3072" s="21">
        <v>10.19</v>
      </c>
      <c r="I3072" s="21">
        <v>0</v>
      </c>
      <c r="J3072" s="21">
        <v>0</v>
      </c>
      <c r="K3072" s="21">
        <v>10.19</v>
      </c>
      <c r="L3072" s="21">
        <v>0</v>
      </c>
      <c r="M3072" s="21">
        <v>0</v>
      </c>
      <c r="N3072" s="21">
        <v>0</v>
      </c>
      <c r="O3072" s="21">
        <v>0</v>
      </c>
      <c r="P3072" s="82">
        <f t="shared" si="49"/>
        <v>0</v>
      </c>
    </row>
    <row r="3073" spans="1:16" s="22" customFormat="1" x14ac:dyDescent="0.25">
      <c r="A3073" s="21">
        <v>2019</v>
      </c>
      <c r="B3073" s="21">
        <v>11</v>
      </c>
      <c r="C3073" s="21" t="s">
        <v>27</v>
      </c>
      <c r="D3073" s="21" t="s">
        <v>84</v>
      </c>
      <c r="E3073" s="21" t="s">
        <v>43</v>
      </c>
      <c r="F3073" s="21" t="s">
        <v>260</v>
      </c>
      <c r="G3073" s="21" t="s">
        <v>258</v>
      </c>
      <c r="H3073" s="21">
        <v>7.03</v>
      </c>
      <c r="I3073" s="21">
        <v>0</v>
      </c>
      <c r="J3073" s="21">
        <v>0</v>
      </c>
      <c r="K3073" s="21">
        <v>7.03</v>
      </c>
      <c r="L3073" s="21">
        <v>0</v>
      </c>
      <c r="M3073" s="21">
        <v>0</v>
      </c>
      <c r="N3073" s="21">
        <v>0</v>
      </c>
      <c r="O3073" s="21">
        <v>0</v>
      </c>
      <c r="P3073" s="82">
        <f t="shared" si="49"/>
        <v>0</v>
      </c>
    </row>
    <row r="3074" spans="1:16" s="22" customFormat="1" x14ac:dyDescent="0.25">
      <c r="A3074" s="21">
        <v>2019</v>
      </c>
      <c r="B3074" s="21">
        <v>11</v>
      </c>
      <c r="C3074" s="21" t="s">
        <v>27</v>
      </c>
      <c r="D3074" s="21" t="s">
        <v>158</v>
      </c>
      <c r="E3074" s="5" t="s">
        <v>17</v>
      </c>
      <c r="F3074" s="21" t="s">
        <v>261</v>
      </c>
      <c r="G3074" s="21" t="s">
        <v>34</v>
      </c>
      <c r="H3074" s="21">
        <v>9.64</v>
      </c>
      <c r="I3074" s="21">
        <v>0</v>
      </c>
      <c r="J3074" s="21">
        <v>0</v>
      </c>
      <c r="K3074" s="21">
        <v>9.64</v>
      </c>
      <c r="L3074" s="21">
        <v>0</v>
      </c>
      <c r="M3074" s="21">
        <v>0</v>
      </c>
      <c r="N3074" s="21">
        <v>0</v>
      </c>
      <c r="O3074" s="21">
        <v>0</v>
      </c>
      <c r="P3074" s="82">
        <f t="shared" si="49"/>
        <v>0</v>
      </c>
    </row>
    <row r="3075" spans="1:16" s="22" customFormat="1" x14ac:dyDescent="0.25">
      <c r="A3075" s="21">
        <v>2019</v>
      </c>
      <c r="B3075" s="21">
        <v>11</v>
      </c>
      <c r="C3075" s="21" t="s">
        <v>27</v>
      </c>
      <c r="D3075" s="21" t="s">
        <v>158</v>
      </c>
      <c r="E3075" s="5" t="s">
        <v>17</v>
      </c>
      <c r="F3075" s="21" t="s">
        <v>262</v>
      </c>
      <c r="G3075" s="21" t="s">
        <v>34</v>
      </c>
      <c r="H3075" s="21">
        <v>6.41</v>
      </c>
      <c r="I3075" s="21">
        <v>0</v>
      </c>
      <c r="J3075" s="21">
        <v>0</v>
      </c>
      <c r="K3075" s="21">
        <v>0.12</v>
      </c>
      <c r="L3075" s="21">
        <v>0</v>
      </c>
      <c r="M3075" s="21">
        <v>6.28</v>
      </c>
      <c r="N3075" s="21">
        <v>9.98</v>
      </c>
      <c r="O3075" s="21">
        <v>0</v>
      </c>
      <c r="P3075" s="82">
        <f t="shared" si="49"/>
        <v>-3.7</v>
      </c>
    </row>
    <row r="3076" spans="1:16" s="22" customFormat="1" x14ac:dyDescent="0.25">
      <c r="A3076" s="21">
        <v>2019</v>
      </c>
      <c r="B3076" s="21">
        <v>11</v>
      </c>
      <c r="C3076" s="21" t="s">
        <v>27</v>
      </c>
      <c r="D3076" s="21" t="s">
        <v>158</v>
      </c>
      <c r="E3076" s="5" t="s">
        <v>17</v>
      </c>
      <c r="F3076" s="21" t="s">
        <v>263</v>
      </c>
      <c r="G3076" s="21" t="s">
        <v>34</v>
      </c>
      <c r="H3076" s="21">
        <v>17.25</v>
      </c>
      <c r="I3076" s="21">
        <v>0</v>
      </c>
      <c r="J3076" s="21">
        <v>0</v>
      </c>
      <c r="K3076" s="21">
        <v>0.34</v>
      </c>
      <c r="L3076" s="21">
        <v>0</v>
      </c>
      <c r="M3076" s="21">
        <v>16.899999999999999</v>
      </c>
      <c r="N3076" s="21">
        <v>26.85</v>
      </c>
      <c r="O3076" s="21">
        <v>0</v>
      </c>
      <c r="P3076" s="82">
        <f t="shared" ref="P3076:P3139" si="50">+O3076+M3076-N3076</f>
        <v>-9.9500000000000028</v>
      </c>
    </row>
    <row r="3077" spans="1:16" s="22" customFormat="1" x14ac:dyDescent="0.25">
      <c r="A3077" s="21">
        <v>2019</v>
      </c>
      <c r="B3077" s="21">
        <v>11</v>
      </c>
      <c r="C3077" s="21" t="s">
        <v>27</v>
      </c>
      <c r="D3077" s="21" t="s">
        <v>158</v>
      </c>
      <c r="E3077" s="5" t="s">
        <v>17</v>
      </c>
      <c r="F3077" s="21" t="s">
        <v>264</v>
      </c>
      <c r="G3077" s="21" t="s">
        <v>34</v>
      </c>
      <c r="H3077" s="21">
        <v>3.38</v>
      </c>
      <c r="I3077" s="21">
        <v>0</v>
      </c>
      <c r="J3077" s="21">
        <v>0</v>
      </c>
      <c r="K3077" s="21">
        <v>7.0000000000000007E-2</v>
      </c>
      <c r="L3077" s="21">
        <v>0</v>
      </c>
      <c r="M3077" s="21">
        <v>3.31</v>
      </c>
      <c r="N3077" s="21">
        <v>5.26</v>
      </c>
      <c r="O3077" s="21">
        <v>0</v>
      </c>
      <c r="P3077" s="82">
        <f t="shared" si="50"/>
        <v>-1.9499999999999997</v>
      </c>
    </row>
    <row r="3078" spans="1:16" s="22" customFormat="1" x14ac:dyDescent="0.25">
      <c r="A3078" s="21">
        <v>2019</v>
      </c>
      <c r="B3078" s="21">
        <v>11</v>
      </c>
      <c r="C3078" s="21" t="s">
        <v>27</v>
      </c>
      <c r="D3078" s="21" t="s">
        <v>158</v>
      </c>
      <c r="E3078" s="5" t="s">
        <v>17</v>
      </c>
      <c r="F3078" s="21" t="s">
        <v>265</v>
      </c>
      <c r="G3078" s="21" t="s">
        <v>34</v>
      </c>
      <c r="H3078" s="21">
        <v>1.75</v>
      </c>
      <c r="I3078" s="21">
        <v>0</v>
      </c>
      <c r="J3078" s="21">
        <v>0</v>
      </c>
      <c r="K3078" s="21">
        <v>0.04</v>
      </c>
      <c r="L3078" s="21">
        <v>0</v>
      </c>
      <c r="M3078" s="21">
        <v>1.71</v>
      </c>
      <c r="N3078" s="21">
        <v>2.72</v>
      </c>
      <c r="O3078" s="21">
        <v>0</v>
      </c>
      <c r="P3078" s="82">
        <f t="shared" si="50"/>
        <v>-1.0100000000000002</v>
      </c>
    </row>
    <row r="3079" spans="1:16" s="22" customFormat="1" x14ac:dyDescent="0.25">
      <c r="A3079" s="21">
        <v>2019</v>
      </c>
      <c r="B3079" s="21">
        <v>11</v>
      </c>
      <c r="C3079" s="21" t="s">
        <v>27</v>
      </c>
      <c r="D3079" s="21" t="s">
        <v>158</v>
      </c>
      <c r="E3079" s="5" t="s">
        <v>17</v>
      </c>
      <c r="F3079" s="21" t="s">
        <v>266</v>
      </c>
      <c r="G3079" s="21" t="s">
        <v>34</v>
      </c>
      <c r="H3079" s="21">
        <v>0.09</v>
      </c>
      <c r="I3079" s="21">
        <v>0</v>
      </c>
      <c r="J3079" s="21">
        <v>0</v>
      </c>
      <c r="K3079" s="21">
        <v>0</v>
      </c>
      <c r="L3079" s="21">
        <v>0</v>
      </c>
      <c r="M3079" s="21">
        <v>0.09</v>
      </c>
      <c r="N3079" s="21">
        <v>0.15</v>
      </c>
      <c r="O3079" s="21">
        <v>0</v>
      </c>
      <c r="P3079" s="82">
        <f t="shared" si="50"/>
        <v>-0.06</v>
      </c>
    </row>
    <row r="3080" spans="1:16" s="22" customFormat="1" x14ac:dyDescent="0.25">
      <c r="A3080" s="21">
        <v>2019</v>
      </c>
      <c r="B3080" s="21">
        <v>11</v>
      </c>
      <c r="C3080" s="21" t="s">
        <v>124</v>
      </c>
      <c r="D3080" s="21" t="s">
        <v>125</v>
      </c>
      <c r="E3080" s="21" t="s">
        <v>543</v>
      </c>
      <c r="F3080" s="21" t="s">
        <v>270</v>
      </c>
      <c r="G3080" s="21" t="s">
        <v>269</v>
      </c>
      <c r="H3080" s="21">
        <v>1.92</v>
      </c>
      <c r="I3080" s="21">
        <v>0</v>
      </c>
      <c r="J3080" s="21">
        <v>0</v>
      </c>
      <c r="K3080" s="21">
        <v>1.92</v>
      </c>
      <c r="L3080" s="21">
        <v>0</v>
      </c>
      <c r="M3080" s="21">
        <v>0</v>
      </c>
      <c r="N3080" s="21">
        <v>0</v>
      </c>
      <c r="O3080" s="21">
        <v>0</v>
      </c>
      <c r="P3080" s="82">
        <f t="shared" si="50"/>
        <v>0</v>
      </c>
    </row>
    <row r="3081" spans="1:16" s="22" customFormat="1" x14ac:dyDescent="0.25">
      <c r="A3081" s="21">
        <v>2019</v>
      </c>
      <c r="B3081" s="21">
        <v>11</v>
      </c>
      <c r="C3081" s="21" t="s">
        <v>61</v>
      </c>
      <c r="D3081" s="21" t="s">
        <v>271</v>
      </c>
      <c r="E3081" s="21" t="s">
        <v>29</v>
      </c>
      <c r="F3081" s="21" t="s">
        <v>271</v>
      </c>
      <c r="G3081" s="21" t="s">
        <v>272</v>
      </c>
      <c r="H3081" s="21">
        <v>22.16</v>
      </c>
      <c r="I3081" s="21">
        <v>0</v>
      </c>
      <c r="J3081" s="21">
        <v>0</v>
      </c>
      <c r="K3081" s="21">
        <v>10.220000000000001</v>
      </c>
      <c r="L3081" s="21">
        <v>11.94</v>
      </c>
      <c r="M3081" s="21">
        <v>0</v>
      </c>
      <c r="N3081" s="21">
        <v>0</v>
      </c>
      <c r="O3081" s="21">
        <v>0</v>
      </c>
      <c r="P3081" s="82">
        <f t="shared" si="50"/>
        <v>0</v>
      </c>
    </row>
    <row r="3082" spans="1:16" s="22" customFormat="1" x14ac:dyDescent="0.25">
      <c r="A3082" s="21">
        <v>2019</v>
      </c>
      <c r="B3082" s="21">
        <v>11</v>
      </c>
      <c r="C3082" s="21" t="s">
        <v>89</v>
      </c>
      <c r="D3082" s="21" t="s">
        <v>273</v>
      </c>
      <c r="E3082" s="21" t="s">
        <v>29</v>
      </c>
      <c r="F3082" s="21" t="s">
        <v>274</v>
      </c>
      <c r="G3082" s="21" t="s">
        <v>275</v>
      </c>
      <c r="H3082" s="21">
        <v>42.09</v>
      </c>
      <c r="I3082" s="21">
        <v>0</v>
      </c>
      <c r="J3082" s="21">
        <v>0</v>
      </c>
      <c r="K3082" s="21">
        <v>11.48</v>
      </c>
      <c r="L3082" s="21">
        <v>8.35</v>
      </c>
      <c r="M3082" s="21">
        <v>22.259999999999998</v>
      </c>
      <c r="N3082" s="21">
        <v>0</v>
      </c>
      <c r="O3082" s="21">
        <v>0</v>
      </c>
      <c r="P3082" s="82">
        <f t="shared" si="50"/>
        <v>22.259999999999998</v>
      </c>
    </row>
    <row r="3083" spans="1:16" s="22" customFormat="1" x14ac:dyDescent="0.25">
      <c r="A3083" s="21">
        <v>2019</v>
      </c>
      <c r="B3083" s="21">
        <v>11</v>
      </c>
      <c r="C3083" s="21" t="s">
        <v>89</v>
      </c>
      <c r="D3083" s="21" t="s">
        <v>273</v>
      </c>
      <c r="E3083" s="21" t="s">
        <v>29</v>
      </c>
      <c r="F3083" s="21" t="s">
        <v>276</v>
      </c>
      <c r="G3083" s="21" t="s">
        <v>275</v>
      </c>
      <c r="H3083" s="21">
        <v>161.80000000000001</v>
      </c>
      <c r="I3083" s="21">
        <v>0</v>
      </c>
      <c r="J3083" s="21">
        <v>0</v>
      </c>
      <c r="K3083" s="21">
        <v>44.9</v>
      </c>
      <c r="L3083" s="21">
        <v>32.11</v>
      </c>
      <c r="M3083" s="21">
        <v>84.8</v>
      </c>
      <c r="N3083" s="21">
        <v>0</v>
      </c>
      <c r="O3083" s="21">
        <v>0</v>
      </c>
      <c r="P3083" s="82">
        <f t="shared" si="50"/>
        <v>84.8</v>
      </c>
    </row>
    <row r="3084" spans="1:16" s="22" customFormat="1" x14ac:dyDescent="0.25">
      <c r="A3084" s="21">
        <v>2019</v>
      </c>
      <c r="B3084" s="21">
        <v>11</v>
      </c>
      <c r="C3084" s="21" t="s">
        <v>231</v>
      </c>
      <c r="D3084" s="21" t="s">
        <v>521</v>
      </c>
      <c r="E3084" s="21" t="s">
        <v>17</v>
      </c>
      <c r="F3084" s="21" t="s">
        <v>278</v>
      </c>
      <c r="G3084" s="21" t="s">
        <v>278</v>
      </c>
      <c r="H3084" s="21">
        <v>0.14000000000000001</v>
      </c>
      <c r="I3084" s="21">
        <v>0</v>
      </c>
      <c r="J3084" s="21">
        <v>0</v>
      </c>
      <c r="K3084" s="21">
        <v>0</v>
      </c>
      <c r="L3084" s="21">
        <v>0.01</v>
      </c>
      <c r="M3084" s="21">
        <v>0</v>
      </c>
      <c r="N3084" s="21">
        <v>0</v>
      </c>
      <c r="O3084" s="21">
        <v>0.14000000000000001</v>
      </c>
      <c r="P3084" s="82">
        <f t="shared" si="50"/>
        <v>0.14000000000000001</v>
      </c>
    </row>
    <row r="3085" spans="1:16" s="22" customFormat="1" x14ac:dyDescent="0.25">
      <c r="A3085" s="21">
        <v>2019</v>
      </c>
      <c r="B3085" s="21">
        <v>11</v>
      </c>
      <c r="C3085" s="21" t="s">
        <v>231</v>
      </c>
      <c r="D3085" s="21" t="s">
        <v>277</v>
      </c>
      <c r="E3085" s="21" t="s">
        <v>17</v>
      </c>
      <c r="F3085" s="21" t="s">
        <v>278</v>
      </c>
      <c r="G3085" s="21" t="s">
        <v>278</v>
      </c>
      <c r="H3085" s="21">
        <v>344.42</v>
      </c>
      <c r="I3085" s="21">
        <v>0</v>
      </c>
      <c r="J3085" s="21">
        <v>0</v>
      </c>
      <c r="K3085" s="21">
        <v>1.45</v>
      </c>
      <c r="L3085" s="21">
        <v>12.87</v>
      </c>
      <c r="M3085" s="21">
        <v>0</v>
      </c>
      <c r="N3085" s="21">
        <v>0</v>
      </c>
      <c r="O3085" s="21">
        <v>330.11</v>
      </c>
      <c r="P3085" s="82">
        <f t="shared" si="50"/>
        <v>330.11</v>
      </c>
    </row>
    <row r="3086" spans="1:16" s="22" customFormat="1" x14ac:dyDescent="0.25">
      <c r="A3086" s="21">
        <v>2019</v>
      </c>
      <c r="B3086" s="21">
        <v>11</v>
      </c>
      <c r="C3086" s="21" t="s">
        <v>231</v>
      </c>
      <c r="D3086" s="21" t="s">
        <v>277</v>
      </c>
      <c r="E3086" s="21" t="s">
        <v>17</v>
      </c>
      <c r="F3086" s="21" t="s">
        <v>279</v>
      </c>
      <c r="G3086" s="21" t="s">
        <v>278</v>
      </c>
      <c r="H3086" s="21">
        <v>38.19</v>
      </c>
      <c r="I3086" s="21">
        <v>0</v>
      </c>
      <c r="J3086" s="21">
        <v>0</v>
      </c>
      <c r="K3086" s="21">
        <v>0.16</v>
      </c>
      <c r="L3086" s="21">
        <v>1.43</v>
      </c>
      <c r="M3086" s="21">
        <v>0</v>
      </c>
      <c r="N3086" s="21">
        <v>0</v>
      </c>
      <c r="O3086" s="21">
        <v>36.6</v>
      </c>
      <c r="P3086" s="82">
        <f t="shared" si="50"/>
        <v>36.6</v>
      </c>
    </row>
    <row r="3087" spans="1:16" s="22" customFormat="1" x14ac:dyDescent="0.25">
      <c r="A3087" s="21">
        <v>2019</v>
      </c>
      <c r="B3087" s="21">
        <v>11</v>
      </c>
      <c r="C3087" s="21" t="s">
        <v>231</v>
      </c>
      <c r="D3087" s="21" t="s">
        <v>277</v>
      </c>
      <c r="E3087" s="21" t="s">
        <v>17</v>
      </c>
      <c r="F3087" s="21" t="s">
        <v>557</v>
      </c>
      <c r="G3087" s="21" t="s">
        <v>278</v>
      </c>
      <c r="H3087" s="21">
        <v>0.56000000000000005</v>
      </c>
      <c r="I3087" s="21">
        <v>0</v>
      </c>
      <c r="J3087" s="21">
        <v>0</v>
      </c>
      <c r="K3087" s="21">
        <v>0</v>
      </c>
      <c r="L3087" s="21">
        <v>0.02</v>
      </c>
      <c r="M3087" s="21">
        <v>0</v>
      </c>
      <c r="N3087" s="21">
        <v>0</v>
      </c>
      <c r="O3087" s="21">
        <v>0.53</v>
      </c>
      <c r="P3087" s="82">
        <f t="shared" si="50"/>
        <v>0.53</v>
      </c>
    </row>
    <row r="3088" spans="1:16" s="22" customFormat="1" x14ac:dyDescent="0.25">
      <c r="A3088" s="21">
        <v>2019</v>
      </c>
      <c r="B3088" s="21">
        <v>11</v>
      </c>
      <c r="C3088" s="21" t="s">
        <v>19</v>
      </c>
      <c r="D3088" s="21" t="s">
        <v>46</v>
      </c>
      <c r="E3088" s="21" t="s">
        <v>51</v>
      </c>
      <c r="F3088" s="21" t="s">
        <v>281</v>
      </c>
      <c r="G3088" s="21" t="s">
        <v>282</v>
      </c>
      <c r="H3088" s="21">
        <v>0.93</v>
      </c>
      <c r="I3088" s="21">
        <v>0</v>
      </c>
      <c r="J3088" s="21">
        <v>0</v>
      </c>
      <c r="K3088" s="21">
        <v>0.93</v>
      </c>
      <c r="L3088" s="21">
        <v>0</v>
      </c>
      <c r="M3088" s="21">
        <v>0</v>
      </c>
      <c r="N3088" s="21">
        <v>0</v>
      </c>
      <c r="O3088" s="21">
        <v>0</v>
      </c>
      <c r="P3088" s="82">
        <f t="shared" si="50"/>
        <v>0</v>
      </c>
    </row>
    <row r="3089" spans="1:16" s="22" customFormat="1" x14ac:dyDescent="0.25">
      <c r="A3089" s="21">
        <v>2019</v>
      </c>
      <c r="B3089" s="21">
        <v>11</v>
      </c>
      <c r="C3089" s="21" t="s">
        <v>19</v>
      </c>
      <c r="D3089" s="21" t="s">
        <v>46</v>
      </c>
      <c r="E3089" s="21" t="s">
        <v>51</v>
      </c>
      <c r="F3089" s="21" t="s">
        <v>283</v>
      </c>
      <c r="G3089" s="21" t="s">
        <v>282</v>
      </c>
      <c r="H3089" s="21">
        <v>0.08</v>
      </c>
      <c r="I3089" s="21">
        <v>0</v>
      </c>
      <c r="J3089" s="21">
        <v>0</v>
      </c>
      <c r="K3089" s="21">
        <v>0.08</v>
      </c>
      <c r="L3089" s="21">
        <v>0</v>
      </c>
      <c r="M3089" s="21">
        <v>0</v>
      </c>
      <c r="N3089" s="21">
        <v>0</v>
      </c>
      <c r="O3089" s="21">
        <v>0</v>
      </c>
      <c r="P3089" s="82">
        <f t="shared" si="50"/>
        <v>0</v>
      </c>
    </row>
    <row r="3090" spans="1:16" s="22" customFormat="1" x14ac:dyDescent="0.25">
      <c r="A3090" s="21">
        <v>2019</v>
      </c>
      <c r="B3090" s="21">
        <v>11</v>
      </c>
      <c r="C3090" s="21" t="s">
        <v>133</v>
      </c>
      <c r="D3090" s="21" t="s">
        <v>284</v>
      </c>
      <c r="E3090" s="21" t="s">
        <v>544</v>
      </c>
      <c r="F3090" s="21" t="s">
        <v>286</v>
      </c>
      <c r="G3090" s="21" t="s">
        <v>287</v>
      </c>
      <c r="H3090" s="21">
        <v>15.59</v>
      </c>
      <c r="I3090" s="21">
        <v>0</v>
      </c>
      <c r="J3090" s="21">
        <v>0</v>
      </c>
      <c r="K3090" s="21">
        <v>0.28000000000000003</v>
      </c>
      <c r="L3090" s="21">
        <v>2.35</v>
      </c>
      <c r="M3090" s="21">
        <v>0</v>
      </c>
      <c r="N3090" s="21">
        <v>0</v>
      </c>
      <c r="O3090" s="21">
        <v>12.96</v>
      </c>
      <c r="P3090" s="82">
        <f t="shared" si="50"/>
        <v>12.96</v>
      </c>
    </row>
    <row r="3091" spans="1:16" s="22" customFormat="1" x14ac:dyDescent="0.25">
      <c r="A3091" s="21">
        <v>2019</v>
      </c>
      <c r="B3091" s="21">
        <v>11</v>
      </c>
      <c r="C3091" s="21" t="s">
        <v>89</v>
      </c>
      <c r="D3091" s="21" t="s">
        <v>288</v>
      </c>
      <c r="E3091" s="21" t="s">
        <v>543</v>
      </c>
      <c r="F3091" s="21" t="s">
        <v>289</v>
      </c>
      <c r="G3091" s="21" t="s">
        <v>290</v>
      </c>
      <c r="H3091" s="21">
        <v>0.13</v>
      </c>
      <c r="I3091" s="21">
        <v>0</v>
      </c>
      <c r="J3091" s="21">
        <v>0</v>
      </c>
      <c r="K3091" s="21">
        <v>0.13</v>
      </c>
      <c r="L3091" s="21">
        <v>0</v>
      </c>
      <c r="M3091" s="21">
        <v>0</v>
      </c>
      <c r="N3091" s="21">
        <v>0</v>
      </c>
      <c r="O3091" s="21">
        <v>0</v>
      </c>
      <c r="P3091" s="82">
        <f t="shared" si="50"/>
        <v>0</v>
      </c>
    </row>
    <row r="3092" spans="1:16" s="22" customFormat="1" x14ac:dyDescent="0.25">
      <c r="A3092" s="21">
        <v>2019</v>
      </c>
      <c r="B3092" s="21">
        <v>11</v>
      </c>
      <c r="C3092" s="21" t="s">
        <v>89</v>
      </c>
      <c r="D3092" s="21" t="s">
        <v>288</v>
      </c>
      <c r="E3092" s="21" t="s">
        <v>543</v>
      </c>
      <c r="F3092" s="21" t="s">
        <v>291</v>
      </c>
      <c r="G3092" s="21" t="s">
        <v>290</v>
      </c>
      <c r="H3092" s="21">
        <v>0.56999999999999995</v>
      </c>
      <c r="I3092" s="21">
        <v>0</v>
      </c>
      <c r="J3092" s="21">
        <v>0</v>
      </c>
      <c r="K3092" s="21">
        <v>0.56999999999999995</v>
      </c>
      <c r="L3092" s="21">
        <v>0</v>
      </c>
      <c r="M3092" s="21">
        <v>0</v>
      </c>
      <c r="N3092" s="21">
        <v>0</v>
      </c>
      <c r="O3092" s="21">
        <v>0</v>
      </c>
      <c r="P3092" s="82">
        <f t="shared" si="50"/>
        <v>0</v>
      </c>
    </row>
    <row r="3093" spans="1:16" s="22" customFormat="1" x14ac:dyDescent="0.25">
      <c r="A3093" s="21">
        <v>2019</v>
      </c>
      <c r="B3093" s="21">
        <v>11</v>
      </c>
      <c r="C3093" s="21" t="s">
        <v>19</v>
      </c>
      <c r="D3093" s="21" t="s">
        <v>66</v>
      </c>
      <c r="E3093" s="21" t="s">
        <v>43</v>
      </c>
      <c r="F3093" s="21" t="s">
        <v>117</v>
      </c>
      <c r="G3093" s="21" t="s">
        <v>117</v>
      </c>
      <c r="H3093" s="21">
        <v>0.11</v>
      </c>
      <c r="I3093" s="21">
        <v>0</v>
      </c>
      <c r="J3093" s="21">
        <v>0</v>
      </c>
      <c r="K3093" s="21">
        <v>0</v>
      </c>
      <c r="L3093" s="21">
        <v>0</v>
      </c>
      <c r="M3093" s="21">
        <v>0</v>
      </c>
      <c r="N3093" s="21">
        <v>0</v>
      </c>
      <c r="O3093" s="21">
        <v>0.11</v>
      </c>
      <c r="P3093" s="82">
        <f t="shared" si="50"/>
        <v>0.11</v>
      </c>
    </row>
    <row r="3094" spans="1:16" s="22" customFormat="1" x14ac:dyDescent="0.25">
      <c r="A3094" s="21">
        <v>2019</v>
      </c>
      <c r="B3094" s="21">
        <v>11</v>
      </c>
      <c r="C3094" s="21" t="s">
        <v>133</v>
      </c>
      <c r="D3094" s="21" t="s">
        <v>292</v>
      </c>
      <c r="E3094" s="21" t="s">
        <v>29</v>
      </c>
      <c r="F3094" s="21" t="s">
        <v>293</v>
      </c>
      <c r="G3094" s="21" t="s">
        <v>294</v>
      </c>
      <c r="H3094" s="21">
        <v>0</v>
      </c>
      <c r="I3094" s="21">
        <v>0</v>
      </c>
      <c r="J3094" s="21">
        <v>0</v>
      </c>
      <c r="K3094" s="21">
        <v>0</v>
      </c>
      <c r="L3094" s="21">
        <v>0</v>
      </c>
      <c r="M3094" s="21">
        <v>0</v>
      </c>
      <c r="N3094" s="21">
        <v>0</v>
      </c>
      <c r="O3094" s="21">
        <v>0</v>
      </c>
      <c r="P3094" s="82">
        <f t="shared" si="50"/>
        <v>0</v>
      </c>
    </row>
    <row r="3095" spans="1:16" s="22" customFormat="1" x14ac:dyDescent="0.25">
      <c r="A3095" s="21">
        <v>2019</v>
      </c>
      <c r="B3095" s="21">
        <v>11</v>
      </c>
      <c r="C3095" s="21" t="s">
        <v>19</v>
      </c>
      <c r="D3095" s="21" t="s">
        <v>46</v>
      </c>
      <c r="E3095" s="21" t="s">
        <v>206</v>
      </c>
      <c r="F3095" s="21" t="s">
        <v>295</v>
      </c>
      <c r="G3095" s="21" t="s">
        <v>296</v>
      </c>
      <c r="H3095" s="21">
        <v>0.41</v>
      </c>
      <c r="I3095" s="21">
        <v>0</v>
      </c>
      <c r="J3095" s="21">
        <v>0</v>
      </c>
      <c r="K3095" s="21">
        <v>0.19</v>
      </c>
      <c r="L3095" s="21">
        <v>0.21</v>
      </c>
      <c r="M3095" s="21">
        <v>0</v>
      </c>
      <c r="N3095" s="21">
        <v>0</v>
      </c>
      <c r="O3095" s="21">
        <v>0</v>
      </c>
      <c r="P3095" s="82">
        <f t="shared" si="50"/>
        <v>0</v>
      </c>
    </row>
    <row r="3096" spans="1:16" s="22" customFormat="1" x14ac:dyDescent="0.25">
      <c r="A3096" s="21">
        <v>2019</v>
      </c>
      <c r="B3096" s="21">
        <v>11</v>
      </c>
      <c r="C3096" s="21" t="s">
        <v>19</v>
      </c>
      <c r="D3096" s="21" t="s">
        <v>46</v>
      </c>
      <c r="E3096" s="21" t="s">
        <v>206</v>
      </c>
      <c r="F3096" s="21" t="s">
        <v>297</v>
      </c>
      <c r="G3096" s="21" t="s">
        <v>296</v>
      </c>
      <c r="H3096" s="21">
        <v>0.19</v>
      </c>
      <c r="I3096" s="21">
        <v>0</v>
      </c>
      <c r="J3096" s="21">
        <v>0</v>
      </c>
      <c r="K3096" s="21">
        <v>0.09</v>
      </c>
      <c r="L3096" s="21">
        <v>0.1</v>
      </c>
      <c r="M3096" s="21">
        <v>0</v>
      </c>
      <c r="N3096" s="21">
        <v>0</v>
      </c>
      <c r="O3096" s="21">
        <v>0</v>
      </c>
      <c r="P3096" s="82">
        <f t="shared" si="50"/>
        <v>0</v>
      </c>
    </row>
    <row r="3097" spans="1:16" s="22" customFormat="1" x14ac:dyDescent="0.25">
      <c r="A3097" s="21">
        <v>2019</v>
      </c>
      <c r="B3097" s="21">
        <v>11</v>
      </c>
      <c r="C3097" s="21" t="s">
        <v>19</v>
      </c>
      <c r="D3097" s="21" t="s">
        <v>46</v>
      </c>
      <c r="E3097" s="21" t="s">
        <v>206</v>
      </c>
      <c r="F3097" s="21" t="s">
        <v>298</v>
      </c>
      <c r="G3097" s="21" t="s">
        <v>296</v>
      </c>
      <c r="H3097" s="21">
        <v>0.32</v>
      </c>
      <c r="I3097" s="21">
        <v>0</v>
      </c>
      <c r="J3097" s="21">
        <v>0</v>
      </c>
      <c r="K3097" s="21">
        <v>0.15</v>
      </c>
      <c r="L3097" s="21">
        <v>0.17</v>
      </c>
      <c r="M3097" s="21">
        <v>0</v>
      </c>
      <c r="N3097" s="21">
        <v>0</v>
      </c>
      <c r="O3097" s="21">
        <v>0</v>
      </c>
      <c r="P3097" s="82">
        <f t="shared" si="50"/>
        <v>0</v>
      </c>
    </row>
    <row r="3098" spans="1:16" s="22" customFormat="1" x14ac:dyDescent="0.25">
      <c r="A3098" s="21">
        <v>2019</v>
      </c>
      <c r="B3098" s="21">
        <v>11</v>
      </c>
      <c r="C3098" s="21" t="s">
        <v>19</v>
      </c>
      <c r="D3098" s="21" t="s">
        <v>299</v>
      </c>
      <c r="E3098" s="21" t="s">
        <v>81</v>
      </c>
      <c r="F3098" s="21" t="s">
        <v>300</v>
      </c>
      <c r="G3098" s="21" t="s">
        <v>301</v>
      </c>
      <c r="H3098" s="21">
        <v>5.1400000000000006</v>
      </c>
      <c r="I3098" s="21">
        <v>0</v>
      </c>
      <c r="J3098" s="21">
        <v>0</v>
      </c>
      <c r="K3098" s="21">
        <v>0</v>
      </c>
      <c r="L3098" s="21">
        <v>5.1400000000000006</v>
      </c>
      <c r="M3098" s="21">
        <v>0</v>
      </c>
      <c r="N3098" s="21">
        <v>0</v>
      </c>
      <c r="O3098" s="21">
        <v>0</v>
      </c>
      <c r="P3098" s="82">
        <f t="shared" si="50"/>
        <v>0</v>
      </c>
    </row>
    <row r="3099" spans="1:16" s="22" customFormat="1" x14ac:dyDescent="0.25">
      <c r="A3099" s="21">
        <v>2019</v>
      </c>
      <c r="B3099" s="21">
        <v>11</v>
      </c>
      <c r="C3099" s="21" t="s">
        <v>19</v>
      </c>
      <c r="D3099" s="21" t="s">
        <v>106</v>
      </c>
      <c r="E3099" s="21" t="s">
        <v>85</v>
      </c>
      <c r="F3099" s="21" t="s">
        <v>302</v>
      </c>
      <c r="G3099" s="21" t="s">
        <v>303</v>
      </c>
      <c r="H3099" s="21">
        <v>72.31</v>
      </c>
      <c r="I3099" s="21">
        <v>0</v>
      </c>
      <c r="J3099" s="21">
        <v>0</v>
      </c>
      <c r="K3099" s="21">
        <v>2.79</v>
      </c>
      <c r="L3099" s="21">
        <v>0</v>
      </c>
      <c r="M3099" s="21">
        <v>69.52</v>
      </c>
      <c r="N3099" s="21">
        <v>8.67</v>
      </c>
      <c r="O3099" s="21">
        <v>0</v>
      </c>
      <c r="P3099" s="82">
        <f t="shared" si="50"/>
        <v>60.849999999999994</v>
      </c>
    </row>
    <row r="3100" spans="1:16" s="22" customFormat="1" x14ac:dyDescent="0.25">
      <c r="A3100" s="21">
        <v>2019</v>
      </c>
      <c r="B3100" s="21">
        <v>11</v>
      </c>
      <c r="C3100" s="21" t="s">
        <v>19</v>
      </c>
      <c r="D3100" s="21" t="s">
        <v>20</v>
      </c>
      <c r="E3100" s="21" t="s">
        <v>304</v>
      </c>
      <c r="F3100" s="21" t="s">
        <v>305</v>
      </c>
      <c r="G3100" s="21" t="s">
        <v>306</v>
      </c>
      <c r="H3100" s="21">
        <v>0.14000000000000001</v>
      </c>
      <c r="I3100" s="21">
        <v>0</v>
      </c>
      <c r="J3100" s="21">
        <v>0</v>
      </c>
      <c r="K3100" s="21">
        <v>0.14000000000000001</v>
      </c>
      <c r="L3100" s="21">
        <v>0</v>
      </c>
      <c r="M3100" s="21">
        <v>0</v>
      </c>
      <c r="N3100" s="21">
        <v>0</v>
      </c>
      <c r="O3100" s="21">
        <v>0</v>
      </c>
      <c r="P3100" s="82">
        <f t="shared" si="50"/>
        <v>0</v>
      </c>
    </row>
    <row r="3101" spans="1:16" s="22" customFormat="1" x14ac:dyDescent="0.25">
      <c r="A3101" s="21">
        <v>2019</v>
      </c>
      <c r="B3101" s="21">
        <v>11</v>
      </c>
      <c r="C3101" s="21" t="s">
        <v>19</v>
      </c>
      <c r="D3101" s="21" t="s">
        <v>20</v>
      </c>
      <c r="E3101" s="21" t="s">
        <v>304</v>
      </c>
      <c r="F3101" s="21" t="s">
        <v>307</v>
      </c>
      <c r="G3101" s="21" t="s">
        <v>306</v>
      </c>
      <c r="H3101" s="21">
        <v>1.36</v>
      </c>
      <c r="I3101" s="21">
        <v>0</v>
      </c>
      <c r="J3101" s="21">
        <v>0</v>
      </c>
      <c r="K3101" s="21">
        <v>0.12000000000000001</v>
      </c>
      <c r="L3101" s="21">
        <v>1.24</v>
      </c>
      <c r="M3101" s="21">
        <v>0</v>
      </c>
      <c r="N3101" s="21">
        <v>0</v>
      </c>
      <c r="O3101" s="21">
        <v>0</v>
      </c>
      <c r="P3101" s="82">
        <f t="shared" si="50"/>
        <v>0</v>
      </c>
    </row>
    <row r="3102" spans="1:16" s="22" customFormat="1" x14ac:dyDescent="0.25">
      <c r="A3102" s="21">
        <v>2019</v>
      </c>
      <c r="B3102" s="21">
        <v>11</v>
      </c>
      <c r="C3102" s="21" t="s">
        <v>19</v>
      </c>
      <c r="D3102" s="21" t="s">
        <v>103</v>
      </c>
      <c r="E3102" s="21" t="s">
        <v>304</v>
      </c>
      <c r="F3102" s="21" t="s">
        <v>308</v>
      </c>
      <c r="G3102" s="21" t="s">
        <v>306</v>
      </c>
      <c r="H3102" s="21">
        <v>0.01</v>
      </c>
      <c r="I3102" s="21">
        <v>0</v>
      </c>
      <c r="J3102" s="21">
        <v>0</v>
      </c>
      <c r="K3102" s="21">
        <v>0</v>
      </c>
      <c r="L3102" s="21">
        <v>0.01</v>
      </c>
      <c r="M3102" s="21">
        <v>0</v>
      </c>
      <c r="N3102" s="21">
        <v>0</v>
      </c>
      <c r="O3102" s="21">
        <v>0</v>
      </c>
      <c r="P3102" s="82">
        <f t="shared" si="50"/>
        <v>0</v>
      </c>
    </row>
    <row r="3103" spans="1:16" s="22" customFormat="1" x14ac:dyDescent="0.25">
      <c r="A3103" s="21">
        <v>2019</v>
      </c>
      <c r="B3103" s="21">
        <v>11</v>
      </c>
      <c r="C3103" s="21" t="s">
        <v>19</v>
      </c>
      <c r="D3103" s="21" t="s">
        <v>106</v>
      </c>
      <c r="E3103" s="21" t="s">
        <v>81</v>
      </c>
      <c r="F3103" s="21" t="s">
        <v>309</v>
      </c>
      <c r="G3103" s="21" t="s">
        <v>310</v>
      </c>
      <c r="H3103" s="21">
        <v>12.89</v>
      </c>
      <c r="I3103" s="21">
        <v>0</v>
      </c>
      <c r="J3103" s="21">
        <v>0</v>
      </c>
      <c r="K3103" s="21">
        <v>0.06</v>
      </c>
      <c r="L3103" s="21">
        <v>12.83</v>
      </c>
      <c r="M3103" s="21">
        <v>0</v>
      </c>
      <c r="N3103" s="21">
        <v>0</v>
      </c>
      <c r="O3103" s="21">
        <v>0</v>
      </c>
      <c r="P3103" s="82">
        <f t="shared" si="50"/>
        <v>0</v>
      </c>
    </row>
    <row r="3104" spans="1:16" s="22" customFormat="1" x14ac:dyDescent="0.25">
      <c r="A3104" s="21">
        <v>2019</v>
      </c>
      <c r="B3104" s="21">
        <v>11</v>
      </c>
      <c r="C3104" s="21" t="s">
        <v>19</v>
      </c>
      <c r="D3104" s="21" t="s">
        <v>66</v>
      </c>
      <c r="E3104" s="21" t="s">
        <v>549</v>
      </c>
      <c r="F3104" s="21" t="s">
        <v>550</v>
      </c>
      <c r="G3104" s="21" t="s">
        <v>551</v>
      </c>
      <c r="H3104" s="21">
        <v>0.04</v>
      </c>
      <c r="I3104" s="21">
        <v>0</v>
      </c>
      <c r="J3104" s="21">
        <v>0</v>
      </c>
      <c r="K3104" s="21">
        <v>0.04</v>
      </c>
      <c r="L3104" s="21">
        <v>0</v>
      </c>
      <c r="M3104" s="21">
        <v>0</v>
      </c>
      <c r="N3104" s="21">
        <v>0</v>
      </c>
      <c r="O3104" s="21">
        <v>0</v>
      </c>
      <c r="P3104" s="82">
        <f t="shared" si="50"/>
        <v>0</v>
      </c>
    </row>
    <row r="3105" spans="1:16" s="22" customFormat="1" x14ac:dyDescent="0.25">
      <c r="A3105" s="21">
        <v>2019</v>
      </c>
      <c r="B3105" s="21">
        <v>11</v>
      </c>
      <c r="C3105" s="21" t="s">
        <v>19</v>
      </c>
      <c r="D3105" s="21" t="s">
        <v>103</v>
      </c>
      <c r="E3105" s="21" t="s">
        <v>81</v>
      </c>
      <c r="F3105" s="21" t="s">
        <v>311</v>
      </c>
      <c r="G3105" s="21" t="s">
        <v>312</v>
      </c>
      <c r="H3105" s="21">
        <v>0.14000000000000001</v>
      </c>
      <c r="I3105" s="21">
        <v>0</v>
      </c>
      <c r="J3105" s="21">
        <v>0</v>
      </c>
      <c r="K3105" s="21">
        <v>0.14000000000000001</v>
      </c>
      <c r="L3105" s="21">
        <v>0</v>
      </c>
      <c r="M3105" s="21">
        <v>0</v>
      </c>
      <c r="N3105" s="21">
        <v>0</v>
      </c>
      <c r="O3105" s="21">
        <v>0</v>
      </c>
      <c r="P3105" s="82">
        <f t="shared" si="50"/>
        <v>0</v>
      </c>
    </row>
    <row r="3106" spans="1:16" s="22" customFormat="1" x14ac:dyDescent="0.25">
      <c r="A3106" s="21">
        <v>2019</v>
      </c>
      <c r="B3106" s="21">
        <v>11</v>
      </c>
      <c r="C3106" s="21" t="s">
        <v>19</v>
      </c>
      <c r="D3106" s="21" t="s">
        <v>78</v>
      </c>
      <c r="E3106" s="21" t="s">
        <v>313</v>
      </c>
      <c r="F3106" s="21" t="s">
        <v>314</v>
      </c>
      <c r="G3106" s="21" t="s">
        <v>315</v>
      </c>
      <c r="H3106" s="21">
        <v>78.31</v>
      </c>
      <c r="I3106" s="21">
        <v>0</v>
      </c>
      <c r="J3106" s="21">
        <v>0</v>
      </c>
      <c r="K3106" s="21">
        <v>0.44999999999999996</v>
      </c>
      <c r="L3106" s="21">
        <v>13.58</v>
      </c>
      <c r="M3106" s="21">
        <v>0</v>
      </c>
      <c r="N3106" s="21">
        <v>0</v>
      </c>
      <c r="O3106" s="21">
        <v>64.28</v>
      </c>
      <c r="P3106" s="82">
        <f t="shared" si="50"/>
        <v>64.28</v>
      </c>
    </row>
    <row r="3107" spans="1:16" s="22" customFormat="1" x14ac:dyDescent="0.25">
      <c r="A3107" s="21">
        <v>2019</v>
      </c>
      <c r="B3107" s="21">
        <v>11</v>
      </c>
      <c r="C3107" s="21" t="s">
        <v>19</v>
      </c>
      <c r="D3107" s="21" t="s">
        <v>78</v>
      </c>
      <c r="E3107" s="21" t="s">
        <v>313</v>
      </c>
      <c r="F3107" s="21" t="s">
        <v>316</v>
      </c>
      <c r="G3107" s="21" t="s">
        <v>315</v>
      </c>
      <c r="H3107" s="21">
        <v>191.77</v>
      </c>
      <c r="I3107" s="21">
        <v>0</v>
      </c>
      <c r="J3107" s="21">
        <v>0</v>
      </c>
      <c r="K3107" s="21">
        <v>1.56</v>
      </c>
      <c r="L3107" s="21">
        <v>8.4700000000000006</v>
      </c>
      <c r="M3107" s="21">
        <v>0</v>
      </c>
      <c r="N3107" s="21">
        <v>0</v>
      </c>
      <c r="O3107" s="21">
        <v>181.74</v>
      </c>
      <c r="P3107" s="82">
        <f t="shared" si="50"/>
        <v>181.74</v>
      </c>
    </row>
    <row r="3108" spans="1:16" s="22" customFormat="1" x14ac:dyDescent="0.25">
      <c r="A3108" s="21">
        <v>2019</v>
      </c>
      <c r="B3108" s="21">
        <v>11</v>
      </c>
      <c r="C3108" s="21" t="s">
        <v>19</v>
      </c>
      <c r="D3108" s="21" t="s">
        <v>78</v>
      </c>
      <c r="E3108" s="21" t="s">
        <v>280</v>
      </c>
      <c r="F3108" s="21" t="s">
        <v>320</v>
      </c>
      <c r="G3108" s="21" t="s">
        <v>319</v>
      </c>
      <c r="H3108" s="21">
        <v>1.6800000000000002</v>
      </c>
      <c r="I3108" s="21">
        <v>0</v>
      </c>
      <c r="J3108" s="21">
        <v>0</v>
      </c>
      <c r="K3108" s="21">
        <v>1.6800000000000002</v>
      </c>
      <c r="L3108" s="21">
        <v>0</v>
      </c>
      <c r="M3108" s="21">
        <v>0</v>
      </c>
      <c r="N3108" s="21">
        <v>0</v>
      </c>
      <c r="O3108" s="21">
        <v>0</v>
      </c>
      <c r="P3108" s="82">
        <f t="shared" si="50"/>
        <v>0</v>
      </c>
    </row>
    <row r="3109" spans="1:16" s="22" customFormat="1" x14ac:dyDescent="0.25">
      <c r="A3109" s="21">
        <v>2019</v>
      </c>
      <c r="B3109" s="21">
        <v>11</v>
      </c>
      <c r="C3109" s="21" t="s">
        <v>19</v>
      </c>
      <c r="D3109" s="21" t="s">
        <v>78</v>
      </c>
      <c r="E3109" s="21" t="s">
        <v>280</v>
      </c>
      <c r="F3109" s="21" t="s">
        <v>321</v>
      </c>
      <c r="G3109" s="21" t="s">
        <v>319</v>
      </c>
      <c r="H3109" s="21">
        <v>1.31</v>
      </c>
      <c r="I3109" s="21">
        <v>0</v>
      </c>
      <c r="J3109" s="21">
        <v>0</v>
      </c>
      <c r="K3109" s="21">
        <v>1.31</v>
      </c>
      <c r="L3109" s="21">
        <v>0</v>
      </c>
      <c r="M3109" s="21">
        <v>0</v>
      </c>
      <c r="N3109" s="21">
        <v>0</v>
      </c>
      <c r="O3109" s="21">
        <v>0</v>
      </c>
      <c r="P3109" s="82">
        <f t="shared" si="50"/>
        <v>0</v>
      </c>
    </row>
    <row r="3110" spans="1:16" s="22" customFormat="1" x14ac:dyDescent="0.25">
      <c r="A3110" s="21">
        <v>2019</v>
      </c>
      <c r="B3110" s="21">
        <v>11</v>
      </c>
      <c r="C3110" s="21" t="s">
        <v>19</v>
      </c>
      <c r="D3110" s="21" t="s">
        <v>78</v>
      </c>
      <c r="E3110" s="21" t="s">
        <v>280</v>
      </c>
      <c r="F3110" s="21" t="s">
        <v>322</v>
      </c>
      <c r="G3110" s="21" t="s">
        <v>319</v>
      </c>
      <c r="H3110" s="21">
        <v>8.2200000000000006</v>
      </c>
      <c r="I3110" s="21">
        <v>0</v>
      </c>
      <c r="J3110" s="21">
        <v>0</v>
      </c>
      <c r="K3110" s="21">
        <v>3.81</v>
      </c>
      <c r="L3110" s="21">
        <v>4.41</v>
      </c>
      <c r="M3110" s="21">
        <v>0</v>
      </c>
      <c r="N3110" s="21">
        <v>0</v>
      </c>
      <c r="O3110" s="21">
        <v>0</v>
      </c>
      <c r="P3110" s="82">
        <f t="shared" si="50"/>
        <v>0</v>
      </c>
    </row>
    <row r="3111" spans="1:16" s="22" customFormat="1" x14ac:dyDescent="0.25">
      <c r="A3111" s="21">
        <v>2019</v>
      </c>
      <c r="B3111" s="21">
        <v>11</v>
      </c>
      <c r="C3111" s="21" t="s">
        <v>19</v>
      </c>
      <c r="D3111" s="21" t="s">
        <v>46</v>
      </c>
      <c r="E3111" s="21" t="s">
        <v>81</v>
      </c>
      <c r="F3111" s="21" t="s">
        <v>323</v>
      </c>
      <c r="G3111" s="21" t="s">
        <v>324</v>
      </c>
      <c r="H3111" s="21">
        <v>1.1000000000000001</v>
      </c>
      <c r="I3111" s="21">
        <v>0</v>
      </c>
      <c r="J3111" s="21">
        <v>0</v>
      </c>
      <c r="K3111" s="21">
        <v>1.1000000000000001</v>
      </c>
      <c r="L3111" s="21">
        <v>0</v>
      </c>
      <c r="M3111" s="21">
        <v>0</v>
      </c>
      <c r="N3111" s="21">
        <v>0</v>
      </c>
      <c r="O3111" s="21">
        <v>0</v>
      </c>
      <c r="P3111" s="82">
        <f t="shared" si="50"/>
        <v>0</v>
      </c>
    </row>
    <row r="3112" spans="1:16" s="22" customFormat="1" x14ac:dyDescent="0.25">
      <c r="A3112" s="21">
        <v>2019</v>
      </c>
      <c r="B3112" s="21">
        <v>11</v>
      </c>
      <c r="C3112" s="21" t="s">
        <v>19</v>
      </c>
      <c r="D3112" s="21" t="s">
        <v>103</v>
      </c>
      <c r="E3112" s="21" t="s">
        <v>81</v>
      </c>
      <c r="F3112" s="21" t="s">
        <v>325</v>
      </c>
      <c r="G3112" s="21" t="s">
        <v>326</v>
      </c>
      <c r="H3112" s="21">
        <v>5.41</v>
      </c>
      <c r="I3112" s="21">
        <v>0</v>
      </c>
      <c r="J3112" s="21">
        <v>0</v>
      </c>
      <c r="K3112" s="21">
        <v>0.01</v>
      </c>
      <c r="L3112" s="21">
        <v>5.4</v>
      </c>
      <c r="M3112" s="21">
        <v>0</v>
      </c>
      <c r="N3112" s="21">
        <v>0</v>
      </c>
      <c r="O3112" s="21">
        <v>0</v>
      </c>
      <c r="P3112" s="82">
        <f t="shared" si="50"/>
        <v>0</v>
      </c>
    </row>
    <row r="3113" spans="1:16" s="22" customFormat="1" x14ac:dyDescent="0.25">
      <c r="A3113" s="21">
        <v>2019</v>
      </c>
      <c r="B3113" s="21">
        <v>11</v>
      </c>
      <c r="C3113" s="21" t="s">
        <v>327</v>
      </c>
      <c r="D3113" s="21" t="s">
        <v>328</v>
      </c>
      <c r="E3113" s="21" t="s">
        <v>29</v>
      </c>
      <c r="F3113" s="21" t="s">
        <v>329</v>
      </c>
      <c r="G3113" s="21" t="s">
        <v>330</v>
      </c>
      <c r="H3113" s="21">
        <v>15.48</v>
      </c>
      <c r="I3113" s="21">
        <v>0</v>
      </c>
      <c r="J3113" s="21">
        <v>0</v>
      </c>
      <c r="K3113" s="21">
        <v>3.83</v>
      </c>
      <c r="L3113" s="21">
        <v>11.66</v>
      </c>
      <c r="M3113" s="21">
        <v>0</v>
      </c>
      <c r="N3113" s="21">
        <v>0</v>
      </c>
      <c r="O3113" s="21">
        <v>0</v>
      </c>
      <c r="P3113" s="82">
        <f t="shared" si="50"/>
        <v>0</v>
      </c>
    </row>
    <row r="3114" spans="1:16" s="22" customFormat="1" x14ac:dyDescent="0.25">
      <c r="A3114" s="21">
        <v>2019</v>
      </c>
      <c r="B3114" s="21">
        <v>11</v>
      </c>
      <c r="C3114" s="21" t="s">
        <v>327</v>
      </c>
      <c r="D3114" s="21" t="s">
        <v>328</v>
      </c>
      <c r="E3114" s="21" t="s">
        <v>29</v>
      </c>
      <c r="F3114" s="21" t="s">
        <v>331</v>
      </c>
      <c r="G3114" s="21" t="s">
        <v>330</v>
      </c>
      <c r="H3114" s="21">
        <v>23.05</v>
      </c>
      <c r="I3114" s="21">
        <v>0</v>
      </c>
      <c r="J3114" s="21">
        <v>0</v>
      </c>
      <c r="K3114" s="21">
        <v>0.6</v>
      </c>
      <c r="L3114" s="21">
        <v>22.44</v>
      </c>
      <c r="M3114" s="21">
        <v>0</v>
      </c>
      <c r="N3114" s="21">
        <v>0</v>
      </c>
      <c r="O3114" s="21">
        <v>0</v>
      </c>
      <c r="P3114" s="82">
        <f t="shared" si="50"/>
        <v>0</v>
      </c>
    </row>
    <row r="3115" spans="1:16" s="22" customFormat="1" x14ac:dyDescent="0.25">
      <c r="A3115" s="21">
        <v>2019</v>
      </c>
      <c r="B3115" s="21">
        <v>11</v>
      </c>
      <c r="C3115" s="21" t="s">
        <v>89</v>
      </c>
      <c r="D3115" s="21" t="s">
        <v>332</v>
      </c>
      <c r="E3115" s="21" t="s">
        <v>29</v>
      </c>
      <c r="F3115" s="21" t="s">
        <v>333</v>
      </c>
      <c r="G3115" s="21" t="s">
        <v>330</v>
      </c>
      <c r="H3115" s="21">
        <v>1</v>
      </c>
      <c r="I3115" s="21">
        <v>0</v>
      </c>
      <c r="J3115" s="21">
        <v>0</v>
      </c>
      <c r="K3115" s="21">
        <v>0.02</v>
      </c>
      <c r="L3115" s="21">
        <v>0.57999999999999996</v>
      </c>
      <c r="M3115" s="21">
        <v>0</v>
      </c>
      <c r="N3115" s="21">
        <v>0</v>
      </c>
      <c r="O3115" s="21">
        <v>0.4</v>
      </c>
      <c r="P3115" s="82">
        <f t="shared" si="50"/>
        <v>0.4</v>
      </c>
    </row>
    <row r="3116" spans="1:16" s="22" customFormat="1" x14ac:dyDescent="0.25">
      <c r="A3116" s="21">
        <v>2019</v>
      </c>
      <c r="B3116" s="21">
        <v>11</v>
      </c>
      <c r="C3116" s="21" t="s">
        <v>89</v>
      </c>
      <c r="D3116" s="21" t="s">
        <v>273</v>
      </c>
      <c r="E3116" s="21" t="s">
        <v>29</v>
      </c>
      <c r="F3116" s="21" t="s">
        <v>334</v>
      </c>
      <c r="G3116" s="21" t="s">
        <v>330</v>
      </c>
      <c r="H3116" s="21">
        <v>31.54</v>
      </c>
      <c r="I3116" s="21">
        <v>0</v>
      </c>
      <c r="J3116" s="21">
        <v>0</v>
      </c>
      <c r="K3116" s="21">
        <v>7.2</v>
      </c>
      <c r="L3116" s="21">
        <v>4.83</v>
      </c>
      <c r="M3116" s="21">
        <v>0</v>
      </c>
      <c r="N3116" s="21">
        <v>0</v>
      </c>
      <c r="O3116" s="21">
        <v>19.510000000000002</v>
      </c>
      <c r="P3116" s="82">
        <f t="shared" si="50"/>
        <v>19.510000000000002</v>
      </c>
    </row>
    <row r="3117" spans="1:16" s="22" customFormat="1" x14ac:dyDescent="0.25">
      <c r="A3117" s="21">
        <v>2019</v>
      </c>
      <c r="B3117" s="21">
        <v>11</v>
      </c>
      <c r="C3117" s="21" t="s">
        <v>327</v>
      </c>
      <c r="D3117" s="21" t="s">
        <v>328</v>
      </c>
      <c r="E3117" s="21" t="s">
        <v>29</v>
      </c>
      <c r="F3117" s="21" t="s">
        <v>335</v>
      </c>
      <c r="G3117" s="21" t="s">
        <v>330</v>
      </c>
      <c r="H3117" s="21">
        <v>5.15</v>
      </c>
      <c r="I3117" s="21">
        <v>0</v>
      </c>
      <c r="J3117" s="21">
        <v>0</v>
      </c>
      <c r="K3117" s="21">
        <v>3.35</v>
      </c>
      <c r="L3117" s="21">
        <v>1.8</v>
      </c>
      <c r="M3117" s="21">
        <v>0</v>
      </c>
      <c r="N3117" s="21">
        <v>0</v>
      </c>
      <c r="O3117" s="21">
        <v>0</v>
      </c>
      <c r="P3117" s="82">
        <f t="shared" si="50"/>
        <v>0</v>
      </c>
    </row>
    <row r="3118" spans="1:16" s="22" customFormat="1" x14ac:dyDescent="0.25">
      <c r="A3118" s="21">
        <v>2019</v>
      </c>
      <c r="B3118" s="21">
        <v>11</v>
      </c>
      <c r="C3118" s="21" t="s">
        <v>146</v>
      </c>
      <c r="D3118" s="21" t="s">
        <v>336</v>
      </c>
      <c r="E3118" s="21" t="s">
        <v>29</v>
      </c>
      <c r="F3118" s="21" t="s">
        <v>337</v>
      </c>
      <c r="G3118" s="21" t="s">
        <v>330</v>
      </c>
      <c r="H3118" s="21">
        <v>130.03</v>
      </c>
      <c r="I3118" s="21">
        <v>0</v>
      </c>
      <c r="J3118" s="21">
        <v>0</v>
      </c>
      <c r="K3118" s="21">
        <v>5.58</v>
      </c>
      <c r="L3118" s="21">
        <v>69.11</v>
      </c>
      <c r="M3118" s="21">
        <v>0</v>
      </c>
      <c r="N3118" s="21">
        <v>0</v>
      </c>
      <c r="O3118" s="21">
        <v>55.330000000000005</v>
      </c>
      <c r="P3118" s="82">
        <f t="shared" si="50"/>
        <v>55.330000000000005</v>
      </c>
    </row>
    <row r="3119" spans="1:16" s="22" customFormat="1" x14ac:dyDescent="0.25">
      <c r="A3119" s="21">
        <v>2019</v>
      </c>
      <c r="B3119" s="21">
        <v>11</v>
      </c>
      <c r="C3119" s="21" t="s">
        <v>89</v>
      </c>
      <c r="D3119" s="21" t="s">
        <v>332</v>
      </c>
      <c r="E3119" s="21" t="s">
        <v>29</v>
      </c>
      <c r="F3119" s="21" t="s">
        <v>337</v>
      </c>
      <c r="G3119" s="21" t="s">
        <v>330</v>
      </c>
      <c r="H3119" s="21">
        <v>21.2</v>
      </c>
      <c r="I3119" s="21">
        <v>0</v>
      </c>
      <c r="J3119" s="21">
        <v>0</v>
      </c>
      <c r="K3119" s="21">
        <v>0.91</v>
      </c>
      <c r="L3119" s="21">
        <v>11.270000000000001</v>
      </c>
      <c r="M3119" s="21">
        <v>0</v>
      </c>
      <c r="N3119" s="21">
        <v>0</v>
      </c>
      <c r="O3119" s="21">
        <v>9.02</v>
      </c>
      <c r="P3119" s="82">
        <f t="shared" si="50"/>
        <v>9.02</v>
      </c>
    </row>
    <row r="3120" spans="1:16" s="22" customFormat="1" x14ac:dyDescent="0.25">
      <c r="A3120" s="21">
        <v>2019</v>
      </c>
      <c r="B3120" s="21">
        <v>11</v>
      </c>
      <c r="C3120" s="21" t="s">
        <v>15</v>
      </c>
      <c r="D3120" s="21" t="s">
        <v>24</v>
      </c>
      <c r="E3120" s="21" t="s">
        <v>541</v>
      </c>
      <c r="F3120" s="21" t="s">
        <v>338</v>
      </c>
      <c r="G3120" s="21" t="s">
        <v>338</v>
      </c>
      <c r="H3120" s="21">
        <v>118.24</v>
      </c>
      <c r="I3120" s="21">
        <v>0</v>
      </c>
      <c r="J3120" s="21">
        <v>0</v>
      </c>
      <c r="K3120" s="21">
        <v>1.9300000000000002</v>
      </c>
      <c r="L3120" s="21">
        <v>4.5</v>
      </c>
      <c r="M3120" s="21">
        <v>0</v>
      </c>
      <c r="N3120" s="21">
        <v>0</v>
      </c>
      <c r="O3120" s="21">
        <v>111.8</v>
      </c>
      <c r="P3120" s="82">
        <f t="shared" si="50"/>
        <v>111.8</v>
      </c>
    </row>
    <row r="3121" spans="1:16" s="22" customFormat="1" x14ac:dyDescent="0.25">
      <c r="A3121" s="21">
        <v>2019</v>
      </c>
      <c r="B3121" s="21">
        <v>11</v>
      </c>
      <c r="C3121" s="21" t="s">
        <v>124</v>
      </c>
      <c r="D3121" s="21" t="s">
        <v>125</v>
      </c>
      <c r="E3121" s="21" t="s">
        <v>67</v>
      </c>
      <c r="F3121" s="21" t="s">
        <v>343</v>
      </c>
      <c r="G3121" s="21" t="s">
        <v>344</v>
      </c>
      <c r="H3121" s="21">
        <v>1.03</v>
      </c>
      <c r="I3121" s="21">
        <v>0</v>
      </c>
      <c r="J3121" s="21">
        <v>0</v>
      </c>
      <c r="K3121" s="21">
        <v>1.03</v>
      </c>
      <c r="L3121" s="21">
        <v>0</v>
      </c>
      <c r="M3121" s="21">
        <v>0</v>
      </c>
      <c r="N3121" s="21">
        <v>0</v>
      </c>
      <c r="O3121" s="21">
        <v>0</v>
      </c>
      <c r="P3121" s="82">
        <f t="shared" si="50"/>
        <v>0</v>
      </c>
    </row>
    <row r="3122" spans="1:16" s="22" customFormat="1" x14ac:dyDescent="0.25">
      <c r="A3122" s="21">
        <v>2019</v>
      </c>
      <c r="B3122" s="21">
        <v>11</v>
      </c>
      <c r="C3122" s="21" t="s">
        <v>124</v>
      </c>
      <c r="D3122" s="21" t="s">
        <v>125</v>
      </c>
      <c r="E3122" s="21" t="s">
        <v>67</v>
      </c>
      <c r="F3122" s="21" t="s">
        <v>345</v>
      </c>
      <c r="G3122" s="21" t="s">
        <v>344</v>
      </c>
      <c r="H3122" s="21">
        <v>1.18</v>
      </c>
      <c r="I3122" s="21">
        <v>0</v>
      </c>
      <c r="J3122" s="21">
        <v>0</v>
      </c>
      <c r="K3122" s="21">
        <v>0.6</v>
      </c>
      <c r="L3122" s="21">
        <v>0.57999999999999996</v>
      </c>
      <c r="M3122" s="21">
        <v>0</v>
      </c>
      <c r="N3122" s="21">
        <v>0</v>
      </c>
      <c r="O3122" s="21">
        <v>0</v>
      </c>
      <c r="P3122" s="82">
        <f t="shared" si="50"/>
        <v>0</v>
      </c>
    </row>
    <row r="3123" spans="1:16" s="22" customFormat="1" x14ac:dyDescent="0.25">
      <c r="A3123" s="21">
        <v>2019</v>
      </c>
      <c r="B3123" s="21">
        <v>11</v>
      </c>
      <c r="C3123" s="21" t="s">
        <v>61</v>
      </c>
      <c r="D3123" s="21" t="s">
        <v>346</v>
      </c>
      <c r="E3123" s="21" t="s">
        <v>67</v>
      </c>
      <c r="F3123" s="21" t="s">
        <v>347</v>
      </c>
      <c r="G3123" s="21" t="s">
        <v>348</v>
      </c>
      <c r="H3123" s="21">
        <v>14.85</v>
      </c>
      <c r="I3123" s="21">
        <v>0</v>
      </c>
      <c r="J3123" s="21">
        <v>0</v>
      </c>
      <c r="K3123" s="21">
        <v>14.85</v>
      </c>
      <c r="L3123" s="21">
        <v>0</v>
      </c>
      <c r="M3123" s="21">
        <v>0</v>
      </c>
      <c r="N3123" s="21">
        <v>0</v>
      </c>
      <c r="O3123" s="21">
        <v>0</v>
      </c>
      <c r="P3123" s="82">
        <f t="shared" si="50"/>
        <v>0</v>
      </c>
    </row>
    <row r="3124" spans="1:16" s="22" customFormat="1" x14ac:dyDescent="0.25">
      <c r="A3124" s="21">
        <v>2019</v>
      </c>
      <c r="B3124" s="21">
        <v>11</v>
      </c>
      <c r="C3124" s="21" t="s">
        <v>133</v>
      </c>
      <c r="D3124" s="21" t="s">
        <v>349</v>
      </c>
      <c r="E3124" s="21" t="s">
        <v>543</v>
      </c>
      <c r="F3124" s="21" t="s">
        <v>350</v>
      </c>
      <c r="G3124" s="21" t="s">
        <v>351</v>
      </c>
      <c r="H3124" s="21">
        <v>202.76</v>
      </c>
      <c r="I3124" s="21">
        <v>0</v>
      </c>
      <c r="J3124" s="21">
        <v>0</v>
      </c>
      <c r="K3124" s="21">
        <v>102.11</v>
      </c>
      <c r="L3124" s="21">
        <v>100.65</v>
      </c>
      <c r="M3124" s="21">
        <v>0</v>
      </c>
      <c r="N3124" s="21">
        <v>0</v>
      </c>
      <c r="O3124" s="21">
        <v>0</v>
      </c>
      <c r="P3124" s="82">
        <f t="shared" si="50"/>
        <v>0</v>
      </c>
    </row>
    <row r="3125" spans="1:16" s="22" customFormat="1" x14ac:dyDescent="0.25">
      <c r="A3125" s="21">
        <v>2019</v>
      </c>
      <c r="B3125" s="21">
        <v>11</v>
      </c>
      <c r="C3125" s="21" t="s">
        <v>133</v>
      </c>
      <c r="D3125" s="21" t="s">
        <v>238</v>
      </c>
      <c r="E3125" s="21" t="s">
        <v>543</v>
      </c>
      <c r="F3125" s="21" t="s">
        <v>352</v>
      </c>
      <c r="G3125" s="21" t="s">
        <v>351</v>
      </c>
      <c r="H3125" s="21">
        <v>2.16</v>
      </c>
      <c r="I3125" s="21">
        <v>0</v>
      </c>
      <c r="J3125" s="21">
        <v>0</v>
      </c>
      <c r="K3125" s="21">
        <v>1.04</v>
      </c>
      <c r="L3125" s="21">
        <v>1.1200000000000001</v>
      </c>
      <c r="M3125" s="21">
        <v>0</v>
      </c>
      <c r="N3125" s="21">
        <v>0</v>
      </c>
      <c r="O3125" s="21">
        <v>0</v>
      </c>
      <c r="P3125" s="82">
        <f t="shared" si="50"/>
        <v>0</v>
      </c>
    </row>
    <row r="3126" spans="1:16" s="22" customFormat="1" x14ac:dyDescent="0.25">
      <c r="A3126" s="21">
        <v>2019</v>
      </c>
      <c r="B3126" s="21">
        <v>11</v>
      </c>
      <c r="C3126" s="21" t="s">
        <v>124</v>
      </c>
      <c r="D3126" s="21" t="s">
        <v>353</v>
      </c>
      <c r="E3126" s="21" t="s">
        <v>543</v>
      </c>
      <c r="F3126" s="21" t="s">
        <v>354</v>
      </c>
      <c r="G3126" s="21" t="s">
        <v>355</v>
      </c>
      <c r="H3126" s="21">
        <v>0.56000000000000005</v>
      </c>
      <c r="I3126" s="21">
        <v>0</v>
      </c>
      <c r="J3126" s="21">
        <v>0</v>
      </c>
      <c r="K3126" s="21">
        <v>0.56000000000000005</v>
      </c>
      <c r="L3126" s="21">
        <v>0</v>
      </c>
      <c r="M3126" s="21">
        <v>0</v>
      </c>
      <c r="N3126" s="21">
        <v>0</v>
      </c>
      <c r="O3126" s="21">
        <v>0</v>
      </c>
      <c r="P3126" s="82">
        <f t="shared" si="50"/>
        <v>0</v>
      </c>
    </row>
    <row r="3127" spans="1:16" s="22" customFormat="1" x14ac:dyDescent="0.25">
      <c r="A3127" s="21">
        <v>2019</v>
      </c>
      <c r="B3127" s="21">
        <v>11</v>
      </c>
      <c r="C3127" s="21" t="s">
        <v>55</v>
      </c>
      <c r="D3127" s="21" t="s">
        <v>249</v>
      </c>
      <c r="E3127" s="21" t="s">
        <v>250</v>
      </c>
      <c r="F3127" s="21" t="s">
        <v>356</v>
      </c>
      <c r="G3127" s="21" t="s">
        <v>357</v>
      </c>
      <c r="H3127" s="21">
        <v>3.42</v>
      </c>
      <c r="I3127" s="21">
        <v>0</v>
      </c>
      <c r="J3127" s="21">
        <v>0</v>
      </c>
      <c r="K3127" s="21">
        <v>2.4500000000000002</v>
      </c>
      <c r="L3127" s="21">
        <v>0.97</v>
      </c>
      <c r="M3127" s="21">
        <v>0</v>
      </c>
      <c r="N3127" s="21">
        <v>0</v>
      </c>
      <c r="O3127" s="21">
        <v>0</v>
      </c>
      <c r="P3127" s="82">
        <f t="shared" si="50"/>
        <v>0</v>
      </c>
    </row>
    <row r="3128" spans="1:16" s="22" customFormat="1" x14ac:dyDescent="0.25">
      <c r="A3128" s="21">
        <v>2019</v>
      </c>
      <c r="B3128" s="21">
        <v>11</v>
      </c>
      <c r="C3128" s="21" t="s">
        <v>55</v>
      </c>
      <c r="D3128" s="21" t="s">
        <v>249</v>
      </c>
      <c r="E3128" s="21" t="s">
        <v>250</v>
      </c>
      <c r="F3128" s="21" t="s">
        <v>358</v>
      </c>
      <c r="G3128" s="21" t="s">
        <v>357</v>
      </c>
      <c r="H3128" s="21">
        <v>24.56</v>
      </c>
      <c r="I3128" s="21">
        <v>0</v>
      </c>
      <c r="J3128" s="21">
        <v>0</v>
      </c>
      <c r="K3128" s="21">
        <v>1.1100000000000001</v>
      </c>
      <c r="L3128" s="21">
        <v>23.45</v>
      </c>
      <c r="M3128" s="21">
        <v>0</v>
      </c>
      <c r="N3128" s="21">
        <v>0</v>
      </c>
      <c r="O3128" s="21">
        <v>0</v>
      </c>
      <c r="P3128" s="82">
        <f t="shared" si="50"/>
        <v>0</v>
      </c>
    </row>
    <row r="3129" spans="1:16" s="22" customFormat="1" x14ac:dyDescent="0.25">
      <c r="A3129" s="21">
        <v>2019</v>
      </c>
      <c r="B3129" s="21">
        <v>11</v>
      </c>
      <c r="C3129" s="21" t="s">
        <v>55</v>
      </c>
      <c r="D3129" s="21" t="s">
        <v>249</v>
      </c>
      <c r="E3129" s="21" t="s">
        <v>250</v>
      </c>
      <c r="F3129" s="21" t="s">
        <v>359</v>
      </c>
      <c r="G3129" s="21" t="s">
        <v>357</v>
      </c>
      <c r="H3129" s="21">
        <v>54.45</v>
      </c>
      <c r="I3129" s="21">
        <v>0</v>
      </c>
      <c r="J3129" s="21">
        <v>0</v>
      </c>
      <c r="K3129" s="21">
        <v>3.87</v>
      </c>
      <c r="L3129" s="21">
        <v>50.58</v>
      </c>
      <c r="M3129" s="21">
        <v>0</v>
      </c>
      <c r="N3129" s="21">
        <v>0</v>
      </c>
      <c r="O3129" s="21">
        <v>0</v>
      </c>
      <c r="P3129" s="82">
        <f t="shared" si="50"/>
        <v>0</v>
      </c>
    </row>
    <row r="3130" spans="1:16" s="22" customFormat="1" x14ac:dyDescent="0.25">
      <c r="A3130" s="21">
        <v>2019</v>
      </c>
      <c r="B3130" s="21">
        <v>11</v>
      </c>
      <c r="C3130" s="21" t="s">
        <v>55</v>
      </c>
      <c r="D3130" s="21" t="s">
        <v>249</v>
      </c>
      <c r="E3130" s="21" t="s">
        <v>250</v>
      </c>
      <c r="F3130" s="21" t="s">
        <v>360</v>
      </c>
      <c r="G3130" s="21" t="s">
        <v>357</v>
      </c>
      <c r="H3130" s="21">
        <v>25.84</v>
      </c>
      <c r="I3130" s="21">
        <v>0</v>
      </c>
      <c r="J3130" s="21">
        <v>0</v>
      </c>
      <c r="K3130" s="21">
        <v>7.77</v>
      </c>
      <c r="L3130" s="21">
        <v>18.07</v>
      </c>
      <c r="M3130" s="21">
        <v>0</v>
      </c>
      <c r="N3130" s="21">
        <v>0</v>
      </c>
      <c r="O3130" s="21">
        <v>0</v>
      </c>
      <c r="P3130" s="82">
        <f t="shared" si="50"/>
        <v>0</v>
      </c>
    </row>
    <row r="3131" spans="1:16" s="22" customFormat="1" x14ac:dyDescent="0.25">
      <c r="A3131" s="21">
        <v>2019</v>
      </c>
      <c r="B3131" s="21">
        <v>11</v>
      </c>
      <c r="C3131" s="21" t="s">
        <v>327</v>
      </c>
      <c r="D3131" s="21" t="s">
        <v>361</v>
      </c>
      <c r="E3131" s="21" t="s">
        <v>250</v>
      </c>
      <c r="F3131" s="21" t="s">
        <v>362</v>
      </c>
      <c r="G3131" s="21" t="s">
        <v>357</v>
      </c>
      <c r="H3131" s="21">
        <v>1.58</v>
      </c>
      <c r="I3131" s="21">
        <v>0</v>
      </c>
      <c r="J3131" s="21">
        <v>0</v>
      </c>
      <c r="K3131" s="21">
        <v>0</v>
      </c>
      <c r="L3131" s="21">
        <v>1.58</v>
      </c>
      <c r="M3131" s="21">
        <v>0</v>
      </c>
      <c r="N3131" s="21">
        <v>0</v>
      </c>
      <c r="O3131" s="21">
        <v>0</v>
      </c>
      <c r="P3131" s="82">
        <f t="shared" si="50"/>
        <v>0</v>
      </c>
    </row>
    <row r="3132" spans="1:16" s="22" customFormat="1" x14ac:dyDescent="0.25">
      <c r="A3132" s="21">
        <v>2019</v>
      </c>
      <c r="B3132" s="21">
        <v>11</v>
      </c>
      <c r="C3132" s="21" t="s">
        <v>327</v>
      </c>
      <c r="D3132" s="21" t="s">
        <v>361</v>
      </c>
      <c r="E3132" s="21" t="s">
        <v>250</v>
      </c>
      <c r="F3132" s="21" t="s">
        <v>363</v>
      </c>
      <c r="G3132" s="21" t="s">
        <v>357</v>
      </c>
      <c r="H3132" s="21">
        <v>5.66</v>
      </c>
      <c r="I3132" s="21">
        <v>0</v>
      </c>
      <c r="J3132" s="21">
        <v>0</v>
      </c>
      <c r="K3132" s="21">
        <v>0.01</v>
      </c>
      <c r="L3132" s="21">
        <v>5.65</v>
      </c>
      <c r="M3132" s="21">
        <v>0</v>
      </c>
      <c r="N3132" s="21">
        <v>0</v>
      </c>
      <c r="O3132" s="21">
        <v>0</v>
      </c>
      <c r="P3132" s="82">
        <f t="shared" si="50"/>
        <v>0</v>
      </c>
    </row>
    <row r="3133" spans="1:16" s="22" customFormat="1" x14ac:dyDescent="0.25">
      <c r="A3133" s="21">
        <v>2019</v>
      </c>
      <c r="B3133" s="21">
        <v>11</v>
      </c>
      <c r="C3133" s="21" t="s">
        <v>55</v>
      </c>
      <c r="D3133" s="21" t="s">
        <v>249</v>
      </c>
      <c r="E3133" s="21" t="s">
        <v>250</v>
      </c>
      <c r="F3133" s="21" t="s">
        <v>363</v>
      </c>
      <c r="G3133" s="21" t="s">
        <v>357</v>
      </c>
      <c r="H3133" s="21">
        <v>8.49</v>
      </c>
      <c r="I3133" s="21">
        <v>0</v>
      </c>
      <c r="J3133" s="21">
        <v>0</v>
      </c>
      <c r="K3133" s="21">
        <v>0.02</v>
      </c>
      <c r="L3133" s="21">
        <v>8.4700000000000006</v>
      </c>
      <c r="M3133" s="21">
        <v>0</v>
      </c>
      <c r="N3133" s="21">
        <v>0</v>
      </c>
      <c r="O3133" s="21">
        <v>0</v>
      </c>
      <c r="P3133" s="82">
        <f t="shared" si="50"/>
        <v>0</v>
      </c>
    </row>
    <row r="3134" spans="1:16" s="22" customFormat="1" x14ac:dyDescent="0.25">
      <c r="A3134" s="21">
        <v>2019</v>
      </c>
      <c r="B3134" s="21">
        <v>11</v>
      </c>
      <c r="C3134" s="21" t="s">
        <v>327</v>
      </c>
      <c r="D3134" s="21" t="s">
        <v>361</v>
      </c>
      <c r="E3134" s="21" t="s">
        <v>29</v>
      </c>
      <c r="F3134" s="21" t="s">
        <v>367</v>
      </c>
      <c r="G3134" s="21" t="s">
        <v>558</v>
      </c>
      <c r="H3134" s="21">
        <v>6.87</v>
      </c>
      <c r="I3134" s="21">
        <v>0</v>
      </c>
      <c r="J3134" s="21">
        <v>0</v>
      </c>
      <c r="K3134" s="21">
        <v>3.49</v>
      </c>
      <c r="L3134" s="21">
        <v>3.38</v>
      </c>
      <c r="M3134" s="21">
        <v>0</v>
      </c>
      <c r="N3134" s="21">
        <v>0</v>
      </c>
      <c r="O3134" s="21">
        <v>0</v>
      </c>
      <c r="P3134" s="82">
        <f t="shared" si="50"/>
        <v>0</v>
      </c>
    </row>
    <row r="3135" spans="1:16" s="22" customFormat="1" x14ac:dyDescent="0.25">
      <c r="A3135" s="21">
        <v>2019</v>
      </c>
      <c r="B3135" s="21">
        <v>11</v>
      </c>
      <c r="C3135" s="21" t="s">
        <v>327</v>
      </c>
      <c r="D3135" s="21" t="s">
        <v>369</v>
      </c>
      <c r="E3135" s="21" t="s">
        <v>29</v>
      </c>
      <c r="F3135" s="21" t="s">
        <v>367</v>
      </c>
      <c r="G3135" s="21" t="s">
        <v>558</v>
      </c>
      <c r="H3135" s="21">
        <v>1.26</v>
      </c>
      <c r="I3135" s="21">
        <v>0</v>
      </c>
      <c r="J3135" s="21">
        <v>0</v>
      </c>
      <c r="K3135" s="21">
        <v>1.26</v>
      </c>
      <c r="L3135" s="21">
        <v>0</v>
      </c>
      <c r="M3135" s="21">
        <v>0</v>
      </c>
      <c r="N3135" s="21">
        <v>0</v>
      </c>
      <c r="O3135" s="21">
        <v>0</v>
      </c>
      <c r="P3135" s="82">
        <f t="shared" si="50"/>
        <v>0</v>
      </c>
    </row>
    <row r="3136" spans="1:16" s="22" customFormat="1" x14ac:dyDescent="0.25">
      <c r="A3136" s="21">
        <v>2019</v>
      </c>
      <c r="B3136" s="21">
        <v>11</v>
      </c>
      <c r="C3136" s="21" t="s">
        <v>89</v>
      </c>
      <c r="D3136" s="21" t="s">
        <v>370</v>
      </c>
      <c r="E3136" s="21" t="s">
        <v>371</v>
      </c>
      <c r="F3136" s="21" t="s">
        <v>372</v>
      </c>
      <c r="G3136" s="21" t="s">
        <v>372</v>
      </c>
      <c r="H3136" s="21">
        <v>20.149999999999999</v>
      </c>
      <c r="I3136" s="21">
        <v>0</v>
      </c>
      <c r="J3136" s="21">
        <v>0</v>
      </c>
      <c r="K3136" s="21">
        <v>0.15</v>
      </c>
      <c r="L3136" s="21">
        <v>1.29</v>
      </c>
      <c r="M3136" s="21">
        <v>0</v>
      </c>
      <c r="N3136" s="21">
        <v>0</v>
      </c>
      <c r="O3136" s="21">
        <v>18.71</v>
      </c>
      <c r="P3136" s="82">
        <f t="shared" si="50"/>
        <v>18.71</v>
      </c>
    </row>
    <row r="3137" spans="1:16" s="22" customFormat="1" x14ac:dyDescent="0.25">
      <c r="A3137" s="21">
        <v>2019</v>
      </c>
      <c r="B3137" s="21">
        <v>11</v>
      </c>
      <c r="C3137" s="21" t="s">
        <v>124</v>
      </c>
      <c r="D3137" s="21" t="s">
        <v>373</v>
      </c>
      <c r="E3137" s="21" t="s">
        <v>29</v>
      </c>
      <c r="F3137" s="21" t="s">
        <v>374</v>
      </c>
      <c r="G3137" s="21" t="s">
        <v>375</v>
      </c>
      <c r="H3137" s="21">
        <v>16.62</v>
      </c>
      <c r="I3137" s="21">
        <v>0</v>
      </c>
      <c r="J3137" s="21">
        <v>0</v>
      </c>
      <c r="K3137" s="21">
        <v>16.62</v>
      </c>
      <c r="L3137" s="21">
        <v>0</v>
      </c>
      <c r="M3137" s="21">
        <v>0</v>
      </c>
      <c r="N3137" s="21">
        <v>0</v>
      </c>
      <c r="O3137" s="21">
        <v>0</v>
      </c>
      <c r="P3137" s="82">
        <f t="shared" si="50"/>
        <v>0</v>
      </c>
    </row>
    <row r="3138" spans="1:16" s="22" customFormat="1" x14ac:dyDescent="0.25">
      <c r="A3138" s="21">
        <v>2019</v>
      </c>
      <c r="B3138" s="21">
        <v>11</v>
      </c>
      <c r="C3138" s="21" t="s">
        <v>124</v>
      </c>
      <c r="D3138" s="21" t="s">
        <v>353</v>
      </c>
      <c r="E3138" s="21" t="s">
        <v>29</v>
      </c>
      <c r="F3138" s="21" t="s">
        <v>376</v>
      </c>
      <c r="G3138" s="21" t="s">
        <v>516</v>
      </c>
      <c r="H3138" s="21">
        <v>9.42</v>
      </c>
      <c r="I3138" s="21">
        <v>0</v>
      </c>
      <c r="J3138" s="21">
        <v>0</v>
      </c>
      <c r="K3138" s="21">
        <v>9.42</v>
      </c>
      <c r="L3138" s="21">
        <v>0</v>
      </c>
      <c r="M3138" s="21">
        <v>0</v>
      </c>
      <c r="N3138" s="21">
        <v>0</v>
      </c>
      <c r="O3138" s="21">
        <v>0</v>
      </c>
      <c r="P3138" s="82">
        <f t="shared" si="50"/>
        <v>0</v>
      </c>
    </row>
    <row r="3139" spans="1:16" s="22" customFormat="1" x14ac:dyDescent="0.25">
      <c r="A3139" s="21">
        <v>2019</v>
      </c>
      <c r="B3139" s="21">
        <v>11</v>
      </c>
      <c r="C3139" s="21" t="s">
        <v>124</v>
      </c>
      <c r="D3139" s="21" t="s">
        <v>353</v>
      </c>
      <c r="E3139" s="21" t="s">
        <v>29</v>
      </c>
      <c r="F3139" s="21" t="s">
        <v>378</v>
      </c>
      <c r="G3139" s="21" t="s">
        <v>516</v>
      </c>
      <c r="H3139" s="21">
        <v>2.89</v>
      </c>
      <c r="I3139" s="21">
        <v>0</v>
      </c>
      <c r="J3139" s="21">
        <v>0</v>
      </c>
      <c r="K3139" s="21">
        <v>2.89</v>
      </c>
      <c r="L3139" s="21">
        <v>0</v>
      </c>
      <c r="M3139" s="21">
        <v>0</v>
      </c>
      <c r="N3139" s="21">
        <v>0</v>
      </c>
      <c r="O3139" s="21">
        <v>0</v>
      </c>
      <c r="P3139" s="82">
        <f t="shared" si="50"/>
        <v>0</v>
      </c>
    </row>
    <row r="3140" spans="1:16" s="22" customFormat="1" x14ac:dyDescent="0.25">
      <c r="A3140" s="21">
        <v>2019</v>
      </c>
      <c r="B3140" s="21">
        <v>11</v>
      </c>
      <c r="C3140" s="21" t="s">
        <v>124</v>
      </c>
      <c r="D3140" s="21" t="s">
        <v>379</v>
      </c>
      <c r="E3140" s="21" t="s">
        <v>29</v>
      </c>
      <c r="F3140" s="21" t="s">
        <v>380</v>
      </c>
      <c r="G3140" s="21" t="s">
        <v>375</v>
      </c>
      <c r="H3140" s="21">
        <v>0.21</v>
      </c>
      <c r="I3140" s="21">
        <v>0</v>
      </c>
      <c r="J3140" s="21">
        <v>0</v>
      </c>
      <c r="K3140" s="21">
        <v>0.21</v>
      </c>
      <c r="L3140" s="21">
        <v>0</v>
      </c>
      <c r="M3140" s="21">
        <v>0</v>
      </c>
      <c r="N3140" s="21">
        <v>0</v>
      </c>
      <c r="O3140" s="21">
        <v>0</v>
      </c>
      <c r="P3140" s="82">
        <f t="shared" ref="P3140:P3203" si="51">+O3140+M3140-N3140</f>
        <v>0</v>
      </c>
    </row>
    <row r="3141" spans="1:16" s="22" customFormat="1" x14ac:dyDescent="0.25">
      <c r="A3141" s="21">
        <v>2019</v>
      </c>
      <c r="B3141" s="21">
        <v>11</v>
      </c>
      <c r="C3141" s="21" t="s">
        <v>124</v>
      </c>
      <c r="D3141" s="21" t="s">
        <v>373</v>
      </c>
      <c r="E3141" s="21" t="s">
        <v>29</v>
      </c>
      <c r="F3141" s="21" t="s">
        <v>381</v>
      </c>
      <c r="G3141" s="21" t="s">
        <v>375</v>
      </c>
      <c r="H3141" s="21">
        <v>0.37</v>
      </c>
      <c r="I3141" s="21">
        <v>0</v>
      </c>
      <c r="J3141" s="21">
        <v>0</v>
      </c>
      <c r="K3141" s="21">
        <v>0.37</v>
      </c>
      <c r="L3141" s="21">
        <v>0</v>
      </c>
      <c r="M3141" s="21">
        <v>0</v>
      </c>
      <c r="N3141" s="21">
        <v>0</v>
      </c>
      <c r="O3141" s="21">
        <v>0</v>
      </c>
      <c r="P3141" s="82">
        <f t="shared" si="51"/>
        <v>0</v>
      </c>
    </row>
    <row r="3142" spans="1:16" s="22" customFormat="1" x14ac:dyDescent="0.25">
      <c r="A3142" s="21">
        <v>2019</v>
      </c>
      <c r="B3142" s="21">
        <v>11</v>
      </c>
      <c r="C3142" s="21" t="s">
        <v>124</v>
      </c>
      <c r="D3142" s="21" t="s">
        <v>379</v>
      </c>
      <c r="E3142" s="21" t="s">
        <v>29</v>
      </c>
      <c r="F3142" s="21" t="s">
        <v>381</v>
      </c>
      <c r="G3142" s="21" t="s">
        <v>375</v>
      </c>
      <c r="H3142" s="21">
        <v>2.16</v>
      </c>
      <c r="I3142" s="21">
        <v>0</v>
      </c>
      <c r="J3142" s="21">
        <v>0</v>
      </c>
      <c r="K3142" s="21">
        <v>2.16</v>
      </c>
      <c r="L3142" s="21">
        <v>0</v>
      </c>
      <c r="M3142" s="21">
        <v>0</v>
      </c>
      <c r="N3142" s="21">
        <v>0</v>
      </c>
      <c r="O3142" s="21">
        <v>0</v>
      </c>
      <c r="P3142" s="82">
        <f t="shared" si="51"/>
        <v>0</v>
      </c>
    </row>
    <row r="3143" spans="1:16" s="22" customFormat="1" x14ac:dyDescent="0.25">
      <c r="A3143" s="21">
        <v>2019</v>
      </c>
      <c r="B3143" s="21">
        <v>11</v>
      </c>
      <c r="C3143" s="21" t="s">
        <v>124</v>
      </c>
      <c r="D3143" s="21" t="s">
        <v>382</v>
      </c>
      <c r="E3143" s="21" t="s">
        <v>29</v>
      </c>
      <c r="F3143" s="21" t="s">
        <v>383</v>
      </c>
      <c r="G3143" s="21" t="s">
        <v>384</v>
      </c>
      <c r="H3143" s="21">
        <v>2.15</v>
      </c>
      <c r="I3143" s="21">
        <v>0</v>
      </c>
      <c r="J3143" s="21">
        <v>0</v>
      </c>
      <c r="K3143" s="21">
        <v>2.15</v>
      </c>
      <c r="L3143" s="21">
        <v>0</v>
      </c>
      <c r="M3143" s="21">
        <v>0</v>
      </c>
      <c r="N3143" s="21">
        <v>0</v>
      </c>
      <c r="O3143" s="21">
        <v>0</v>
      </c>
      <c r="P3143" s="82">
        <f t="shared" si="51"/>
        <v>0</v>
      </c>
    </row>
    <row r="3144" spans="1:16" s="22" customFormat="1" x14ac:dyDescent="0.25">
      <c r="A3144" s="21">
        <v>2019</v>
      </c>
      <c r="B3144" s="21">
        <v>11</v>
      </c>
      <c r="C3144" s="21" t="s">
        <v>124</v>
      </c>
      <c r="D3144" s="21" t="s">
        <v>353</v>
      </c>
      <c r="E3144" s="21" t="s">
        <v>29</v>
      </c>
      <c r="F3144" s="21" t="s">
        <v>353</v>
      </c>
      <c r="G3144" s="21" t="s">
        <v>353</v>
      </c>
      <c r="H3144" s="21">
        <v>114.66</v>
      </c>
      <c r="I3144" s="21">
        <v>0</v>
      </c>
      <c r="J3144" s="21">
        <v>0</v>
      </c>
      <c r="K3144" s="21">
        <v>114.66</v>
      </c>
      <c r="L3144" s="21">
        <v>0</v>
      </c>
      <c r="M3144" s="21">
        <v>0</v>
      </c>
      <c r="N3144" s="21">
        <v>0</v>
      </c>
      <c r="O3144" s="21">
        <v>0</v>
      </c>
      <c r="P3144" s="82">
        <f t="shared" si="51"/>
        <v>0</v>
      </c>
    </row>
    <row r="3145" spans="1:16" s="22" customFormat="1" x14ac:dyDescent="0.25">
      <c r="A3145" s="21">
        <v>2019</v>
      </c>
      <c r="B3145" s="21">
        <v>11</v>
      </c>
      <c r="C3145" s="21" t="s">
        <v>124</v>
      </c>
      <c r="D3145" s="21" t="s">
        <v>353</v>
      </c>
      <c r="E3145" s="21" t="s">
        <v>29</v>
      </c>
      <c r="F3145" s="21" t="s">
        <v>385</v>
      </c>
      <c r="G3145" s="21" t="s">
        <v>516</v>
      </c>
      <c r="H3145" s="21">
        <v>4.95</v>
      </c>
      <c r="I3145" s="21">
        <v>0</v>
      </c>
      <c r="J3145" s="21">
        <v>0</v>
      </c>
      <c r="K3145" s="21">
        <v>4.95</v>
      </c>
      <c r="L3145" s="21">
        <v>0</v>
      </c>
      <c r="M3145" s="21">
        <v>0</v>
      </c>
      <c r="N3145" s="21">
        <v>0</v>
      </c>
      <c r="O3145" s="21">
        <v>0</v>
      </c>
      <c r="P3145" s="82">
        <f t="shared" si="51"/>
        <v>0</v>
      </c>
    </row>
    <row r="3146" spans="1:16" s="22" customFormat="1" x14ac:dyDescent="0.25">
      <c r="A3146" s="21">
        <v>2019</v>
      </c>
      <c r="B3146" s="21">
        <v>11</v>
      </c>
      <c r="C3146" s="21" t="s">
        <v>124</v>
      </c>
      <c r="D3146" s="21" t="s">
        <v>353</v>
      </c>
      <c r="E3146" s="21" t="s">
        <v>29</v>
      </c>
      <c r="F3146" s="21" t="s">
        <v>386</v>
      </c>
      <c r="G3146" s="21" t="s">
        <v>516</v>
      </c>
      <c r="H3146" s="21">
        <v>2.0499999999999998</v>
      </c>
      <c r="I3146" s="21">
        <v>0</v>
      </c>
      <c r="J3146" s="21">
        <v>0</v>
      </c>
      <c r="K3146" s="21">
        <v>2.0499999999999998</v>
      </c>
      <c r="L3146" s="21">
        <v>0</v>
      </c>
      <c r="M3146" s="21">
        <v>0</v>
      </c>
      <c r="N3146" s="21">
        <v>0</v>
      </c>
      <c r="O3146" s="21">
        <v>0</v>
      </c>
      <c r="P3146" s="82">
        <f t="shared" si="51"/>
        <v>0</v>
      </c>
    </row>
    <row r="3147" spans="1:16" s="22" customFormat="1" x14ac:dyDescent="0.25">
      <c r="A3147" s="21">
        <v>2019</v>
      </c>
      <c r="B3147" s="21">
        <v>11</v>
      </c>
      <c r="C3147" s="21" t="s">
        <v>387</v>
      </c>
      <c r="D3147" s="21" t="s">
        <v>388</v>
      </c>
      <c r="E3147" s="21" t="s">
        <v>29</v>
      </c>
      <c r="F3147" s="21" t="s">
        <v>389</v>
      </c>
      <c r="G3147" s="21" t="s">
        <v>516</v>
      </c>
      <c r="H3147" s="21">
        <v>58.75</v>
      </c>
      <c r="I3147" s="21">
        <v>0</v>
      </c>
      <c r="J3147" s="21">
        <v>0</v>
      </c>
      <c r="K3147" s="21">
        <v>58.75</v>
      </c>
      <c r="L3147" s="21">
        <v>0</v>
      </c>
      <c r="M3147" s="21">
        <v>0</v>
      </c>
      <c r="N3147" s="21">
        <v>0</v>
      </c>
      <c r="O3147" s="21">
        <v>0</v>
      </c>
      <c r="P3147" s="82">
        <f t="shared" si="51"/>
        <v>0</v>
      </c>
    </row>
    <row r="3148" spans="1:16" s="22" customFormat="1" x14ac:dyDescent="0.25">
      <c r="A3148" s="21">
        <v>2019</v>
      </c>
      <c r="B3148" s="21">
        <v>11</v>
      </c>
      <c r="C3148" s="21" t="s">
        <v>124</v>
      </c>
      <c r="D3148" s="21" t="s">
        <v>382</v>
      </c>
      <c r="E3148" s="21" t="s">
        <v>29</v>
      </c>
      <c r="F3148" s="21" t="s">
        <v>390</v>
      </c>
      <c r="G3148" s="21" t="s">
        <v>384</v>
      </c>
      <c r="H3148" s="21">
        <v>0.12</v>
      </c>
      <c r="I3148" s="21">
        <v>0</v>
      </c>
      <c r="J3148" s="21">
        <v>0</v>
      </c>
      <c r="K3148" s="21">
        <v>0.12</v>
      </c>
      <c r="L3148" s="21">
        <v>0</v>
      </c>
      <c r="M3148" s="21">
        <v>0</v>
      </c>
      <c r="N3148" s="21">
        <v>0</v>
      </c>
      <c r="O3148" s="21">
        <v>0</v>
      </c>
      <c r="P3148" s="82">
        <f t="shared" si="51"/>
        <v>0</v>
      </c>
    </row>
    <row r="3149" spans="1:16" s="22" customFormat="1" x14ac:dyDescent="0.25">
      <c r="A3149" s="21">
        <v>2019</v>
      </c>
      <c r="B3149" s="21">
        <v>11</v>
      </c>
      <c r="C3149" s="21" t="s">
        <v>19</v>
      </c>
      <c r="D3149" s="21" t="s">
        <v>20</v>
      </c>
      <c r="E3149" s="21" t="s">
        <v>104</v>
      </c>
      <c r="F3149" s="21" t="s">
        <v>391</v>
      </c>
      <c r="G3149" s="21" t="s">
        <v>392</v>
      </c>
      <c r="H3149" s="21">
        <v>1.38</v>
      </c>
      <c r="I3149" s="21">
        <v>0</v>
      </c>
      <c r="J3149" s="21">
        <v>0</v>
      </c>
      <c r="K3149" s="21">
        <v>1.38</v>
      </c>
      <c r="L3149" s="21">
        <v>0</v>
      </c>
      <c r="M3149" s="21">
        <v>0</v>
      </c>
      <c r="N3149" s="21">
        <v>0</v>
      </c>
      <c r="O3149" s="21">
        <v>0</v>
      </c>
      <c r="P3149" s="82">
        <f t="shared" si="51"/>
        <v>0</v>
      </c>
    </row>
    <row r="3150" spans="1:16" s="22" customFormat="1" x14ac:dyDescent="0.25">
      <c r="A3150" s="21">
        <v>2019</v>
      </c>
      <c r="B3150" s="21">
        <v>11</v>
      </c>
      <c r="C3150" s="21" t="s">
        <v>15</v>
      </c>
      <c r="D3150" s="21" t="s">
        <v>393</v>
      </c>
      <c r="E3150" s="21" t="s">
        <v>43</v>
      </c>
      <c r="F3150" s="21" t="s">
        <v>393</v>
      </c>
      <c r="G3150" s="21" t="s">
        <v>393</v>
      </c>
      <c r="H3150" s="21">
        <v>1.1200000000000001</v>
      </c>
      <c r="I3150" s="21">
        <v>0</v>
      </c>
      <c r="J3150" s="21">
        <v>0</v>
      </c>
      <c r="K3150" s="21">
        <v>0.17</v>
      </c>
      <c r="L3150" s="21">
        <v>0.95</v>
      </c>
      <c r="M3150" s="21">
        <v>0</v>
      </c>
      <c r="N3150" s="21">
        <v>0</v>
      </c>
      <c r="O3150" s="21">
        <v>0</v>
      </c>
      <c r="P3150" s="82">
        <f t="shared" si="51"/>
        <v>0</v>
      </c>
    </row>
    <row r="3151" spans="1:16" s="22" customFormat="1" x14ac:dyDescent="0.25">
      <c r="A3151" s="21">
        <v>2019</v>
      </c>
      <c r="B3151" s="21">
        <v>11</v>
      </c>
      <c r="C3151" s="21" t="s">
        <v>15</v>
      </c>
      <c r="D3151" s="21" t="s">
        <v>393</v>
      </c>
      <c r="E3151" s="21" t="s">
        <v>43</v>
      </c>
      <c r="F3151" s="21" t="s">
        <v>394</v>
      </c>
      <c r="G3151" s="21" t="s">
        <v>393</v>
      </c>
      <c r="H3151" s="21">
        <v>3.33</v>
      </c>
      <c r="I3151" s="21">
        <v>0</v>
      </c>
      <c r="J3151" s="21">
        <v>0</v>
      </c>
      <c r="K3151" s="21">
        <v>2.16</v>
      </c>
      <c r="L3151" s="21">
        <v>1.17</v>
      </c>
      <c r="M3151" s="21">
        <v>0</v>
      </c>
      <c r="N3151" s="21">
        <v>0</v>
      </c>
      <c r="O3151" s="21">
        <v>0</v>
      </c>
      <c r="P3151" s="82">
        <f t="shared" si="51"/>
        <v>0</v>
      </c>
    </row>
    <row r="3152" spans="1:16" s="22" customFormat="1" x14ac:dyDescent="0.25">
      <c r="A3152" s="21">
        <v>2019</v>
      </c>
      <c r="B3152" s="21">
        <v>11</v>
      </c>
      <c r="C3152" s="21" t="s">
        <v>15</v>
      </c>
      <c r="D3152" s="21" t="s">
        <v>536</v>
      </c>
      <c r="E3152" s="21" t="s">
        <v>43</v>
      </c>
      <c r="F3152" s="21" t="s">
        <v>394</v>
      </c>
      <c r="G3152" s="21" t="s">
        <v>393</v>
      </c>
      <c r="H3152" s="21">
        <v>0.33</v>
      </c>
      <c r="I3152" s="21">
        <v>0</v>
      </c>
      <c r="J3152" s="21">
        <v>0</v>
      </c>
      <c r="K3152" s="21">
        <v>0</v>
      </c>
      <c r="L3152" s="21">
        <v>0.33</v>
      </c>
      <c r="M3152" s="21">
        <v>0</v>
      </c>
      <c r="N3152" s="21">
        <v>0</v>
      </c>
      <c r="O3152" s="21">
        <v>0</v>
      </c>
      <c r="P3152" s="82">
        <f t="shared" si="51"/>
        <v>0</v>
      </c>
    </row>
    <row r="3153" spans="1:16" s="22" customFormat="1" x14ac:dyDescent="0.25">
      <c r="A3153" s="21">
        <v>2019</v>
      </c>
      <c r="B3153" s="21">
        <v>11</v>
      </c>
      <c r="C3153" s="21" t="s">
        <v>15</v>
      </c>
      <c r="D3153" s="21" t="s">
        <v>393</v>
      </c>
      <c r="E3153" s="21" t="s">
        <v>43</v>
      </c>
      <c r="F3153" s="21" t="s">
        <v>396</v>
      </c>
      <c r="G3153" s="21" t="s">
        <v>396</v>
      </c>
      <c r="H3153" s="21">
        <v>2.0699999999999998</v>
      </c>
      <c r="I3153" s="21">
        <v>0</v>
      </c>
      <c r="J3153" s="21">
        <v>0</v>
      </c>
      <c r="K3153" s="21">
        <v>1.95</v>
      </c>
      <c r="L3153" s="21">
        <v>0.12</v>
      </c>
      <c r="M3153" s="21">
        <v>0</v>
      </c>
      <c r="N3153" s="21">
        <v>0</v>
      </c>
      <c r="O3153" s="21">
        <v>0</v>
      </c>
      <c r="P3153" s="82">
        <f t="shared" si="51"/>
        <v>0</v>
      </c>
    </row>
    <row r="3154" spans="1:16" s="22" customFormat="1" x14ac:dyDescent="0.25">
      <c r="A3154" s="21">
        <v>2019</v>
      </c>
      <c r="B3154" s="21">
        <v>11</v>
      </c>
      <c r="C3154" s="21" t="s">
        <v>55</v>
      </c>
      <c r="D3154" s="21" t="s">
        <v>249</v>
      </c>
      <c r="E3154" s="21" t="s">
        <v>29</v>
      </c>
      <c r="F3154" s="21" t="s">
        <v>397</v>
      </c>
      <c r="G3154" s="21" t="s">
        <v>398</v>
      </c>
      <c r="H3154" s="21">
        <v>11.87</v>
      </c>
      <c r="I3154" s="21">
        <v>0</v>
      </c>
      <c r="J3154" s="21">
        <v>0</v>
      </c>
      <c r="K3154" s="21">
        <v>0.42</v>
      </c>
      <c r="L3154" s="21">
        <v>0</v>
      </c>
      <c r="M3154" s="21">
        <v>0</v>
      </c>
      <c r="N3154" s="21">
        <v>0</v>
      </c>
      <c r="O3154" s="21">
        <v>11.45</v>
      </c>
      <c r="P3154" s="82">
        <f t="shared" si="51"/>
        <v>11.45</v>
      </c>
    </row>
    <row r="3155" spans="1:16" s="22" customFormat="1" x14ac:dyDescent="0.25">
      <c r="A3155" s="21">
        <v>2019</v>
      </c>
      <c r="B3155" s="21">
        <v>11</v>
      </c>
      <c r="C3155" s="21" t="s">
        <v>55</v>
      </c>
      <c r="D3155" s="21" t="s">
        <v>249</v>
      </c>
      <c r="E3155" s="21" t="s">
        <v>29</v>
      </c>
      <c r="F3155" s="21" t="s">
        <v>398</v>
      </c>
      <c r="G3155" s="21" t="s">
        <v>398</v>
      </c>
      <c r="H3155" s="21">
        <v>93.03</v>
      </c>
      <c r="I3155" s="21">
        <v>0</v>
      </c>
      <c r="J3155" s="21">
        <v>0</v>
      </c>
      <c r="K3155" s="21">
        <v>5.53</v>
      </c>
      <c r="L3155" s="21">
        <v>28.14</v>
      </c>
      <c r="M3155" s="21">
        <v>0</v>
      </c>
      <c r="N3155" s="21">
        <v>0</v>
      </c>
      <c r="O3155" s="21">
        <v>59.36</v>
      </c>
      <c r="P3155" s="82">
        <f t="shared" si="51"/>
        <v>59.36</v>
      </c>
    </row>
    <row r="3156" spans="1:16" s="22" customFormat="1" x14ac:dyDescent="0.25">
      <c r="A3156" s="21">
        <v>2019</v>
      </c>
      <c r="B3156" s="21">
        <v>11</v>
      </c>
      <c r="C3156" s="21" t="s">
        <v>61</v>
      </c>
      <c r="D3156" s="21" t="s">
        <v>399</v>
      </c>
      <c r="E3156" s="21" t="s">
        <v>29</v>
      </c>
      <c r="F3156" s="21" t="s">
        <v>400</v>
      </c>
      <c r="G3156" s="21" t="s">
        <v>401</v>
      </c>
      <c r="H3156" s="21">
        <v>11.05</v>
      </c>
      <c r="I3156" s="21">
        <v>0</v>
      </c>
      <c r="J3156" s="21">
        <v>0</v>
      </c>
      <c r="K3156" s="21">
        <v>1.45</v>
      </c>
      <c r="L3156" s="21">
        <v>3.36</v>
      </c>
      <c r="M3156" s="21">
        <v>6.23</v>
      </c>
      <c r="N3156" s="21">
        <v>4.3099999999999996</v>
      </c>
      <c r="O3156" s="21">
        <v>0</v>
      </c>
      <c r="P3156" s="82">
        <f t="shared" si="51"/>
        <v>1.9200000000000008</v>
      </c>
    </row>
    <row r="3157" spans="1:16" s="22" customFormat="1" x14ac:dyDescent="0.25">
      <c r="A3157" s="21">
        <v>2019</v>
      </c>
      <c r="B3157" s="21">
        <v>11</v>
      </c>
      <c r="C3157" s="21" t="s">
        <v>61</v>
      </c>
      <c r="D3157" s="21" t="s">
        <v>401</v>
      </c>
      <c r="E3157" s="21" t="s">
        <v>29</v>
      </c>
      <c r="F3157" s="21" t="s">
        <v>401</v>
      </c>
      <c r="G3157" s="21" t="s">
        <v>401</v>
      </c>
      <c r="H3157" s="21">
        <v>0.39</v>
      </c>
      <c r="I3157" s="21">
        <v>0</v>
      </c>
      <c r="J3157" s="21">
        <v>0</v>
      </c>
      <c r="K3157" s="21">
        <v>0.01</v>
      </c>
      <c r="L3157" s="21">
        <v>0.06</v>
      </c>
      <c r="M3157" s="21">
        <v>0</v>
      </c>
      <c r="N3157" s="21">
        <v>0</v>
      </c>
      <c r="O3157" s="21">
        <v>0.32</v>
      </c>
      <c r="P3157" s="82">
        <f t="shared" si="51"/>
        <v>0.32</v>
      </c>
    </row>
    <row r="3158" spans="1:16" s="22" customFormat="1" x14ac:dyDescent="0.25">
      <c r="A3158" s="21">
        <v>2019</v>
      </c>
      <c r="B3158" s="21">
        <v>11</v>
      </c>
      <c r="C3158" s="21" t="s">
        <v>61</v>
      </c>
      <c r="D3158" s="21" t="s">
        <v>62</v>
      </c>
      <c r="E3158" s="21" t="s">
        <v>29</v>
      </c>
      <c r="F3158" s="21" t="s">
        <v>402</v>
      </c>
      <c r="G3158" s="21" t="s">
        <v>401</v>
      </c>
      <c r="H3158" s="21">
        <v>44.34</v>
      </c>
      <c r="I3158" s="21">
        <v>0</v>
      </c>
      <c r="J3158" s="21">
        <v>0</v>
      </c>
      <c r="K3158" s="21">
        <v>1.6400000000000001</v>
      </c>
      <c r="L3158" s="21">
        <v>42.7</v>
      </c>
      <c r="M3158" s="21">
        <v>0</v>
      </c>
      <c r="N3158" s="21">
        <v>0</v>
      </c>
      <c r="O3158" s="21">
        <v>0</v>
      </c>
      <c r="P3158" s="82">
        <f t="shared" si="51"/>
        <v>0</v>
      </c>
    </row>
    <row r="3159" spans="1:16" s="22" customFormat="1" x14ac:dyDescent="0.25">
      <c r="A3159" s="21">
        <v>2019</v>
      </c>
      <c r="B3159" s="21">
        <v>11</v>
      </c>
      <c r="C3159" s="21" t="s">
        <v>61</v>
      </c>
      <c r="D3159" s="21" t="s">
        <v>401</v>
      </c>
      <c r="E3159" s="21" t="s">
        <v>29</v>
      </c>
      <c r="F3159" s="21" t="s">
        <v>402</v>
      </c>
      <c r="G3159" s="21" t="s">
        <v>401</v>
      </c>
      <c r="H3159" s="21">
        <v>32.65</v>
      </c>
      <c r="I3159" s="21">
        <v>0</v>
      </c>
      <c r="J3159" s="21">
        <v>0</v>
      </c>
      <c r="K3159" s="21">
        <v>1.21</v>
      </c>
      <c r="L3159" s="21">
        <v>31.44</v>
      </c>
      <c r="M3159" s="21">
        <v>0</v>
      </c>
      <c r="N3159" s="21">
        <v>0</v>
      </c>
      <c r="O3159" s="21">
        <v>0</v>
      </c>
      <c r="P3159" s="82">
        <f t="shared" si="51"/>
        <v>0</v>
      </c>
    </row>
    <row r="3160" spans="1:16" s="22" customFormat="1" x14ac:dyDescent="0.25">
      <c r="A3160" s="21">
        <v>2019</v>
      </c>
      <c r="B3160" s="21">
        <v>11</v>
      </c>
      <c r="C3160" s="21" t="s">
        <v>98</v>
      </c>
      <c r="D3160" s="21" t="s">
        <v>403</v>
      </c>
      <c r="E3160" s="21" t="s">
        <v>29</v>
      </c>
      <c r="F3160" s="21" t="s">
        <v>404</v>
      </c>
      <c r="G3160" s="21" t="s">
        <v>405</v>
      </c>
      <c r="H3160" s="21">
        <v>0</v>
      </c>
      <c r="I3160" s="21">
        <v>0</v>
      </c>
      <c r="J3160" s="21">
        <v>0</v>
      </c>
      <c r="K3160" s="21">
        <v>0</v>
      </c>
      <c r="L3160" s="21">
        <v>0</v>
      </c>
      <c r="M3160" s="21">
        <v>0</v>
      </c>
      <c r="N3160" s="21">
        <v>0</v>
      </c>
      <c r="O3160" s="21">
        <v>0</v>
      </c>
      <c r="P3160" s="82">
        <f t="shared" si="51"/>
        <v>0</v>
      </c>
    </row>
    <row r="3161" spans="1:16" s="22" customFormat="1" x14ac:dyDescent="0.25">
      <c r="A3161" s="21">
        <v>2019</v>
      </c>
      <c r="B3161" s="21">
        <v>11</v>
      </c>
      <c r="C3161" s="21" t="s">
        <v>19</v>
      </c>
      <c r="D3161" s="21" t="s">
        <v>70</v>
      </c>
      <c r="E3161" s="21" t="s">
        <v>364</v>
      </c>
      <c r="F3161" s="21" t="s">
        <v>406</v>
      </c>
      <c r="G3161" s="21" t="s">
        <v>407</v>
      </c>
      <c r="H3161" s="21">
        <v>3557.88</v>
      </c>
      <c r="I3161" s="21">
        <v>0</v>
      </c>
      <c r="J3161" s="21">
        <v>3459.77</v>
      </c>
      <c r="K3161" s="21">
        <v>8.6900000000000013</v>
      </c>
      <c r="L3161" s="21">
        <v>89.4</v>
      </c>
      <c r="M3161" s="21">
        <v>0</v>
      </c>
      <c r="N3161" s="21">
        <v>0</v>
      </c>
      <c r="O3161" s="21">
        <v>0</v>
      </c>
      <c r="P3161" s="82">
        <f t="shared" si="51"/>
        <v>0</v>
      </c>
    </row>
    <row r="3162" spans="1:16" s="22" customFormat="1" x14ac:dyDescent="0.25">
      <c r="A3162" s="21">
        <v>2019</v>
      </c>
      <c r="B3162" s="21">
        <v>11</v>
      </c>
      <c r="C3162" s="21" t="s">
        <v>19</v>
      </c>
      <c r="D3162" s="21" t="s">
        <v>70</v>
      </c>
      <c r="E3162" s="21" t="s">
        <v>364</v>
      </c>
      <c r="F3162" s="21" t="s">
        <v>408</v>
      </c>
      <c r="G3162" s="21" t="s">
        <v>407</v>
      </c>
      <c r="H3162" s="21">
        <v>1826.68</v>
      </c>
      <c r="I3162" s="21">
        <v>0</v>
      </c>
      <c r="J3162" s="21">
        <v>1776.32</v>
      </c>
      <c r="K3162" s="21">
        <v>4.46</v>
      </c>
      <c r="L3162" s="21">
        <v>45.9</v>
      </c>
      <c r="M3162" s="21">
        <v>0</v>
      </c>
      <c r="N3162" s="21">
        <v>0</v>
      </c>
      <c r="O3162" s="21">
        <v>0</v>
      </c>
      <c r="P3162" s="82">
        <f t="shared" si="51"/>
        <v>0</v>
      </c>
    </row>
    <row r="3163" spans="1:16" s="22" customFormat="1" x14ac:dyDescent="0.25">
      <c r="A3163" s="21">
        <v>2019</v>
      </c>
      <c r="B3163" s="21">
        <v>11</v>
      </c>
      <c r="C3163" s="21" t="s">
        <v>19</v>
      </c>
      <c r="D3163" s="21" t="s">
        <v>70</v>
      </c>
      <c r="E3163" s="21" t="s">
        <v>364</v>
      </c>
      <c r="F3163" s="21" t="s">
        <v>409</v>
      </c>
      <c r="G3163" s="21" t="s">
        <v>407</v>
      </c>
      <c r="H3163" s="21">
        <v>12832.109999999999</v>
      </c>
      <c r="I3163" s="21">
        <v>0</v>
      </c>
      <c r="J3163" s="21">
        <v>6704.9000000000005</v>
      </c>
      <c r="K3163" s="21">
        <v>25.77</v>
      </c>
      <c r="L3163" s="21">
        <v>265.08</v>
      </c>
      <c r="M3163" s="21">
        <v>4131.4400000000005</v>
      </c>
      <c r="N3163" s="21">
        <v>0</v>
      </c>
      <c r="O3163" s="21">
        <v>1704.94</v>
      </c>
      <c r="P3163" s="82">
        <f t="shared" si="51"/>
        <v>5836.380000000001</v>
      </c>
    </row>
    <row r="3164" spans="1:16" s="22" customFormat="1" x14ac:dyDescent="0.25">
      <c r="A3164" s="21">
        <v>2019</v>
      </c>
      <c r="B3164" s="21">
        <v>11</v>
      </c>
      <c r="C3164" s="21" t="s">
        <v>61</v>
      </c>
      <c r="D3164" s="21" t="s">
        <v>399</v>
      </c>
      <c r="E3164" s="21" t="s">
        <v>29</v>
      </c>
      <c r="F3164" s="21" t="s">
        <v>410</v>
      </c>
      <c r="G3164" s="21" t="s">
        <v>411</v>
      </c>
      <c r="H3164" s="21">
        <v>8.1999999999999993</v>
      </c>
      <c r="I3164" s="21">
        <v>0</v>
      </c>
      <c r="J3164" s="21">
        <v>0</v>
      </c>
      <c r="K3164" s="21">
        <v>4.12</v>
      </c>
      <c r="L3164" s="21">
        <v>1.17</v>
      </c>
      <c r="M3164" s="21">
        <v>2.91</v>
      </c>
      <c r="N3164" s="21">
        <v>0.93</v>
      </c>
      <c r="O3164" s="21">
        <v>0</v>
      </c>
      <c r="P3164" s="82">
        <f t="shared" si="51"/>
        <v>1.98</v>
      </c>
    </row>
    <row r="3165" spans="1:16" s="22" customFormat="1" x14ac:dyDescent="0.25">
      <c r="A3165" s="21">
        <v>2019</v>
      </c>
      <c r="B3165" s="21">
        <v>11</v>
      </c>
      <c r="C3165" s="21" t="s">
        <v>61</v>
      </c>
      <c r="D3165" s="21" t="s">
        <v>399</v>
      </c>
      <c r="E3165" s="21" t="s">
        <v>29</v>
      </c>
      <c r="F3165" s="21" t="s">
        <v>412</v>
      </c>
      <c r="G3165" s="21" t="s">
        <v>411</v>
      </c>
      <c r="H3165" s="21">
        <v>1.33</v>
      </c>
      <c r="I3165" s="21">
        <v>0</v>
      </c>
      <c r="J3165" s="21">
        <v>0</v>
      </c>
      <c r="K3165" s="21">
        <v>1.33</v>
      </c>
      <c r="L3165" s="21">
        <v>0</v>
      </c>
      <c r="M3165" s="21">
        <v>0</v>
      </c>
      <c r="N3165" s="21">
        <v>0</v>
      </c>
      <c r="O3165" s="21">
        <v>0</v>
      </c>
      <c r="P3165" s="82">
        <f t="shared" si="51"/>
        <v>0</v>
      </c>
    </row>
    <row r="3166" spans="1:16" s="22" customFormat="1" x14ac:dyDescent="0.25">
      <c r="A3166" s="21">
        <v>2019</v>
      </c>
      <c r="B3166" s="21">
        <v>11</v>
      </c>
      <c r="C3166" s="21" t="s">
        <v>61</v>
      </c>
      <c r="D3166" s="21" t="s">
        <v>62</v>
      </c>
      <c r="E3166" s="21" t="s">
        <v>29</v>
      </c>
      <c r="F3166" s="21" t="s">
        <v>413</v>
      </c>
      <c r="G3166" s="21" t="s">
        <v>411</v>
      </c>
      <c r="H3166" s="21">
        <v>3.54</v>
      </c>
      <c r="I3166" s="21">
        <v>0</v>
      </c>
      <c r="J3166" s="21">
        <v>0</v>
      </c>
      <c r="K3166" s="21">
        <v>3.54</v>
      </c>
      <c r="L3166" s="21">
        <v>0</v>
      </c>
      <c r="M3166" s="21">
        <v>0</v>
      </c>
      <c r="N3166" s="21">
        <v>0</v>
      </c>
      <c r="O3166" s="21">
        <v>0</v>
      </c>
      <c r="P3166" s="82">
        <f t="shared" si="51"/>
        <v>0</v>
      </c>
    </row>
    <row r="3167" spans="1:16" s="22" customFormat="1" x14ac:dyDescent="0.25">
      <c r="A3167" s="21">
        <v>2019</v>
      </c>
      <c r="B3167" s="21">
        <v>11</v>
      </c>
      <c r="C3167" s="21" t="s">
        <v>61</v>
      </c>
      <c r="D3167" s="21" t="s">
        <v>399</v>
      </c>
      <c r="E3167" s="21" t="s">
        <v>29</v>
      </c>
      <c r="F3167" s="21" t="s">
        <v>414</v>
      </c>
      <c r="G3167" s="21" t="s">
        <v>411</v>
      </c>
      <c r="H3167" s="21">
        <v>6.44</v>
      </c>
      <c r="I3167" s="21">
        <v>0</v>
      </c>
      <c r="J3167" s="21">
        <v>0</v>
      </c>
      <c r="K3167" s="21">
        <v>0.08</v>
      </c>
      <c r="L3167" s="21">
        <v>0</v>
      </c>
      <c r="M3167" s="21">
        <v>6.36</v>
      </c>
      <c r="N3167" s="21">
        <v>2.0299999999999998</v>
      </c>
      <c r="O3167" s="21">
        <v>0</v>
      </c>
      <c r="P3167" s="82">
        <f t="shared" si="51"/>
        <v>4.33</v>
      </c>
    </row>
    <row r="3168" spans="1:16" s="22" customFormat="1" x14ac:dyDescent="0.25">
      <c r="A3168" s="21">
        <v>2019</v>
      </c>
      <c r="B3168" s="21">
        <v>11</v>
      </c>
      <c r="C3168" s="21" t="s">
        <v>61</v>
      </c>
      <c r="D3168" s="21" t="s">
        <v>399</v>
      </c>
      <c r="E3168" s="21" t="s">
        <v>29</v>
      </c>
      <c r="F3168" s="21" t="s">
        <v>415</v>
      </c>
      <c r="G3168" s="21" t="s">
        <v>411</v>
      </c>
      <c r="H3168" s="21">
        <v>26.55</v>
      </c>
      <c r="I3168" s="21">
        <v>0</v>
      </c>
      <c r="J3168" s="21">
        <v>0</v>
      </c>
      <c r="K3168" s="21">
        <v>0</v>
      </c>
      <c r="L3168" s="21">
        <v>4</v>
      </c>
      <c r="M3168" s="21">
        <v>22.55</v>
      </c>
      <c r="N3168" s="21">
        <v>7.21</v>
      </c>
      <c r="O3168" s="21">
        <v>0</v>
      </c>
      <c r="P3168" s="82">
        <f t="shared" si="51"/>
        <v>15.34</v>
      </c>
    </row>
    <row r="3169" spans="1:16" s="22" customFormat="1" x14ac:dyDescent="0.25">
      <c r="A3169" s="21">
        <v>2019</v>
      </c>
      <c r="B3169" s="21">
        <v>11</v>
      </c>
      <c r="C3169" s="21" t="s">
        <v>61</v>
      </c>
      <c r="D3169" s="21" t="s">
        <v>399</v>
      </c>
      <c r="E3169" s="21" t="s">
        <v>29</v>
      </c>
      <c r="F3169" s="21" t="s">
        <v>416</v>
      </c>
      <c r="G3169" s="21" t="s">
        <v>411</v>
      </c>
      <c r="H3169" s="21">
        <v>32.31</v>
      </c>
      <c r="I3169" s="21">
        <v>0</v>
      </c>
      <c r="J3169" s="21">
        <v>0</v>
      </c>
      <c r="K3169" s="21">
        <v>1.55</v>
      </c>
      <c r="L3169" s="21">
        <v>1.6600000000000001</v>
      </c>
      <c r="M3169" s="21">
        <v>29.1</v>
      </c>
      <c r="N3169" s="21">
        <v>9.3000000000000007</v>
      </c>
      <c r="O3169" s="21">
        <v>0</v>
      </c>
      <c r="P3169" s="82">
        <f t="shared" si="51"/>
        <v>19.8</v>
      </c>
    </row>
    <row r="3170" spans="1:16" s="22" customFormat="1" x14ac:dyDescent="0.25">
      <c r="A3170" s="21">
        <v>2019</v>
      </c>
      <c r="B3170" s="21">
        <v>11</v>
      </c>
      <c r="C3170" s="21" t="s">
        <v>61</v>
      </c>
      <c r="D3170" s="21" t="s">
        <v>417</v>
      </c>
      <c r="E3170" s="21" t="s">
        <v>29</v>
      </c>
      <c r="F3170" s="21" t="s">
        <v>418</v>
      </c>
      <c r="G3170" s="21" t="s">
        <v>411</v>
      </c>
      <c r="H3170" s="21">
        <v>4.7300000000000004</v>
      </c>
      <c r="I3170" s="21">
        <v>0</v>
      </c>
      <c r="J3170" s="21">
        <v>0</v>
      </c>
      <c r="K3170" s="21">
        <v>3.77</v>
      </c>
      <c r="L3170" s="21">
        <v>0.96</v>
      </c>
      <c r="M3170" s="21">
        <v>0</v>
      </c>
      <c r="N3170" s="21">
        <v>0</v>
      </c>
      <c r="O3170" s="21">
        <v>0</v>
      </c>
      <c r="P3170" s="82">
        <f t="shared" si="51"/>
        <v>0</v>
      </c>
    </row>
    <row r="3171" spans="1:16" s="22" customFormat="1" x14ac:dyDescent="0.25">
      <c r="A3171" s="21">
        <v>2019</v>
      </c>
      <c r="B3171" s="21">
        <v>11</v>
      </c>
      <c r="C3171" s="21" t="s">
        <v>61</v>
      </c>
      <c r="D3171" s="21" t="s">
        <v>62</v>
      </c>
      <c r="E3171" s="21" t="s">
        <v>29</v>
      </c>
      <c r="F3171" s="21" t="s">
        <v>419</v>
      </c>
      <c r="G3171" s="21" t="s">
        <v>411</v>
      </c>
      <c r="H3171" s="21">
        <v>6.9</v>
      </c>
      <c r="I3171" s="21">
        <v>0</v>
      </c>
      <c r="J3171" s="21">
        <v>0</v>
      </c>
      <c r="K3171" s="21">
        <v>6.9</v>
      </c>
      <c r="L3171" s="21">
        <v>0</v>
      </c>
      <c r="M3171" s="21">
        <v>0</v>
      </c>
      <c r="N3171" s="21">
        <v>0</v>
      </c>
      <c r="O3171" s="21">
        <v>0</v>
      </c>
      <c r="P3171" s="82">
        <f t="shared" si="51"/>
        <v>0</v>
      </c>
    </row>
    <row r="3172" spans="1:16" s="22" customFormat="1" x14ac:dyDescent="0.25">
      <c r="A3172" s="21">
        <v>2019</v>
      </c>
      <c r="B3172" s="21">
        <v>11</v>
      </c>
      <c r="C3172" s="21" t="s">
        <v>61</v>
      </c>
      <c r="D3172" s="21" t="s">
        <v>62</v>
      </c>
      <c r="E3172" s="21" t="s">
        <v>29</v>
      </c>
      <c r="F3172" s="21" t="s">
        <v>420</v>
      </c>
      <c r="G3172" s="21" t="s">
        <v>411</v>
      </c>
      <c r="H3172" s="21">
        <v>2.15</v>
      </c>
      <c r="I3172" s="21">
        <v>0</v>
      </c>
      <c r="J3172" s="21">
        <v>0</v>
      </c>
      <c r="K3172" s="21">
        <v>2.15</v>
      </c>
      <c r="L3172" s="21">
        <v>0</v>
      </c>
      <c r="M3172" s="21">
        <v>0</v>
      </c>
      <c r="N3172" s="21">
        <v>0</v>
      </c>
      <c r="O3172" s="21">
        <v>0</v>
      </c>
      <c r="P3172" s="82">
        <f t="shared" si="51"/>
        <v>0</v>
      </c>
    </row>
    <row r="3173" spans="1:16" s="22" customFormat="1" x14ac:dyDescent="0.25">
      <c r="A3173" s="21">
        <v>2019</v>
      </c>
      <c r="B3173" s="21">
        <v>11</v>
      </c>
      <c r="C3173" s="21" t="s">
        <v>61</v>
      </c>
      <c r="D3173" s="21" t="s">
        <v>62</v>
      </c>
      <c r="E3173" s="21" t="s">
        <v>29</v>
      </c>
      <c r="F3173" s="21" t="s">
        <v>421</v>
      </c>
      <c r="G3173" s="21" t="s">
        <v>411</v>
      </c>
      <c r="H3173" s="21">
        <v>0.87</v>
      </c>
      <c r="I3173" s="21">
        <v>0</v>
      </c>
      <c r="J3173" s="21">
        <v>0</v>
      </c>
      <c r="K3173" s="21">
        <v>0.87</v>
      </c>
      <c r="L3173" s="21">
        <v>0</v>
      </c>
      <c r="M3173" s="21">
        <v>0</v>
      </c>
      <c r="N3173" s="21">
        <v>0</v>
      </c>
      <c r="O3173" s="21">
        <v>0</v>
      </c>
      <c r="P3173" s="82">
        <f t="shared" si="51"/>
        <v>0</v>
      </c>
    </row>
    <row r="3174" spans="1:16" s="22" customFormat="1" x14ac:dyDescent="0.25">
      <c r="A3174" s="21">
        <v>2019</v>
      </c>
      <c r="B3174" s="21">
        <v>11</v>
      </c>
      <c r="C3174" s="21" t="s">
        <v>61</v>
      </c>
      <c r="D3174" s="21" t="s">
        <v>399</v>
      </c>
      <c r="E3174" s="21" t="s">
        <v>29</v>
      </c>
      <c r="F3174" s="21" t="s">
        <v>422</v>
      </c>
      <c r="G3174" s="21" t="s">
        <v>411</v>
      </c>
      <c r="H3174" s="21">
        <v>5.33</v>
      </c>
      <c r="I3174" s="21">
        <v>0</v>
      </c>
      <c r="J3174" s="21">
        <v>0</v>
      </c>
      <c r="K3174" s="21">
        <v>0.84</v>
      </c>
      <c r="L3174" s="21">
        <v>0</v>
      </c>
      <c r="M3174" s="21">
        <v>4.49</v>
      </c>
      <c r="N3174" s="21">
        <v>1.44</v>
      </c>
      <c r="O3174" s="21">
        <v>0</v>
      </c>
      <c r="P3174" s="82">
        <f t="shared" si="51"/>
        <v>3.0500000000000003</v>
      </c>
    </row>
    <row r="3175" spans="1:16" s="22" customFormat="1" x14ac:dyDescent="0.25">
      <c r="A3175" s="21">
        <v>2019</v>
      </c>
      <c r="B3175" s="21">
        <v>11</v>
      </c>
      <c r="C3175" s="21" t="s">
        <v>61</v>
      </c>
      <c r="D3175" s="21" t="s">
        <v>399</v>
      </c>
      <c r="E3175" s="21" t="s">
        <v>29</v>
      </c>
      <c r="F3175" s="21" t="s">
        <v>423</v>
      </c>
      <c r="G3175" s="21" t="s">
        <v>411</v>
      </c>
      <c r="H3175" s="21">
        <v>1.8900000000000001</v>
      </c>
      <c r="I3175" s="21">
        <v>0</v>
      </c>
      <c r="J3175" s="21">
        <v>0</v>
      </c>
      <c r="K3175" s="21">
        <v>0.02</v>
      </c>
      <c r="L3175" s="21">
        <v>0</v>
      </c>
      <c r="M3175" s="21">
        <v>1.87</v>
      </c>
      <c r="N3175" s="21">
        <v>0.6</v>
      </c>
      <c r="O3175" s="21">
        <v>0</v>
      </c>
      <c r="P3175" s="82">
        <f t="shared" si="51"/>
        <v>1.27</v>
      </c>
    </row>
    <row r="3176" spans="1:16" s="22" customFormat="1" x14ac:dyDescent="0.25">
      <c r="A3176" s="21">
        <v>2019</v>
      </c>
      <c r="B3176" s="21">
        <v>11</v>
      </c>
      <c r="C3176" s="21" t="s">
        <v>61</v>
      </c>
      <c r="D3176" s="21" t="s">
        <v>399</v>
      </c>
      <c r="E3176" s="21" t="s">
        <v>29</v>
      </c>
      <c r="F3176" s="21" t="s">
        <v>424</v>
      </c>
      <c r="G3176" s="21" t="s">
        <v>411</v>
      </c>
      <c r="H3176" s="21">
        <v>14.31</v>
      </c>
      <c r="I3176" s="21">
        <v>0</v>
      </c>
      <c r="J3176" s="21">
        <v>0</v>
      </c>
      <c r="K3176" s="21">
        <v>0.19</v>
      </c>
      <c r="L3176" s="21">
        <v>0</v>
      </c>
      <c r="M3176" s="21">
        <v>14.12</v>
      </c>
      <c r="N3176" s="21">
        <v>4.51</v>
      </c>
      <c r="O3176" s="21">
        <v>0</v>
      </c>
      <c r="P3176" s="82">
        <f t="shared" si="51"/>
        <v>9.61</v>
      </c>
    </row>
    <row r="3177" spans="1:16" s="22" customFormat="1" x14ac:dyDescent="0.25">
      <c r="A3177" s="21">
        <v>2019</v>
      </c>
      <c r="B3177" s="21">
        <v>11</v>
      </c>
      <c r="C3177" s="21" t="s">
        <v>124</v>
      </c>
      <c r="D3177" s="21" t="s">
        <v>425</v>
      </c>
      <c r="E3177" s="21" t="s">
        <v>545</v>
      </c>
      <c r="F3177" s="21" t="s">
        <v>427</v>
      </c>
      <c r="G3177" s="21" t="s">
        <v>427</v>
      </c>
      <c r="H3177" s="21">
        <v>18.82</v>
      </c>
      <c r="I3177" s="21">
        <v>0</v>
      </c>
      <c r="J3177" s="21">
        <v>0</v>
      </c>
      <c r="K3177" s="21">
        <v>3.8</v>
      </c>
      <c r="L3177" s="21">
        <v>15.02</v>
      </c>
      <c r="M3177" s="21">
        <v>0</v>
      </c>
      <c r="N3177" s="21">
        <v>0</v>
      </c>
      <c r="O3177" s="21">
        <v>0</v>
      </c>
      <c r="P3177" s="82">
        <f t="shared" si="51"/>
        <v>0</v>
      </c>
    </row>
    <row r="3178" spans="1:16" s="22" customFormat="1" x14ac:dyDescent="0.25">
      <c r="A3178" s="21">
        <v>2019</v>
      </c>
      <c r="B3178" s="21">
        <v>11</v>
      </c>
      <c r="C3178" s="21" t="s">
        <v>89</v>
      </c>
      <c r="D3178" s="21" t="s">
        <v>90</v>
      </c>
      <c r="E3178" s="21" t="s">
        <v>29</v>
      </c>
      <c r="F3178" s="21" t="s">
        <v>428</v>
      </c>
      <c r="G3178" s="21" t="s">
        <v>429</v>
      </c>
      <c r="H3178" s="21">
        <v>2.33</v>
      </c>
      <c r="I3178" s="21">
        <v>0</v>
      </c>
      <c r="J3178" s="21">
        <v>0</v>
      </c>
      <c r="K3178" s="21">
        <v>2.33</v>
      </c>
      <c r="L3178" s="21">
        <v>0</v>
      </c>
      <c r="M3178" s="21">
        <v>0</v>
      </c>
      <c r="N3178" s="21">
        <v>0</v>
      </c>
      <c r="O3178" s="21">
        <v>0</v>
      </c>
      <c r="P3178" s="82">
        <f t="shared" si="51"/>
        <v>0</v>
      </c>
    </row>
    <row r="3179" spans="1:16" s="22" customFormat="1" x14ac:dyDescent="0.25">
      <c r="A3179" s="21">
        <v>2019</v>
      </c>
      <c r="B3179" s="21">
        <v>11</v>
      </c>
      <c r="C3179" s="21" t="s">
        <v>89</v>
      </c>
      <c r="D3179" s="21" t="s">
        <v>288</v>
      </c>
      <c r="E3179" s="21" t="s">
        <v>29</v>
      </c>
      <c r="F3179" s="21" t="s">
        <v>430</v>
      </c>
      <c r="G3179" s="21" t="s">
        <v>431</v>
      </c>
      <c r="H3179" s="21">
        <v>84.31</v>
      </c>
      <c r="I3179" s="21">
        <v>0</v>
      </c>
      <c r="J3179" s="21">
        <v>0</v>
      </c>
      <c r="K3179" s="21">
        <v>8.5299999999999994</v>
      </c>
      <c r="L3179" s="21">
        <v>0</v>
      </c>
      <c r="M3179" s="21">
        <v>75.77</v>
      </c>
      <c r="N3179" s="21">
        <v>11.05</v>
      </c>
      <c r="O3179" s="21">
        <v>0</v>
      </c>
      <c r="P3179" s="82">
        <f t="shared" si="51"/>
        <v>64.72</v>
      </c>
    </row>
    <row r="3180" spans="1:16" s="22" customFormat="1" x14ac:dyDescent="0.25">
      <c r="A3180" s="21">
        <v>2019</v>
      </c>
      <c r="B3180" s="21">
        <v>11</v>
      </c>
      <c r="C3180" s="21" t="s">
        <v>89</v>
      </c>
      <c r="D3180" s="21" t="s">
        <v>90</v>
      </c>
      <c r="E3180" s="21" t="s">
        <v>29</v>
      </c>
      <c r="F3180" s="21" t="s">
        <v>432</v>
      </c>
      <c r="G3180" s="21" t="s">
        <v>433</v>
      </c>
      <c r="H3180" s="21">
        <v>281.26</v>
      </c>
      <c r="I3180" s="21">
        <v>0</v>
      </c>
      <c r="J3180" s="21">
        <v>0</v>
      </c>
      <c r="K3180" s="21">
        <v>0.78</v>
      </c>
      <c r="L3180" s="21">
        <v>0</v>
      </c>
      <c r="M3180" s="21">
        <v>280.48</v>
      </c>
      <c r="N3180" s="21">
        <v>98.39</v>
      </c>
      <c r="O3180" s="21">
        <v>0</v>
      </c>
      <c r="P3180" s="82">
        <f t="shared" si="51"/>
        <v>182.09000000000003</v>
      </c>
    </row>
    <row r="3181" spans="1:16" s="22" customFormat="1" x14ac:dyDescent="0.25">
      <c r="A3181" s="21">
        <v>2019</v>
      </c>
      <c r="B3181" s="21">
        <v>11</v>
      </c>
      <c r="C3181" s="21" t="s">
        <v>203</v>
      </c>
      <c r="D3181" s="21" t="s">
        <v>434</v>
      </c>
      <c r="E3181" s="21" t="s">
        <v>43</v>
      </c>
      <c r="F3181" s="21" t="s">
        <v>434</v>
      </c>
      <c r="G3181" s="21" t="s">
        <v>434</v>
      </c>
      <c r="H3181" s="21">
        <v>7.15</v>
      </c>
      <c r="I3181" s="21">
        <v>0</v>
      </c>
      <c r="J3181" s="21">
        <v>0</v>
      </c>
      <c r="K3181" s="21">
        <v>0.17</v>
      </c>
      <c r="L3181" s="21">
        <v>0.6</v>
      </c>
      <c r="M3181" s="21">
        <v>0</v>
      </c>
      <c r="N3181" s="21">
        <v>0</v>
      </c>
      <c r="O3181" s="21">
        <v>6.39</v>
      </c>
      <c r="P3181" s="82">
        <f t="shared" si="51"/>
        <v>6.39</v>
      </c>
    </row>
    <row r="3182" spans="1:16" s="22" customFormat="1" x14ac:dyDescent="0.25">
      <c r="A3182" s="21">
        <v>2019</v>
      </c>
      <c r="B3182" s="21">
        <v>11</v>
      </c>
      <c r="C3182" s="21" t="s">
        <v>15</v>
      </c>
      <c r="D3182" s="21" t="s">
        <v>24</v>
      </c>
      <c r="E3182" s="21" t="s">
        <v>43</v>
      </c>
      <c r="F3182" s="21" t="s">
        <v>435</v>
      </c>
      <c r="G3182" s="21" t="s">
        <v>434</v>
      </c>
      <c r="H3182" s="21">
        <v>31.76</v>
      </c>
      <c r="I3182" s="21">
        <v>0</v>
      </c>
      <c r="J3182" s="21">
        <v>0</v>
      </c>
      <c r="K3182" s="21">
        <v>0.33999999999999997</v>
      </c>
      <c r="L3182" s="21">
        <v>3.45</v>
      </c>
      <c r="M3182" s="21">
        <v>0</v>
      </c>
      <c r="N3182" s="21">
        <v>0</v>
      </c>
      <c r="O3182" s="21">
        <v>27.97</v>
      </c>
      <c r="P3182" s="82">
        <f t="shared" si="51"/>
        <v>27.97</v>
      </c>
    </row>
    <row r="3183" spans="1:16" s="22" customFormat="1" x14ac:dyDescent="0.25">
      <c r="A3183" s="21">
        <v>2019</v>
      </c>
      <c r="B3183" s="21">
        <v>11</v>
      </c>
      <c r="C3183" s="21" t="s">
        <v>124</v>
      </c>
      <c r="D3183" s="21" t="s">
        <v>125</v>
      </c>
      <c r="E3183" s="21" t="s">
        <v>543</v>
      </c>
      <c r="F3183" s="21" t="s">
        <v>436</v>
      </c>
      <c r="G3183" s="21" t="s">
        <v>437</v>
      </c>
      <c r="H3183" s="21">
        <v>16.37</v>
      </c>
      <c r="I3183" s="21">
        <v>0</v>
      </c>
      <c r="J3183" s="21">
        <v>0</v>
      </c>
      <c r="K3183" s="21">
        <v>16.37</v>
      </c>
      <c r="L3183" s="21">
        <v>0</v>
      </c>
      <c r="M3183" s="21">
        <v>0</v>
      </c>
      <c r="N3183" s="21">
        <v>0</v>
      </c>
      <c r="O3183" s="21">
        <v>0</v>
      </c>
      <c r="P3183" s="82">
        <f t="shared" si="51"/>
        <v>0</v>
      </c>
    </row>
    <row r="3184" spans="1:16" s="22" customFormat="1" x14ac:dyDescent="0.25">
      <c r="A3184" s="21">
        <v>2019</v>
      </c>
      <c r="B3184" s="21">
        <v>11</v>
      </c>
      <c r="C3184" s="21" t="s">
        <v>124</v>
      </c>
      <c r="D3184" s="21" t="s">
        <v>425</v>
      </c>
      <c r="E3184" s="21" t="s">
        <v>543</v>
      </c>
      <c r="F3184" s="21" t="s">
        <v>438</v>
      </c>
      <c r="G3184" s="21" t="s">
        <v>439</v>
      </c>
      <c r="H3184" s="21">
        <v>1.75</v>
      </c>
      <c r="I3184" s="21">
        <v>0</v>
      </c>
      <c r="J3184" s="21">
        <v>0</v>
      </c>
      <c r="K3184" s="21">
        <v>1.75</v>
      </c>
      <c r="L3184" s="21">
        <v>0</v>
      </c>
      <c r="M3184" s="21">
        <v>0</v>
      </c>
      <c r="N3184" s="21">
        <v>0</v>
      </c>
      <c r="O3184" s="21">
        <v>0</v>
      </c>
      <c r="P3184" s="82">
        <f t="shared" si="51"/>
        <v>0</v>
      </c>
    </row>
    <row r="3185" spans="1:16" s="22" customFormat="1" x14ac:dyDescent="0.25">
      <c r="A3185" s="21">
        <v>2019</v>
      </c>
      <c r="B3185" s="21">
        <v>11</v>
      </c>
      <c r="C3185" s="21" t="s">
        <v>124</v>
      </c>
      <c r="D3185" s="21" t="s">
        <v>379</v>
      </c>
      <c r="E3185" s="21" t="s">
        <v>543</v>
      </c>
      <c r="F3185" s="21" t="s">
        <v>532</v>
      </c>
      <c r="G3185" s="21" t="s">
        <v>439</v>
      </c>
      <c r="H3185" s="21">
        <v>0</v>
      </c>
      <c r="I3185" s="21">
        <v>0</v>
      </c>
      <c r="J3185" s="21">
        <v>0</v>
      </c>
      <c r="K3185" s="21">
        <v>0</v>
      </c>
      <c r="L3185" s="21">
        <v>0</v>
      </c>
      <c r="M3185" s="21">
        <v>0</v>
      </c>
      <c r="N3185" s="21">
        <v>0</v>
      </c>
      <c r="O3185" s="21">
        <v>0</v>
      </c>
      <c r="P3185" s="82">
        <f t="shared" si="51"/>
        <v>0</v>
      </c>
    </row>
    <row r="3186" spans="1:16" s="22" customFormat="1" x14ac:dyDescent="0.25">
      <c r="A3186" s="21">
        <v>2019</v>
      </c>
      <c r="B3186" s="21">
        <v>11</v>
      </c>
      <c r="C3186" s="21" t="s">
        <v>124</v>
      </c>
      <c r="D3186" s="21" t="s">
        <v>379</v>
      </c>
      <c r="E3186" s="21" t="s">
        <v>543</v>
      </c>
      <c r="F3186" s="21" t="s">
        <v>440</v>
      </c>
      <c r="G3186" s="21" t="s">
        <v>439</v>
      </c>
      <c r="H3186" s="21">
        <v>0.38</v>
      </c>
      <c r="I3186" s="21">
        <v>0</v>
      </c>
      <c r="J3186" s="21">
        <v>0</v>
      </c>
      <c r="K3186" s="21">
        <v>0.38</v>
      </c>
      <c r="L3186" s="21">
        <v>0</v>
      </c>
      <c r="M3186" s="21">
        <v>0</v>
      </c>
      <c r="N3186" s="21">
        <v>0</v>
      </c>
      <c r="O3186" s="21">
        <v>0</v>
      </c>
      <c r="P3186" s="82">
        <f t="shared" si="51"/>
        <v>0</v>
      </c>
    </row>
    <row r="3187" spans="1:16" s="22" customFormat="1" x14ac:dyDescent="0.25">
      <c r="A3187" s="21">
        <v>2019</v>
      </c>
      <c r="B3187" s="21">
        <v>11</v>
      </c>
      <c r="C3187" s="21" t="s">
        <v>19</v>
      </c>
      <c r="D3187" s="21" t="s">
        <v>20</v>
      </c>
      <c r="E3187" s="21" t="s">
        <v>441</v>
      </c>
      <c r="F3187" s="21" t="s">
        <v>442</v>
      </c>
      <c r="G3187" s="21" t="s">
        <v>442</v>
      </c>
      <c r="H3187" s="21">
        <v>3.25</v>
      </c>
      <c r="I3187" s="21">
        <v>0</v>
      </c>
      <c r="J3187" s="21">
        <v>0</v>
      </c>
      <c r="K3187" s="21">
        <v>0.31</v>
      </c>
      <c r="L3187" s="21">
        <v>2.96</v>
      </c>
      <c r="M3187" s="21">
        <v>0</v>
      </c>
      <c r="N3187" s="21">
        <v>0</v>
      </c>
      <c r="O3187" s="21">
        <v>0</v>
      </c>
      <c r="P3187" s="82">
        <f t="shared" si="51"/>
        <v>0</v>
      </c>
    </row>
    <row r="3188" spans="1:16" s="22" customFormat="1" x14ac:dyDescent="0.25">
      <c r="A3188" s="21">
        <v>2019</v>
      </c>
      <c r="B3188" s="21">
        <v>11</v>
      </c>
      <c r="C3188" s="21" t="s">
        <v>19</v>
      </c>
      <c r="D3188" s="21" t="s">
        <v>70</v>
      </c>
      <c r="E3188" s="21" t="s">
        <v>441</v>
      </c>
      <c r="F3188" s="21" t="s">
        <v>442</v>
      </c>
      <c r="G3188" s="21" t="s">
        <v>442</v>
      </c>
      <c r="H3188" s="21">
        <v>0.02</v>
      </c>
      <c r="I3188" s="21">
        <v>0</v>
      </c>
      <c r="J3188" s="21">
        <v>0</v>
      </c>
      <c r="K3188" s="21">
        <v>0</v>
      </c>
      <c r="L3188" s="21">
        <v>0.02</v>
      </c>
      <c r="M3188" s="21">
        <v>0</v>
      </c>
      <c r="N3188" s="21">
        <v>0</v>
      </c>
      <c r="O3188" s="21">
        <v>0</v>
      </c>
      <c r="P3188" s="82">
        <f t="shared" si="51"/>
        <v>0</v>
      </c>
    </row>
    <row r="3189" spans="1:16" s="22" customFormat="1" x14ac:dyDescent="0.25">
      <c r="A3189" s="21">
        <v>2019</v>
      </c>
      <c r="B3189" s="21">
        <v>11</v>
      </c>
      <c r="C3189" s="21" t="s">
        <v>19</v>
      </c>
      <c r="D3189" s="21" t="s">
        <v>106</v>
      </c>
      <c r="E3189" s="21" t="s">
        <v>29</v>
      </c>
      <c r="F3189" s="21" t="s">
        <v>443</v>
      </c>
      <c r="G3189" s="21" t="s">
        <v>444</v>
      </c>
      <c r="H3189" s="21">
        <v>3318.02</v>
      </c>
      <c r="I3189" s="21">
        <v>0</v>
      </c>
      <c r="J3189" s="21">
        <v>3239.11</v>
      </c>
      <c r="K3189" s="21">
        <v>4.45</v>
      </c>
      <c r="L3189" s="21">
        <v>74.459999999999994</v>
      </c>
      <c r="M3189" s="21">
        <v>0</v>
      </c>
      <c r="N3189" s="21">
        <v>0</v>
      </c>
      <c r="O3189" s="21">
        <v>0</v>
      </c>
      <c r="P3189" s="82">
        <f t="shared" si="51"/>
        <v>0</v>
      </c>
    </row>
    <row r="3190" spans="1:16" s="22" customFormat="1" x14ac:dyDescent="0.25">
      <c r="A3190" s="21">
        <v>2019</v>
      </c>
      <c r="B3190" s="21">
        <v>11</v>
      </c>
      <c r="C3190" s="21" t="s">
        <v>19</v>
      </c>
      <c r="D3190" s="21" t="s">
        <v>70</v>
      </c>
      <c r="E3190" s="21" t="s">
        <v>29</v>
      </c>
      <c r="F3190" s="21" t="s">
        <v>445</v>
      </c>
      <c r="G3190" s="21" t="s">
        <v>444</v>
      </c>
      <c r="H3190" s="21">
        <v>360.97</v>
      </c>
      <c r="I3190" s="21">
        <v>0</v>
      </c>
      <c r="J3190" s="21">
        <v>352.3</v>
      </c>
      <c r="K3190" s="21">
        <v>0.48</v>
      </c>
      <c r="L3190" s="21">
        <v>8.18</v>
      </c>
      <c r="M3190" s="21">
        <v>0</v>
      </c>
      <c r="N3190" s="21">
        <v>0</v>
      </c>
      <c r="O3190" s="21">
        <v>0</v>
      </c>
      <c r="P3190" s="82">
        <f t="shared" si="51"/>
        <v>0</v>
      </c>
    </row>
    <row r="3191" spans="1:16" s="22" customFormat="1" x14ac:dyDescent="0.25">
      <c r="A3191" s="21">
        <v>2019</v>
      </c>
      <c r="B3191" s="21">
        <v>11</v>
      </c>
      <c r="C3191" s="21" t="s">
        <v>19</v>
      </c>
      <c r="D3191" s="21" t="s">
        <v>70</v>
      </c>
      <c r="E3191" s="21" t="s">
        <v>29</v>
      </c>
      <c r="F3191" s="21" t="s">
        <v>446</v>
      </c>
      <c r="G3191" s="21" t="s">
        <v>444</v>
      </c>
      <c r="H3191" s="21">
        <v>28.13</v>
      </c>
      <c r="I3191" s="21">
        <v>0</v>
      </c>
      <c r="J3191" s="21">
        <v>27.46</v>
      </c>
      <c r="K3191" s="21">
        <v>0.04</v>
      </c>
      <c r="L3191" s="21">
        <v>0.64</v>
      </c>
      <c r="M3191" s="21">
        <v>0</v>
      </c>
      <c r="N3191" s="21">
        <v>0</v>
      </c>
      <c r="O3191" s="21">
        <v>0</v>
      </c>
      <c r="P3191" s="82">
        <f t="shared" si="51"/>
        <v>0</v>
      </c>
    </row>
    <row r="3192" spans="1:16" s="22" customFormat="1" x14ac:dyDescent="0.25">
      <c r="A3192" s="21">
        <v>2019</v>
      </c>
      <c r="B3192" s="21">
        <v>11</v>
      </c>
      <c r="C3192" s="21" t="s">
        <v>19</v>
      </c>
      <c r="D3192" s="21" t="s">
        <v>78</v>
      </c>
      <c r="E3192" s="21" t="s">
        <v>29</v>
      </c>
      <c r="F3192" s="21" t="s">
        <v>447</v>
      </c>
      <c r="G3192" s="21" t="s">
        <v>448</v>
      </c>
      <c r="H3192" s="21">
        <v>1033.56</v>
      </c>
      <c r="I3192" s="21">
        <v>0</v>
      </c>
      <c r="J3192" s="21">
        <v>129.07</v>
      </c>
      <c r="K3192" s="21">
        <v>3.48</v>
      </c>
      <c r="L3192" s="21">
        <v>129.16999999999999</v>
      </c>
      <c r="M3192" s="21">
        <v>126.21</v>
      </c>
      <c r="N3192" s="21">
        <v>126.12</v>
      </c>
      <c r="O3192" s="21">
        <v>645.62</v>
      </c>
      <c r="P3192" s="82">
        <f t="shared" si="51"/>
        <v>645.71</v>
      </c>
    </row>
    <row r="3193" spans="1:16" s="22" customFormat="1" x14ac:dyDescent="0.25">
      <c r="A3193" s="21">
        <v>2019</v>
      </c>
      <c r="B3193" s="21">
        <v>11</v>
      </c>
      <c r="C3193" s="21" t="s">
        <v>15</v>
      </c>
      <c r="D3193" s="21" t="s">
        <v>24</v>
      </c>
      <c r="E3193" s="21" t="s">
        <v>541</v>
      </c>
      <c r="F3193" s="21" t="s">
        <v>449</v>
      </c>
      <c r="G3193" s="21" t="s">
        <v>449</v>
      </c>
      <c r="H3193" s="21">
        <v>1.9300000000000002</v>
      </c>
      <c r="I3193" s="21">
        <v>0</v>
      </c>
      <c r="J3193" s="21">
        <v>0</v>
      </c>
      <c r="K3193" s="21">
        <v>0.03</v>
      </c>
      <c r="L3193" s="21">
        <v>0.08</v>
      </c>
      <c r="M3193" s="21">
        <v>0</v>
      </c>
      <c r="N3193" s="21">
        <v>0</v>
      </c>
      <c r="O3193" s="21">
        <v>1.8199999999999998</v>
      </c>
      <c r="P3193" s="82">
        <f t="shared" si="51"/>
        <v>1.8199999999999998</v>
      </c>
    </row>
    <row r="3194" spans="1:16" s="22" customFormat="1" x14ac:dyDescent="0.25">
      <c r="A3194" s="21">
        <v>2019</v>
      </c>
      <c r="B3194" s="21">
        <v>11</v>
      </c>
      <c r="C3194" s="21" t="s">
        <v>61</v>
      </c>
      <c r="D3194" s="21" t="s">
        <v>450</v>
      </c>
      <c r="E3194" s="21" t="s">
        <v>43</v>
      </c>
      <c r="F3194" s="21" t="s">
        <v>451</v>
      </c>
      <c r="G3194" s="21" t="s">
        <v>452</v>
      </c>
      <c r="H3194" s="21">
        <v>49.08</v>
      </c>
      <c r="I3194" s="21">
        <v>0</v>
      </c>
      <c r="J3194" s="21">
        <v>1.79</v>
      </c>
      <c r="K3194" s="21">
        <v>7.81</v>
      </c>
      <c r="L3194" s="21">
        <v>1.71</v>
      </c>
      <c r="M3194" s="21">
        <v>0</v>
      </c>
      <c r="N3194" s="21">
        <v>0</v>
      </c>
      <c r="O3194" s="21">
        <v>37.78</v>
      </c>
      <c r="P3194" s="82">
        <f t="shared" si="51"/>
        <v>37.78</v>
      </c>
    </row>
    <row r="3195" spans="1:16" s="22" customFormat="1" x14ac:dyDescent="0.25">
      <c r="A3195" s="21">
        <v>2019</v>
      </c>
      <c r="B3195" s="21">
        <v>11</v>
      </c>
      <c r="C3195" s="21" t="s">
        <v>61</v>
      </c>
      <c r="D3195" s="21" t="s">
        <v>453</v>
      </c>
      <c r="E3195" s="21" t="s">
        <v>43</v>
      </c>
      <c r="F3195" s="21" t="s">
        <v>454</v>
      </c>
      <c r="G3195" s="21" t="s">
        <v>452</v>
      </c>
      <c r="H3195" s="21">
        <v>17.059999999999999</v>
      </c>
      <c r="I3195" s="21">
        <v>0</v>
      </c>
      <c r="J3195" s="21">
        <v>0</v>
      </c>
      <c r="K3195" s="21">
        <v>1.06</v>
      </c>
      <c r="L3195" s="21">
        <v>16</v>
      </c>
      <c r="M3195" s="21">
        <v>0</v>
      </c>
      <c r="N3195" s="21">
        <v>0</v>
      </c>
      <c r="O3195" s="21">
        <v>0</v>
      </c>
      <c r="P3195" s="82">
        <f t="shared" si="51"/>
        <v>0</v>
      </c>
    </row>
    <row r="3196" spans="1:16" s="22" customFormat="1" x14ac:dyDescent="0.25">
      <c r="A3196" s="21">
        <v>2019</v>
      </c>
      <c r="B3196" s="21">
        <v>11</v>
      </c>
      <c r="C3196" s="21" t="s">
        <v>19</v>
      </c>
      <c r="D3196" s="21" t="s">
        <v>70</v>
      </c>
      <c r="E3196" s="21" t="s">
        <v>540</v>
      </c>
      <c r="F3196" s="21" t="s">
        <v>455</v>
      </c>
      <c r="G3196" s="21" t="s">
        <v>456</v>
      </c>
      <c r="H3196" s="21">
        <v>2.99</v>
      </c>
      <c r="I3196" s="21">
        <v>0</v>
      </c>
      <c r="J3196" s="21">
        <v>0</v>
      </c>
      <c r="K3196" s="21">
        <v>0.06</v>
      </c>
      <c r="L3196" s="21">
        <v>2.93</v>
      </c>
      <c r="M3196" s="21">
        <v>0</v>
      </c>
      <c r="N3196" s="21">
        <v>0</v>
      </c>
      <c r="O3196" s="21">
        <v>0</v>
      </c>
      <c r="P3196" s="82">
        <f t="shared" si="51"/>
        <v>0</v>
      </c>
    </row>
    <row r="3197" spans="1:16" s="22" customFormat="1" x14ac:dyDescent="0.25">
      <c r="A3197" s="21">
        <v>2019</v>
      </c>
      <c r="B3197" s="21">
        <v>11</v>
      </c>
      <c r="C3197" s="21" t="s">
        <v>19</v>
      </c>
      <c r="D3197" s="21" t="s">
        <v>70</v>
      </c>
      <c r="E3197" s="21" t="s">
        <v>540</v>
      </c>
      <c r="F3197" s="21" t="s">
        <v>457</v>
      </c>
      <c r="G3197" s="21" t="s">
        <v>456</v>
      </c>
      <c r="H3197" s="21">
        <v>0.04</v>
      </c>
      <c r="I3197" s="21">
        <v>0</v>
      </c>
      <c r="J3197" s="21">
        <v>0</v>
      </c>
      <c r="K3197" s="21">
        <v>0.01</v>
      </c>
      <c r="L3197" s="21">
        <v>0.03</v>
      </c>
      <c r="M3197" s="21">
        <v>0</v>
      </c>
      <c r="N3197" s="21">
        <v>0</v>
      </c>
      <c r="O3197" s="21">
        <v>0</v>
      </c>
      <c r="P3197" s="82">
        <f t="shared" si="51"/>
        <v>0</v>
      </c>
    </row>
    <row r="3198" spans="1:16" s="22" customFormat="1" x14ac:dyDescent="0.25">
      <c r="A3198" s="21">
        <v>2019</v>
      </c>
      <c r="B3198" s="21">
        <v>11</v>
      </c>
      <c r="C3198" s="21" t="s">
        <v>19</v>
      </c>
      <c r="D3198" s="21" t="s">
        <v>70</v>
      </c>
      <c r="E3198" s="21" t="s">
        <v>540</v>
      </c>
      <c r="F3198" s="21" t="s">
        <v>458</v>
      </c>
      <c r="G3198" s="21" t="s">
        <v>456</v>
      </c>
      <c r="H3198" s="21">
        <v>14.500000000000002</v>
      </c>
      <c r="I3198" s="21">
        <v>0</v>
      </c>
      <c r="J3198" s="21">
        <v>0</v>
      </c>
      <c r="K3198" s="21">
        <v>5.38</v>
      </c>
      <c r="L3198" s="21">
        <v>9.1100000000000012</v>
      </c>
      <c r="M3198" s="21">
        <v>0</v>
      </c>
      <c r="N3198" s="21">
        <v>0</v>
      </c>
      <c r="O3198" s="21">
        <v>0</v>
      </c>
      <c r="P3198" s="82">
        <f t="shared" si="51"/>
        <v>0</v>
      </c>
    </row>
    <row r="3199" spans="1:16" s="22" customFormat="1" x14ac:dyDescent="0.25">
      <c r="A3199" s="21">
        <v>2019</v>
      </c>
      <c r="B3199" s="21">
        <v>11</v>
      </c>
      <c r="C3199" s="21" t="s">
        <v>98</v>
      </c>
      <c r="D3199" s="21" t="s">
        <v>120</v>
      </c>
      <c r="E3199" s="21" t="s">
        <v>459</v>
      </c>
      <c r="F3199" s="21" t="s">
        <v>460</v>
      </c>
      <c r="G3199" s="21" t="s">
        <v>460</v>
      </c>
      <c r="H3199" s="21">
        <v>5.54</v>
      </c>
      <c r="I3199" s="21">
        <v>0</v>
      </c>
      <c r="J3199" s="21">
        <v>0</v>
      </c>
      <c r="K3199" s="21">
        <v>0</v>
      </c>
      <c r="L3199" s="21">
        <v>5.54</v>
      </c>
      <c r="M3199" s="21">
        <v>0</v>
      </c>
      <c r="N3199" s="21">
        <v>0</v>
      </c>
      <c r="O3199" s="21">
        <v>0</v>
      </c>
      <c r="P3199" s="82">
        <f t="shared" si="51"/>
        <v>0</v>
      </c>
    </row>
    <row r="3200" spans="1:16" s="22" customFormat="1" x14ac:dyDescent="0.25">
      <c r="A3200" s="21">
        <v>2019</v>
      </c>
      <c r="B3200" s="21">
        <v>11</v>
      </c>
      <c r="C3200" s="21" t="s">
        <v>79</v>
      </c>
      <c r="D3200" s="21" t="s">
        <v>137</v>
      </c>
      <c r="E3200" s="21" t="s">
        <v>138</v>
      </c>
      <c r="F3200" s="21" t="s">
        <v>461</v>
      </c>
      <c r="G3200" s="21" t="s">
        <v>462</v>
      </c>
      <c r="H3200" s="21">
        <v>17.41</v>
      </c>
      <c r="I3200" s="21">
        <v>0</v>
      </c>
      <c r="J3200" s="21">
        <v>0</v>
      </c>
      <c r="K3200" s="21">
        <v>3.63</v>
      </c>
      <c r="L3200" s="21">
        <v>13.78</v>
      </c>
      <c r="M3200" s="21">
        <v>0</v>
      </c>
      <c r="N3200" s="21">
        <v>0</v>
      </c>
      <c r="O3200" s="21">
        <v>0</v>
      </c>
      <c r="P3200" s="82">
        <f t="shared" si="51"/>
        <v>0</v>
      </c>
    </row>
    <row r="3201" spans="1:16" s="22" customFormat="1" x14ac:dyDescent="0.25">
      <c r="A3201" s="21">
        <v>2019</v>
      </c>
      <c r="B3201" s="21">
        <v>11</v>
      </c>
      <c r="C3201" s="21" t="s">
        <v>79</v>
      </c>
      <c r="D3201" s="21" t="s">
        <v>137</v>
      </c>
      <c r="E3201" s="21" t="s">
        <v>138</v>
      </c>
      <c r="F3201" s="21" t="s">
        <v>463</v>
      </c>
      <c r="G3201" s="21" t="s">
        <v>462</v>
      </c>
      <c r="H3201" s="21">
        <v>41.01</v>
      </c>
      <c r="I3201" s="21">
        <v>0</v>
      </c>
      <c r="J3201" s="21">
        <v>0</v>
      </c>
      <c r="K3201" s="21">
        <v>12.35</v>
      </c>
      <c r="L3201" s="21">
        <v>28.67</v>
      </c>
      <c r="M3201" s="21">
        <v>0</v>
      </c>
      <c r="N3201" s="21">
        <v>0</v>
      </c>
      <c r="O3201" s="21">
        <v>0</v>
      </c>
      <c r="P3201" s="82">
        <f t="shared" si="51"/>
        <v>0</v>
      </c>
    </row>
    <row r="3202" spans="1:16" s="22" customFormat="1" x14ac:dyDescent="0.25">
      <c r="A3202" s="21">
        <v>2019</v>
      </c>
      <c r="B3202" s="21">
        <v>11</v>
      </c>
      <c r="C3202" s="21" t="s">
        <v>231</v>
      </c>
      <c r="D3202" s="21" t="s">
        <v>464</v>
      </c>
      <c r="E3202" s="21" t="s">
        <v>43</v>
      </c>
      <c r="F3202" s="21" t="s">
        <v>465</v>
      </c>
      <c r="G3202" s="21" t="s">
        <v>466</v>
      </c>
      <c r="H3202" s="21">
        <v>185.83</v>
      </c>
      <c r="I3202" s="21">
        <v>0</v>
      </c>
      <c r="J3202" s="21">
        <v>0</v>
      </c>
      <c r="K3202" s="21">
        <v>0.28999999999999998</v>
      </c>
      <c r="L3202" s="21">
        <v>3.5</v>
      </c>
      <c r="M3202" s="21">
        <v>0</v>
      </c>
      <c r="N3202" s="21">
        <v>0</v>
      </c>
      <c r="O3202" s="21">
        <v>182.04</v>
      </c>
      <c r="P3202" s="82">
        <f t="shared" si="51"/>
        <v>182.04</v>
      </c>
    </row>
    <row r="3203" spans="1:16" s="22" customFormat="1" x14ac:dyDescent="0.25">
      <c r="A3203" s="21">
        <v>2019</v>
      </c>
      <c r="B3203" s="21">
        <v>11</v>
      </c>
      <c r="C3203" s="21" t="s">
        <v>231</v>
      </c>
      <c r="D3203" s="21" t="s">
        <v>464</v>
      </c>
      <c r="E3203" s="21" t="s">
        <v>43</v>
      </c>
      <c r="F3203" s="21" t="s">
        <v>467</v>
      </c>
      <c r="G3203" s="21" t="s">
        <v>466</v>
      </c>
      <c r="H3203" s="21">
        <v>893.92</v>
      </c>
      <c r="I3203" s="21">
        <v>0</v>
      </c>
      <c r="J3203" s="21">
        <v>0</v>
      </c>
      <c r="K3203" s="21">
        <v>1.42</v>
      </c>
      <c r="L3203" s="21">
        <v>16.82</v>
      </c>
      <c r="M3203" s="21">
        <v>0</v>
      </c>
      <c r="N3203" s="21">
        <v>0</v>
      </c>
      <c r="O3203" s="21">
        <v>875.69</v>
      </c>
      <c r="P3203" s="82">
        <f t="shared" si="51"/>
        <v>875.69</v>
      </c>
    </row>
    <row r="3204" spans="1:16" s="22" customFormat="1" x14ac:dyDescent="0.25">
      <c r="A3204" s="21">
        <v>2019</v>
      </c>
      <c r="B3204" s="21">
        <v>11</v>
      </c>
      <c r="C3204" s="21" t="s">
        <v>61</v>
      </c>
      <c r="D3204" s="21" t="s">
        <v>401</v>
      </c>
      <c r="E3204" s="21" t="s">
        <v>29</v>
      </c>
      <c r="F3204" s="21" t="s">
        <v>468</v>
      </c>
      <c r="G3204" s="21" t="s">
        <v>468</v>
      </c>
      <c r="H3204" s="21">
        <v>10.64</v>
      </c>
      <c r="I3204" s="21">
        <v>0</v>
      </c>
      <c r="J3204" s="21">
        <v>0</v>
      </c>
      <c r="K3204" s="21">
        <v>0.39</v>
      </c>
      <c r="L3204" s="21">
        <v>1.62</v>
      </c>
      <c r="M3204" s="21">
        <v>0</v>
      </c>
      <c r="N3204" s="21">
        <v>0</v>
      </c>
      <c r="O3204" s="21">
        <v>8.6300000000000008</v>
      </c>
      <c r="P3204" s="82">
        <f t="shared" ref="P3204:P3267" si="52">+O3204+M3204-N3204</f>
        <v>8.6300000000000008</v>
      </c>
    </row>
    <row r="3205" spans="1:16" s="22" customFormat="1" x14ac:dyDescent="0.25">
      <c r="A3205" s="21">
        <v>2019</v>
      </c>
      <c r="B3205" s="21">
        <v>11</v>
      </c>
      <c r="C3205" s="21" t="s">
        <v>133</v>
      </c>
      <c r="D3205" s="21" t="s">
        <v>292</v>
      </c>
      <c r="E3205" s="21" t="s">
        <v>304</v>
      </c>
      <c r="F3205" s="21" t="s">
        <v>469</v>
      </c>
      <c r="G3205" s="21" t="s">
        <v>470</v>
      </c>
      <c r="H3205" s="21">
        <v>6.25</v>
      </c>
      <c r="I3205" s="21">
        <v>0</v>
      </c>
      <c r="J3205" s="21">
        <v>0</v>
      </c>
      <c r="K3205" s="21">
        <v>5.12</v>
      </c>
      <c r="L3205" s="21">
        <v>1.1299999999999999</v>
      </c>
      <c r="M3205" s="21">
        <v>0</v>
      </c>
      <c r="N3205" s="21">
        <v>0</v>
      </c>
      <c r="O3205" s="21">
        <v>0</v>
      </c>
      <c r="P3205" s="82">
        <f t="shared" si="52"/>
        <v>0</v>
      </c>
    </row>
    <row r="3206" spans="1:16" s="22" customFormat="1" x14ac:dyDescent="0.25">
      <c r="A3206" s="21">
        <v>2019</v>
      </c>
      <c r="B3206" s="21">
        <v>11</v>
      </c>
      <c r="C3206" s="21" t="s">
        <v>267</v>
      </c>
      <c r="D3206" s="21" t="s">
        <v>268</v>
      </c>
      <c r="E3206" s="21" t="s">
        <v>543</v>
      </c>
      <c r="F3206" s="21" t="s">
        <v>559</v>
      </c>
      <c r="G3206" s="21" t="s">
        <v>560</v>
      </c>
      <c r="H3206" s="21">
        <v>0.02</v>
      </c>
      <c r="I3206" s="21">
        <v>0</v>
      </c>
      <c r="J3206" s="21">
        <v>0</v>
      </c>
      <c r="K3206" s="21">
        <v>0.02</v>
      </c>
      <c r="L3206" s="21">
        <v>0</v>
      </c>
      <c r="M3206" s="21">
        <v>0</v>
      </c>
      <c r="N3206" s="21">
        <v>0</v>
      </c>
      <c r="O3206" s="21">
        <v>0</v>
      </c>
      <c r="P3206" s="82">
        <f t="shared" si="52"/>
        <v>0</v>
      </c>
    </row>
    <row r="3207" spans="1:16" s="22" customFormat="1" x14ac:dyDescent="0.25">
      <c r="A3207" s="21">
        <v>2019</v>
      </c>
      <c r="B3207" s="21">
        <v>11</v>
      </c>
      <c r="C3207" s="21" t="s">
        <v>98</v>
      </c>
      <c r="D3207" s="21" t="s">
        <v>471</v>
      </c>
      <c r="E3207" s="21" t="s">
        <v>29</v>
      </c>
      <c r="F3207" s="21" t="s">
        <v>472</v>
      </c>
      <c r="G3207" s="21" t="s">
        <v>473</v>
      </c>
      <c r="H3207" s="21">
        <v>1080.48</v>
      </c>
      <c r="I3207" s="21">
        <v>0</v>
      </c>
      <c r="J3207" s="21">
        <v>0</v>
      </c>
      <c r="K3207" s="21">
        <v>0</v>
      </c>
      <c r="L3207" s="21">
        <v>0</v>
      </c>
      <c r="M3207" s="21">
        <v>1080.48</v>
      </c>
      <c r="N3207" s="21">
        <v>109.14</v>
      </c>
      <c r="O3207" s="21">
        <v>0</v>
      </c>
      <c r="P3207" s="82">
        <f t="shared" si="52"/>
        <v>971.34</v>
      </c>
    </row>
    <row r="3208" spans="1:16" s="22" customFormat="1" x14ac:dyDescent="0.25">
      <c r="A3208" s="21">
        <v>2019</v>
      </c>
      <c r="B3208" s="21">
        <v>11</v>
      </c>
      <c r="C3208" s="21" t="s">
        <v>474</v>
      </c>
      <c r="D3208" s="21" t="s">
        <v>475</v>
      </c>
      <c r="E3208" s="21" t="s">
        <v>242</v>
      </c>
      <c r="F3208" s="21" t="s">
        <v>476</v>
      </c>
      <c r="G3208" s="21" t="s">
        <v>477</v>
      </c>
      <c r="H3208" s="21">
        <v>643.82999999999993</v>
      </c>
      <c r="I3208" s="21">
        <v>0</v>
      </c>
      <c r="J3208" s="21">
        <v>0</v>
      </c>
      <c r="K3208" s="21">
        <v>10.59</v>
      </c>
      <c r="L3208" s="21">
        <v>1.6500000000000001</v>
      </c>
      <c r="M3208" s="21">
        <v>2.84</v>
      </c>
      <c r="N3208" s="21">
        <v>0</v>
      </c>
      <c r="O3208" s="21">
        <v>628.75</v>
      </c>
      <c r="P3208" s="82">
        <f t="shared" si="52"/>
        <v>631.59</v>
      </c>
    </row>
    <row r="3209" spans="1:16" s="22" customFormat="1" x14ac:dyDescent="0.25">
      <c r="A3209" s="21">
        <v>2019</v>
      </c>
      <c r="B3209" s="21">
        <v>11</v>
      </c>
      <c r="C3209" s="21" t="s">
        <v>124</v>
      </c>
      <c r="D3209" s="21" t="s">
        <v>425</v>
      </c>
      <c r="E3209" s="21" t="s">
        <v>542</v>
      </c>
      <c r="F3209" s="21" t="s">
        <v>478</v>
      </c>
      <c r="G3209" s="21" t="s">
        <v>479</v>
      </c>
      <c r="H3209" s="21">
        <v>17.010000000000002</v>
      </c>
      <c r="I3209" s="21">
        <v>0</v>
      </c>
      <c r="J3209" s="21">
        <v>0</v>
      </c>
      <c r="K3209" s="21">
        <v>16.13</v>
      </c>
      <c r="L3209" s="21">
        <v>0.89</v>
      </c>
      <c r="M3209" s="21">
        <v>0</v>
      </c>
      <c r="N3209" s="21">
        <v>0</v>
      </c>
      <c r="O3209" s="21">
        <v>0</v>
      </c>
      <c r="P3209" s="82">
        <f t="shared" si="52"/>
        <v>0</v>
      </c>
    </row>
    <row r="3210" spans="1:16" s="22" customFormat="1" x14ac:dyDescent="0.25">
      <c r="A3210" s="21">
        <v>2019</v>
      </c>
      <c r="B3210" s="21">
        <v>11</v>
      </c>
      <c r="C3210" s="21" t="s">
        <v>124</v>
      </c>
      <c r="D3210" s="21" t="s">
        <v>425</v>
      </c>
      <c r="E3210" s="21" t="s">
        <v>542</v>
      </c>
      <c r="F3210" s="21" t="s">
        <v>480</v>
      </c>
      <c r="G3210" s="21" t="s">
        <v>479</v>
      </c>
      <c r="H3210" s="21">
        <v>29.17</v>
      </c>
      <c r="I3210" s="21">
        <v>0</v>
      </c>
      <c r="J3210" s="21">
        <v>0</v>
      </c>
      <c r="K3210" s="21">
        <v>29.17</v>
      </c>
      <c r="L3210" s="21">
        <v>0</v>
      </c>
      <c r="M3210" s="21">
        <v>0</v>
      </c>
      <c r="N3210" s="21">
        <v>0</v>
      </c>
      <c r="O3210" s="21">
        <v>0</v>
      </c>
      <c r="P3210" s="82">
        <f t="shared" si="52"/>
        <v>0</v>
      </c>
    </row>
    <row r="3211" spans="1:16" s="22" customFormat="1" x14ac:dyDescent="0.25">
      <c r="A3211" s="21">
        <v>2019</v>
      </c>
      <c r="B3211" s="21">
        <v>11</v>
      </c>
      <c r="C3211" s="21" t="s">
        <v>124</v>
      </c>
      <c r="D3211" s="21" t="s">
        <v>425</v>
      </c>
      <c r="E3211" s="21" t="s">
        <v>542</v>
      </c>
      <c r="F3211" s="21" t="s">
        <v>481</v>
      </c>
      <c r="G3211" s="21" t="s">
        <v>479</v>
      </c>
      <c r="H3211" s="21">
        <v>0.93</v>
      </c>
      <c r="I3211" s="21">
        <v>0</v>
      </c>
      <c r="J3211" s="21">
        <v>0</v>
      </c>
      <c r="K3211" s="21">
        <v>0.93</v>
      </c>
      <c r="L3211" s="21">
        <v>0</v>
      </c>
      <c r="M3211" s="21">
        <v>0</v>
      </c>
      <c r="N3211" s="21">
        <v>0</v>
      </c>
      <c r="O3211" s="21">
        <v>0</v>
      </c>
      <c r="P3211" s="82">
        <f t="shared" si="52"/>
        <v>0</v>
      </c>
    </row>
    <row r="3212" spans="1:16" s="22" customFormat="1" x14ac:dyDescent="0.25">
      <c r="A3212" s="21">
        <v>2019</v>
      </c>
      <c r="B3212" s="21">
        <v>11</v>
      </c>
      <c r="C3212" s="21" t="s">
        <v>19</v>
      </c>
      <c r="D3212" s="21" t="s">
        <v>78</v>
      </c>
      <c r="E3212" s="21" t="s">
        <v>29</v>
      </c>
      <c r="F3212" s="21" t="s">
        <v>447</v>
      </c>
      <c r="G3212" s="21" t="s">
        <v>482</v>
      </c>
      <c r="H3212" s="21">
        <v>3218.98</v>
      </c>
      <c r="I3212" s="21">
        <v>0</v>
      </c>
      <c r="J3212" s="21">
        <v>407.15</v>
      </c>
      <c r="K3212" s="21">
        <v>12.67</v>
      </c>
      <c r="L3212" s="21">
        <v>401.72</v>
      </c>
      <c r="M3212" s="21">
        <v>393.22999999999996</v>
      </c>
      <c r="N3212" s="21">
        <v>392.94</v>
      </c>
      <c r="O3212" s="21">
        <v>2004.21</v>
      </c>
      <c r="P3212" s="82">
        <f t="shared" si="52"/>
        <v>2004.5</v>
      </c>
    </row>
    <row r="3213" spans="1:16" s="22" customFormat="1" x14ac:dyDescent="0.25">
      <c r="A3213" s="21">
        <v>2019</v>
      </c>
      <c r="B3213" s="21">
        <v>11</v>
      </c>
      <c r="C3213" s="21" t="s">
        <v>98</v>
      </c>
      <c r="D3213" s="21" t="s">
        <v>483</v>
      </c>
      <c r="E3213" s="21" t="s">
        <v>29</v>
      </c>
      <c r="F3213" s="21" t="s">
        <v>99</v>
      </c>
      <c r="G3213" s="21" t="s">
        <v>483</v>
      </c>
      <c r="H3213" s="21">
        <v>4.59</v>
      </c>
      <c r="I3213" s="21">
        <v>0</v>
      </c>
      <c r="J3213" s="21">
        <v>0</v>
      </c>
      <c r="K3213" s="21">
        <v>0</v>
      </c>
      <c r="L3213" s="21">
        <v>4.59</v>
      </c>
      <c r="M3213" s="21">
        <v>0</v>
      </c>
      <c r="N3213" s="21">
        <v>0</v>
      </c>
      <c r="O3213" s="21">
        <v>0</v>
      </c>
      <c r="P3213" s="82">
        <f t="shared" si="52"/>
        <v>0</v>
      </c>
    </row>
    <row r="3214" spans="1:16" s="22" customFormat="1" x14ac:dyDescent="0.25">
      <c r="A3214" s="21">
        <v>2019</v>
      </c>
      <c r="B3214" s="21">
        <v>11</v>
      </c>
      <c r="C3214" s="21" t="s">
        <v>98</v>
      </c>
      <c r="D3214" s="21" t="s">
        <v>483</v>
      </c>
      <c r="E3214" s="21" t="s">
        <v>29</v>
      </c>
      <c r="F3214" s="21" t="s">
        <v>484</v>
      </c>
      <c r="G3214" s="21" t="s">
        <v>483</v>
      </c>
      <c r="H3214" s="21">
        <v>8.34</v>
      </c>
      <c r="I3214" s="21">
        <v>0</v>
      </c>
      <c r="J3214" s="21">
        <v>0</v>
      </c>
      <c r="K3214" s="21">
        <v>0</v>
      </c>
      <c r="L3214" s="21">
        <v>8.34</v>
      </c>
      <c r="M3214" s="21">
        <v>0</v>
      </c>
      <c r="N3214" s="21">
        <v>0</v>
      </c>
      <c r="O3214" s="21">
        <v>0</v>
      </c>
      <c r="P3214" s="82">
        <f t="shared" si="52"/>
        <v>0</v>
      </c>
    </row>
    <row r="3215" spans="1:16" s="22" customFormat="1" x14ac:dyDescent="0.25">
      <c r="A3215" s="21">
        <v>2019</v>
      </c>
      <c r="B3215" s="21">
        <v>11</v>
      </c>
      <c r="C3215" s="21" t="s">
        <v>133</v>
      </c>
      <c r="D3215" s="21" t="s">
        <v>238</v>
      </c>
      <c r="E3215" s="21" t="s">
        <v>543</v>
      </c>
      <c r="F3215" s="21" t="s">
        <v>485</v>
      </c>
      <c r="G3215" s="21" t="s">
        <v>486</v>
      </c>
      <c r="H3215" s="21">
        <v>3.62</v>
      </c>
      <c r="I3215" s="21">
        <v>0</v>
      </c>
      <c r="J3215" s="21">
        <v>0</v>
      </c>
      <c r="K3215" s="21">
        <v>0</v>
      </c>
      <c r="L3215" s="21">
        <v>3.62</v>
      </c>
      <c r="M3215" s="21">
        <v>0</v>
      </c>
      <c r="N3215" s="21">
        <v>0</v>
      </c>
      <c r="O3215" s="21">
        <v>0</v>
      </c>
      <c r="P3215" s="82">
        <f t="shared" si="52"/>
        <v>0</v>
      </c>
    </row>
    <row r="3216" spans="1:16" s="22" customFormat="1" x14ac:dyDescent="0.25">
      <c r="A3216" s="21">
        <v>2019</v>
      </c>
      <c r="B3216" s="21">
        <v>11</v>
      </c>
      <c r="C3216" s="21" t="s">
        <v>133</v>
      </c>
      <c r="D3216" s="21" t="s">
        <v>487</v>
      </c>
      <c r="E3216" s="21" t="s">
        <v>546</v>
      </c>
      <c r="F3216" s="21" t="s">
        <v>488</v>
      </c>
      <c r="G3216" s="21" t="s">
        <v>489</v>
      </c>
      <c r="H3216" s="21">
        <v>0.43</v>
      </c>
      <c r="I3216" s="21">
        <v>0</v>
      </c>
      <c r="J3216" s="21">
        <v>0</v>
      </c>
      <c r="K3216" s="21">
        <v>0</v>
      </c>
      <c r="L3216" s="21">
        <v>0.43</v>
      </c>
      <c r="M3216" s="21">
        <v>0</v>
      </c>
      <c r="N3216" s="21">
        <v>0</v>
      </c>
      <c r="O3216" s="21">
        <v>0</v>
      </c>
      <c r="P3216" s="82">
        <f t="shared" si="52"/>
        <v>0</v>
      </c>
    </row>
    <row r="3217" spans="1:16" s="22" customFormat="1" x14ac:dyDescent="0.25">
      <c r="A3217" s="21">
        <v>2019</v>
      </c>
      <c r="B3217" s="21">
        <v>11</v>
      </c>
      <c r="C3217" s="21" t="s">
        <v>133</v>
      </c>
      <c r="D3217" s="21" t="s">
        <v>349</v>
      </c>
      <c r="E3217" s="21" t="s">
        <v>29</v>
      </c>
      <c r="F3217" s="21" t="s">
        <v>490</v>
      </c>
      <c r="G3217" s="21" t="s">
        <v>554</v>
      </c>
      <c r="H3217" s="21">
        <v>13.48</v>
      </c>
      <c r="I3217" s="21">
        <v>0</v>
      </c>
      <c r="J3217" s="21">
        <v>0</v>
      </c>
      <c r="K3217" s="21">
        <v>13.18</v>
      </c>
      <c r="L3217" s="21">
        <v>0.3</v>
      </c>
      <c r="M3217" s="21">
        <v>0</v>
      </c>
      <c r="N3217" s="21">
        <v>0</v>
      </c>
      <c r="O3217" s="21">
        <v>0</v>
      </c>
      <c r="P3217" s="82">
        <f t="shared" si="52"/>
        <v>0</v>
      </c>
    </row>
    <row r="3218" spans="1:16" s="22" customFormat="1" x14ac:dyDescent="0.25">
      <c r="A3218" s="21">
        <v>2019</v>
      </c>
      <c r="B3218" s="21">
        <v>11</v>
      </c>
      <c r="C3218" s="21" t="s">
        <v>133</v>
      </c>
      <c r="D3218" s="21" t="s">
        <v>349</v>
      </c>
      <c r="E3218" s="21" t="s">
        <v>29</v>
      </c>
      <c r="F3218" s="21" t="s">
        <v>491</v>
      </c>
      <c r="G3218" s="21" t="s">
        <v>491</v>
      </c>
      <c r="H3218" s="21">
        <v>40.880000000000003</v>
      </c>
      <c r="I3218" s="21">
        <v>0</v>
      </c>
      <c r="J3218" s="21">
        <v>0</v>
      </c>
      <c r="K3218" s="21">
        <v>37.85</v>
      </c>
      <c r="L3218" s="21">
        <v>3.03</v>
      </c>
      <c r="M3218" s="21">
        <v>0</v>
      </c>
      <c r="N3218" s="21">
        <v>0</v>
      </c>
      <c r="O3218" s="21">
        <v>0</v>
      </c>
      <c r="P3218" s="82">
        <f t="shared" si="52"/>
        <v>0</v>
      </c>
    </row>
    <row r="3219" spans="1:16" s="22" customFormat="1" x14ac:dyDescent="0.25">
      <c r="A3219" s="21">
        <v>2019</v>
      </c>
      <c r="B3219" s="21">
        <v>11</v>
      </c>
      <c r="C3219" s="21" t="s">
        <v>15</v>
      </c>
      <c r="D3219" s="21" t="s">
        <v>492</v>
      </c>
      <c r="E3219" s="21" t="s">
        <v>43</v>
      </c>
      <c r="F3219" s="21" t="s">
        <v>493</v>
      </c>
      <c r="G3219" s="21" t="s">
        <v>555</v>
      </c>
      <c r="H3219" s="10">
        <v>9.94</v>
      </c>
      <c r="I3219" s="10">
        <v>0</v>
      </c>
      <c r="J3219" s="10">
        <v>0</v>
      </c>
      <c r="K3219" s="10">
        <v>6.99</v>
      </c>
      <c r="L3219" s="10">
        <v>2.96</v>
      </c>
      <c r="M3219" s="10">
        <v>0</v>
      </c>
      <c r="N3219" s="10">
        <v>0</v>
      </c>
      <c r="O3219" s="10">
        <v>0</v>
      </c>
      <c r="P3219" s="82">
        <f t="shared" si="52"/>
        <v>0</v>
      </c>
    </row>
    <row r="3220" spans="1:16" s="22" customFormat="1" x14ac:dyDescent="0.25">
      <c r="A3220" s="21">
        <v>2019</v>
      </c>
      <c r="B3220" s="21">
        <v>11</v>
      </c>
      <c r="C3220" s="21" t="s">
        <v>15</v>
      </c>
      <c r="D3220" s="21" t="s">
        <v>492</v>
      </c>
      <c r="E3220" s="21" t="s">
        <v>43</v>
      </c>
      <c r="F3220" s="21" t="s">
        <v>493</v>
      </c>
      <c r="G3220" s="21" t="s">
        <v>15</v>
      </c>
      <c r="H3220" s="10">
        <v>1.52</v>
      </c>
      <c r="I3220" s="10">
        <v>0</v>
      </c>
      <c r="J3220" s="10">
        <v>0</v>
      </c>
      <c r="K3220" s="10">
        <v>1.07</v>
      </c>
      <c r="L3220" s="10">
        <v>0.45</v>
      </c>
      <c r="M3220" s="10">
        <v>0</v>
      </c>
      <c r="N3220" s="10">
        <v>0</v>
      </c>
      <c r="O3220" s="10">
        <v>0</v>
      </c>
      <c r="P3220" s="82">
        <f t="shared" si="52"/>
        <v>0</v>
      </c>
    </row>
    <row r="3221" spans="1:16" s="22" customFormat="1" x14ac:dyDescent="0.25">
      <c r="A3221" s="21">
        <v>2019</v>
      </c>
      <c r="B3221" s="21">
        <v>11</v>
      </c>
      <c r="C3221" s="21" t="s">
        <v>19</v>
      </c>
      <c r="D3221" s="21" t="s">
        <v>66</v>
      </c>
      <c r="E3221" s="21" t="s">
        <v>43</v>
      </c>
      <c r="F3221" s="21" t="s">
        <v>494</v>
      </c>
      <c r="G3221" s="21" t="s">
        <v>495</v>
      </c>
      <c r="H3221" s="21">
        <v>0.17</v>
      </c>
      <c r="I3221" s="21">
        <v>0</v>
      </c>
      <c r="J3221" s="21">
        <v>0</v>
      </c>
      <c r="K3221" s="21">
        <v>0.17</v>
      </c>
      <c r="L3221" s="21">
        <v>0</v>
      </c>
      <c r="M3221" s="21">
        <v>0</v>
      </c>
      <c r="N3221" s="21">
        <v>0</v>
      </c>
      <c r="O3221" s="21">
        <v>0</v>
      </c>
      <c r="P3221" s="82">
        <f t="shared" si="52"/>
        <v>0</v>
      </c>
    </row>
    <row r="3222" spans="1:16" s="22" customFormat="1" x14ac:dyDescent="0.25">
      <c r="A3222" s="21">
        <v>2019</v>
      </c>
      <c r="B3222" s="21">
        <v>11</v>
      </c>
      <c r="C3222" s="21" t="s">
        <v>98</v>
      </c>
      <c r="D3222" s="21" t="s">
        <v>120</v>
      </c>
      <c r="E3222" s="21" t="s">
        <v>29</v>
      </c>
      <c r="F3222" s="21" t="s">
        <v>496</v>
      </c>
      <c r="G3222" s="21" t="s">
        <v>497</v>
      </c>
      <c r="H3222" s="21">
        <v>96.52</v>
      </c>
      <c r="I3222" s="21">
        <v>0</v>
      </c>
      <c r="J3222" s="21">
        <v>0</v>
      </c>
      <c r="K3222" s="21">
        <v>0</v>
      </c>
      <c r="L3222" s="21">
        <v>0</v>
      </c>
      <c r="M3222" s="21">
        <v>96.52</v>
      </c>
      <c r="N3222" s="21">
        <v>0</v>
      </c>
      <c r="O3222" s="21">
        <v>0</v>
      </c>
      <c r="P3222" s="82">
        <f t="shared" si="52"/>
        <v>96.52</v>
      </c>
    </row>
    <row r="3223" spans="1:16" s="22" customFormat="1" x14ac:dyDescent="0.25">
      <c r="A3223" s="21">
        <v>2019</v>
      </c>
      <c r="B3223" s="21">
        <v>11</v>
      </c>
      <c r="C3223" s="21" t="s">
        <v>222</v>
      </c>
      <c r="D3223" s="21" t="s">
        <v>229</v>
      </c>
      <c r="E3223" s="21" t="s">
        <v>224</v>
      </c>
      <c r="F3223" s="21" t="s">
        <v>498</v>
      </c>
      <c r="G3223" s="21" t="s">
        <v>499</v>
      </c>
      <c r="H3223" s="21">
        <v>129.13</v>
      </c>
      <c r="I3223" s="21">
        <v>0</v>
      </c>
      <c r="J3223" s="21">
        <v>0</v>
      </c>
      <c r="K3223" s="21">
        <v>0.12</v>
      </c>
      <c r="L3223" s="21">
        <v>0.87</v>
      </c>
      <c r="M3223" s="21">
        <v>0</v>
      </c>
      <c r="N3223" s="21">
        <v>0</v>
      </c>
      <c r="O3223" s="21">
        <v>128.13999999999999</v>
      </c>
      <c r="P3223" s="82">
        <f t="shared" si="52"/>
        <v>128.13999999999999</v>
      </c>
    </row>
    <row r="3224" spans="1:16" s="22" customFormat="1" x14ac:dyDescent="0.25">
      <c r="A3224" s="21">
        <v>2019</v>
      </c>
      <c r="B3224" s="21">
        <v>11</v>
      </c>
      <c r="C3224" s="21" t="s">
        <v>231</v>
      </c>
      <c r="D3224" s="21" t="s">
        <v>232</v>
      </c>
      <c r="E3224" s="21" t="s">
        <v>500</v>
      </c>
      <c r="F3224" s="21" t="s">
        <v>539</v>
      </c>
      <c r="G3224" s="21" t="s">
        <v>502</v>
      </c>
      <c r="H3224" s="21">
        <v>50.56</v>
      </c>
      <c r="I3224" s="21">
        <v>0</v>
      </c>
      <c r="J3224" s="21">
        <v>0</v>
      </c>
      <c r="K3224" s="21">
        <v>0.05</v>
      </c>
      <c r="L3224" s="21">
        <v>0.38</v>
      </c>
      <c r="M3224" s="21">
        <v>0</v>
      </c>
      <c r="N3224" s="21">
        <v>0</v>
      </c>
      <c r="O3224" s="21">
        <v>50.13</v>
      </c>
      <c r="P3224" s="82">
        <f t="shared" si="52"/>
        <v>50.13</v>
      </c>
    </row>
    <row r="3225" spans="1:16" s="22" customFormat="1" x14ac:dyDescent="0.25">
      <c r="A3225" s="21">
        <v>2019</v>
      </c>
      <c r="B3225" s="21">
        <v>11</v>
      </c>
      <c r="C3225" s="21" t="s">
        <v>222</v>
      </c>
      <c r="D3225" s="21" t="s">
        <v>223</v>
      </c>
      <c r="E3225" s="21" t="s">
        <v>500</v>
      </c>
      <c r="F3225" s="21" t="s">
        <v>501</v>
      </c>
      <c r="G3225" s="21" t="s">
        <v>502</v>
      </c>
      <c r="H3225" s="21">
        <v>438.54</v>
      </c>
      <c r="I3225" s="21">
        <v>0</v>
      </c>
      <c r="J3225" s="21">
        <v>0</v>
      </c>
      <c r="K3225" s="21">
        <v>0.4</v>
      </c>
      <c r="L3225" s="21">
        <v>2.93</v>
      </c>
      <c r="M3225" s="21">
        <v>0</v>
      </c>
      <c r="N3225" s="21">
        <v>0</v>
      </c>
      <c r="O3225" s="21">
        <v>435.21</v>
      </c>
      <c r="P3225" s="82">
        <f t="shared" si="52"/>
        <v>435.21</v>
      </c>
    </row>
    <row r="3226" spans="1:16" s="22" customFormat="1" x14ac:dyDescent="0.25">
      <c r="A3226" s="21">
        <v>2019</v>
      </c>
      <c r="B3226" s="21">
        <v>11</v>
      </c>
      <c r="C3226" s="21" t="s">
        <v>231</v>
      </c>
      <c r="D3226" s="21" t="s">
        <v>503</v>
      </c>
      <c r="E3226" s="21" t="s">
        <v>500</v>
      </c>
      <c r="F3226" s="21" t="s">
        <v>501</v>
      </c>
      <c r="G3226" s="21" t="s">
        <v>502</v>
      </c>
      <c r="H3226" s="21">
        <v>1045.77</v>
      </c>
      <c r="I3226" s="21">
        <v>0</v>
      </c>
      <c r="J3226" s="21">
        <v>0</v>
      </c>
      <c r="K3226" s="21">
        <v>0.95</v>
      </c>
      <c r="L3226" s="21">
        <v>6.98</v>
      </c>
      <c r="M3226" s="21">
        <v>0</v>
      </c>
      <c r="N3226" s="21">
        <v>0</v>
      </c>
      <c r="O3226" s="21">
        <v>1037.8399999999999</v>
      </c>
      <c r="P3226" s="82">
        <f t="shared" si="52"/>
        <v>1037.8399999999999</v>
      </c>
    </row>
    <row r="3227" spans="1:16" s="22" customFormat="1" x14ac:dyDescent="0.25">
      <c r="A3227" s="21">
        <v>2019</v>
      </c>
      <c r="B3227" s="21">
        <v>11</v>
      </c>
      <c r="C3227" s="21" t="s">
        <v>231</v>
      </c>
      <c r="D3227" s="21" t="s">
        <v>522</v>
      </c>
      <c r="E3227" s="21" t="s">
        <v>500</v>
      </c>
      <c r="F3227" s="21" t="s">
        <v>523</v>
      </c>
      <c r="G3227" s="21" t="s">
        <v>502</v>
      </c>
      <c r="H3227" s="21">
        <v>679.72</v>
      </c>
      <c r="I3227" s="21">
        <v>0</v>
      </c>
      <c r="J3227" s="21">
        <v>0</v>
      </c>
      <c r="K3227" s="21">
        <v>0.63</v>
      </c>
      <c r="L3227" s="21">
        <v>4.6399999999999997</v>
      </c>
      <c r="M3227" s="21">
        <v>0</v>
      </c>
      <c r="N3227" s="21">
        <v>0</v>
      </c>
      <c r="O3227" s="21">
        <v>674.45</v>
      </c>
      <c r="P3227" s="82">
        <f t="shared" si="52"/>
        <v>674.45</v>
      </c>
    </row>
    <row r="3228" spans="1:16" s="22" customFormat="1" x14ac:dyDescent="0.25">
      <c r="A3228" s="21">
        <v>2019</v>
      </c>
      <c r="B3228" s="21">
        <v>11</v>
      </c>
      <c r="C3228" s="21" t="s">
        <v>133</v>
      </c>
      <c r="D3228" s="21" t="s">
        <v>292</v>
      </c>
      <c r="E3228" s="21" t="s">
        <v>242</v>
      </c>
      <c r="F3228" s="21" t="s">
        <v>504</v>
      </c>
      <c r="G3228" s="21" t="s">
        <v>505</v>
      </c>
      <c r="H3228" s="21">
        <v>39.04</v>
      </c>
      <c r="I3228" s="21">
        <v>0</v>
      </c>
      <c r="J3228" s="21">
        <v>0</v>
      </c>
      <c r="K3228" s="21">
        <v>0</v>
      </c>
      <c r="L3228" s="21">
        <v>0.86</v>
      </c>
      <c r="M3228" s="21">
        <v>0</v>
      </c>
      <c r="N3228" s="21">
        <v>0</v>
      </c>
      <c r="O3228" s="21">
        <v>38.19</v>
      </c>
      <c r="P3228" s="82">
        <f t="shared" si="52"/>
        <v>38.19</v>
      </c>
    </row>
    <row r="3229" spans="1:16" s="22" customFormat="1" x14ac:dyDescent="0.25">
      <c r="A3229" s="21">
        <v>2019</v>
      </c>
      <c r="B3229" s="21">
        <v>11</v>
      </c>
      <c r="C3229" s="21" t="s">
        <v>133</v>
      </c>
      <c r="D3229" s="21" t="s">
        <v>506</v>
      </c>
      <c r="E3229" s="21" t="s">
        <v>242</v>
      </c>
      <c r="F3229" s="21" t="s">
        <v>507</v>
      </c>
      <c r="G3229" s="21" t="s">
        <v>505</v>
      </c>
      <c r="H3229" s="21">
        <v>46.05</v>
      </c>
      <c r="I3229" s="21">
        <v>0</v>
      </c>
      <c r="J3229" s="21">
        <v>0</v>
      </c>
      <c r="K3229" s="21">
        <v>0</v>
      </c>
      <c r="L3229" s="21">
        <v>1.01</v>
      </c>
      <c r="M3229" s="21">
        <v>0</v>
      </c>
      <c r="N3229" s="21">
        <v>0</v>
      </c>
      <c r="O3229" s="21">
        <v>45.04</v>
      </c>
      <c r="P3229" s="82">
        <f t="shared" si="52"/>
        <v>45.04</v>
      </c>
    </row>
    <row r="3230" spans="1:16" s="22" customFormat="1" x14ac:dyDescent="0.25">
      <c r="A3230" s="21">
        <v>2019</v>
      </c>
      <c r="B3230" s="21">
        <v>11</v>
      </c>
      <c r="C3230" s="21" t="s">
        <v>133</v>
      </c>
      <c r="D3230" s="21" t="s">
        <v>292</v>
      </c>
      <c r="E3230" s="21" t="s">
        <v>242</v>
      </c>
      <c r="F3230" s="21" t="s">
        <v>508</v>
      </c>
      <c r="G3230" s="21" t="s">
        <v>505</v>
      </c>
      <c r="H3230" s="21">
        <v>100.43</v>
      </c>
      <c r="I3230" s="21">
        <v>0</v>
      </c>
      <c r="J3230" s="21">
        <v>0</v>
      </c>
      <c r="K3230" s="21">
        <v>0</v>
      </c>
      <c r="L3230" s="21">
        <v>2.2000000000000002</v>
      </c>
      <c r="M3230" s="21">
        <v>0</v>
      </c>
      <c r="N3230" s="21">
        <v>0</v>
      </c>
      <c r="O3230" s="21">
        <v>98.23</v>
      </c>
      <c r="P3230" s="82">
        <f t="shared" si="52"/>
        <v>98.23</v>
      </c>
    </row>
    <row r="3231" spans="1:16" s="22" customFormat="1" x14ac:dyDescent="0.25">
      <c r="A3231" s="21">
        <v>2019</v>
      </c>
      <c r="B3231" s="21">
        <v>11</v>
      </c>
      <c r="C3231" s="21" t="s">
        <v>133</v>
      </c>
      <c r="D3231" s="21" t="s">
        <v>292</v>
      </c>
      <c r="E3231" s="21" t="s">
        <v>304</v>
      </c>
      <c r="F3231" s="21" t="s">
        <v>509</v>
      </c>
      <c r="G3231" s="21" t="s">
        <v>510</v>
      </c>
      <c r="H3231" s="21">
        <v>7.1199999999999992</v>
      </c>
      <c r="I3231" s="21">
        <v>0</v>
      </c>
      <c r="J3231" s="21">
        <v>0</v>
      </c>
      <c r="K3231" s="21">
        <v>7.1199999999999992</v>
      </c>
      <c r="L3231" s="21">
        <v>0</v>
      </c>
      <c r="M3231" s="21">
        <v>0</v>
      </c>
      <c r="N3231" s="21">
        <v>0</v>
      </c>
      <c r="O3231" s="21">
        <v>0</v>
      </c>
      <c r="P3231" s="82">
        <f t="shared" si="52"/>
        <v>0</v>
      </c>
    </row>
    <row r="3232" spans="1:16" s="22" customFormat="1" x14ac:dyDescent="0.25">
      <c r="A3232" s="21">
        <v>2019</v>
      </c>
      <c r="B3232" s="21">
        <v>11</v>
      </c>
      <c r="C3232" s="21" t="s">
        <v>19</v>
      </c>
      <c r="D3232" s="21" t="s">
        <v>299</v>
      </c>
      <c r="E3232" s="21" t="s">
        <v>51</v>
      </c>
      <c r="F3232" s="21" t="s">
        <v>511</v>
      </c>
      <c r="G3232" s="21" t="s">
        <v>512</v>
      </c>
      <c r="H3232" s="21">
        <v>0.16999999999999998</v>
      </c>
      <c r="I3232" s="21">
        <v>0</v>
      </c>
      <c r="J3232" s="21">
        <v>0</v>
      </c>
      <c r="K3232" s="21">
        <v>0.16999999999999998</v>
      </c>
      <c r="L3232" s="21">
        <v>0</v>
      </c>
      <c r="M3232" s="21">
        <v>0</v>
      </c>
      <c r="N3232" s="21">
        <v>0</v>
      </c>
      <c r="O3232" s="21">
        <v>0</v>
      </c>
      <c r="P3232" s="82">
        <f t="shared" si="52"/>
        <v>0</v>
      </c>
    </row>
    <row r="3233" spans="1:16" s="22" customFormat="1" x14ac:dyDescent="0.25">
      <c r="A3233" s="21">
        <v>2019</v>
      </c>
      <c r="B3233" s="21">
        <v>11</v>
      </c>
      <c r="C3233" s="21" t="s">
        <v>19</v>
      </c>
      <c r="D3233" s="21" t="s">
        <v>299</v>
      </c>
      <c r="E3233" s="21" t="s">
        <v>51</v>
      </c>
      <c r="F3233" s="21" t="s">
        <v>513</v>
      </c>
      <c r="G3233" s="21" t="s">
        <v>512</v>
      </c>
      <c r="H3233" s="21">
        <v>0.06</v>
      </c>
      <c r="I3233" s="21">
        <v>0</v>
      </c>
      <c r="J3233" s="21">
        <v>0</v>
      </c>
      <c r="K3233" s="21">
        <v>0.06</v>
      </c>
      <c r="L3233" s="21">
        <v>0</v>
      </c>
      <c r="M3233" s="21">
        <v>0</v>
      </c>
      <c r="N3233" s="21">
        <v>0</v>
      </c>
      <c r="O3233" s="21">
        <v>0</v>
      </c>
      <c r="P3233" s="82">
        <f t="shared" si="52"/>
        <v>0</v>
      </c>
    </row>
    <row r="3234" spans="1:16" s="22" customFormat="1" x14ac:dyDescent="0.25">
      <c r="A3234" s="21">
        <v>2019</v>
      </c>
      <c r="B3234" s="21">
        <v>11</v>
      </c>
      <c r="C3234" s="21" t="s">
        <v>19</v>
      </c>
      <c r="D3234" s="21" t="s">
        <v>46</v>
      </c>
      <c r="E3234" s="21" t="s">
        <v>51</v>
      </c>
      <c r="F3234" s="21" t="s">
        <v>514</v>
      </c>
      <c r="G3234" s="21" t="s">
        <v>512</v>
      </c>
      <c r="H3234" s="21">
        <v>0.05</v>
      </c>
      <c r="I3234" s="21">
        <v>0</v>
      </c>
      <c r="J3234" s="21">
        <v>0</v>
      </c>
      <c r="K3234" s="21">
        <v>0.05</v>
      </c>
      <c r="L3234" s="21">
        <v>0</v>
      </c>
      <c r="M3234" s="21">
        <v>0</v>
      </c>
      <c r="N3234" s="21">
        <v>0</v>
      </c>
      <c r="O3234" s="21">
        <v>0</v>
      </c>
      <c r="P3234" s="82">
        <f t="shared" si="52"/>
        <v>0</v>
      </c>
    </row>
    <row r="3235" spans="1:16" s="24" customFormat="1" x14ac:dyDescent="0.25">
      <c r="A3235" s="23">
        <v>2019</v>
      </c>
      <c r="B3235" s="23">
        <v>12</v>
      </c>
      <c r="C3235" s="23" t="s">
        <v>15</v>
      </c>
      <c r="D3235" s="23" t="s">
        <v>16</v>
      </c>
      <c r="E3235" s="23" t="s">
        <v>561</v>
      </c>
      <c r="F3235" s="23" t="s">
        <v>18</v>
      </c>
      <c r="G3235" s="23" t="s">
        <v>18</v>
      </c>
      <c r="H3235" s="23">
        <v>1.8399999999999999</v>
      </c>
      <c r="I3235" s="23">
        <v>0</v>
      </c>
      <c r="J3235" s="23">
        <v>0</v>
      </c>
      <c r="K3235" s="23">
        <v>0</v>
      </c>
      <c r="L3235" s="23">
        <v>1.8399999999999999</v>
      </c>
      <c r="M3235" s="23">
        <v>0</v>
      </c>
      <c r="N3235" s="23">
        <v>0</v>
      </c>
      <c r="O3235" s="23">
        <v>0</v>
      </c>
      <c r="P3235" s="82">
        <f t="shared" si="52"/>
        <v>0</v>
      </c>
    </row>
    <row r="3236" spans="1:16" s="24" customFormat="1" x14ac:dyDescent="0.25">
      <c r="A3236" s="23">
        <v>2019</v>
      </c>
      <c r="B3236" s="23">
        <v>12</v>
      </c>
      <c r="C3236" s="23" t="s">
        <v>19</v>
      </c>
      <c r="D3236" s="23" t="s">
        <v>20</v>
      </c>
      <c r="E3236" s="23" t="s">
        <v>540</v>
      </c>
      <c r="F3236" s="23" t="s">
        <v>22</v>
      </c>
      <c r="G3236" s="23" t="s">
        <v>23</v>
      </c>
      <c r="H3236" s="23">
        <v>0.02</v>
      </c>
      <c r="I3236" s="23">
        <v>0</v>
      </c>
      <c r="J3236" s="23">
        <v>0</v>
      </c>
      <c r="K3236" s="23">
        <v>0.02</v>
      </c>
      <c r="L3236" s="23">
        <v>0</v>
      </c>
      <c r="M3236" s="23">
        <v>0</v>
      </c>
      <c r="N3236" s="23">
        <v>0</v>
      </c>
      <c r="O3236" s="23">
        <v>0</v>
      </c>
      <c r="P3236" s="82">
        <f t="shared" si="52"/>
        <v>0</v>
      </c>
    </row>
    <row r="3237" spans="1:16" s="24" customFormat="1" x14ac:dyDescent="0.25">
      <c r="A3237" s="23">
        <v>2019</v>
      </c>
      <c r="B3237" s="23">
        <v>12</v>
      </c>
      <c r="C3237" s="23" t="s">
        <v>15</v>
      </c>
      <c r="D3237" s="23" t="s">
        <v>24</v>
      </c>
      <c r="E3237" s="23" t="s">
        <v>541</v>
      </c>
      <c r="F3237" s="23" t="s">
        <v>26</v>
      </c>
      <c r="G3237" s="23" t="s">
        <v>26</v>
      </c>
      <c r="H3237" s="23">
        <v>0.46</v>
      </c>
      <c r="I3237" s="23">
        <v>0</v>
      </c>
      <c r="J3237" s="23">
        <v>0</v>
      </c>
      <c r="K3237" s="23">
        <v>0.05</v>
      </c>
      <c r="L3237" s="23">
        <v>0.41</v>
      </c>
      <c r="M3237" s="23">
        <v>0</v>
      </c>
      <c r="N3237" s="23">
        <v>0</v>
      </c>
      <c r="O3237" s="23">
        <v>0</v>
      </c>
      <c r="P3237" s="82">
        <f t="shared" si="52"/>
        <v>0</v>
      </c>
    </row>
    <row r="3238" spans="1:16" s="24" customFormat="1" x14ac:dyDescent="0.25">
      <c r="A3238" s="23">
        <v>2019</v>
      </c>
      <c r="B3238" s="23">
        <v>12</v>
      </c>
      <c r="C3238" s="23" t="s">
        <v>27</v>
      </c>
      <c r="D3238" s="23" t="s">
        <v>28</v>
      </c>
      <c r="E3238" s="23" t="s">
        <v>29</v>
      </c>
      <c r="F3238" s="23" t="s">
        <v>30</v>
      </c>
      <c r="G3238" s="23" t="s">
        <v>30</v>
      </c>
      <c r="H3238" s="23">
        <v>21.479999999999997</v>
      </c>
      <c r="I3238" s="23">
        <v>0</v>
      </c>
      <c r="J3238" s="23">
        <v>0</v>
      </c>
      <c r="K3238" s="23">
        <v>0.44</v>
      </c>
      <c r="L3238" s="23">
        <v>0</v>
      </c>
      <c r="M3238" s="23">
        <v>21.04</v>
      </c>
      <c r="N3238" s="23">
        <v>10.989999999999998</v>
      </c>
      <c r="O3238" s="23">
        <v>0</v>
      </c>
      <c r="P3238" s="82">
        <f t="shared" si="52"/>
        <v>10.050000000000001</v>
      </c>
    </row>
    <row r="3239" spans="1:16" s="24" customFormat="1" x14ac:dyDescent="0.25">
      <c r="A3239" s="23">
        <v>2019</v>
      </c>
      <c r="B3239" s="23">
        <v>12</v>
      </c>
      <c r="C3239" s="23" t="s">
        <v>27</v>
      </c>
      <c r="D3239" s="23" t="s">
        <v>28</v>
      </c>
      <c r="E3239" s="23" t="s">
        <v>29</v>
      </c>
      <c r="F3239" s="23" t="s">
        <v>31</v>
      </c>
      <c r="G3239" s="23" t="s">
        <v>30</v>
      </c>
      <c r="H3239" s="23">
        <v>9.3000000000000007</v>
      </c>
      <c r="I3239" s="23">
        <v>0</v>
      </c>
      <c r="J3239" s="23">
        <v>0</v>
      </c>
      <c r="K3239" s="23">
        <v>0.19</v>
      </c>
      <c r="L3239" s="23">
        <v>0</v>
      </c>
      <c r="M3239" s="23">
        <v>9.11</v>
      </c>
      <c r="N3239" s="23">
        <v>4.76</v>
      </c>
      <c r="O3239" s="23">
        <v>0</v>
      </c>
      <c r="P3239" s="82">
        <f t="shared" si="52"/>
        <v>4.3499999999999996</v>
      </c>
    </row>
    <row r="3240" spans="1:16" s="24" customFormat="1" x14ac:dyDescent="0.25">
      <c r="A3240" s="23">
        <v>2019</v>
      </c>
      <c r="B3240" s="23">
        <v>12</v>
      </c>
      <c r="C3240" s="23" t="s">
        <v>27</v>
      </c>
      <c r="D3240" s="23" t="s">
        <v>28</v>
      </c>
      <c r="E3240" s="23" t="s">
        <v>29</v>
      </c>
      <c r="F3240" s="23" t="s">
        <v>32</v>
      </c>
      <c r="G3240" s="23" t="s">
        <v>30</v>
      </c>
      <c r="H3240" s="23">
        <v>2.9299999999999997</v>
      </c>
      <c r="I3240" s="23">
        <v>0</v>
      </c>
      <c r="J3240" s="23">
        <v>0</v>
      </c>
      <c r="K3240" s="23">
        <v>0.09</v>
      </c>
      <c r="L3240" s="23">
        <v>0</v>
      </c>
      <c r="M3240" s="23">
        <v>2.85</v>
      </c>
      <c r="N3240" s="23">
        <v>1.4900000000000002</v>
      </c>
      <c r="O3240" s="23">
        <v>0</v>
      </c>
      <c r="P3240" s="82">
        <f t="shared" si="52"/>
        <v>1.3599999999999999</v>
      </c>
    </row>
    <row r="3241" spans="1:16" s="24" customFormat="1" x14ac:dyDescent="0.25">
      <c r="A3241" s="23">
        <v>2019</v>
      </c>
      <c r="B3241" s="23">
        <v>12</v>
      </c>
      <c r="C3241" s="23" t="s">
        <v>27</v>
      </c>
      <c r="D3241" s="23" t="s">
        <v>28</v>
      </c>
      <c r="E3241" s="23" t="s">
        <v>29</v>
      </c>
      <c r="F3241" s="23" t="s">
        <v>33</v>
      </c>
      <c r="G3241" s="23" t="s">
        <v>30</v>
      </c>
      <c r="H3241" s="23">
        <v>4.59</v>
      </c>
      <c r="I3241" s="23">
        <v>0</v>
      </c>
      <c r="J3241" s="23">
        <v>0</v>
      </c>
      <c r="K3241" s="23">
        <v>0.1</v>
      </c>
      <c r="L3241" s="23">
        <v>0</v>
      </c>
      <c r="M3241" s="23">
        <v>4.49</v>
      </c>
      <c r="N3241" s="23">
        <v>2.35</v>
      </c>
      <c r="O3241" s="23">
        <v>0</v>
      </c>
      <c r="P3241" s="82">
        <f t="shared" si="52"/>
        <v>2.14</v>
      </c>
    </row>
    <row r="3242" spans="1:16" s="24" customFormat="1" x14ac:dyDescent="0.25">
      <c r="A3242" s="23">
        <v>2019</v>
      </c>
      <c r="B3242" s="23">
        <v>12</v>
      </c>
      <c r="C3242" s="23" t="s">
        <v>27</v>
      </c>
      <c r="D3242" s="23" t="s">
        <v>28</v>
      </c>
      <c r="E3242" s="23" t="s">
        <v>29</v>
      </c>
      <c r="F3242" s="23" t="s">
        <v>34</v>
      </c>
      <c r="G3242" s="23" t="s">
        <v>30</v>
      </c>
      <c r="H3242" s="23">
        <v>52.21</v>
      </c>
      <c r="I3242" s="23">
        <v>0</v>
      </c>
      <c r="J3242" s="23">
        <v>0</v>
      </c>
      <c r="K3242" s="23">
        <v>1.08</v>
      </c>
      <c r="L3242" s="23">
        <v>0</v>
      </c>
      <c r="M3242" s="23">
        <v>51.12</v>
      </c>
      <c r="N3242" s="23">
        <v>26.729999999999997</v>
      </c>
      <c r="O3242" s="23">
        <v>0</v>
      </c>
      <c r="P3242" s="82">
        <f t="shared" si="52"/>
        <v>24.39</v>
      </c>
    </row>
    <row r="3243" spans="1:16" s="24" customFormat="1" x14ac:dyDescent="0.25">
      <c r="A3243" s="23">
        <v>2019</v>
      </c>
      <c r="B3243" s="23">
        <v>12</v>
      </c>
      <c r="C3243" s="23" t="s">
        <v>27</v>
      </c>
      <c r="D3243" s="23" t="s">
        <v>28</v>
      </c>
      <c r="E3243" s="23" t="s">
        <v>29</v>
      </c>
      <c r="F3243" s="23" t="s">
        <v>36</v>
      </c>
      <c r="G3243" s="23" t="s">
        <v>30</v>
      </c>
      <c r="H3243" s="23">
        <v>18.12</v>
      </c>
      <c r="I3243" s="23">
        <v>0</v>
      </c>
      <c r="J3243" s="23">
        <v>0</v>
      </c>
      <c r="K3243" s="23">
        <v>0.51</v>
      </c>
      <c r="L3243" s="23">
        <v>0</v>
      </c>
      <c r="M3243" s="23">
        <v>17.61</v>
      </c>
      <c r="N3243" s="23">
        <v>9.1999999999999993</v>
      </c>
      <c r="O3243" s="23">
        <v>0</v>
      </c>
      <c r="P3243" s="82">
        <f t="shared" si="52"/>
        <v>8.41</v>
      </c>
    </row>
    <row r="3244" spans="1:16" s="24" customFormat="1" x14ac:dyDescent="0.25">
      <c r="A3244" s="23">
        <v>2019</v>
      </c>
      <c r="B3244" s="23">
        <v>12</v>
      </c>
      <c r="C3244" s="23" t="s">
        <v>27</v>
      </c>
      <c r="D3244" s="23" t="s">
        <v>28</v>
      </c>
      <c r="E3244" s="23" t="s">
        <v>29</v>
      </c>
      <c r="F3244" s="23" t="s">
        <v>37</v>
      </c>
      <c r="G3244" s="23" t="s">
        <v>30</v>
      </c>
      <c r="H3244" s="23">
        <v>0.66</v>
      </c>
      <c r="I3244" s="23">
        <v>0</v>
      </c>
      <c r="J3244" s="23">
        <v>0</v>
      </c>
      <c r="K3244" s="23">
        <v>0.02</v>
      </c>
      <c r="L3244" s="23">
        <v>0</v>
      </c>
      <c r="M3244" s="23">
        <v>0.64</v>
      </c>
      <c r="N3244" s="23">
        <v>0.34</v>
      </c>
      <c r="O3244" s="23">
        <v>0</v>
      </c>
      <c r="P3244" s="82">
        <f t="shared" si="52"/>
        <v>0.3</v>
      </c>
    </row>
    <row r="3245" spans="1:16" s="24" customFormat="1" x14ac:dyDescent="0.25">
      <c r="A3245" s="23">
        <v>2019</v>
      </c>
      <c r="B3245" s="23">
        <v>12</v>
      </c>
      <c r="C3245" s="23" t="s">
        <v>27</v>
      </c>
      <c r="D3245" s="23" t="s">
        <v>28</v>
      </c>
      <c r="E3245" s="23" t="s">
        <v>29</v>
      </c>
      <c r="F3245" s="23" t="s">
        <v>38</v>
      </c>
      <c r="G3245" s="23" t="s">
        <v>30</v>
      </c>
      <c r="H3245" s="23">
        <v>38.619999999999997</v>
      </c>
      <c r="I3245" s="23">
        <v>0</v>
      </c>
      <c r="J3245" s="23">
        <v>0</v>
      </c>
      <c r="K3245" s="23">
        <v>1.1000000000000001</v>
      </c>
      <c r="L3245" s="23">
        <v>0</v>
      </c>
      <c r="M3245" s="23">
        <v>37.520000000000003</v>
      </c>
      <c r="N3245" s="23">
        <v>19.62</v>
      </c>
      <c r="O3245" s="23">
        <v>0</v>
      </c>
      <c r="P3245" s="82">
        <f t="shared" si="52"/>
        <v>17.900000000000002</v>
      </c>
    </row>
    <row r="3246" spans="1:16" s="24" customFormat="1" x14ac:dyDescent="0.25">
      <c r="A3246" s="23">
        <v>2019</v>
      </c>
      <c r="B3246" s="23">
        <v>12</v>
      </c>
      <c r="C3246" s="23" t="s">
        <v>27</v>
      </c>
      <c r="D3246" s="23" t="s">
        <v>28</v>
      </c>
      <c r="E3246" s="23" t="s">
        <v>29</v>
      </c>
      <c r="F3246" s="23" t="s">
        <v>39</v>
      </c>
      <c r="G3246" s="23" t="s">
        <v>30</v>
      </c>
      <c r="H3246" s="23">
        <v>153.67000000000002</v>
      </c>
      <c r="I3246" s="23">
        <v>0</v>
      </c>
      <c r="J3246" s="23">
        <v>0</v>
      </c>
      <c r="K3246" s="23">
        <v>45.14</v>
      </c>
      <c r="L3246" s="23">
        <v>0</v>
      </c>
      <c r="M3246" s="23">
        <v>108.54</v>
      </c>
      <c r="N3246" s="23">
        <v>56.75</v>
      </c>
      <c r="O3246" s="23">
        <v>0</v>
      </c>
      <c r="P3246" s="82">
        <f t="shared" si="52"/>
        <v>51.790000000000006</v>
      </c>
    </row>
    <row r="3247" spans="1:16" s="24" customFormat="1" x14ac:dyDescent="0.25">
      <c r="A3247" s="23">
        <v>2019</v>
      </c>
      <c r="B3247" s="23">
        <v>12</v>
      </c>
      <c r="C3247" s="23" t="s">
        <v>27</v>
      </c>
      <c r="D3247" s="23" t="s">
        <v>28</v>
      </c>
      <c r="E3247" s="23" t="s">
        <v>29</v>
      </c>
      <c r="F3247" s="23" t="s">
        <v>40</v>
      </c>
      <c r="G3247" s="23" t="s">
        <v>30</v>
      </c>
      <c r="H3247" s="23">
        <v>24.950000000000003</v>
      </c>
      <c r="I3247" s="23">
        <v>0</v>
      </c>
      <c r="J3247" s="23">
        <v>0</v>
      </c>
      <c r="K3247" s="23">
        <v>0.71000000000000008</v>
      </c>
      <c r="L3247" s="23">
        <v>0</v>
      </c>
      <c r="M3247" s="23">
        <v>24.24</v>
      </c>
      <c r="N3247" s="23">
        <v>12.67</v>
      </c>
      <c r="O3247" s="23">
        <v>0</v>
      </c>
      <c r="P3247" s="82">
        <f t="shared" si="52"/>
        <v>11.569999999999999</v>
      </c>
    </row>
    <row r="3248" spans="1:16" s="24" customFormat="1" x14ac:dyDescent="0.25">
      <c r="A3248" s="23">
        <v>2019</v>
      </c>
      <c r="B3248" s="23">
        <v>12</v>
      </c>
      <c r="C3248" s="23" t="s">
        <v>27</v>
      </c>
      <c r="D3248" s="23" t="s">
        <v>28</v>
      </c>
      <c r="E3248" s="23" t="s">
        <v>29</v>
      </c>
      <c r="F3248" s="23" t="s">
        <v>41</v>
      </c>
      <c r="G3248" s="23" t="s">
        <v>30</v>
      </c>
      <c r="H3248" s="23">
        <v>8.6999999999999993</v>
      </c>
      <c r="I3248" s="23">
        <v>0</v>
      </c>
      <c r="J3248" s="23">
        <v>0</v>
      </c>
      <c r="K3248" s="23">
        <v>0.25</v>
      </c>
      <c r="L3248" s="23">
        <v>0</v>
      </c>
      <c r="M3248" s="23">
        <v>8.4499999999999993</v>
      </c>
      <c r="N3248" s="23">
        <v>4.42</v>
      </c>
      <c r="O3248" s="23">
        <v>0</v>
      </c>
      <c r="P3248" s="82">
        <f t="shared" si="52"/>
        <v>4.0299999999999994</v>
      </c>
    </row>
    <row r="3249" spans="1:16" s="24" customFormat="1" x14ac:dyDescent="0.25">
      <c r="A3249" s="23">
        <v>2019</v>
      </c>
      <c r="B3249" s="23">
        <v>12</v>
      </c>
      <c r="C3249" s="23" t="s">
        <v>124</v>
      </c>
      <c r="D3249" s="23" t="s">
        <v>353</v>
      </c>
      <c r="E3249" s="23" t="s">
        <v>29</v>
      </c>
      <c r="F3249" s="23" t="s">
        <v>515</v>
      </c>
      <c r="G3249" s="23" t="s">
        <v>516</v>
      </c>
      <c r="H3249" s="23">
        <v>0.28999999999999998</v>
      </c>
      <c r="I3249" s="23">
        <v>0</v>
      </c>
      <c r="J3249" s="23">
        <v>0</v>
      </c>
      <c r="K3249" s="23">
        <v>0.28999999999999998</v>
      </c>
      <c r="L3249" s="23">
        <v>0</v>
      </c>
      <c r="M3249" s="23">
        <v>0</v>
      </c>
      <c r="N3249" s="23">
        <v>0</v>
      </c>
      <c r="O3249" s="23">
        <v>0</v>
      </c>
      <c r="P3249" s="82">
        <f t="shared" si="52"/>
        <v>0</v>
      </c>
    </row>
    <row r="3250" spans="1:16" s="24" customFormat="1" x14ac:dyDescent="0.25">
      <c r="A3250" s="23">
        <v>2019</v>
      </c>
      <c r="B3250" s="23">
        <v>12</v>
      </c>
      <c r="C3250" s="23" t="s">
        <v>15</v>
      </c>
      <c r="D3250" s="23" t="s">
        <v>42</v>
      </c>
      <c r="E3250" s="23" t="s">
        <v>43</v>
      </c>
      <c r="F3250" s="23" t="s">
        <v>44</v>
      </c>
      <c r="G3250" s="23" t="s">
        <v>45</v>
      </c>
      <c r="H3250" s="23">
        <v>0.86</v>
      </c>
      <c r="I3250" s="23">
        <v>0</v>
      </c>
      <c r="J3250" s="23">
        <v>0</v>
      </c>
      <c r="K3250" s="23">
        <v>0.86</v>
      </c>
      <c r="L3250" s="23">
        <v>0</v>
      </c>
      <c r="M3250" s="23">
        <v>0</v>
      </c>
      <c r="N3250" s="23">
        <v>0</v>
      </c>
      <c r="O3250" s="23">
        <v>0</v>
      </c>
      <c r="P3250" s="82">
        <f t="shared" si="52"/>
        <v>0</v>
      </c>
    </row>
    <row r="3251" spans="1:16" s="24" customFormat="1" x14ac:dyDescent="0.25">
      <c r="A3251" s="23">
        <v>2019</v>
      </c>
      <c r="B3251" s="23">
        <v>12</v>
      </c>
      <c r="C3251" s="23" t="s">
        <v>19</v>
      </c>
      <c r="D3251" s="23" t="s">
        <v>46</v>
      </c>
      <c r="E3251" s="23" t="s">
        <v>17</v>
      </c>
      <c r="F3251" s="23" t="s">
        <v>47</v>
      </c>
      <c r="G3251" s="23" t="s">
        <v>48</v>
      </c>
      <c r="H3251" s="23">
        <v>0.42</v>
      </c>
      <c r="I3251" s="23">
        <v>0</v>
      </c>
      <c r="J3251" s="23">
        <v>0</v>
      </c>
      <c r="K3251" s="23">
        <v>0.42</v>
      </c>
      <c r="L3251" s="23">
        <v>0</v>
      </c>
      <c r="M3251" s="23">
        <v>0</v>
      </c>
      <c r="N3251" s="23">
        <v>0</v>
      </c>
      <c r="O3251" s="23">
        <v>0</v>
      </c>
      <c r="P3251" s="82">
        <f t="shared" si="52"/>
        <v>0</v>
      </c>
    </row>
    <row r="3252" spans="1:16" s="24" customFormat="1" x14ac:dyDescent="0.25">
      <c r="A3252" s="23">
        <v>2019</v>
      </c>
      <c r="B3252" s="23">
        <v>12</v>
      </c>
      <c r="C3252" s="23" t="s">
        <v>19</v>
      </c>
      <c r="D3252" s="23" t="s">
        <v>46</v>
      </c>
      <c r="E3252" s="23" t="s">
        <v>17</v>
      </c>
      <c r="F3252" s="23" t="s">
        <v>49</v>
      </c>
      <c r="G3252" s="23" t="s">
        <v>48</v>
      </c>
      <c r="H3252" s="23">
        <v>1.08</v>
      </c>
      <c r="I3252" s="23">
        <v>0</v>
      </c>
      <c r="J3252" s="23">
        <v>0</v>
      </c>
      <c r="K3252" s="23">
        <v>1.08</v>
      </c>
      <c r="L3252" s="23">
        <v>0</v>
      </c>
      <c r="M3252" s="23">
        <v>0</v>
      </c>
      <c r="N3252" s="23">
        <v>0</v>
      </c>
      <c r="O3252" s="23">
        <v>0</v>
      </c>
      <c r="P3252" s="82">
        <f t="shared" si="52"/>
        <v>0</v>
      </c>
    </row>
    <row r="3253" spans="1:16" s="24" customFormat="1" x14ac:dyDescent="0.25">
      <c r="A3253" s="23">
        <v>2019</v>
      </c>
      <c r="B3253" s="23">
        <v>12</v>
      </c>
      <c r="C3253" s="23" t="s">
        <v>15</v>
      </c>
      <c r="D3253" s="23" t="s">
        <v>50</v>
      </c>
      <c r="E3253" s="23" t="s">
        <v>51</v>
      </c>
      <c r="F3253" s="23" t="s">
        <v>52</v>
      </c>
      <c r="G3253" s="23" t="s">
        <v>53</v>
      </c>
      <c r="H3253" s="23">
        <v>33.78</v>
      </c>
      <c r="I3253" s="23">
        <v>0</v>
      </c>
      <c r="J3253" s="23">
        <v>0</v>
      </c>
      <c r="K3253" s="23">
        <v>1.58</v>
      </c>
      <c r="L3253" s="23">
        <v>32.18</v>
      </c>
      <c r="M3253" s="23">
        <v>0</v>
      </c>
      <c r="N3253" s="23">
        <v>0</v>
      </c>
      <c r="O3253" s="23">
        <v>0</v>
      </c>
      <c r="P3253" s="82">
        <f t="shared" si="52"/>
        <v>0</v>
      </c>
    </row>
    <row r="3254" spans="1:16" s="24" customFormat="1" x14ac:dyDescent="0.25">
      <c r="A3254" s="23">
        <v>2019</v>
      </c>
      <c r="B3254" s="23">
        <v>12</v>
      </c>
      <c r="C3254" s="23" t="s">
        <v>15</v>
      </c>
      <c r="D3254" s="23" t="s">
        <v>50</v>
      </c>
      <c r="E3254" s="23" t="s">
        <v>51</v>
      </c>
      <c r="F3254" s="23" t="s">
        <v>54</v>
      </c>
      <c r="G3254" s="23" t="s">
        <v>53</v>
      </c>
      <c r="H3254" s="23">
        <v>20.16</v>
      </c>
      <c r="I3254" s="23">
        <v>0</v>
      </c>
      <c r="J3254" s="23">
        <v>0</v>
      </c>
      <c r="K3254" s="23">
        <v>0.71</v>
      </c>
      <c r="L3254" s="23">
        <v>19.45</v>
      </c>
      <c r="M3254" s="23">
        <v>0</v>
      </c>
      <c r="N3254" s="23">
        <v>0</v>
      </c>
      <c r="O3254" s="23">
        <v>0</v>
      </c>
      <c r="P3254" s="82">
        <f t="shared" si="52"/>
        <v>0</v>
      </c>
    </row>
    <row r="3255" spans="1:16" s="24" customFormat="1" x14ac:dyDescent="0.25">
      <c r="A3255" s="23">
        <v>2019</v>
      </c>
      <c r="B3255" s="23">
        <v>12</v>
      </c>
      <c r="C3255" s="23" t="s">
        <v>89</v>
      </c>
      <c r="D3255" s="23" t="s">
        <v>288</v>
      </c>
      <c r="E3255" s="23" t="s">
        <v>81</v>
      </c>
      <c r="F3255" s="23" t="s">
        <v>534</v>
      </c>
      <c r="G3255" s="23" t="s">
        <v>534</v>
      </c>
      <c r="H3255" s="23">
        <v>1.5699999999999998</v>
      </c>
      <c r="I3255" s="23">
        <v>0</v>
      </c>
      <c r="J3255" s="23">
        <v>0</v>
      </c>
      <c r="K3255" s="23">
        <v>1.24</v>
      </c>
      <c r="L3255" s="23">
        <v>0.34</v>
      </c>
      <c r="M3255" s="23">
        <v>0</v>
      </c>
      <c r="N3255" s="23">
        <v>0</v>
      </c>
      <c r="O3255" s="23">
        <v>0</v>
      </c>
      <c r="P3255" s="82">
        <f t="shared" si="52"/>
        <v>0</v>
      </c>
    </row>
    <row r="3256" spans="1:16" s="24" customFormat="1" x14ac:dyDescent="0.25">
      <c r="A3256" s="23">
        <v>2019</v>
      </c>
      <c r="B3256" s="23">
        <v>12</v>
      </c>
      <c r="C3256" s="23" t="s">
        <v>55</v>
      </c>
      <c r="D3256" s="23" t="s">
        <v>60</v>
      </c>
      <c r="E3256" s="23" t="s">
        <v>57</v>
      </c>
      <c r="F3256" s="23" t="s">
        <v>58</v>
      </c>
      <c r="G3256" s="23" t="s">
        <v>59</v>
      </c>
      <c r="H3256" s="23">
        <v>0.04</v>
      </c>
      <c r="I3256" s="23">
        <v>0</v>
      </c>
      <c r="J3256" s="23">
        <v>0</v>
      </c>
      <c r="K3256" s="23">
        <v>0.04</v>
      </c>
      <c r="L3256" s="23">
        <v>0</v>
      </c>
      <c r="M3256" s="23">
        <v>0</v>
      </c>
      <c r="N3256" s="23">
        <v>0</v>
      </c>
      <c r="O3256" s="23">
        <v>0</v>
      </c>
      <c r="P3256" s="82">
        <f t="shared" si="52"/>
        <v>0</v>
      </c>
    </row>
    <row r="3257" spans="1:16" s="24" customFormat="1" x14ac:dyDescent="0.25">
      <c r="A3257" s="23">
        <v>2019</v>
      </c>
      <c r="B3257" s="23">
        <v>12</v>
      </c>
      <c r="C3257" s="23" t="s">
        <v>55</v>
      </c>
      <c r="D3257" s="23" t="s">
        <v>60</v>
      </c>
      <c r="E3257" s="23" t="s">
        <v>57</v>
      </c>
      <c r="F3257" s="23" t="s">
        <v>60</v>
      </c>
      <c r="G3257" s="23" t="s">
        <v>59</v>
      </c>
      <c r="H3257" s="23">
        <v>170.17</v>
      </c>
      <c r="I3257" s="23">
        <v>0</v>
      </c>
      <c r="J3257" s="23">
        <v>0</v>
      </c>
      <c r="K3257" s="23">
        <v>1.0900000000000001</v>
      </c>
      <c r="L3257" s="23">
        <v>0</v>
      </c>
      <c r="M3257" s="23">
        <v>0</v>
      </c>
      <c r="N3257" s="23">
        <v>0</v>
      </c>
      <c r="O3257" s="23">
        <v>169.08</v>
      </c>
      <c r="P3257" s="82">
        <f t="shared" si="52"/>
        <v>169.08</v>
      </c>
    </row>
    <row r="3258" spans="1:16" s="24" customFormat="1" x14ac:dyDescent="0.25">
      <c r="A3258" s="23">
        <v>2019</v>
      </c>
      <c r="B3258" s="23">
        <v>12</v>
      </c>
      <c r="C3258" s="23" t="s">
        <v>61</v>
      </c>
      <c r="D3258" s="23" t="s">
        <v>62</v>
      </c>
      <c r="E3258" s="23" t="s">
        <v>29</v>
      </c>
      <c r="F3258" s="23" t="s">
        <v>63</v>
      </c>
      <c r="G3258" s="23" t="s">
        <v>64</v>
      </c>
      <c r="H3258" s="23">
        <v>0.5</v>
      </c>
      <c r="I3258" s="23">
        <v>0</v>
      </c>
      <c r="J3258" s="23">
        <v>0</v>
      </c>
      <c r="K3258" s="23">
        <v>0.03</v>
      </c>
      <c r="L3258" s="23">
        <v>0.47</v>
      </c>
      <c r="M3258" s="23">
        <v>0</v>
      </c>
      <c r="N3258" s="23">
        <v>0</v>
      </c>
      <c r="O3258" s="23">
        <v>0</v>
      </c>
      <c r="P3258" s="82">
        <f t="shared" si="52"/>
        <v>0</v>
      </c>
    </row>
    <row r="3259" spans="1:16" s="24" customFormat="1" x14ac:dyDescent="0.25">
      <c r="A3259" s="23">
        <v>2019</v>
      </c>
      <c r="B3259" s="23">
        <v>12</v>
      </c>
      <c r="C3259" s="23" t="s">
        <v>61</v>
      </c>
      <c r="D3259" s="23" t="s">
        <v>62</v>
      </c>
      <c r="E3259" s="23" t="s">
        <v>29</v>
      </c>
      <c r="F3259" s="23" t="s">
        <v>65</v>
      </c>
      <c r="G3259" s="23" t="s">
        <v>64</v>
      </c>
      <c r="H3259" s="23">
        <v>62.69</v>
      </c>
      <c r="I3259" s="23">
        <v>0</v>
      </c>
      <c r="J3259" s="23">
        <v>9.98</v>
      </c>
      <c r="K3259" s="23">
        <v>4.34</v>
      </c>
      <c r="L3259" s="23">
        <v>32.99</v>
      </c>
      <c r="M3259" s="23">
        <v>0</v>
      </c>
      <c r="N3259" s="23">
        <v>0</v>
      </c>
      <c r="O3259" s="23">
        <v>15.38</v>
      </c>
      <c r="P3259" s="82">
        <f t="shared" si="52"/>
        <v>15.38</v>
      </c>
    </row>
    <row r="3260" spans="1:16" s="24" customFormat="1" x14ac:dyDescent="0.25">
      <c r="A3260" s="23">
        <v>2019</v>
      </c>
      <c r="B3260" s="23">
        <v>12</v>
      </c>
      <c r="C3260" s="23" t="s">
        <v>19</v>
      </c>
      <c r="D3260" s="23" t="s">
        <v>66</v>
      </c>
      <c r="E3260" s="23" t="s">
        <v>67</v>
      </c>
      <c r="F3260" s="23" t="s">
        <v>68</v>
      </c>
      <c r="G3260" s="23" t="s">
        <v>68</v>
      </c>
      <c r="H3260" s="23">
        <v>0.19</v>
      </c>
      <c r="I3260" s="23">
        <v>0</v>
      </c>
      <c r="J3260" s="23">
        <v>0</v>
      </c>
      <c r="K3260" s="23">
        <v>0.19</v>
      </c>
      <c r="L3260" s="23">
        <v>0</v>
      </c>
      <c r="M3260" s="23">
        <v>0</v>
      </c>
      <c r="N3260" s="23">
        <v>0</v>
      </c>
      <c r="O3260" s="23">
        <v>0</v>
      </c>
      <c r="P3260" s="82">
        <f t="shared" si="52"/>
        <v>0</v>
      </c>
    </row>
    <row r="3261" spans="1:16" s="24" customFormat="1" x14ac:dyDescent="0.25">
      <c r="A3261" s="23">
        <v>2019</v>
      </c>
      <c r="B3261" s="23">
        <v>12</v>
      </c>
      <c r="C3261" s="23" t="s">
        <v>19</v>
      </c>
      <c r="D3261" s="23" t="s">
        <v>66</v>
      </c>
      <c r="E3261" s="23" t="s">
        <v>67</v>
      </c>
      <c r="F3261" s="23" t="s">
        <v>69</v>
      </c>
      <c r="G3261" s="23" t="s">
        <v>68</v>
      </c>
      <c r="H3261" s="23">
        <v>0.06</v>
      </c>
      <c r="I3261" s="23">
        <v>0</v>
      </c>
      <c r="J3261" s="23">
        <v>0</v>
      </c>
      <c r="K3261" s="23">
        <v>0.06</v>
      </c>
      <c r="L3261" s="23">
        <v>0</v>
      </c>
      <c r="M3261" s="23">
        <v>0</v>
      </c>
      <c r="N3261" s="23">
        <v>0</v>
      </c>
      <c r="O3261" s="23">
        <v>0</v>
      </c>
      <c r="P3261" s="82">
        <f t="shared" si="52"/>
        <v>0</v>
      </c>
    </row>
    <row r="3262" spans="1:16" s="24" customFormat="1" x14ac:dyDescent="0.25">
      <c r="A3262" s="23">
        <v>2019</v>
      </c>
      <c r="B3262" s="23">
        <v>12</v>
      </c>
      <c r="C3262" s="23" t="s">
        <v>19</v>
      </c>
      <c r="D3262" s="23" t="s">
        <v>70</v>
      </c>
      <c r="E3262" s="23" t="s">
        <v>67</v>
      </c>
      <c r="F3262" s="23" t="s">
        <v>553</v>
      </c>
      <c r="G3262" s="23" t="s">
        <v>68</v>
      </c>
      <c r="H3262" s="23">
        <v>0.09</v>
      </c>
      <c r="I3262" s="23">
        <v>0</v>
      </c>
      <c r="J3262" s="23">
        <v>0</v>
      </c>
      <c r="K3262" s="23">
        <v>0.09</v>
      </c>
      <c r="L3262" s="23">
        <v>0</v>
      </c>
      <c r="M3262" s="23">
        <v>0</v>
      </c>
      <c r="N3262" s="23">
        <v>0</v>
      </c>
      <c r="O3262" s="23">
        <v>0</v>
      </c>
      <c r="P3262" s="82">
        <f t="shared" si="52"/>
        <v>0</v>
      </c>
    </row>
    <row r="3263" spans="1:16" s="24" customFormat="1" x14ac:dyDescent="0.25">
      <c r="A3263" s="23">
        <v>2019</v>
      </c>
      <c r="B3263" s="23">
        <v>12</v>
      </c>
      <c r="C3263" s="23" t="s">
        <v>19</v>
      </c>
      <c r="D3263" s="23" t="s">
        <v>70</v>
      </c>
      <c r="E3263" s="23" t="s">
        <v>67</v>
      </c>
      <c r="F3263" s="23" t="s">
        <v>71</v>
      </c>
      <c r="G3263" s="23" t="s">
        <v>68</v>
      </c>
      <c r="H3263" s="23">
        <v>1.2</v>
      </c>
      <c r="I3263" s="23">
        <v>0</v>
      </c>
      <c r="J3263" s="23">
        <v>0</v>
      </c>
      <c r="K3263" s="23">
        <v>0.06</v>
      </c>
      <c r="L3263" s="23">
        <v>1.1299999999999999</v>
      </c>
      <c r="M3263" s="23">
        <v>0</v>
      </c>
      <c r="N3263" s="23">
        <v>0</v>
      </c>
      <c r="O3263" s="23">
        <v>0</v>
      </c>
      <c r="P3263" s="82">
        <f t="shared" si="52"/>
        <v>0</v>
      </c>
    </row>
    <row r="3264" spans="1:16" s="24" customFormat="1" x14ac:dyDescent="0.25">
      <c r="A3264" s="23">
        <v>2019</v>
      </c>
      <c r="B3264" s="23">
        <v>12</v>
      </c>
      <c r="C3264" s="23" t="s">
        <v>19</v>
      </c>
      <c r="D3264" s="23" t="s">
        <v>20</v>
      </c>
      <c r="E3264" s="23" t="s">
        <v>67</v>
      </c>
      <c r="F3264" s="23" t="s">
        <v>72</v>
      </c>
      <c r="G3264" s="23" t="s">
        <v>68</v>
      </c>
      <c r="H3264" s="23">
        <v>0.45</v>
      </c>
      <c r="I3264" s="23">
        <v>0</v>
      </c>
      <c r="J3264" s="23">
        <v>0</v>
      </c>
      <c r="K3264" s="23">
        <v>0.02</v>
      </c>
      <c r="L3264" s="23">
        <v>0.43000000000000005</v>
      </c>
      <c r="M3264" s="23">
        <v>0</v>
      </c>
      <c r="N3264" s="23">
        <v>0</v>
      </c>
      <c r="O3264" s="23">
        <v>0</v>
      </c>
      <c r="P3264" s="82">
        <f t="shared" si="52"/>
        <v>0</v>
      </c>
    </row>
    <row r="3265" spans="1:16" s="24" customFormat="1" x14ac:dyDescent="0.25">
      <c r="A3265" s="23">
        <v>2019</v>
      </c>
      <c r="B3265" s="23">
        <v>12</v>
      </c>
      <c r="C3265" s="23" t="s">
        <v>61</v>
      </c>
      <c r="D3265" s="23" t="s">
        <v>62</v>
      </c>
      <c r="E3265" s="23" t="s">
        <v>29</v>
      </c>
      <c r="F3265" s="23" t="s">
        <v>73</v>
      </c>
      <c r="G3265" s="23" t="s">
        <v>74</v>
      </c>
      <c r="H3265" s="23">
        <v>31.23</v>
      </c>
      <c r="I3265" s="23">
        <v>0</v>
      </c>
      <c r="J3265" s="23">
        <v>0</v>
      </c>
      <c r="K3265" s="23">
        <v>9.19</v>
      </c>
      <c r="L3265" s="23">
        <v>22.04</v>
      </c>
      <c r="M3265" s="23">
        <v>0</v>
      </c>
      <c r="N3265" s="23">
        <v>0</v>
      </c>
      <c r="O3265" s="23">
        <v>0</v>
      </c>
      <c r="P3265" s="82">
        <f t="shared" si="52"/>
        <v>0</v>
      </c>
    </row>
    <row r="3266" spans="1:16" s="24" customFormat="1" x14ac:dyDescent="0.25">
      <c r="A3266" s="23">
        <v>2019</v>
      </c>
      <c r="B3266" s="23">
        <v>12</v>
      </c>
      <c r="C3266" s="23" t="s">
        <v>19</v>
      </c>
      <c r="D3266" s="23" t="s">
        <v>75</v>
      </c>
      <c r="E3266" s="23" t="s">
        <v>17</v>
      </c>
      <c r="F3266" s="23" t="s">
        <v>76</v>
      </c>
      <c r="G3266" s="23" t="s">
        <v>77</v>
      </c>
      <c r="H3266" s="23">
        <v>4.66</v>
      </c>
      <c r="I3266" s="23">
        <v>0</v>
      </c>
      <c r="J3266" s="23">
        <v>0</v>
      </c>
      <c r="K3266" s="23">
        <v>4.66</v>
      </c>
      <c r="L3266" s="23">
        <v>0</v>
      </c>
      <c r="M3266" s="23">
        <v>0</v>
      </c>
      <c r="N3266" s="23">
        <v>0</v>
      </c>
      <c r="O3266" s="23">
        <v>0</v>
      </c>
      <c r="P3266" s="82">
        <f t="shared" si="52"/>
        <v>0</v>
      </c>
    </row>
    <row r="3267" spans="1:16" s="24" customFormat="1" x14ac:dyDescent="0.25">
      <c r="A3267" s="23">
        <v>2019</v>
      </c>
      <c r="B3267" s="23">
        <v>12</v>
      </c>
      <c r="C3267" s="23" t="s">
        <v>19</v>
      </c>
      <c r="D3267" s="23" t="s">
        <v>78</v>
      </c>
      <c r="E3267" s="23" t="s">
        <v>17</v>
      </c>
      <c r="F3267" s="23" t="s">
        <v>76</v>
      </c>
      <c r="G3267" s="23" t="s">
        <v>77</v>
      </c>
      <c r="H3267" s="23">
        <v>0.78</v>
      </c>
      <c r="I3267" s="23">
        <v>0</v>
      </c>
      <c r="J3267" s="23">
        <v>0</v>
      </c>
      <c r="K3267" s="23">
        <v>0.78</v>
      </c>
      <c r="L3267" s="23">
        <v>0</v>
      </c>
      <c r="M3267" s="23">
        <v>0</v>
      </c>
      <c r="N3267" s="23">
        <v>0</v>
      </c>
      <c r="O3267" s="23">
        <v>0</v>
      </c>
      <c r="P3267" s="82">
        <f t="shared" si="52"/>
        <v>0</v>
      </c>
    </row>
    <row r="3268" spans="1:16" s="24" customFormat="1" x14ac:dyDescent="0.25">
      <c r="A3268" s="23">
        <v>2019</v>
      </c>
      <c r="B3268" s="23">
        <v>12</v>
      </c>
      <c r="C3268" s="23" t="s">
        <v>79</v>
      </c>
      <c r="D3268" s="23" t="s">
        <v>80</v>
      </c>
      <c r="E3268" s="23" t="s">
        <v>81</v>
      </c>
      <c r="F3268" s="23" t="s">
        <v>82</v>
      </c>
      <c r="G3268" s="23" t="s">
        <v>83</v>
      </c>
      <c r="H3268" s="23">
        <v>52.19</v>
      </c>
      <c r="I3268" s="23">
        <v>0</v>
      </c>
      <c r="J3268" s="23">
        <v>0</v>
      </c>
      <c r="K3268" s="23">
        <v>50.93</v>
      </c>
      <c r="L3268" s="23">
        <v>1.26</v>
      </c>
      <c r="M3268" s="23">
        <v>0</v>
      </c>
      <c r="N3268" s="23">
        <v>0</v>
      </c>
      <c r="O3268" s="23">
        <v>0</v>
      </c>
      <c r="P3268" s="82">
        <f t="shared" ref="P3268:P3331" si="53">+O3268+M3268-N3268</f>
        <v>0</v>
      </c>
    </row>
    <row r="3269" spans="1:16" s="24" customFormat="1" x14ac:dyDescent="0.25">
      <c r="A3269" s="23">
        <v>2019</v>
      </c>
      <c r="B3269" s="23">
        <v>12</v>
      </c>
      <c r="C3269" s="23" t="s">
        <v>79</v>
      </c>
      <c r="D3269" s="23" t="s">
        <v>80</v>
      </c>
      <c r="E3269" s="23" t="s">
        <v>81</v>
      </c>
      <c r="F3269" s="23" t="s">
        <v>83</v>
      </c>
      <c r="G3269" s="23" t="s">
        <v>83</v>
      </c>
      <c r="H3269" s="23">
        <v>61.21</v>
      </c>
      <c r="I3269" s="23">
        <v>0</v>
      </c>
      <c r="J3269" s="23">
        <v>0</v>
      </c>
      <c r="K3269" s="23">
        <v>0</v>
      </c>
      <c r="L3269" s="23">
        <v>0</v>
      </c>
      <c r="M3269" s="23">
        <v>61.21</v>
      </c>
      <c r="N3269" s="23">
        <v>34.56</v>
      </c>
      <c r="O3269" s="23">
        <v>0</v>
      </c>
      <c r="P3269" s="82">
        <f t="shared" si="53"/>
        <v>26.65</v>
      </c>
    </row>
    <row r="3270" spans="1:16" s="24" customFormat="1" x14ac:dyDescent="0.25">
      <c r="A3270" s="23">
        <v>2019</v>
      </c>
      <c r="B3270" s="23">
        <v>12</v>
      </c>
      <c r="C3270" s="23" t="s">
        <v>27</v>
      </c>
      <c r="D3270" s="23" t="s">
        <v>84</v>
      </c>
      <c r="E3270" s="23" t="s">
        <v>85</v>
      </c>
      <c r="F3270" s="23" t="s">
        <v>86</v>
      </c>
      <c r="G3270" s="23" t="s">
        <v>87</v>
      </c>
      <c r="H3270" s="23">
        <v>8.16</v>
      </c>
      <c r="I3270" s="23">
        <v>0</v>
      </c>
      <c r="J3270" s="23">
        <v>0</v>
      </c>
      <c r="K3270" s="23">
        <v>5</v>
      </c>
      <c r="L3270" s="23">
        <v>3.16</v>
      </c>
      <c r="M3270" s="23">
        <v>0</v>
      </c>
      <c r="N3270" s="23">
        <v>0</v>
      </c>
      <c r="O3270" s="23">
        <v>0</v>
      </c>
      <c r="P3270" s="82">
        <f t="shared" si="53"/>
        <v>0</v>
      </c>
    </row>
    <row r="3271" spans="1:16" s="24" customFormat="1" x14ac:dyDescent="0.25">
      <c r="A3271" s="23">
        <v>2019</v>
      </c>
      <c r="B3271" s="23">
        <v>12</v>
      </c>
      <c r="C3271" s="23" t="s">
        <v>27</v>
      </c>
      <c r="D3271" s="23" t="s">
        <v>84</v>
      </c>
      <c r="E3271" s="23" t="s">
        <v>85</v>
      </c>
      <c r="F3271" s="23" t="s">
        <v>88</v>
      </c>
      <c r="G3271" s="23" t="s">
        <v>87</v>
      </c>
      <c r="H3271" s="23">
        <v>2.74</v>
      </c>
      <c r="I3271" s="23">
        <v>0</v>
      </c>
      <c r="J3271" s="23">
        <v>0</v>
      </c>
      <c r="K3271" s="23">
        <v>1.6800000000000002</v>
      </c>
      <c r="L3271" s="23">
        <v>1.06</v>
      </c>
      <c r="M3271" s="23">
        <v>0</v>
      </c>
      <c r="N3271" s="23">
        <v>0</v>
      </c>
      <c r="O3271" s="23">
        <v>0</v>
      </c>
      <c r="P3271" s="82">
        <f t="shared" si="53"/>
        <v>0</v>
      </c>
    </row>
    <row r="3272" spans="1:16" s="24" customFormat="1" x14ac:dyDescent="0.25">
      <c r="A3272" s="23">
        <v>2019</v>
      </c>
      <c r="B3272" s="23">
        <v>12</v>
      </c>
      <c r="C3272" s="23" t="s">
        <v>89</v>
      </c>
      <c r="D3272" s="23" t="s">
        <v>90</v>
      </c>
      <c r="E3272" s="23" t="s">
        <v>91</v>
      </c>
      <c r="F3272" s="23" t="s">
        <v>92</v>
      </c>
      <c r="G3272" s="23" t="s">
        <v>93</v>
      </c>
      <c r="H3272" s="23">
        <v>1.47</v>
      </c>
      <c r="I3272" s="23">
        <v>0</v>
      </c>
      <c r="J3272" s="23">
        <v>0</v>
      </c>
      <c r="K3272" s="23">
        <v>0</v>
      </c>
      <c r="L3272" s="23">
        <v>0.77</v>
      </c>
      <c r="M3272" s="23">
        <v>0.71</v>
      </c>
      <c r="N3272" s="23">
        <v>0.24</v>
      </c>
      <c r="O3272" s="23">
        <v>0</v>
      </c>
      <c r="P3272" s="82">
        <f t="shared" si="53"/>
        <v>0.47</v>
      </c>
    </row>
    <row r="3273" spans="1:16" s="24" customFormat="1" x14ac:dyDescent="0.25">
      <c r="A3273" s="23">
        <v>2019</v>
      </c>
      <c r="B3273" s="23">
        <v>12</v>
      </c>
      <c r="C3273" s="23" t="s">
        <v>89</v>
      </c>
      <c r="D3273" s="23" t="s">
        <v>90</v>
      </c>
      <c r="E3273" s="23" t="s">
        <v>91</v>
      </c>
      <c r="F3273" s="23" t="s">
        <v>94</v>
      </c>
      <c r="G3273" s="23" t="s">
        <v>93</v>
      </c>
      <c r="H3273" s="23">
        <v>19.239999999999998</v>
      </c>
      <c r="I3273" s="23">
        <v>0</v>
      </c>
      <c r="J3273" s="23">
        <v>0</v>
      </c>
      <c r="K3273" s="23">
        <v>0.54</v>
      </c>
      <c r="L3273" s="23">
        <v>5.53</v>
      </c>
      <c r="M3273" s="23">
        <v>13.17</v>
      </c>
      <c r="N3273" s="23">
        <v>4.46</v>
      </c>
      <c r="O3273" s="23">
        <v>0</v>
      </c>
      <c r="P3273" s="82">
        <f t="shared" si="53"/>
        <v>8.7100000000000009</v>
      </c>
    </row>
    <row r="3274" spans="1:16" s="24" customFormat="1" x14ac:dyDescent="0.25">
      <c r="A3274" s="23">
        <v>2019</v>
      </c>
      <c r="B3274" s="23">
        <v>12</v>
      </c>
      <c r="C3274" s="23" t="s">
        <v>89</v>
      </c>
      <c r="D3274" s="23" t="s">
        <v>90</v>
      </c>
      <c r="E3274" s="23" t="s">
        <v>91</v>
      </c>
      <c r="F3274" s="23" t="s">
        <v>95</v>
      </c>
      <c r="G3274" s="23" t="s">
        <v>93</v>
      </c>
      <c r="H3274" s="23">
        <v>231.54</v>
      </c>
      <c r="I3274" s="23">
        <v>0</v>
      </c>
      <c r="J3274" s="23">
        <v>0</v>
      </c>
      <c r="K3274" s="23">
        <v>4.66</v>
      </c>
      <c r="L3274" s="23">
        <v>38.409999999999997</v>
      </c>
      <c r="M3274" s="23">
        <v>188.46</v>
      </c>
      <c r="N3274" s="23">
        <v>63.78</v>
      </c>
      <c r="O3274" s="23">
        <v>0</v>
      </c>
      <c r="P3274" s="82">
        <f t="shared" si="53"/>
        <v>124.68</v>
      </c>
    </row>
    <row r="3275" spans="1:16" s="24" customFormat="1" x14ac:dyDescent="0.25">
      <c r="A3275" s="23">
        <v>2019</v>
      </c>
      <c r="B3275" s="23">
        <v>12</v>
      </c>
      <c r="C3275" s="23" t="s">
        <v>89</v>
      </c>
      <c r="D3275" s="23" t="s">
        <v>90</v>
      </c>
      <c r="E3275" s="23" t="s">
        <v>91</v>
      </c>
      <c r="F3275" s="23" t="s">
        <v>96</v>
      </c>
      <c r="G3275" s="23" t="s">
        <v>93</v>
      </c>
      <c r="H3275" s="23">
        <v>0.06</v>
      </c>
      <c r="I3275" s="23">
        <v>0</v>
      </c>
      <c r="J3275" s="23">
        <v>0</v>
      </c>
      <c r="K3275" s="23">
        <v>0</v>
      </c>
      <c r="L3275" s="23">
        <v>0</v>
      </c>
      <c r="M3275" s="23">
        <v>0.06</v>
      </c>
      <c r="N3275" s="23">
        <v>0.02</v>
      </c>
      <c r="O3275" s="23">
        <v>0</v>
      </c>
      <c r="P3275" s="82">
        <f t="shared" si="53"/>
        <v>3.9999999999999994E-2</v>
      </c>
    </row>
    <row r="3276" spans="1:16" s="24" customFormat="1" x14ac:dyDescent="0.25">
      <c r="A3276" s="23">
        <v>2019</v>
      </c>
      <c r="B3276" s="23">
        <v>12</v>
      </c>
      <c r="C3276" s="23" t="s">
        <v>89</v>
      </c>
      <c r="D3276" s="23" t="s">
        <v>90</v>
      </c>
      <c r="E3276" s="23" t="s">
        <v>91</v>
      </c>
      <c r="F3276" s="23" t="s">
        <v>97</v>
      </c>
      <c r="G3276" s="23" t="s">
        <v>93</v>
      </c>
      <c r="H3276" s="23">
        <v>58.16</v>
      </c>
      <c r="I3276" s="23">
        <v>0</v>
      </c>
      <c r="J3276" s="23">
        <v>0</v>
      </c>
      <c r="K3276" s="23">
        <v>2.2400000000000002</v>
      </c>
      <c r="L3276" s="23">
        <v>7.98</v>
      </c>
      <c r="M3276" s="23">
        <v>47.94</v>
      </c>
      <c r="N3276" s="23">
        <v>16.22</v>
      </c>
      <c r="O3276" s="23">
        <v>0</v>
      </c>
      <c r="P3276" s="82">
        <f t="shared" si="53"/>
        <v>31.72</v>
      </c>
    </row>
    <row r="3277" spans="1:16" s="24" customFormat="1" x14ac:dyDescent="0.25">
      <c r="A3277" s="23">
        <v>2019</v>
      </c>
      <c r="B3277" s="23">
        <v>12</v>
      </c>
      <c r="C3277" s="23" t="s">
        <v>98</v>
      </c>
      <c r="D3277" s="23" t="s">
        <v>99</v>
      </c>
      <c r="E3277" s="23" t="s">
        <v>100</v>
      </c>
      <c r="F3277" s="23" t="s">
        <v>101</v>
      </c>
      <c r="G3277" s="23" t="s">
        <v>102</v>
      </c>
      <c r="H3277" s="23">
        <v>16.690000000000001</v>
      </c>
      <c r="I3277" s="23">
        <v>0</v>
      </c>
      <c r="J3277" s="23">
        <v>0</v>
      </c>
      <c r="K3277" s="23">
        <v>0</v>
      </c>
      <c r="L3277" s="23">
        <v>0.93</v>
      </c>
      <c r="M3277" s="23">
        <v>0</v>
      </c>
      <c r="N3277" s="23">
        <v>0</v>
      </c>
      <c r="O3277" s="23">
        <v>15.77</v>
      </c>
      <c r="P3277" s="82">
        <f t="shared" si="53"/>
        <v>15.77</v>
      </c>
    </row>
    <row r="3278" spans="1:16" s="24" customFormat="1" x14ac:dyDescent="0.25">
      <c r="A3278" s="23">
        <v>2019</v>
      </c>
      <c r="B3278" s="23">
        <v>12</v>
      </c>
      <c r="C3278" s="23" t="s">
        <v>19</v>
      </c>
      <c r="D3278" s="23" t="s">
        <v>103</v>
      </c>
      <c r="E3278" s="23" t="s">
        <v>104</v>
      </c>
      <c r="F3278" s="23" t="s">
        <v>105</v>
      </c>
      <c r="G3278" s="23" t="s">
        <v>19</v>
      </c>
      <c r="H3278" s="23">
        <v>10.98</v>
      </c>
      <c r="I3278" s="23">
        <v>0</v>
      </c>
      <c r="J3278" s="23">
        <v>0</v>
      </c>
      <c r="K3278" s="23">
        <v>0</v>
      </c>
      <c r="L3278" s="23">
        <v>10.98</v>
      </c>
      <c r="M3278" s="23">
        <v>0</v>
      </c>
      <c r="N3278" s="23">
        <v>0</v>
      </c>
      <c r="O3278" s="23">
        <v>0</v>
      </c>
      <c r="P3278" s="82">
        <f t="shared" si="53"/>
        <v>0</v>
      </c>
    </row>
    <row r="3279" spans="1:16" s="24" customFormat="1" x14ac:dyDescent="0.25">
      <c r="A3279" s="23">
        <v>2019</v>
      </c>
      <c r="B3279" s="23">
        <v>12</v>
      </c>
      <c r="C3279" s="23" t="s">
        <v>19</v>
      </c>
      <c r="D3279" s="23" t="s">
        <v>106</v>
      </c>
      <c r="E3279" s="23" t="s">
        <v>104</v>
      </c>
      <c r="F3279" s="23" t="s">
        <v>107</v>
      </c>
      <c r="G3279" s="23" t="s">
        <v>19</v>
      </c>
      <c r="H3279" s="23">
        <v>7.93</v>
      </c>
      <c r="I3279" s="23">
        <v>0</v>
      </c>
      <c r="J3279" s="23">
        <v>0</v>
      </c>
      <c r="K3279" s="23">
        <v>0.36</v>
      </c>
      <c r="L3279" s="23">
        <v>7.57</v>
      </c>
      <c r="M3279" s="23">
        <v>0</v>
      </c>
      <c r="N3279" s="23">
        <v>0</v>
      </c>
      <c r="O3279" s="23">
        <v>0</v>
      </c>
      <c r="P3279" s="82">
        <f t="shared" si="53"/>
        <v>0</v>
      </c>
    </row>
    <row r="3280" spans="1:16" s="24" customFormat="1" x14ac:dyDescent="0.25">
      <c r="A3280" s="23">
        <v>2019</v>
      </c>
      <c r="B3280" s="23">
        <v>12</v>
      </c>
      <c r="C3280" s="23" t="s">
        <v>19</v>
      </c>
      <c r="D3280" s="23" t="s">
        <v>66</v>
      </c>
      <c r="E3280" s="23" t="s">
        <v>104</v>
      </c>
      <c r="F3280" s="23" t="s">
        <v>107</v>
      </c>
      <c r="G3280" s="23" t="s">
        <v>19</v>
      </c>
      <c r="H3280" s="23">
        <v>7.87</v>
      </c>
      <c r="I3280" s="23">
        <v>0</v>
      </c>
      <c r="J3280" s="23">
        <v>0</v>
      </c>
      <c r="K3280" s="23">
        <v>0.36</v>
      </c>
      <c r="L3280" s="23">
        <v>7.51</v>
      </c>
      <c r="M3280" s="23">
        <v>0</v>
      </c>
      <c r="N3280" s="23">
        <v>0</v>
      </c>
      <c r="O3280" s="23">
        <v>0</v>
      </c>
      <c r="P3280" s="82">
        <f t="shared" si="53"/>
        <v>0</v>
      </c>
    </row>
    <row r="3281" spans="1:16" s="24" customFormat="1" x14ac:dyDescent="0.25">
      <c r="A3281" s="23">
        <v>2019</v>
      </c>
      <c r="B3281" s="23">
        <v>12</v>
      </c>
      <c r="C3281" s="23" t="s">
        <v>19</v>
      </c>
      <c r="D3281" s="23" t="s">
        <v>70</v>
      </c>
      <c r="E3281" s="23" t="s">
        <v>104</v>
      </c>
      <c r="F3281" s="23" t="s">
        <v>108</v>
      </c>
      <c r="G3281" s="23" t="s">
        <v>19</v>
      </c>
      <c r="H3281" s="23">
        <v>12.88</v>
      </c>
      <c r="I3281" s="23">
        <v>0</v>
      </c>
      <c r="J3281" s="23">
        <v>0</v>
      </c>
      <c r="K3281" s="23">
        <v>0.16</v>
      </c>
      <c r="L3281" s="23">
        <v>12.719999999999999</v>
      </c>
      <c r="M3281" s="23">
        <v>0</v>
      </c>
      <c r="N3281" s="23">
        <v>0</v>
      </c>
      <c r="O3281" s="23">
        <v>0</v>
      </c>
      <c r="P3281" s="82">
        <f t="shared" si="53"/>
        <v>0</v>
      </c>
    </row>
    <row r="3282" spans="1:16" s="24" customFormat="1" x14ac:dyDescent="0.25">
      <c r="A3282" s="23">
        <v>2019</v>
      </c>
      <c r="B3282" s="23">
        <v>12</v>
      </c>
      <c r="C3282" s="23" t="s">
        <v>19</v>
      </c>
      <c r="D3282" s="23" t="s">
        <v>70</v>
      </c>
      <c r="E3282" s="23" t="s">
        <v>104</v>
      </c>
      <c r="F3282" s="23" t="s">
        <v>109</v>
      </c>
      <c r="G3282" s="23" t="s">
        <v>19</v>
      </c>
      <c r="H3282" s="23">
        <v>25.25</v>
      </c>
      <c r="I3282" s="23">
        <v>0</v>
      </c>
      <c r="J3282" s="23">
        <v>0</v>
      </c>
      <c r="K3282" s="23">
        <v>1.41</v>
      </c>
      <c r="L3282" s="23">
        <v>17.16</v>
      </c>
      <c r="M3282" s="23">
        <v>6.67</v>
      </c>
      <c r="N3282" s="23">
        <v>0</v>
      </c>
      <c r="O3282" s="23">
        <v>0</v>
      </c>
      <c r="P3282" s="82">
        <f t="shared" si="53"/>
        <v>6.67</v>
      </c>
    </row>
    <row r="3283" spans="1:16" s="24" customFormat="1" x14ac:dyDescent="0.25">
      <c r="A3283" s="23">
        <v>2019</v>
      </c>
      <c r="B3283" s="23">
        <v>12</v>
      </c>
      <c r="C3283" s="23" t="s">
        <v>19</v>
      </c>
      <c r="D3283" s="23" t="s">
        <v>110</v>
      </c>
      <c r="E3283" s="23" t="s">
        <v>104</v>
      </c>
      <c r="F3283" s="23" t="s">
        <v>111</v>
      </c>
      <c r="G3283" s="23" t="s">
        <v>19</v>
      </c>
      <c r="H3283" s="23">
        <v>0.75</v>
      </c>
      <c r="I3283" s="23">
        <v>0</v>
      </c>
      <c r="J3283" s="23">
        <v>0</v>
      </c>
      <c r="K3283" s="23">
        <v>0</v>
      </c>
      <c r="L3283" s="23">
        <v>0</v>
      </c>
      <c r="M3283" s="23">
        <v>0.75</v>
      </c>
      <c r="N3283" s="23">
        <v>0</v>
      </c>
      <c r="O3283" s="23">
        <v>0</v>
      </c>
      <c r="P3283" s="82">
        <f t="shared" si="53"/>
        <v>0.75</v>
      </c>
    </row>
    <row r="3284" spans="1:16" s="24" customFormat="1" x14ac:dyDescent="0.25">
      <c r="A3284" s="23">
        <v>2019</v>
      </c>
      <c r="B3284" s="23">
        <v>12</v>
      </c>
      <c r="C3284" s="23" t="s">
        <v>19</v>
      </c>
      <c r="D3284" s="23" t="s">
        <v>70</v>
      </c>
      <c r="E3284" s="23" t="s">
        <v>104</v>
      </c>
      <c r="F3284" s="23" t="s">
        <v>112</v>
      </c>
      <c r="G3284" s="23" t="s">
        <v>19</v>
      </c>
      <c r="H3284" s="23">
        <v>5.37</v>
      </c>
      <c r="I3284" s="23">
        <v>0</v>
      </c>
      <c r="J3284" s="23">
        <v>0</v>
      </c>
      <c r="K3284" s="23">
        <v>0.61</v>
      </c>
      <c r="L3284" s="23">
        <v>4.75</v>
      </c>
      <c r="M3284" s="23">
        <v>0</v>
      </c>
      <c r="N3284" s="23">
        <v>0</v>
      </c>
      <c r="O3284" s="23">
        <v>0</v>
      </c>
      <c r="P3284" s="82">
        <f t="shared" si="53"/>
        <v>0</v>
      </c>
    </row>
    <row r="3285" spans="1:16" s="24" customFormat="1" x14ac:dyDescent="0.25">
      <c r="A3285" s="23">
        <v>2019</v>
      </c>
      <c r="B3285" s="23">
        <v>12</v>
      </c>
      <c r="C3285" s="23" t="s">
        <v>19</v>
      </c>
      <c r="D3285" s="23" t="s">
        <v>20</v>
      </c>
      <c r="E3285" s="23" t="s">
        <v>556</v>
      </c>
      <c r="F3285" s="23" t="s">
        <v>113</v>
      </c>
      <c r="G3285" s="23" t="s">
        <v>114</v>
      </c>
      <c r="H3285" s="23">
        <v>0.12</v>
      </c>
      <c r="I3285" s="23">
        <v>0</v>
      </c>
      <c r="J3285" s="23">
        <v>0</v>
      </c>
      <c r="K3285" s="23">
        <v>0.12</v>
      </c>
      <c r="L3285" s="23">
        <v>0</v>
      </c>
      <c r="M3285" s="23">
        <v>0</v>
      </c>
      <c r="N3285" s="23">
        <v>0</v>
      </c>
      <c r="O3285" s="23">
        <v>0</v>
      </c>
      <c r="P3285" s="82">
        <f t="shared" si="53"/>
        <v>0</v>
      </c>
    </row>
    <row r="3286" spans="1:16" s="24" customFormat="1" x14ac:dyDescent="0.25">
      <c r="A3286" s="23">
        <v>2019</v>
      </c>
      <c r="B3286" s="23">
        <v>12</v>
      </c>
      <c r="C3286" s="23" t="s">
        <v>19</v>
      </c>
      <c r="D3286" s="23" t="s">
        <v>103</v>
      </c>
      <c r="E3286" s="23" t="s">
        <v>556</v>
      </c>
      <c r="F3286" s="23" t="s">
        <v>113</v>
      </c>
      <c r="G3286" s="23" t="s">
        <v>114</v>
      </c>
      <c r="H3286" s="23">
        <v>0.11</v>
      </c>
      <c r="I3286" s="23">
        <v>0</v>
      </c>
      <c r="J3286" s="23">
        <v>0</v>
      </c>
      <c r="K3286" s="23">
        <v>0.11</v>
      </c>
      <c r="L3286" s="23">
        <v>0</v>
      </c>
      <c r="M3286" s="23">
        <v>0</v>
      </c>
      <c r="N3286" s="23">
        <v>0</v>
      </c>
      <c r="O3286" s="23">
        <v>0</v>
      </c>
      <c r="P3286" s="82">
        <f t="shared" si="53"/>
        <v>0</v>
      </c>
    </row>
    <row r="3287" spans="1:16" s="24" customFormat="1" x14ac:dyDescent="0.25">
      <c r="A3287" s="23">
        <v>2019</v>
      </c>
      <c r="B3287" s="23">
        <v>12</v>
      </c>
      <c r="C3287" s="23" t="s">
        <v>19</v>
      </c>
      <c r="D3287" s="23" t="s">
        <v>20</v>
      </c>
      <c r="E3287" s="23" t="s">
        <v>542</v>
      </c>
      <c r="F3287" s="23" t="s">
        <v>116</v>
      </c>
      <c r="G3287" s="23" t="s">
        <v>117</v>
      </c>
      <c r="H3287" s="23">
        <v>1.95</v>
      </c>
      <c r="I3287" s="23">
        <v>0</v>
      </c>
      <c r="J3287" s="23">
        <v>0</v>
      </c>
      <c r="K3287" s="23">
        <v>0</v>
      </c>
      <c r="L3287" s="23">
        <v>0</v>
      </c>
      <c r="M3287" s="23">
        <v>0</v>
      </c>
      <c r="N3287" s="23">
        <v>0</v>
      </c>
      <c r="O3287" s="23">
        <v>1.95</v>
      </c>
      <c r="P3287" s="82">
        <f t="shared" si="53"/>
        <v>1.95</v>
      </c>
    </row>
    <row r="3288" spans="1:16" s="24" customFormat="1" x14ac:dyDescent="0.25">
      <c r="A3288" s="23">
        <v>2019</v>
      </c>
      <c r="B3288" s="23">
        <v>12</v>
      </c>
      <c r="C3288" s="23" t="s">
        <v>19</v>
      </c>
      <c r="D3288" s="23" t="s">
        <v>20</v>
      </c>
      <c r="E3288" s="23" t="s">
        <v>542</v>
      </c>
      <c r="F3288" s="23" t="s">
        <v>118</v>
      </c>
      <c r="G3288" s="23" t="s">
        <v>117</v>
      </c>
      <c r="H3288" s="23">
        <v>3.07</v>
      </c>
      <c r="I3288" s="23">
        <v>0</v>
      </c>
      <c r="J3288" s="23">
        <v>0</v>
      </c>
      <c r="K3288" s="23">
        <v>0.05</v>
      </c>
      <c r="L3288" s="23">
        <v>0</v>
      </c>
      <c r="M3288" s="23">
        <v>0</v>
      </c>
      <c r="N3288" s="23">
        <v>0</v>
      </c>
      <c r="O3288" s="23">
        <v>3.02</v>
      </c>
      <c r="P3288" s="82">
        <f t="shared" si="53"/>
        <v>3.02</v>
      </c>
    </row>
    <row r="3289" spans="1:16" s="24" customFormat="1" x14ac:dyDescent="0.25">
      <c r="A3289" s="23">
        <v>2019</v>
      </c>
      <c r="B3289" s="23">
        <v>12</v>
      </c>
      <c r="C3289" s="23" t="s">
        <v>98</v>
      </c>
      <c r="D3289" s="23" t="s">
        <v>120</v>
      </c>
      <c r="E3289" s="23" t="s">
        <v>121</v>
      </c>
      <c r="F3289" s="23" t="s">
        <v>122</v>
      </c>
      <c r="G3289" s="23" t="s">
        <v>122</v>
      </c>
      <c r="H3289" s="23">
        <v>9.83</v>
      </c>
      <c r="I3289" s="23">
        <v>0</v>
      </c>
      <c r="J3289" s="23">
        <v>0</v>
      </c>
      <c r="K3289" s="23">
        <v>0</v>
      </c>
      <c r="L3289" s="23">
        <v>0.98</v>
      </c>
      <c r="M3289" s="23">
        <v>0</v>
      </c>
      <c r="N3289" s="23">
        <v>0</v>
      </c>
      <c r="O3289" s="23">
        <v>8.85</v>
      </c>
      <c r="P3289" s="82">
        <f t="shared" si="53"/>
        <v>8.85</v>
      </c>
    </row>
    <row r="3290" spans="1:16" s="24" customFormat="1" x14ac:dyDescent="0.25">
      <c r="A3290" s="23">
        <v>2019</v>
      </c>
      <c r="B3290" s="23">
        <v>12</v>
      </c>
      <c r="C3290" s="23" t="s">
        <v>98</v>
      </c>
      <c r="D3290" s="23" t="s">
        <v>120</v>
      </c>
      <c r="E3290" s="23" t="s">
        <v>121</v>
      </c>
      <c r="F3290" s="23" t="s">
        <v>123</v>
      </c>
      <c r="G3290" s="23" t="s">
        <v>122</v>
      </c>
      <c r="H3290" s="23">
        <v>0.08</v>
      </c>
      <c r="I3290" s="23">
        <v>0</v>
      </c>
      <c r="J3290" s="23">
        <v>0</v>
      </c>
      <c r="K3290" s="23">
        <v>0</v>
      </c>
      <c r="L3290" s="23">
        <v>0</v>
      </c>
      <c r="M3290" s="23">
        <v>0.08</v>
      </c>
      <c r="N3290" s="23">
        <v>0</v>
      </c>
      <c r="O3290" s="23">
        <v>0</v>
      </c>
      <c r="P3290" s="82">
        <f t="shared" si="53"/>
        <v>0.08</v>
      </c>
    </row>
    <row r="3291" spans="1:16" s="24" customFormat="1" x14ac:dyDescent="0.25">
      <c r="A3291" s="23">
        <v>2019</v>
      </c>
      <c r="B3291" s="23">
        <v>12</v>
      </c>
      <c r="C3291" s="23" t="s">
        <v>124</v>
      </c>
      <c r="D3291" s="23" t="s">
        <v>125</v>
      </c>
      <c r="E3291" s="23" t="s">
        <v>543</v>
      </c>
      <c r="F3291" s="23" t="s">
        <v>127</v>
      </c>
      <c r="G3291" s="23" t="s">
        <v>128</v>
      </c>
      <c r="H3291" s="23">
        <v>57.79</v>
      </c>
      <c r="I3291" s="23">
        <v>0</v>
      </c>
      <c r="J3291" s="23">
        <v>0</v>
      </c>
      <c r="K3291" s="23">
        <v>0</v>
      </c>
      <c r="L3291" s="23">
        <v>19.93</v>
      </c>
      <c r="M3291" s="23">
        <v>37.86</v>
      </c>
      <c r="N3291" s="23">
        <v>2.75</v>
      </c>
      <c r="O3291" s="23">
        <v>0</v>
      </c>
      <c r="P3291" s="82">
        <f t="shared" si="53"/>
        <v>35.11</v>
      </c>
    </row>
    <row r="3292" spans="1:16" s="24" customFormat="1" x14ac:dyDescent="0.25">
      <c r="A3292" s="23">
        <v>2019</v>
      </c>
      <c r="B3292" s="23">
        <v>12</v>
      </c>
      <c r="C3292" s="23" t="s">
        <v>124</v>
      </c>
      <c r="D3292" s="23" t="s">
        <v>129</v>
      </c>
      <c r="E3292" s="23" t="s">
        <v>543</v>
      </c>
      <c r="F3292" s="23" t="s">
        <v>130</v>
      </c>
      <c r="G3292" s="23" t="s">
        <v>128</v>
      </c>
      <c r="H3292" s="23">
        <v>14.27</v>
      </c>
      <c r="I3292" s="23">
        <v>0</v>
      </c>
      <c r="J3292" s="23">
        <v>0</v>
      </c>
      <c r="K3292" s="23">
        <v>3.2</v>
      </c>
      <c r="L3292" s="23">
        <v>1.63</v>
      </c>
      <c r="M3292" s="23">
        <v>0</v>
      </c>
      <c r="N3292" s="23">
        <v>0</v>
      </c>
      <c r="O3292" s="23">
        <v>9.43</v>
      </c>
      <c r="P3292" s="82">
        <f t="shared" si="53"/>
        <v>9.43</v>
      </c>
    </row>
    <row r="3293" spans="1:16" s="24" customFormat="1" x14ac:dyDescent="0.25">
      <c r="A3293" s="23">
        <v>2019</v>
      </c>
      <c r="B3293" s="23">
        <v>12</v>
      </c>
      <c r="C3293" s="23" t="s">
        <v>15</v>
      </c>
      <c r="D3293" s="23" t="s">
        <v>131</v>
      </c>
      <c r="E3293" s="23" t="s">
        <v>43</v>
      </c>
      <c r="F3293" s="23" t="s">
        <v>132</v>
      </c>
      <c r="G3293" s="23" t="s">
        <v>132</v>
      </c>
      <c r="H3293" s="23">
        <v>0.36</v>
      </c>
      <c r="I3293" s="23">
        <v>0</v>
      </c>
      <c r="J3293" s="23">
        <v>0</v>
      </c>
      <c r="K3293" s="23">
        <v>0.03</v>
      </c>
      <c r="L3293" s="23">
        <v>0.32</v>
      </c>
      <c r="M3293" s="23">
        <v>0</v>
      </c>
      <c r="N3293" s="23">
        <v>0</v>
      </c>
      <c r="O3293" s="23">
        <v>0</v>
      </c>
      <c r="P3293" s="82">
        <f t="shared" si="53"/>
        <v>0</v>
      </c>
    </row>
    <row r="3294" spans="1:16" s="24" customFormat="1" x14ac:dyDescent="0.25">
      <c r="A3294" s="23">
        <v>2019</v>
      </c>
      <c r="B3294" s="23">
        <v>12</v>
      </c>
      <c r="C3294" s="23" t="s">
        <v>133</v>
      </c>
      <c r="D3294" s="23" t="s">
        <v>134</v>
      </c>
      <c r="E3294" s="23" t="s">
        <v>43</v>
      </c>
      <c r="F3294" s="23" t="s">
        <v>135</v>
      </c>
      <c r="G3294" s="23" t="s">
        <v>136</v>
      </c>
      <c r="H3294" s="23">
        <v>99.28</v>
      </c>
      <c r="I3294" s="23">
        <v>0</v>
      </c>
      <c r="J3294" s="23">
        <v>0</v>
      </c>
      <c r="K3294" s="23">
        <v>0</v>
      </c>
      <c r="L3294" s="23">
        <v>0</v>
      </c>
      <c r="M3294" s="23">
        <v>0</v>
      </c>
      <c r="N3294" s="23">
        <v>0</v>
      </c>
      <c r="O3294" s="23">
        <v>99.28</v>
      </c>
      <c r="P3294" s="82">
        <f t="shared" si="53"/>
        <v>99.28</v>
      </c>
    </row>
    <row r="3295" spans="1:16" s="24" customFormat="1" x14ac:dyDescent="0.25">
      <c r="A3295" s="23">
        <v>2019</v>
      </c>
      <c r="B3295" s="23">
        <v>12</v>
      </c>
      <c r="C3295" s="23" t="s">
        <v>79</v>
      </c>
      <c r="D3295" s="23" t="s">
        <v>137</v>
      </c>
      <c r="E3295" s="23" t="s">
        <v>138</v>
      </c>
      <c r="F3295" s="23" t="s">
        <v>139</v>
      </c>
      <c r="G3295" s="23" t="s">
        <v>140</v>
      </c>
      <c r="H3295" s="23">
        <v>0.13</v>
      </c>
      <c r="I3295" s="23">
        <v>0</v>
      </c>
      <c r="J3295" s="23">
        <v>0</v>
      </c>
      <c r="K3295" s="23">
        <v>0.13</v>
      </c>
      <c r="L3295" s="23">
        <v>0</v>
      </c>
      <c r="M3295" s="23">
        <v>0</v>
      </c>
      <c r="N3295" s="23">
        <v>0</v>
      </c>
      <c r="O3295" s="23">
        <v>0</v>
      </c>
      <c r="P3295" s="82">
        <f t="shared" si="53"/>
        <v>0</v>
      </c>
    </row>
    <row r="3296" spans="1:16" s="24" customFormat="1" x14ac:dyDescent="0.25">
      <c r="A3296" s="23">
        <v>2019</v>
      </c>
      <c r="B3296" s="23">
        <v>12</v>
      </c>
      <c r="C3296" s="23" t="s">
        <v>79</v>
      </c>
      <c r="D3296" s="23" t="s">
        <v>137</v>
      </c>
      <c r="E3296" s="23" t="s">
        <v>138</v>
      </c>
      <c r="F3296" s="23" t="s">
        <v>141</v>
      </c>
      <c r="G3296" s="23" t="s">
        <v>140</v>
      </c>
      <c r="H3296" s="23">
        <v>0.82</v>
      </c>
      <c r="I3296" s="23">
        <v>0</v>
      </c>
      <c r="J3296" s="23">
        <v>0</v>
      </c>
      <c r="K3296" s="23">
        <v>0.82</v>
      </c>
      <c r="L3296" s="23">
        <v>0</v>
      </c>
      <c r="M3296" s="23">
        <v>0</v>
      </c>
      <c r="N3296" s="23">
        <v>0</v>
      </c>
      <c r="O3296" s="23">
        <v>0</v>
      </c>
      <c r="P3296" s="82">
        <f t="shared" si="53"/>
        <v>0</v>
      </c>
    </row>
    <row r="3297" spans="1:16" s="24" customFormat="1" x14ac:dyDescent="0.25">
      <c r="A3297" s="23">
        <v>2019</v>
      </c>
      <c r="B3297" s="23">
        <v>12</v>
      </c>
      <c r="C3297" s="23" t="s">
        <v>79</v>
      </c>
      <c r="D3297" s="23" t="s">
        <v>79</v>
      </c>
      <c r="E3297" s="23" t="s">
        <v>138</v>
      </c>
      <c r="F3297" s="23" t="s">
        <v>140</v>
      </c>
      <c r="G3297" s="23" t="s">
        <v>140</v>
      </c>
      <c r="H3297" s="23">
        <v>12.260000000000002</v>
      </c>
      <c r="I3297" s="23">
        <v>0</v>
      </c>
      <c r="J3297" s="23">
        <v>0</v>
      </c>
      <c r="K3297" s="23">
        <v>12.260000000000002</v>
      </c>
      <c r="L3297" s="23">
        <v>0</v>
      </c>
      <c r="M3297" s="23">
        <v>0</v>
      </c>
      <c r="N3297" s="23">
        <v>0</v>
      </c>
      <c r="O3297" s="23">
        <v>0</v>
      </c>
      <c r="P3297" s="82">
        <f t="shared" si="53"/>
        <v>0</v>
      </c>
    </row>
    <row r="3298" spans="1:16" s="24" customFormat="1" x14ac:dyDescent="0.25">
      <c r="A3298" s="23">
        <v>2019</v>
      </c>
      <c r="B3298" s="23">
        <v>12</v>
      </c>
      <c r="C3298" s="23" t="s">
        <v>79</v>
      </c>
      <c r="D3298" s="23" t="s">
        <v>137</v>
      </c>
      <c r="E3298" s="23" t="s">
        <v>138</v>
      </c>
      <c r="F3298" s="23" t="s">
        <v>140</v>
      </c>
      <c r="G3298" s="23" t="s">
        <v>140</v>
      </c>
      <c r="H3298" s="23">
        <v>0.19</v>
      </c>
      <c r="I3298" s="23">
        <v>0</v>
      </c>
      <c r="J3298" s="23">
        <v>0</v>
      </c>
      <c r="K3298" s="23">
        <v>0.19</v>
      </c>
      <c r="L3298" s="23">
        <v>0</v>
      </c>
      <c r="M3298" s="23">
        <v>0</v>
      </c>
      <c r="N3298" s="23">
        <v>0</v>
      </c>
      <c r="O3298" s="23">
        <v>0</v>
      </c>
      <c r="P3298" s="82">
        <f t="shared" si="53"/>
        <v>0</v>
      </c>
    </row>
    <row r="3299" spans="1:16" s="24" customFormat="1" x14ac:dyDescent="0.25">
      <c r="A3299" s="23">
        <v>2019</v>
      </c>
      <c r="B3299" s="23">
        <v>12</v>
      </c>
      <c r="C3299" s="23" t="s">
        <v>79</v>
      </c>
      <c r="D3299" s="23" t="s">
        <v>137</v>
      </c>
      <c r="E3299" s="23" t="s">
        <v>138</v>
      </c>
      <c r="F3299" s="23" t="s">
        <v>142</v>
      </c>
      <c r="G3299" s="23" t="s">
        <v>140</v>
      </c>
      <c r="H3299" s="23">
        <v>0.22</v>
      </c>
      <c r="I3299" s="23">
        <v>0</v>
      </c>
      <c r="J3299" s="23">
        <v>0</v>
      </c>
      <c r="K3299" s="23">
        <v>0.22</v>
      </c>
      <c r="L3299" s="23">
        <v>0</v>
      </c>
      <c r="M3299" s="23">
        <v>0</v>
      </c>
      <c r="N3299" s="23">
        <v>0</v>
      </c>
      <c r="O3299" s="23">
        <v>0</v>
      </c>
      <c r="P3299" s="82">
        <f t="shared" si="53"/>
        <v>0</v>
      </c>
    </row>
    <row r="3300" spans="1:16" s="24" customFormat="1" x14ac:dyDescent="0.25">
      <c r="A3300" s="23">
        <v>2019</v>
      </c>
      <c r="B3300" s="23">
        <v>12</v>
      </c>
      <c r="C3300" s="23" t="s">
        <v>79</v>
      </c>
      <c r="D3300" s="23" t="s">
        <v>137</v>
      </c>
      <c r="E3300" s="23" t="s">
        <v>138</v>
      </c>
      <c r="F3300" s="23" t="s">
        <v>562</v>
      </c>
      <c r="G3300" s="23" t="s">
        <v>140</v>
      </c>
      <c r="H3300" s="23">
        <v>0.01</v>
      </c>
      <c r="I3300" s="23">
        <v>0</v>
      </c>
      <c r="J3300" s="23">
        <v>0</v>
      </c>
      <c r="K3300" s="23">
        <v>0.01</v>
      </c>
      <c r="L3300" s="23">
        <v>0</v>
      </c>
      <c r="M3300" s="23">
        <v>0</v>
      </c>
      <c r="N3300" s="23">
        <v>0</v>
      </c>
      <c r="O3300" s="23">
        <v>0</v>
      </c>
      <c r="P3300" s="82">
        <f t="shared" si="53"/>
        <v>0</v>
      </c>
    </row>
    <row r="3301" spans="1:16" s="24" customFormat="1" x14ac:dyDescent="0.25">
      <c r="A3301" s="23">
        <v>2019</v>
      </c>
      <c r="B3301" s="23">
        <v>12</v>
      </c>
      <c r="C3301" s="23" t="s">
        <v>79</v>
      </c>
      <c r="D3301" s="23" t="s">
        <v>137</v>
      </c>
      <c r="E3301" s="23" t="s">
        <v>138</v>
      </c>
      <c r="F3301" s="23" t="s">
        <v>143</v>
      </c>
      <c r="G3301" s="23" t="s">
        <v>140</v>
      </c>
      <c r="H3301" s="23">
        <v>0.17</v>
      </c>
      <c r="I3301" s="23">
        <v>0</v>
      </c>
      <c r="J3301" s="23">
        <v>0</v>
      </c>
      <c r="K3301" s="23">
        <v>0.17</v>
      </c>
      <c r="L3301" s="23">
        <v>0</v>
      </c>
      <c r="M3301" s="23">
        <v>0</v>
      </c>
      <c r="N3301" s="23">
        <v>0</v>
      </c>
      <c r="O3301" s="23">
        <v>0</v>
      </c>
      <c r="P3301" s="82">
        <f t="shared" si="53"/>
        <v>0</v>
      </c>
    </row>
    <row r="3302" spans="1:16" s="24" customFormat="1" x14ac:dyDescent="0.25">
      <c r="A3302" s="23">
        <v>2019</v>
      </c>
      <c r="B3302" s="23">
        <v>12</v>
      </c>
      <c r="C3302" s="23" t="s">
        <v>79</v>
      </c>
      <c r="D3302" s="23" t="s">
        <v>79</v>
      </c>
      <c r="E3302" s="23" t="s">
        <v>138</v>
      </c>
      <c r="F3302" s="23" t="s">
        <v>144</v>
      </c>
      <c r="G3302" s="23" t="s">
        <v>140</v>
      </c>
      <c r="H3302" s="23">
        <v>0.33</v>
      </c>
      <c r="I3302" s="23">
        <v>0</v>
      </c>
      <c r="J3302" s="23">
        <v>0</v>
      </c>
      <c r="K3302" s="23">
        <v>0.33</v>
      </c>
      <c r="L3302" s="23">
        <v>0</v>
      </c>
      <c r="M3302" s="23">
        <v>0</v>
      </c>
      <c r="N3302" s="23">
        <v>0</v>
      </c>
      <c r="O3302" s="23">
        <v>0</v>
      </c>
      <c r="P3302" s="82">
        <f t="shared" si="53"/>
        <v>0</v>
      </c>
    </row>
    <row r="3303" spans="1:16" s="24" customFormat="1" x14ac:dyDescent="0.25">
      <c r="A3303" s="23">
        <v>2019</v>
      </c>
      <c r="B3303" s="23">
        <v>12</v>
      </c>
      <c r="C3303" s="23" t="s">
        <v>146</v>
      </c>
      <c r="D3303" s="23" t="s">
        <v>147</v>
      </c>
      <c r="E3303" s="23" t="s">
        <v>43</v>
      </c>
      <c r="F3303" s="23" t="s">
        <v>148</v>
      </c>
      <c r="G3303" s="23" t="s">
        <v>149</v>
      </c>
      <c r="H3303" s="23">
        <v>6.67</v>
      </c>
      <c r="I3303" s="23">
        <v>0</v>
      </c>
      <c r="J3303" s="23">
        <v>0</v>
      </c>
      <c r="K3303" s="23">
        <v>2.88</v>
      </c>
      <c r="L3303" s="23">
        <v>3.79</v>
      </c>
      <c r="M3303" s="23">
        <v>0</v>
      </c>
      <c r="N3303" s="23">
        <v>0</v>
      </c>
      <c r="O3303" s="23">
        <v>0</v>
      </c>
      <c r="P3303" s="82">
        <f t="shared" si="53"/>
        <v>0</v>
      </c>
    </row>
    <row r="3304" spans="1:16" s="24" customFormat="1" x14ac:dyDescent="0.25">
      <c r="A3304" s="23">
        <v>2019</v>
      </c>
      <c r="B3304" s="23">
        <v>12</v>
      </c>
      <c r="C3304" s="23" t="s">
        <v>146</v>
      </c>
      <c r="D3304" s="23" t="s">
        <v>150</v>
      </c>
      <c r="E3304" s="23" t="s">
        <v>43</v>
      </c>
      <c r="F3304" s="23" t="s">
        <v>150</v>
      </c>
      <c r="G3304" s="23" t="s">
        <v>149</v>
      </c>
      <c r="H3304" s="23">
        <v>43.85</v>
      </c>
      <c r="I3304" s="23">
        <v>0</v>
      </c>
      <c r="J3304" s="23">
        <v>0</v>
      </c>
      <c r="K3304" s="23">
        <v>18.88</v>
      </c>
      <c r="L3304" s="23">
        <v>24.97</v>
      </c>
      <c r="M3304" s="23">
        <v>0</v>
      </c>
      <c r="N3304" s="23">
        <v>0</v>
      </c>
      <c r="O3304" s="23">
        <v>0</v>
      </c>
      <c r="P3304" s="82">
        <f t="shared" si="53"/>
        <v>0</v>
      </c>
    </row>
    <row r="3305" spans="1:16" s="24" customFormat="1" x14ac:dyDescent="0.25">
      <c r="A3305" s="23">
        <v>2019</v>
      </c>
      <c r="B3305" s="23">
        <v>12</v>
      </c>
      <c r="C3305" s="23" t="s">
        <v>146</v>
      </c>
      <c r="D3305" s="23" t="s">
        <v>147</v>
      </c>
      <c r="E3305" s="23" t="s">
        <v>43</v>
      </c>
      <c r="F3305" s="23" t="s">
        <v>150</v>
      </c>
      <c r="G3305" s="23" t="s">
        <v>149</v>
      </c>
      <c r="H3305" s="23">
        <v>13.79</v>
      </c>
      <c r="I3305" s="23">
        <v>0</v>
      </c>
      <c r="J3305" s="23">
        <v>0</v>
      </c>
      <c r="K3305" s="23">
        <v>5.9399999999999995</v>
      </c>
      <c r="L3305" s="23">
        <v>7.85</v>
      </c>
      <c r="M3305" s="23">
        <v>0</v>
      </c>
      <c r="N3305" s="23">
        <v>0</v>
      </c>
      <c r="O3305" s="23">
        <v>0</v>
      </c>
      <c r="P3305" s="82">
        <f t="shared" si="53"/>
        <v>0</v>
      </c>
    </row>
    <row r="3306" spans="1:16" s="24" customFormat="1" x14ac:dyDescent="0.25">
      <c r="A3306" s="23">
        <v>2019</v>
      </c>
      <c r="B3306" s="23">
        <v>12</v>
      </c>
      <c r="C3306" s="23" t="s">
        <v>55</v>
      </c>
      <c r="D3306" s="23" t="s">
        <v>151</v>
      </c>
      <c r="E3306" s="23" t="s">
        <v>152</v>
      </c>
      <c r="F3306" s="23" t="s">
        <v>153</v>
      </c>
      <c r="G3306" s="23" t="s">
        <v>154</v>
      </c>
      <c r="H3306" s="23">
        <v>0.41</v>
      </c>
      <c r="I3306" s="23">
        <v>0</v>
      </c>
      <c r="J3306" s="23">
        <v>0</v>
      </c>
      <c r="K3306" s="23">
        <v>0.41</v>
      </c>
      <c r="L3306" s="23">
        <v>0</v>
      </c>
      <c r="M3306" s="23">
        <v>0</v>
      </c>
      <c r="N3306" s="23">
        <v>0</v>
      </c>
      <c r="O3306" s="23">
        <v>0</v>
      </c>
      <c r="P3306" s="82">
        <f t="shared" si="53"/>
        <v>0</v>
      </c>
    </row>
    <row r="3307" spans="1:16" s="24" customFormat="1" x14ac:dyDescent="0.25">
      <c r="A3307" s="23">
        <v>2019</v>
      </c>
      <c r="B3307" s="23">
        <v>12</v>
      </c>
      <c r="C3307" s="23" t="s">
        <v>89</v>
      </c>
      <c r="D3307" s="23" t="s">
        <v>194</v>
      </c>
      <c r="E3307" s="23" t="s">
        <v>81</v>
      </c>
      <c r="F3307" s="23" t="s">
        <v>195</v>
      </c>
      <c r="G3307" s="23" t="s">
        <v>195</v>
      </c>
      <c r="H3307" s="23">
        <v>5.2299999999999995</v>
      </c>
      <c r="I3307" s="23">
        <v>0</v>
      </c>
      <c r="J3307" s="23">
        <v>0</v>
      </c>
      <c r="K3307" s="23">
        <v>2.0199999999999996</v>
      </c>
      <c r="L3307" s="23">
        <v>3.21</v>
      </c>
      <c r="M3307" s="23">
        <v>0</v>
      </c>
      <c r="N3307" s="23">
        <v>0</v>
      </c>
      <c r="O3307" s="23">
        <v>0</v>
      </c>
      <c r="P3307" s="82">
        <f t="shared" si="53"/>
        <v>0</v>
      </c>
    </row>
    <row r="3308" spans="1:16" s="24" customFormat="1" x14ac:dyDescent="0.25">
      <c r="A3308" s="23">
        <v>2019</v>
      </c>
      <c r="B3308" s="23">
        <v>12</v>
      </c>
      <c r="C3308" s="23" t="s">
        <v>19</v>
      </c>
      <c r="D3308" s="23" t="s">
        <v>155</v>
      </c>
      <c r="E3308" s="23" t="s">
        <v>563</v>
      </c>
      <c r="F3308" s="23" t="s">
        <v>156</v>
      </c>
      <c r="G3308" s="23" t="s">
        <v>157</v>
      </c>
      <c r="H3308" s="23">
        <v>2.0699999999999998</v>
      </c>
      <c r="I3308" s="23">
        <v>0</v>
      </c>
      <c r="J3308" s="23">
        <v>0</v>
      </c>
      <c r="K3308" s="23">
        <v>0</v>
      </c>
      <c r="L3308" s="23">
        <v>2.0699999999999998</v>
      </c>
      <c r="M3308" s="23">
        <v>0</v>
      </c>
      <c r="N3308" s="23">
        <v>0</v>
      </c>
      <c r="O3308" s="23">
        <v>0</v>
      </c>
      <c r="P3308" s="82">
        <f t="shared" si="53"/>
        <v>0</v>
      </c>
    </row>
    <row r="3309" spans="1:16" s="24" customFormat="1" x14ac:dyDescent="0.25">
      <c r="A3309" s="23">
        <v>2019</v>
      </c>
      <c r="B3309" s="23">
        <v>12</v>
      </c>
      <c r="C3309" s="23" t="s">
        <v>27</v>
      </c>
      <c r="D3309" s="23" t="s">
        <v>158</v>
      </c>
      <c r="E3309" s="23" t="s">
        <v>563</v>
      </c>
      <c r="F3309" s="23" t="s">
        <v>159</v>
      </c>
      <c r="G3309" s="23" t="s">
        <v>157</v>
      </c>
      <c r="H3309" s="23">
        <v>0.26</v>
      </c>
      <c r="I3309" s="23">
        <v>0</v>
      </c>
      <c r="J3309" s="23">
        <v>0</v>
      </c>
      <c r="K3309" s="23">
        <v>0</v>
      </c>
      <c r="L3309" s="23">
        <v>0</v>
      </c>
      <c r="M3309" s="23">
        <v>0.26</v>
      </c>
      <c r="N3309" s="23">
        <v>0.17</v>
      </c>
      <c r="O3309" s="23">
        <v>0</v>
      </c>
      <c r="P3309" s="82">
        <f t="shared" si="53"/>
        <v>0.09</v>
      </c>
    </row>
    <row r="3310" spans="1:16" s="24" customFormat="1" x14ac:dyDescent="0.25">
      <c r="A3310" s="23">
        <v>2019</v>
      </c>
      <c r="B3310" s="23">
        <v>12</v>
      </c>
      <c r="C3310" s="23" t="s">
        <v>27</v>
      </c>
      <c r="D3310" s="23" t="s">
        <v>160</v>
      </c>
      <c r="E3310" s="23" t="s">
        <v>563</v>
      </c>
      <c r="F3310" s="23" t="s">
        <v>161</v>
      </c>
      <c r="G3310" s="23" t="s">
        <v>157</v>
      </c>
      <c r="H3310" s="23">
        <v>2.2000000000000002</v>
      </c>
      <c r="I3310" s="23">
        <v>0</v>
      </c>
      <c r="J3310" s="23">
        <v>0</v>
      </c>
      <c r="K3310" s="23">
        <v>0.02</v>
      </c>
      <c r="L3310" s="23">
        <v>0</v>
      </c>
      <c r="M3310" s="23">
        <v>2.1800000000000002</v>
      </c>
      <c r="N3310" s="23">
        <v>1.46</v>
      </c>
      <c r="O3310" s="23">
        <v>0</v>
      </c>
      <c r="P3310" s="82">
        <f t="shared" si="53"/>
        <v>0.7200000000000002</v>
      </c>
    </row>
    <row r="3311" spans="1:16" s="24" customFormat="1" x14ac:dyDescent="0.25">
      <c r="A3311" s="23">
        <v>2019</v>
      </c>
      <c r="B3311" s="23">
        <v>12</v>
      </c>
      <c r="C3311" s="23" t="s">
        <v>27</v>
      </c>
      <c r="D3311" s="23" t="s">
        <v>160</v>
      </c>
      <c r="E3311" s="23" t="s">
        <v>563</v>
      </c>
      <c r="F3311" s="23" t="s">
        <v>162</v>
      </c>
      <c r="G3311" s="23" t="s">
        <v>157</v>
      </c>
      <c r="H3311" s="23">
        <v>4.88</v>
      </c>
      <c r="I3311" s="23">
        <v>0</v>
      </c>
      <c r="J3311" s="23">
        <v>0</v>
      </c>
      <c r="K3311" s="23">
        <v>0.04</v>
      </c>
      <c r="L3311" s="23">
        <v>0</v>
      </c>
      <c r="M3311" s="23">
        <v>4.84</v>
      </c>
      <c r="N3311" s="23">
        <v>3.2399999999999998</v>
      </c>
      <c r="O3311" s="23">
        <v>0</v>
      </c>
      <c r="P3311" s="82">
        <f t="shared" si="53"/>
        <v>1.6</v>
      </c>
    </row>
    <row r="3312" spans="1:16" s="24" customFormat="1" x14ac:dyDescent="0.25">
      <c r="A3312" s="23">
        <v>2019</v>
      </c>
      <c r="B3312" s="23">
        <v>12</v>
      </c>
      <c r="C3312" s="23" t="s">
        <v>27</v>
      </c>
      <c r="D3312" s="23" t="s">
        <v>158</v>
      </c>
      <c r="E3312" s="23" t="s">
        <v>563</v>
      </c>
      <c r="F3312" s="23" t="s">
        <v>164</v>
      </c>
      <c r="G3312" s="23" t="s">
        <v>157</v>
      </c>
      <c r="H3312" s="23">
        <v>0.88</v>
      </c>
      <c r="I3312" s="23">
        <v>0</v>
      </c>
      <c r="J3312" s="23">
        <v>0</v>
      </c>
      <c r="K3312" s="23">
        <v>0.01</v>
      </c>
      <c r="L3312" s="23">
        <v>0</v>
      </c>
      <c r="M3312" s="23">
        <v>0.87</v>
      </c>
      <c r="N3312" s="23">
        <v>0.57999999999999996</v>
      </c>
      <c r="O3312" s="23">
        <v>0</v>
      </c>
      <c r="P3312" s="82">
        <f t="shared" si="53"/>
        <v>0.29000000000000004</v>
      </c>
    </row>
    <row r="3313" spans="1:16" s="24" customFormat="1" x14ac:dyDescent="0.25">
      <c r="A3313" s="23">
        <v>2019</v>
      </c>
      <c r="B3313" s="23">
        <v>12</v>
      </c>
      <c r="C3313" s="23" t="s">
        <v>27</v>
      </c>
      <c r="D3313" s="23" t="s">
        <v>160</v>
      </c>
      <c r="E3313" s="23" t="s">
        <v>563</v>
      </c>
      <c r="F3313" s="23" t="s">
        <v>165</v>
      </c>
      <c r="G3313" s="23" t="s">
        <v>157</v>
      </c>
      <c r="H3313" s="23">
        <v>0.49</v>
      </c>
      <c r="I3313" s="23">
        <v>0</v>
      </c>
      <c r="J3313" s="23">
        <v>0</v>
      </c>
      <c r="K3313" s="23">
        <v>0</v>
      </c>
      <c r="L3313" s="23">
        <v>0</v>
      </c>
      <c r="M3313" s="23">
        <v>0.48</v>
      </c>
      <c r="N3313" s="23">
        <v>0.32</v>
      </c>
      <c r="O3313" s="23">
        <v>0</v>
      </c>
      <c r="P3313" s="82">
        <f t="shared" si="53"/>
        <v>0.15999999999999998</v>
      </c>
    </row>
    <row r="3314" spans="1:16" s="24" customFormat="1" x14ac:dyDescent="0.25">
      <c r="A3314" s="23">
        <v>2019</v>
      </c>
      <c r="B3314" s="23">
        <v>12</v>
      </c>
      <c r="C3314" s="23" t="s">
        <v>19</v>
      </c>
      <c r="D3314" s="23" t="s">
        <v>166</v>
      </c>
      <c r="E3314" s="23" t="s">
        <v>104</v>
      </c>
      <c r="F3314" s="23" t="s">
        <v>167</v>
      </c>
      <c r="G3314" s="23" t="s">
        <v>168</v>
      </c>
      <c r="H3314" s="23">
        <v>2.59</v>
      </c>
      <c r="I3314" s="23">
        <v>0</v>
      </c>
      <c r="J3314" s="23">
        <v>0</v>
      </c>
      <c r="K3314" s="23">
        <v>0</v>
      </c>
      <c r="L3314" s="23">
        <v>2.59</v>
      </c>
      <c r="M3314" s="23">
        <v>0</v>
      </c>
      <c r="N3314" s="23">
        <v>0</v>
      </c>
      <c r="O3314" s="23">
        <v>0</v>
      </c>
      <c r="P3314" s="82">
        <f t="shared" si="53"/>
        <v>0</v>
      </c>
    </row>
    <row r="3315" spans="1:16" s="24" customFormat="1" x14ac:dyDescent="0.25">
      <c r="A3315" s="23">
        <v>2019</v>
      </c>
      <c r="B3315" s="23">
        <v>12</v>
      </c>
      <c r="C3315" s="23" t="s">
        <v>19</v>
      </c>
      <c r="D3315" s="23" t="s">
        <v>166</v>
      </c>
      <c r="E3315" s="23" t="s">
        <v>104</v>
      </c>
      <c r="F3315" s="23" t="s">
        <v>168</v>
      </c>
      <c r="G3315" s="23" t="s">
        <v>168</v>
      </c>
      <c r="H3315" s="23">
        <v>2.68</v>
      </c>
      <c r="I3315" s="23">
        <v>0</v>
      </c>
      <c r="J3315" s="23">
        <v>0</v>
      </c>
      <c r="K3315" s="23">
        <v>0</v>
      </c>
      <c r="L3315" s="23">
        <v>2.68</v>
      </c>
      <c r="M3315" s="23">
        <v>0</v>
      </c>
      <c r="N3315" s="23">
        <v>0</v>
      </c>
      <c r="O3315" s="23">
        <v>0</v>
      </c>
      <c r="P3315" s="82">
        <f t="shared" si="53"/>
        <v>0</v>
      </c>
    </row>
    <row r="3316" spans="1:16" s="24" customFormat="1" x14ac:dyDescent="0.25">
      <c r="A3316" s="23">
        <v>2019</v>
      </c>
      <c r="B3316" s="23">
        <v>12</v>
      </c>
      <c r="C3316" s="23" t="s">
        <v>19</v>
      </c>
      <c r="D3316" s="23" t="s">
        <v>103</v>
      </c>
      <c r="E3316" s="23" t="s">
        <v>104</v>
      </c>
      <c r="F3316" s="23" t="s">
        <v>519</v>
      </c>
      <c r="G3316" s="23" t="s">
        <v>168</v>
      </c>
      <c r="H3316" s="23">
        <v>0.87</v>
      </c>
      <c r="I3316" s="23">
        <v>0</v>
      </c>
      <c r="J3316" s="23">
        <v>0</v>
      </c>
      <c r="K3316" s="23">
        <v>0</v>
      </c>
      <c r="L3316" s="23">
        <v>0.87</v>
      </c>
      <c r="M3316" s="23">
        <v>0</v>
      </c>
      <c r="N3316" s="23">
        <v>0</v>
      </c>
      <c r="O3316" s="23">
        <v>0</v>
      </c>
      <c r="P3316" s="82">
        <f t="shared" si="53"/>
        <v>0</v>
      </c>
    </row>
    <row r="3317" spans="1:16" s="24" customFormat="1" x14ac:dyDescent="0.25">
      <c r="A3317" s="23">
        <v>2019</v>
      </c>
      <c r="B3317" s="23">
        <v>12</v>
      </c>
      <c r="C3317" s="23" t="s">
        <v>19</v>
      </c>
      <c r="D3317" s="23" t="s">
        <v>103</v>
      </c>
      <c r="E3317" s="23" t="s">
        <v>104</v>
      </c>
      <c r="F3317" s="23" t="s">
        <v>169</v>
      </c>
      <c r="G3317" s="23" t="s">
        <v>168</v>
      </c>
      <c r="H3317" s="23">
        <v>2.14</v>
      </c>
      <c r="I3317" s="23">
        <v>0</v>
      </c>
      <c r="J3317" s="23">
        <v>0</v>
      </c>
      <c r="K3317" s="23">
        <v>0</v>
      </c>
      <c r="L3317" s="23">
        <v>2.14</v>
      </c>
      <c r="M3317" s="23">
        <v>0</v>
      </c>
      <c r="N3317" s="23">
        <v>0</v>
      </c>
      <c r="O3317" s="23">
        <v>0</v>
      </c>
      <c r="P3317" s="82">
        <f t="shared" si="53"/>
        <v>0</v>
      </c>
    </row>
    <row r="3318" spans="1:16" s="24" customFormat="1" x14ac:dyDescent="0.25">
      <c r="A3318" s="23">
        <v>2019</v>
      </c>
      <c r="B3318" s="23">
        <v>12</v>
      </c>
      <c r="C3318" s="23" t="s">
        <v>79</v>
      </c>
      <c r="D3318" s="23" t="s">
        <v>137</v>
      </c>
      <c r="E3318" s="23" t="s">
        <v>138</v>
      </c>
      <c r="F3318" s="23" t="s">
        <v>170</v>
      </c>
      <c r="G3318" s="23" t="s">
        <v>171</v>
      </c>
      <c r="H3318" s="23">
        <v>2.9899999999999998</v>
      </c>
      <c r="I3318" s="23">
        <v>0</v>
      </c>
      <c r="J3318" s="23">
        <v>0</v>
      </c>
      <c r="K3318" s="23">
        <v>0</v>
      </c>
      <c r="L3318" s="23">
        <v>2.9899999999999998</v>
      </c>
      <c r="M3318" s="23">
        <v>0</v>
      </c>
      <c r="N3318" s="23">
        <v>0</v>
      </c>
      <c r="O3318" s="23">
        <v>0</v>
      </c>
      <c r="P3318" s="82">
        <f t="shared" si="53"/>
        <v>0</v>
      </c>
    </row>
    <row r="3319" spans="1:16" s="24" customFormat="1" x14ac:dyDescent="0.25">
      <c r="A3319" s="23">
        <v>2019</v>
      </c>
      <c r="B3319" s="23">
        <v>12</v>
      </c>
      <c r="C3319" s="23" t="s">
        <v>79</v>
      </c>
      <c r="D3319" s="23" t="s">
        <v>137</v>
      </c>
      <c r="E3319" s="23" t="s">
        <v>138</v>
      </c>
      <c r="F3319" s="23" t="s">
        <v>172</v>
      </c>
      <c r="G3319" s="23" t="s">
        <v>171</v>
      </c>
      <c r="H3319" s="23">
        <v>17.809999999999999</v>
      </c>
      <c r="I3319" s="23">
        <v>0</v>
      </c>
      <c r="J3319" s="23">
        <v>0</v>
      </c>
      <c r="K3319" s="23">
        <v>17.809999999999999</v>
      </c>
      <c r="L3319" s="23">
        <v>0</v>
      </c>
      <c r="M3319" s="23">
        <v>0</v>
      </c>
      <c r="N3319" s="23">
        <v>0</v>
      </c>
      <c r="O3319" s="23">
        <v>0</v>
      </c>
      <c r="P3319" s="82">
        <f t="shared" si="53"/>
        <v>0</v>
      </c>
    </row>
    <row r="3320" spans="1:16" s="24" customFormat="1" x14ac:dyDescent="0.25">
      <c r="A3320" s="23">
        <v>2019</v>
      </c>
      <c r="B3320" s="23">
        <v>12</v>
      </c>
      <c r="C3320" s="23" t="s">
        <v>79</v>
      </c>
      <c r="D3320" s="23" t="s">
        <v>137</v>
      </c>
      <c r="E3320" s="23" t="s">
        <v>138</v>
      </c>
      <c r="F3320" s="23" t="s">
        <v>174</v>
      </c>
      <c r="G3320" s="23" t="s">
        <v>171</v>
      </c>
      <c r="H3320" s="23">
        <v>0.95</v>
      </c>
      <c r="I3320" s="23">
        <v>0</v>
      </c>
      <c r="J3320" s="23">
        <v>0</v>
      </c>
      <c r="K3320" s="23">
        <v>0</v>
      </c>
      <c r="L3320" s="23">
        <v>0.95</v>
      </c>
      <c r="M3320" s="23">
        <v>0</v>
      </c>
      <c r="N3320" s="23">
        <v>0</v>
      </c>
      <c r="O3320" s="23">
        <v>0</v>
      </c>
      <c r="P3320" s="82">
        <f t="shared" si="53"/>
        <v>0</v>
      </c>
    </row>
    <row r="3321" spans="1:16" s="24" customFormat="1" x14ac:dyDescent="0.25">
      <c r="A3321" s="23">
        <v>2019</v>
      </c>
      <c r="B3321" s="23">
        <v>12</v>
      </c>
      <c r="C3321" s="23" t="s">
        <v>79</v>
      </c>
      <c r="D3321" s="23" t="s">
        <v>137</v>
      </c>
      <c r="E3321" s="23" t="s">
        <v>138</v>
      </c>
      <c r="F3321" s="23" t="s">
        <v>175</v>
      </c>
      <c r="G3321" s="23" t="s">
        <v>171</v>
      </c>
      <c r="H3321" s="23">
        <v>4.3499999999999996</v>
      </c>
      <c r="I3321" s="23">
        <v>0</v>
      </c>
      <c r="J3321" s="23">
        <v>0</v>
      </c>
      <c r="K3321" s="23">
        <v>0</v>
      </c>
      <c r="L3321" s="23">
        <v>4.3499999999999996</v>
      </c>
      <c r="M3321" s="23">
        <v>0</v>
      </c>
      <c r="N3321" s="23">
        <v>0</v>
      </c>
      <c r="O3321" s="23">
        <v>0</v>
      </c>
      <c r="P3321" s="82">
        <f t="shared" si="53"/>
        <v>0</v>
      </c>
    </row>
    <row r="3322" spans="1:16" s="24" customFormat="1" x14ac:dyDescent="0.25">
      <c r="A3322" s="23">
        <v>2019</v>
      </c>
      <c r="B3322" s="23">
        <v>12</v>
      </c>
      <c r="C3322" s="23" t="s">
        <v>27</v>
      </c>
      <c r="D3322" s="23" t="s">
        <v>158</v>
      </c>
      <c r="E3322" s="23" t="s">
        <v>176</v>
      </c>
      <c r="F3322" s="23" t="s">
        <v>177</v>
      </c>
      <c r="G3322" s="23" t="s">
        <v>178</v>
      </c>
      <c r="H3322" s="23">
        <v>0.78</v>
      </c>
      <c r="I3322" s="23">
        <v>0</v>
      </c>
      <c r="J3322" s="23">
        <v>0</v>
      </c>
      <c r="K3322" s="23">
        <v>0.78</v>
      </c>
      <c r="L3322" s="23">
        <v>0</v>
      </c>
      <c r="M3322" s="23">
        <v>0</v>
      </c>
      <c r="N3322" s="23">
        <v>0</v>
      </c>
      <c r="O3322" s="23">
        <v>0</v>
      </c>
      <c r="P3322" s="82">
        <f t="shared" si="53"/>
        <v>0</v>
      </c>
    </row>
    <row r="3323" spans="1:16" s="24" customFormat="1" x14ac:dyDescent="0.25">
      <c r="A3323" s="23">
        <v>2019</v>
      </c>
      <c r="B3323" s="23">
        <v>12</v>
      </c>
      <c r="C3323" s="23" t="s">
        <v>27</v>
      </c>
      <c r="D3323" s="23" t="s">
        <v>158</v>
      </c>
      <c r="E3323" s="23" t="s">
        <v>176</v>
      </c>
      <c r="F3323" s="23" t="s">
        <v>179</v>
      </c>
      <c r="G3323" s="23" t="s">
        <v>178</v>
      </c>
      <c r="H3323" s="23">
        <v>3.21</v>
      </c>
      <c r="I3323" s="23">
        <v>0</v>
      </c>
      <c r="J3323" s="23">
        <v>0</v>
      </c>
      <c r="K3323" s="23">
        <v>0</v>
      </c>
      <c r="L3323" s="23">
        <v>0</v>
      </c>
      <c r="M3323" s="23">
        <v>3.21</v>
      </c>
      <c r="N3323" s="23">
        <v>3.67</v>
      </c>
      <c r="O3323" s="23">
        <v>0</v>
      </c>
      <c r="P3323" s="82">
        <f t="shared" si="53"/>
        <v>-0.45999999999999996</v>
      </c>
    </row>
    <row r="3324" spans="1:16" s="24" customFormat="1" x14ac:dyDescent="0.25">
      <c r="A3324" s="23">
        <v>2019</v>
      </c>
      <c r="B3324" s="23">
        <v>12</v>
      </c>
      <c r="C3324" s="23" t="s">
        <v>27</v>
      </c>
      <c r="D3324" s="23" t="s">
        <v>180</v>
      </c>
      <c r="E3324" s="23" t="s">
        <v>29</v>
      </c>
      <c r="F3324" s="23" t="s">
        <v>181</v>
      </c>
      <c r="G3324" s="23" t="s">
        <v>182</v>
      </c>
      <c r="H3324" s="23">
        <v>21.9</v>
      </c>
      <c r="I3324" s="23">
        <v>0</v>
      </c>
      <c r="J3324" s="23">
        <v>0</v>
      </c>
      <c r="K3324" s="23">
        <v>21.9</v>
      </c>
      <c r="L3324" s="23">
        <v>0</v>
      </c>
      <c r="M3324" s="23">
        <v>0</v>
      </c>
      <c r="N3324" s="23">
        <v>0</v>
      </c>
      <c r="O3324" s="23">
        <v>0</v>
      </c>
      <c r="P3324" s="82">
        <f t="shared" si="53"/>
        <v>0</v>
      </c>
    </row>
    <row r="3325" spans="1:16" s="24" customFormat="1" x14ac:dyDescent="0.25">
      <c r="A3325" s="23">
        <v>2019</v>
      </c>
      <c r="B3325" s="23">
        <v>12</v>
      </c>
      <c r="C3325" s="23" t="s">
        <v>79</v>
      </c>
      <c r="D3325" s="23" t="s">
        <v>79</v>
      </c>
      <c r="E3325" s="23" t="s">
        <v>138</v>
      </c>
      <c r="F3325" s="23" t="s">
        <v>183</v>
      </c>
      <c r="G3325" s="23" t="s">
        <v>184</v>
      </c>
      <c r="H3325" s="23">
        <v>51.91</v>
      </c>
      <c r="I3325" s="23">
        <v>0</v>
      </c>
      <c r="J3325" s="23">
        <v>0</v>
      </c>
      <c r="K3325" s="23">
        <v>51.91</v>
      </c>
      <c r="L3325" s="23">
        <v>0</v>
      </c>
      <c r="M3325" s="23">
        <v>0</v>
      </c>
      <c r="N3325" s="23">
        <v>0</v>
      </c>
      <c r="O3325" s="23">
        <v>0</v>
      </c>
      <c r="P3325" s="82">
        <f t="shared" si="53"/>
        <v>0</v>
      </c>
    </row>
    <row r="3326" spans="1:16" s="24" customFormat="1" x14ac:dyDescent="0.25">
      <c r="A3326" s="23">
        <v>2019</v>
      </c>
      <c r="B3326" s="23">
        <v>12</v>
      </c>
      <c r="C3326" s="23" t="s">
        <v>79</v>
      </c>
      <c r="D3326" s="23" t="s">
        <v>137</v>
      </c>
      <c r="E3326" s="23" t="s">
        <v>138</v>
      </c>
      <c r="F3326" s="23" t="s">
        <v>183</v>
      </c>
      <c r="G3326" s="23" t="s">
        <v>184</v>
      </c>
      <c r="H3326" s="23">
        <v>3.02</v>
      </c>
      <c r="I3326" s="23">
        <v>0</v>
      </c>
      <c r="J3326" s="23">
        <v>0</v>
      </c>
      <c r="K3326" s="23">
        <v>3.02</v>
      </c>
      <c r="L3326" s="23">
        <v>0</v>
      </c>
      <c r="M3326" s="23">
        <v>0</v>
      </c>
      <c r="N3326" s="23">
        <v>0</v>
      </c>
      <c r="O3326" s="23">
        <v>0</v>
      </c>
      <c r="P3326" s="82">
        <f t="shared" si="53"/>
        <v>0</v>
      </c>
    </row>
    <row r="3327" spans="1:16" s="24" customFormat="1" x14ac:dyDescent="0.25">
      <c r="A3327" s="23">
        <v>2019</v>
      </c>
      <c r="B3327" s="23">
        <v>12</v>
      </c>
      <c r="C3327" s="23" t="s">
        <v>79</v>
      </c>
      <c r="D3327" s="23" t="s">
        <v>79</v>
      </c>
      <c r="E3327" s="23" t="s">
        <v>138</v>
      </c>
      <c r="F3327" s="23" t="s">
        <v>185</v>
      </c>
      <c r="G3327" s="23" t="s">
        <v>184</v>
      </c>
      <c r="H3327" s="23">
        <v>7.62</v>
      </c>
      <c r="I3327" s="23">
        <v>0</v>
      </c>
      <c r="J3327" s="23">
        <v>0</v>
      </c>
      <c r="K3327" s="23">
        <v>7.62</v>
      </c>
      <c r="L3327" s="23">
        <v>0</v>
      </c>
      <c r="M3327" s="23">
        <v>0</v>
      </c>
      <c r="N3327" s="23">
        <v>0</v>
      </c>
      <c r="O3327" s="23">
        <v>0</v>
      </c>
      <c r="P3327" s="82">
        <f t="shared" si="53"/>
        <v>0</v>
      </c>
    </row>
    <row r="3328" spans="1:16" s="24" customFormat="1" x14ac:dyDescent="0.25">
      <c r="A3328" s="23">
        <v>2019</v>
      </c>
      <c r="B3328" s="23">
        <v>12</v>
      </c>
      <c r="C3328" s="23" t="s">
        <v>79</v>
      </c>
      <c r="D3328" s="23" t="s">
        <v>137</v>
      </c>
      <c r="E3328" s="23" t="s">
        <v>138</v>
      </c>
      <c r="F3328" s="23" t="s">
        <v>186</v>
      </c>
      <c r="G3328" s="23" t="s">
        <v>184</v>
      </c>
      <c r="H3328" s="23">
        <v>1.9699999999999998</v>
      </c>
      <c r="I3328" s="23">
        <v>0</v>
      </c>
      <c r="J3328" s="23">
        <v>0</v>
      </c>
      <c r="K3328" s="23">
        <v>1.9699999999999998</v>
      </c>
      <c r="L3328" s="23">
        <v>0</v>
      </c>
      <c r="M3328" s="23">
        <v>0</v>
      </c>
      <c r="N3328" s="23">
        <v>0</v>
      </c>
      <c r="O3328" s="23">
        <v>0</v>
      </c>
      <c r="P3328" s="82">
        <f t="shared" si="53"/>
        <v>0</v>
      </c>
    </row>
    <row r="3329" spans="1:16" s="24" customFormat="1" x14ac:dyDescent="0.25">
      <c r="A3329" s="23">
        <v>2019</v>
      </c>
      <c r="B3329" s="23">
        <v>12</v>
      </c>
      <c r="C3329" s="23" t="s">
        <v>79</v>
      </c>
      <c r="D3329" s="23" t="s">
        <v>137</v>
      </c>
      <c r="E3329" s="23" t="s">
        <v>138</v>
      </c>
      <c r="F3329" s="23" t="s">
        <v>187</v>
      </c>
      <c r="G3329" s="23" t="s">
        <v>184</v>
      </c>
      <c r="H3329" s="23">
        <v>0.12</v>
      </c>
      <c r="I3329" s="23">
        <v>0</v>
      </c>
      <c r="J3329" s="23">
        <v>0</v>
      </c>
      <c r="K3329" s="23">
        <v>0.12</v>
      </c>
      <c r="L3329" s="23">
        <v>0</v>
      </c>
      <c r="M3329" s="23">
        <v>0</v>
      </c>
      <c r="N3329" s="23">
        <v>0</v>
      </c>
      <c r="O3329" s="23">
        <v>0</v>
      </c>
      <c r="P3329" s="82">
        <f t="shared" si="53"/>
        <v>0</v>
      </c>
    </row>
    <row r="3330" spans="1:16" s="24" customFormat="1" x14ac:dyDescent="0.25">
      <c r="A3330" s="23">
        <v>2019</v>
      </c>
      <c r="B3330" s="23">
        <v>12</v>
      </c>
      <c r="C3330" s="23" t="s">
        <v>27</v>
      </c>
      <c r="D3330" s="23" t="s">
        <v>180</v>
      </c>
      <c r="E3330" s="23" t="s">
        <v>29</v>
      </c>
      <c r="F3330" s="23" t="s">
        <v>189</v>
      </c>
      <c r="G3330" s="23" t="s">
        <v>190</v>
      </c>
      <c r="H3330" s="23">
        <v>117.42</v>
      </c>
      <c r="I3330" s="23">
        <v>0</v>
      </c>
      <c r="J3330" s="23">
        <v>0</v>
      </c>
      <c r="K3330" s="23">
        <v>91.82</v>
      </c>
      <c r="L3330" s="23">
        <v>25.61</v>
      </c>
      <c r="M3330" s="23">
        <v>0</v>
      </c>
      <c r="N3330" s="23">
        <v>0</v>
      </c>
      <c r="O3330" s="23">
        <v>0</v>
      </c>
      <c r="P3330" s="82">
        <f t="shared" si="53"/>
        <v>0</v>
      </c>
    </row>
    <row r="3331" spans="1:16" s="24" customFormat="1" x14ac:dyDescent="0.25">
      <c r="A3331" s="23">
        <v>2019</v>
      </c>
      <c r="B3331" s="23">
        <v>12</v>
      </c>
      <c r="C3331" s="23" t="s">
        <v>27</v>
      </c>
      <c r="D3331" s="23" t="s">
        <v>191</v>
      </c>
      <c r="E3331" s="23" t="s">
        <v>29</v>
      </c>
      <c r="F3331" s="23" t="s">
        <v>189</v>
      </c>
      <c r="G3331" s="23" t="s">
        <v>190</v>
      </c>
      <c r="H3331" s="23">
        <v>1.85</v>
      </c>
      <c r="I3331" s="23">
        <v>0</v>
      </c>
      <c r="J3331" s="23">
        <v>0</v>
      </c>
      <c r="K3331" s="23">
        <v>1.44</v>
      </c>
      <c r="L3331" s="23">
        <v>0.41</v>
      </c>
      <c r="M3331" s="23">
        <v>0</v>
      </c>
      <c r="N3331" s="23">
        <v>0</v>
      </c>
      <c r="O3331" s="23">
        <v>0</v>
      </c>
      <c r="P3331" s="82">
        <f t="shared" si="53"/>
        <v>0</v>
      </c>
    </row>
    <row r="3332" spans="1:16" s="24" customFormat="1" x14ac:dyDescent="0.25">
      <c r="A3332" s="23">
        <v>2019</v>
      </c>
      <c r="B3332" s="23">
        <v>12</v>
      </c>
      <c r="C3332" s="23" t="s">
        <v>27</v>
      </c>
      <c r="D3332" s="23" t="s">
        <v>180</v>
      </c>
      <c r="E3332" s="23" t="s">
        <v>29</v>
      </c>
      <c r="F3332" s="23" t="s">
        <v>192</v>
      </c>
      <c r="G3332" s="23" t="s">
        <v>190</v>
      </c>
      <c r="H3332" s="23">
        <v>0</v>
      </c>
      <c r="I3332" s="23">
        <v>0</v>
      </c>
      <c r="J3332" s="23">
        <v>0</v>
      </c>
      <c r="K3332" s="23">
        <v>0</v>
      </c>
      <c r="L3332" s="23">
        <v>0</v>
      </c>
      <c r="M3332" s="23">
        <v>0</v>
      </c>
      <c r="N3332" s="23">
        <v>0</v>
      </c>
      <c r="O3332" s="23">
        <v>0</v>
      </c>
      <c r="P3332" s="82">
        <f t="shared" ref="P3332:P3395" si="54">+O3332+M3332-N3332</f>
        <v>0</v>
      </c>
    </row>
    <row r="3333" spans="1:16" s="24" customFormat="1" x14ac:dyDescent="0.25">
      <c r="A3333" s="23">
        <v>2019</v>
      </c>
      <c r="B3333" s="23">
        <v>12</v>
      </c>
      <c r="C3333" s="23" t="s">
        <v>27</v>
      </c>
      <c r="D3333" s="23" t="s">
        <v>191</v>
      </c>
      <c r="E3333" s="23" t="s">
        <v>29</v>
      </c>
      <c r="F3333" s="23" t="s">
        <v>192</v>
      </c>
      <c r="G3333" s="23" t="s">
        <v>190</v>
      </c>
      <c r="H3333" s="23">
        <v>9.76</v>
      </c>
      <c r="I3333" s="23">
        <v>0</v>
      </c>
      <c r="J3333" s="23">
        <v>0</v>
      </c>
      <c r="K3333" s="23">
        <v>7.63</v>
      </c>
      <c r="L3333" s="23">
        <v>2.13</v>
      </c>
      <c r="M3333" s="23">
        <v>0</v>
      </c>
      <c r="N3333" s="23">
        <v>0</v>
      </c>
      <c r="O3333" s="23">
        <v>0</v>
      </c>
      <c r="P3333" s="82">
        <f t="shared" si="54"/>
        <v>0</v>
      </c>
    </row>
    <row r="3334" spans="1:16" s="24" customFormat="1" x14ac:dyDescent="0.25">
      <c r="A3334" s="23">
        <v>2019</v>
      </c>
      <c r="B3334" s="23">
        <v>12</v>
      </c>
      <c r="C3334" s="23" t="s">
        <v>19</v>
      </c>
      <c r="D3334" s="23" t="s">
        <v>106</v>
      </c>
      <c r="E3334" s="23" t="s">
        <v>29</v>
      </c>
      <c r="F3334" s="23" t="s">
        <v>193</v>
      </c>
      <c r="G3334" s="23" t="s">
        <v>193</v>
      </c>
      <c r="H3334" s="23">
        <v>3123.5000000000005</v>
      </c>
      <c r="I3334" s="23">
        <v>0</v>
      </c>
      <c r="J3334" s="23">
        <v>54.89</v>
      </c>
      <c r="K3334" s="23">
        <v>43.809999999999995</v>
      </c>
      <c r="L3334" s="23">
        <v>377.81</v>
      </c>
      <c r="M3334" s="23">
        <v>381.49</v>
      </c>
      <c r="N3334" s="23">
        <v>381.17</v>
      </c>
      <c r="O3334" s="23">
        <v>2265.5</v>
      </c>
      <c r="P3334" s="82">
        <f t="shared" si="54"/>
        <v>2265.8199999999997</v>
      </c>
    </row>
    <row r="3335" spans="1:16" s="24" customFormat="1" x14ac:dyDescent="0.25">
      <c r="A3335" s="23">
        <v>2019</v>
      </c>
      <c r="B3335" s="23">
        <v>12</v>
      </c>
      <c r="C3335" s="23" t="s">
        <v>89</v>
      </c>
      <c r="D3335" s="23" t="s">
        <v>197</v>
      </c>
      <c r="E3335" s="23" t="s">
        <v>29</v>
      </c>
      <c r="F3335" s="23" t="s">
        <v>199</v>
      </c>
      <c r="G3335" s="23" t="s">
        <v>200</v>
      </c>
      <c r="H3335" s="23">
        <v>56</v>
      </c>
      <c r="I3335" s="23">
        <v>0</v>
      </c>
      <c r="J3335" s="23">
        <v>0</v>
      </c>
      <c r="K3335" s="23">
        <v>2.0099999999999998</v>
      </c>
      <c r="L3335" s="23">
        <v>3.19</v>
      </c>
      <c r="M3335" s="23">
        <v>50.04</v>
      </c>
      <c r="N3335" s="23">
        <v>4.13</v>
      </c>
      <c r="O3335" s="23">
        <v>0.77</v>
      </c>
      <c r="P3335" s="82">
        <f t="shared" si="54"/>
        <v>46.68</v>
      </c>
    </row>
    <row r="3336" spans="1:16" s="24" customFormat="1" x14ac:dyDescent="0.25">
      <c r="A3336" s="23">
        <v>2019</v>
      </c>
      <c r="B3336" s="23">
        <v>12</v>
      </c>
      <c r="C3336" s="23" t="s">
        <v>89</v>
      </c>
      <c r="D3336" s="23" t="s">
        <v>197</v>
      </c>
      <c r="E3336" s="23" t="s">
        <v>29</v>
      </c>
      <c r="F3336" s="23" t="s">
        <v>201</v>
      </c>
      <c r="G3336" s="23" t="s">
        <v>200</v>
      </c>
      <c r="H3336" s="23">
        <v>80.81</v>
      </c>
      <c r="I3336" s="23">
        <v>0</v>
      </c>
      <c r="J3336" s="23">
        <v>0</v>
      </c>
      <c r="K3336" s="23">
        <v>2.89</v>
      </c>
      <c r="L3336" s="23">
        <v>4.5999999999999996</v>
      </c>
      <c r="M3336" s="23">
        <v>72.209999999999994</v>
      </c>
      <c r="N3336" s="23">
        <v>5.97</v>
      </c>
      <c r="O3336" s="23">
        <v>1.1100000000000001</v>
      </c>
      <c r="P3336" s="82">
        <f t="shared" si="54"/>
        <v>67.349999999999994</v>
      </c>
    </row>
    <row r="3337" spans="1:16" s="24" customFormat="1" x14ac:dyDescent="0.25">
      <c r="A3337" s="23">
        <v>2019</v>
      </c>
      <c r="B3337" s="23">
        <v>12</v>
      </c>
      <c r="C3337" s="23" t="s">
        <v>89</v>
      </c>
      <c r="D3337" s="23" t="s">
        <v>197</v>
      </c>
      <c r="E3337" s="23" t="s">
        <v>29</v>
      </c>
      <c r="F3337" s="23" t="s">
        <v>202</v>
      </c>
      <c r="G3337" s="23" t="s">
        <v>200</v>
      </c>
      <c r="H3337" s="23">
        <v>33.47</v>
      </c>
      <c r="I3337" s="23">
        <v>0</v>
      </c>
      <c r="J3337" s="23">
        <v>0</v>
      </c>
      <c r="K3337" s="23">
        <v>1.2</v>
      </c>
      <c r="L3337" s="23">
        <v>1.9</v>
      </c>
      <c r="M3337" s="23">
        <v>29.9</v>
      </c>
      <c r="N3337" s="23">
        <v>2.4699999999999998</v>
      </c>
      <c r="O3337" s="23">
        <v>0.46</v>
      </c>
      <c r="P3337" s="82">
        <f t="shared" si="54"/>
        <v>27.89</v>
      </c>
    </row>
    <row r="3338" spans="1:16" s="24" customFormat="1" x14ac:dyDescent="0.25">
      <c r="A3338" s="23">
        <v>2019</v>
      </c>
      <c r="B3338" s="23">
        <v>12</v>
      </c>
      <c r="C3338" s="23" t="s">
        <v>203</v>
      </c>
      <c r="D3338" s="23" t="s">
        <v>204</v>
      </c>
      <c r="E3338" s="23" t="s">
        <v>17</v>
      </c>
      <c r="F3338" s="23" t="s">
        <v>204</v>
      </c>
      <c r="G3338" s="23" t="s">
        <v>205</v>
      </c>
      <c r="H3338" s="23">
        <v>30.49</v>
      </c>
      <c r="I3338" s="23">
        <v>0</v>
      </c>
      <c r="J3338" s="23">
        <v>0</v>
      </c>
      <c r="K3338" s="23">
        <v>0.1</v>
      </c>
      <c r="L3338" s="23">
        <v>9.67</v>
      </c>
      <c r="M3338" s="23">
        <v>0</v>
      </c>
      <c r="N3338" s="23">
        <v>0</v>
      </c>
      <c r="O3338" s="23">
        <v>20.72</v>
      </c>
      <c r="P3338" s="82">
        <f t="shared" si="54"/>
        <v>20.72</v>
      </c>
    </row>
    <row r="3339" spans="1:16" s="24" customFormat="1" x14ac:dyDescent="0.25">
      <c r="A3339" s="23">
        <v>2019</v>
      </c>
      <c r="B3339" s="23">
        <v>12</v>
      </c>
      <c r="C3339" s="23" t="s">
        <v>19</v>
      </c>
      <c r="D3339" s="23" t="s">
        <v>46</v>
      </c>
      <c r="E3339" s="23" t="s">
        <v>206</v>
      </c>
      <c r="F3339" s="23" t="s">
        <v>207</v>
      </c>
      <c r="G3339" s="23" t="s">
        <v>208</v>
      </c>
      <c r="H3339" s="23">
        <v>8.620000000000001</v>
      </c>
      <c r="I3339" s="23">
        <v>0</v>
      </c>
      <c r="J3339" s="23">
        <v>0</v>
      </c>
      <c r="K3339" s="23">
        <v>3.2700000000000005</v>
      </c>
      <c r="L3339" s="23">
        <v>5.35</v>
      </c>
      <c r="M3339" s="23">
        <v>0</v>
      </c>
      <c r="N3339" s="23">
        <v>0</v>
      </c>
      <c r="O3339" s="23">
        <v>0</v>
      </c>
      <c r="P3339" s="82">
        <f t="shared" si="54"/>
        <v>0</v>
      </c>
    </row>
    <row r="3340" spans="1:16" s="24" customFormat="1" x14ac:dyDescent="0.25">
      <c r="A3340" s="23">
        <v>2019</v>
      </c>
      <c r="B3340" s="23">
        <v>12</v>
      </c>
      <c r="C3340" s="23" t="s">
        <v>209</v>
      </c>
      <c r="D3340" s="23" t="s">
        <v>210</v>
      </c>
      <c r="E3340" s="23" t="s">
        <v>17</v>
      </c>
      <c r="F3340" s="23" t="s">
        <v>214</v>
      </c>
      <c r="G3340" s="23" t="s">
        <v>212</v>
      </c>
      <c r="H3340" s="23">
        <v>3.32</v>
      </c>
      <c r="I3340" s="23">
        <v>0</v>
      </c>
      <c r="J3340" s="23">
        <v>0</v>
      </c>
      <c r="K3340" s="23">
        <v>3.32</v>
      </c>
      <c r="L3340" s="23">
        <v>0</v>
      </c>
      <c r="M3340" s="23">
        <v>0</v>
      </c>
      <c r="N3340" s="23">
        <v>0</v>
      </c>
      <c r="O3340" s="23">
        <v>0</v>
      </c>
      <c r="P3340" s="82">
        <f t="shared" si="54"/>
        <v>0</v>
      </c>
    </row>
    <row r="3341" spans="1:16" s="24" customFormat="1" x14ac:dyDescent="0.25">
      <c r="A3341" s="23">
        <v>2019</v>
      </c>
      <c r="B3341" s="23">
        <v>12</v>
      </c>
      <c r="C3341" s="23" t="s">
        <v>209</v>
      </c>
      <c r="D3341" s="23" t="s">
        <v>210</v>
      </c>
      <c r="E3341" s="23" t="s">
        <v>17</v>
      </c>
      <c r="F3341" s="23" t="s">
        <v>215</v>
      </c>
      <c r="G3341" s="23" t="s">
        <v>212</v>
      </c>
      <c r="H3341" s="23">
        <v>7.32</v>
      </c>
      <c r="I3341" s="23">
        <v>0</v>
      </c>
      <c r="J3341" s="23">
        <v>0</v>
      </c>
      <c r="K3341" s="23">
        <v>0.19</v>
      </c>
      <c r="L3341" s="23">
        <v>0.79</v>
      </c>
      <c r="M3341" s="23">
        <v>0</v>
      </c>
      <c r="N3341" s="23">
        <v>0</v>
      </c>
      <c r="O3341" s="23">
        <v>6.33</v>
      </c>
      <c r="P3341" s="82">
        <f t="shared" si="54"/>
        <v>6.33</v>
      </c>
    </row>
    <row r="3342" spans="1:16" s="24" customFormat="1" x14ac:dyDescent="0.25">
      <c r="A3342" s="23">
        <v>2019</v>
      </c>
      <c r="B3342" s="23">
        <v>12</v>
      </c>
      <c r="C3342" s="23" t="s">
        <v>19</v>
      </c>
      <c r="D3342" s="23" t="s">
        <v>106</v>
      </c>
      <c r="E3342" s="23" t="s">
        <v>29</v>
      </c>
      <c r="F3342" s="23" t="s">
        <v>216</v>
      </c>
      <c r="G3342" s="23" t="s">
        <v>217</v>
      </c>
      <c r="H3342" s="23">
        <v>9817.0500000000011</v>
      </c>
      <c r="I3342" s="23">
        <v>0</v>
      </c>
      <c r="J3342" s="23">
        <v>2319.63</v>
      </c>
      <c r="K3342" s="23">
        <v>92.97999999999999</v>
      </c>
      <c r="L3342" s="23">
        <v>1032.1199999999999</v>
      </c>
      <c r="M3342" s="23">
        <v>854.07999999999993</v>
      </c>
      <c r="N3342" s="23">
        <v>854.07999999999993</v>
      </c>
      <c r="O3342" s="23">
        <v>5518.2399999999989</v>
      </c>
      <c r="P3342" s="82">
        <f t="shared" si="54"/>
        <v>5518.2399999999989</v>
      </c>
    </row>
    <row r="3343" spans="1:16" s="24" customFormat="1" x14ac:dyDescent="0.25">
      <c r="A3343" s="23">
        <v>2019</v>
      </c>
      <c r="B3343" s="23">
        <v>12</v>
      </c>
      <c r="C3343" s="23" t="s">
        <v>19</v>
      </c>
      <c r="D3343" s="23" t="s">
        <v>106</v>
      </c>
      <c r="E3343" s="23" t="s">
        <v>29</v>
      </c>
      <c r="F3343" s="23" t="s">
        <v>218</v>
      </c>
      <c r="G3343" s="23" t="s">
        <v>217</v>
      </c>
      <c r="H3343" s="23">
        <v>5131.9100000000008</v>
      </c>
      <c r="I3343" s="23">
        <v>0</v>
      </c>
      <c r="J3343" s="23">
        <v>3427.79</v>
      </c>
      <c r="K3343" s="23">
        <v>7.0400000000000009</v>
      </c>
      <c r="L3343" s="23">
        <v>135.89000000000001</v>
      </c>
      <c r="M3343" s="23">
        <v>830.34</v>
      </c>
      <c r="N3343" s="23">
        <v>114.03</v>
      </c>
      <c r="O3343" s="23">
        <v>730.85</v>
      </c>
      <c r="P3343" s="82">
        <f t="shared" si="54"/>
        <v>1447.16</v>
      </c>
    </row>
    <row r="3344" spans="1:16" s="24" customFormat="1" x14ac:dyDescent="0.25">
      <c r="A3344" s="23">
        <v>2019</v>
      </c>
      <c r="B3344" s="23">
        <v>12</v>
      </c>
      <c r="C3344" s="23" t="s">
        <v>209</v>
      </c>
      <c r="D3344" s="23" t="s">
        <v>219</v>
      </c>
      <c r="E3344" s="23" t="s">
        <v>220</v>
      </c>
      <c r="F3344" s="23" t="s">
        <v>221</v>
      </c>
      <c r="G3344" s="23" t="s">
        <v>221</v>
      </c>
      <c r="H3344" s="23">
        <v>397.68</v>
      </c>
      <c r="I3344" s="23">
        <v>0</v>
      </c>
      <c r="J3344" s="23">
        <v>0</v>
      </c>
      <c r="K3344" s="23">
        <v>0.28999999999999998</v>
      </c>
      <c r="L3344" s="23">
        <v>0</v>
      </c>
      <c r="M3344" s="23">
        <v>397.39</v>
      </c>
      <c r="N3344" s="23">
        <v>12.129999999999999</v>
      </c>
      <c r="O3344" s="23">
        <v>0</v>
      </c>
      <c r="P3344" s="82">
        <f t="shared" si="54"/>
        <v>385.26</v>
      </c>
    </row>
    <row r="3345" spans="1:16" s="24" customFormat="1" x14ac:dyDescent="0.25">
      <c r="A3345" s="23">
        <v>2019</v>
      </c>
      <c r="B3345" s="23">
        <v>12</v>
      </c>
      <c r="C3345" s="23" t="s">
        <v>222</v>
      </c>
      <c r="D3345" s="23" t="s">
        <v>223</v>
      </c>
      <c r="E3345" s="23" t="s">
        <v>224</v>
      </c>
      <c r="F3345" s="23" t="s">
        <v>225</v>
      </c>
      <c r="G3345" s="23" t="s">
        <v>226</v>
      </c>
      <c r="H3345" s="23">
        <v>0.22</v>
      </c>
      <c r="I3345" s="23">
        <v>0</v>
      </c>
      <c r="J3345" s="23">
        <v>0</v>
      </c>
      <c r="K3345" s="23">
        <v>0</v>
      </c>
      <c r="L3345" s="23">
        <v>0</v>
      </c>
      <c r="M3345" s="23">
        <v>0</v>
      </c>
      <c r="N3345" s="23">
        <v>0</v>
      </c>
      <c r="O3345" s="23">
        <v>0.22</v>
      </c>
      <c r="P3345" s="82">
        <f t="shared" si="54"/>
        <v>0.22</v>
      </c>
    </row>
    <row r="3346" spans="1:16" s="24" customFormat="1" x14ac:dyDescent="0.25">
      <c r="A3346" s="23">
        <v>2019</v>
      </c>
      <c r="B3346" s="23">
        <v>12</v>
      </c>
      <c r="C3346" s="23" t="s">
        <v>222</v>
      </c>
      <c r="D3346" s="23" t="s">
        <v>223</v>
      </c>
      <c r="E3346" s="23" t="s">
        <v>224</v>
      </c>
      <c r="F3346" s="23" t="s">
        <v>520</v>
      </c>
      <c r="G3346" s="23" t="s">
        <v>226</v>
      </c>
      <c r="H3346" s="23">
        <v>73.7</v>
      </c>
      <c r="I3346" s="23">
        <v>0</v>
      </c>
      <c r="J3346" s="23">
        <v>0</v>
      </c>
      <c r="K3346" s="23">
        <v>0.06</v>
      </c>
      <c r="L3346" s="23">
        <v>0.4</v>
      </c>
      <c r="M3346" s="23">
        <v>0</v>
      </c>
      <c r="N3346" s="23">
        <v>0</v>
      </c>
      <c r="O3346" s="23">
        <v>73.239999999999995</v>
      </c>
      <c r="P3346" s="82">
        <f t="shared" si="54"/>
        <v>73.239999999999995</v>
      </c>
    </row>
    <row r="3347" spans="1:16" s="24" customFormat="1" x14ac:dyDescent="0.25">
      <c r="A3347" s="23">
        <v>2019</v>
      </c>
      <c r="B3347" s="23">
        <v>12</v>
      </c>
      <c r="C3347" s="23" t="s">
        <v>222</v>
      </c>
      <c r="D3347" s="23" t="s">
        <v>229</v>
      </c>
      <c r="E3347" s="23" t="s">
        <v>224</v>
      </c>
      <c r="F3347" s="23" t="s">
        <v>230</v>
      </c>
      <c r="G3347" s="23" t="s">
        <v>226</v>
      </c>
      <c r="H3347" s="23">
        <v>2010.9299999999998</v>
      </c>
      <c r="I3347" s="23">
        <v>0</v>
      </c>
      <c r="J3347" s="23">
        <v>0</v>
      </c>
      <c r="K3347" s="23">
        <v>1.51</v>
      </c>
      <c r="L3347" s="23">
        <v>11.11</v>
      </c>
      <c r="M3347" s="23">
        <v>1998.31</v>
      </c>
      <c r="N3347" s="23">
        <v>1.98</v>
      </c>
      <c r="O3347" s="23">
        <v>0</v>
      </c>
      <c r="P3347" s="82">
        <f t="shared" si="54"/>
        <v>1996.33</v>
      </c>
    </row>
    <row r="3348" spans="1:16" s="24" customFormat="1" x14ac:dyDescent="0.25">
      <c r="A3348" s="23">
        <v>2019</v>
      </c>
      <c r="B3348" s="23">
        <v>12</v>
      </c>
      <c r="C3348" s="23" t="s">
        <v>222</v>
      </c>
      <c r="D3348" s="23" t="s">
        <v>229</v>
      </c>
      <c r="E3348" s="23" t="s">
        <v>224</v>
      </c>
      <c r="F3348" s="23" t="s">
        <v>234</v>
      </c>
      <c r="G3348" s="23" t="s">
        <v>226</v>
      </c>
      <c r="H3348" s="23">
        <v>526.07000000000005</v>
      </c>
      <c r="I3348" s="23">
        <v>0</v>
      </c>
      <c r="J3348" s="23">
        <v>0</v>
      </c>
      <c r="K3348" s="23">
        <v>0.4</v>
      </c>
      <c r="L3348" s="23">
        <v>2.91</v>
      </c>
      <c r="M3348" s="23">
        <v>0</v>
      </c>
      <c r="N3348" s="23">
        <v>0</v>
      </c>
      <c r="O3348" s="23">
        <v>522.76</v>
      </c>
      <c r="P3348" s="82">
        <f t="shared" si="54"/>
        <v>522.76</v>
      </c>
    </row>
    <row r="3349" spans="1:16" s="24" customFormat="1" x14ac:dyDescent="0.25">
      <c r="A3349" s="23">
        <v>2019</v>
      </c>
      <c r="B3349" s="23">
        <v>12</v>
      </c>
      <c r="C3349" s="23" t="s">
        <v>15</v>
      </c>
      <c r="D3349" s="23" t="s">
        <v>131</v>
      </c>
      <c r="E3349" s="23" t="s">
        <v>43</v>
      </c>
      <c r="F3349" s="23" t="s">
        <v>235</v>
      </c>
      <c r="G3349" s="23" t="s">
        <v>16</v>
      </c>
      <c r="H3349" s="23">
        <v>61.87</v>
      </c>
      <c r="I3349" s="23">
        <v>0</v>
      </c>
      <c r="J3349" s="23">
        <v>0</v>
      </c>
      <c r="K3349" s="23">
        <v>0.27</v>
      </c>
      <c r="L3349" s="23">
        <v>43.03</v>
      </c>
      <c r="M3349" s="23">
        <v>0</v>
      </c>
      <c r="N3349" s="23">
        <v>0</v>
      </c>
      <c r="O3349" s="23">
        <v>18.57</v>
      </c>
      <c r="P3349" s="82">
        <f t="shared" si="54"/>
        <v>18.57</v>
      </c>
    </row>
    <row r="3350" spans="1:16" s="24" customFormat="1" x14ac:dyDescent="0.25">
      <c r="A3350" s="23">
        <v>2019</v>
      </c>
      <c r="B3350" s="23">
        <v>12</v>
      </c>
      <c r="C3350" s="23" t="s">
        <v>15</v>
      </c>
      <c r="D3350" s="23" t="s">
        <v>236</v>
      </c>
      <c r="E3350" s="23" t="s">
        <v>43</v>
      </c>
      <c r="F3350" s="23" t="s">
        <v>237</v>
      </c>
      <c r="G3350" s="23" t="s">
        <v>16</v>
      </c>
      <c r="H3350" s="23">
        <v>11.6</v>
      </c>
      <c r="I3350" s="23">
        <v>0</v>
      </c>
      <c r="J3350" s="23">
        <v>0</v>
      </c>
      <c r="K3350" s="23">
        <v>0.19</v>
      </c>
      <c r="L3350" s="23">
        <v>11.41</v>
      </c>
      <c r="M3350" s="23">
        <v>0</v>
      </c>
      <c r="N3350" s="23">
        <v>0</v>
      </c>
      <c r="O3350" s="23">
        <v>0</v>
      </c>
      <c r="P3350" s="82">
        <f t="shared" si="54"/>
        <v>0</v>
      </c>
    </row>
    <row r="3351" spans="1:16" s="24" customFormat="1" x14ac:dyDescent="0.25">
      <c r="A3351" s="23">
        <v>2019</v>
      </c>
      <c r="B3351" s="23">
        <v>12</v>
      </c>
      <c r="C3351" s="23" t="s">
        <v>15</v>
      </c>
      <c r="D3351" s="23" t="s">
        <v>131</v>
      </c>
      <c r="E3351" s="23" t="s">
        <v>43</v>
      </c>
      <c r="F3351" s="23" t="s">
        <v>237</v>
      </c>
      <c r="G3351" s="23" t="s">
        <v>16</v>
      </c>
      <c r="H3351" s="23">
        <v>0.82</v>
      </c>
      <c r="I3351" s="23">
        <v>0</v>
      </c>
      <c r="J3351" s="23">
        <v>0</v>
      </c>
      <c r="K3351" s="23">
        <v>0.01</v>
      </c>
      <c r="L3351" s="23">
        <v>0.81</v>
      </c>
      <c r="M3351" s="23">
        <v>0</v>
      </c>
      <c r="N3351" s="23">
        <v>0</v>
      </c>
      <c r="O3351" s="23">
        <v>0</v>
      </c>
      <c r="P3351" s="82">
        <f t="shared" si="54"/>
        <v>0</v>
      </c>
    </row>
    <row r="3352" spans="1:16" s="24" customFormat="1" x14ac:dyDescent="0.25">
      <c r="A3352" s="23">
        <v>2019</v>
      </c>
      <c r="B3352" s="23">
        <v>12</v>
      </c>
      <c r="C3352" s="23" t="s">
        <v>15</v>
      </c>
      <c r="D3352" s="23" t="s">
        <v>131</v>
      </c>
      <c r="E3352" s="23" t="s">
        <v>43</v>
      </c>
      <c r="F3352" s="23" t="s">
        <v>131</v>
      </c>
      <c r="G3352" s="23" t="s">
        <v>16</v>
      </c>
      <c r="H3352" s="23">
        <v>0.52</v>
      </c>
      <c r="I3352" s="23">
        <v>0</v>
      </c>
      <c r="J3352" s="23">
        <v>0</v>
      </c>
      <c r="K3352" s="23">
        <v>0.48</v>
      </c>
      <c r="L3352" s="23">
        <v>0.05</v>
      </c>
      <c r="M3352" s="23">
        <v>0</v>
      </c>
      <c r="N3352" s="23">
        <v>0</v>
      </c>
      <c r="O3352" s="23">
        <v>0</v>
      </c>
      <c r="P3352" s="82">
        <f t="shared" si="54"/>
        <v>0</v>
      </c>
    </row>
    <row r="3353" spans="1:16" s="24" customFormat="1" x14ac:dyDescent="0.25">
      <c r="A3353" s="23">
        <v>2019</v>
      </c>
      <c r="B3353" s="23">
        <v>12</v>
      </c>
      <c r="C3353" s="23" t="s">
        <v>133</v>
      </c>
      <c r="D3353" s="23" t="s">
        <v>238</v>
      </c>
      <c r="E3353" s="23" t="s">
        <v>81</v>
      </c>
      <c r="F3353" s="23" t="s">
        <v>239</v>
      </c>
      <c r="G3353" s="23" t="s">
        <v>240</v>
      </c>
      <c r="H3353" s="23">
        <v>0.03</v>
      </c>
      <c r="I3353" s="23">
        <v>0</v>
      </c>
      <c r="J3353" s="23">
        <v>0</v>
      </c>
      <c r="K3353" s="23">
        <v>0</v>
      </c>
      <c r="L3353" s="23">
        <v>0.03</v>
      </c>
      <c r="M3353" s="23">
        <v>0</v>
      </c>
      <c r="N3353" s="23">
        <v>0</v>
      </c>
      <c r="O3353" s="23">
        <v>0</v>
      </c>
      <c r="P3353" s="82">
        <f t="shared" si="54"/>
        <v>0</v>
      </c>
    </row>
    <row r="3354" spans="1:16" s="24" customFormat="1" x14ac:dyDescent="0.25">
      <c r="A3354" s="23">
        <v>2019</v>
      </c>
      <c r="B3354" s="23">
        <v>12</v>
      </c>
      <c r="C3354" s="23" t="s">
        <v>133</v>
      </c>
      <c r="D3354" s="23" t="s">
        <v>238</v>
      </c>
      <c r="E3354" s="23" t="s">
        <v>81</v>
      </c>
      <c r="F3354" s="23" t="s">
        <v>241</v>
      </c>
      <c r="G3354" s="23" t="s">
        <v>240</v>
      </c>
      <c r="H3354" s="23">
        <v>0.23</v>
      </c>
      <c r="I3354" s="23">
        <v>0</v>
      </c>
      <c r="J3354" s="23">
        <v>0</v>
      </c>
      <c r="K3354" s="23">
        <v>0.19</v>
      </c>
      <c r="L3354" s="23">
        <v>0.04</v>
      </c>
      <c r="M3354" s="23">
        <v>0</v>
      </c>
      <c r="N3354" s="23">
        <v>0</v>
      </c>
      <c r="O3354" s="23">
        <v>0</v>
      </c>
      <c r="P3354" s="82">
        <f t="shared" si="54"/>
        <v>0</v>
      </c>
    </row>
    <row r="3355" spans="1:16" s="24" customFormat="1" x14ac:dyDescent="0.25">
      <c r="A3355" s="23">
        <v>2019</v>
      </c>
      <c r="B3355" s="23">
        <v>12</v>
      </c>
      <c r="C3355" s="23" t="s">
        <v>19</v>
      </c>
      <c r="D3355" s="23" t="s">
        <v>166</v>
      </c>
      <c r="E3355" s="23" t="s">
        <v>242</v>
      </c>
      <c r="F3355" s="23" t="s">
        <v>243</v>
      </c>
      <c r="G3355" s="23" t="s">
        <v>244</v>
      </c>
      <c r="H3355" s="23">
        <v>1.33</v>
      </c>
      <c r="I3355" s="23">
        <v>0</v>
      </c>
      <c r="J3355" s="23">
        <v>0</v>
      </c>
      <c r="K3355" s="23">
        <v>1.33</v>
      </c>
      <c r="L3355" s="23">
        <v>0</v>
      </c>
      <c r="M3355" s="23">
        <v>0</v>
      </c>
      <c r="N3355" s="23">
        <v>0</v>
      </c>
      <c r="O3355" s="23">
        <v>0</v>
      </c>
      <c r="P3355" s="82">
        <f t="shared" si="54"/>
        <v>0</v>
      </c>
    </row>
    <row r="3356" spans="1:16" s="24" customFormat="1" x14ac:dyDescent="0.25">
      <c r="A3356" s="23">
        <v>2019</v>
      </c>
      <c r="B3356" s="23">
        <v>12</v>
      </c>
      <c r="C3356" s="23" t="s">
        <v>19</v>
      </c>
      <c r="D3356" s="23" t="s">
        <v>166</v>
      </c>
      <c r="E3356" s="23" t="s">
        <v>242</v>
      </c>
      <c r="F3356" s="23" t="s">
        <v>245</v>
      </c>
      <c r="G3356" s="23" t="s">
        <v>244</v>
      </c>
      <c r="H3356" s="23">
        <v>0.41</v>
      </c>
      <c r="I3356" s="23">
        <v>0</v>
      </c>
      <c r="J3356" s="23">
        <v>0</v>
      </c>
      <c r="K3356" s="23">
        <v>0.41</v>
      </c>
      <c r="L3356" s="23">
        <v>0</v>
      </c>
      <c r="M3356" s="23">
        <v>0</v>
      </c>
      <c r="N3356" s="23">
        <v>0</v>
      </c>
      <c r="O3356" s="23">
        <v>0</v>
      </c>
      <c r="P3356" s="82">
        <f t="shared" si="54"/>
        <v>0</v>
      </c>
    </row>
    <row r="3357" spans="1:16" s="24" customFormat="1" x14ac:dyDescent="0.25">
      <c r="A3357" s="23">
        <v>2019</v>
      </c>
      <c r="B3357" s="23">
        <v>12</v>
      </c>
      <c r="C3357" s="23" t="s">
        <v>19</v>
      </c>
      <c r="D3357" s="23" t="s">
        <v>166</v>
      </c>
      <c r="E3357" s="23" t="s">
        <v>242</v>
      </c>
      <c r="F3357" s="23" t="s">
        <v>246</v>
      </c>
      <c r="G3357" s="23" t="s">
        <v>247</v>
      </c>
      <c r="H3357" s="23">
        <v>0.03</v>
      </c>
      <c r="I3357" s="23">
        <v>0</v>
      </c>
      <c r="J3357" s="23">
        <v>0</v>
      </c>
      <c r="K3357" s="23">
        <v>0.03</v>
      </c>
      <c r="L3357" s="23">
        <v>0</v>
      </c>
      <c r="M3357" s="23">
        <v>0</v>
      </c>
      <c r="N3357" s="23">
        <v>0</v>
      </c>
      <c r="O3357" s="23">
        <v>0</v>
      </c>
      <c r="P3357" s="82">
        <f t="shared" si="54"/>
        <v>0</v>
      </c>
    </row>
    <row r="3358" spans="1:16" s="24" customFormat="1" x14ac:dyDescent="0.25">
      <c r="A3358" s="23">
        <v>2019</v>
      </c>
      <c r="B3358" s="23">
        <v>12</v>
      </c>
      <c r="C3358" s="23" t="s">
        <v>19</v>
      </c>
      <c r="D3358" s="23" t="s">
        <v>166</v>
      </c>
      <c r="E3358" s="23" t="s">
        <v>242</v>
      </c>
      <c r="F3358" s="23" t="s">
        <v>248</v>
      </c>
      <c r="G3358" s="23" t="s">
        <v>247</v>
      </c>
      <c r="H3358" s="23">
        <v>0.11</v>
      </c>
      <c r="I3358" s="23">
        <v>0</v>
      </c>
      <c r="J3358" s="23">
        <v>0</v>
      </c>
      <c r="K3358" s="23">
        <v>0.11</v>
      </c>
      <c r="L3358" s="23">
        <v>0</v>
      </c>
      <c r="M3358" s="23">
        <v>0</v>
      </c>
      <c r="N3358" s="23">
        <v>0</v>
      </c>
      <c r="O3358" s="23">
        <v>0</v>
      </c>
      <c r="P3358" s="82">
        <f t="shared" si="54"/>
        <v>0</v>
      </c>
    </row>
    <row r="3359" spans="1:16" s="24" customFormat="1" x14ac:dyDescent="0.25">
      <c r="A3359" s="23">
        <v>2019</v>
      </c>
      <c r="B3359" s="23">
        <v>12</v>
      </c>
      <c r="C3359" s="23" t="s">
        <v>55</v>
      </c>
      <c r="D3359" s="23" t="s">
        <v>249</v>
      </c>
      <c r="E3359" s="23" t="s">
        <v>250</v>
      </c>
      <c r="F3359" s="23" t="s">
        <v>251</v>
      </c>
      <c r="G3359" s="23" t="s">
        <v>252</v>
      </c>
      <c r="H3359" s="23">
        <v>12.52</v>
      </c>
      <c r="I3359" s="23">
        <v>0</v>
      </c>
      <c r="J3359" s="23">
        <v>0</v>
      </c>
      <c r="K3359" s="23">
        <v>5.29</v>
      </c>
      <c r="L3359" s="23">
        <v>7.22</v>
      </c>
      <c r="M3359" s="23">
        <v>0</v>
      </c>
      <c r="N3359" s="23">
        <v>0</v>
      </c>
      <c r="O3359" s="23">
        <v>0</v>
      </c>
      <c r="P3359" s="82">
        <f t="shared" si="54"/>
        <v>0</v>
      </c>
    </row>
    <row r="3360" spans="1:16" s="24" customFormat="1" x14ac:dyDescent="0.25">
      <c r="A3360" s="23">
        <v>2019</v>
      </c>
      <c r="B3360" s="23">
        <v>12</v>
      </c>
      <c r="C3360" s="23" t="s">
        <v>253</v>
      </c>
      <c r="D3360" s="23" t="s">
        <v>254</v>
      </c>
      <c r="E3360" s="23" t="s">
        <v>255</v>
      </c>
      <c r="F3360" s="23" t="s">
        <v>256</v>
      </c>
      <c r="G3360" s="23" t="s">
        <v>253</v>
      </c>
      <c r="H3360" s="23">
        <v>532.68000000000006</v>
      </c>
      <c r="I3360" s="23">
        <v>0</v>
      </c>
      <c r="J3360" s="23">
        <v>0</v>
      </c>
      <c r="K3360" s="23">
        <v>1.17</v>
      </c>
      <c r="L3360" s="23">
        <v>1.7</v>
      </c>
      <c r="M3360" s="23">
        <v>0</v>
      </c>
      <c r="N3360" s="23">
        <v>0</v>
      </c>
      <c r="O3360" s="23">
        <v>529.81000000000006</v>
      </c>
      <c r="P3360" s="82">
        <f t="shared" si="54"/>
        <v>529.81000000000006</v>
      </c>
    </row>
    <row r="3361" spans="1:16" s="24" customFormat="1" x14ac:dyDescent="0.25">
      <c r="A3361" s="23">
        <v>2019</v>
      </c>
      <c r="B3361" s="23">
        <v>12</v>
      </c>
      <c r="C3361" s="23" t="s">
        <v>253</v>
      </c>
      <c r="D3361" s="23" t="s">
        <v>254</v>
      </c>
      <c r="E3361" s="23" t="s">
        <v>255</v>
      </c>
      <c r="F3361" s="23" t="s">
        <v>257</v>
      </c>
      <c r="G3361" s="23" t="s">
        <v>253</v>
      </c>
      <c r="H3361" s="23">
        <v>3903.8</v>
      </c>
      <c r="I3361" s="23">
        <v>0</v>
      </c>
      <c r="J3361" s="23">
        <v>0</v>
      </c>
      <c r="K3361" s="23">
        <v>9.32</v>
      </c>
      <c r="L3361" s="23">
        <v>166.37</v>
      </c>
      <c r="M3361" s="23">
        <v>0</v>
      </c>
      <c r="N3361" s="23">
        <v>0</v>
      </c>
      <c r="O3361" s="23">
        <v>3728.1</v>
      </c>
      <c r="P3361" s="82">
        <f t="shared" si="54"/>
        <v>3728.1</v>
      </c>
    </row>
    <row r="3362" spans="1:16" s="24" customFormat="1" x14ac:dyDescent="0.25">
      <c r="A3362" s="23">
        <v>2019</v>
      </c>
      <c r="B3362" s="23">
        <v>12</v>
      </c>
      <c r="C3362" s="23" t="s">
        <v>27</v>
      </c>
      <c r="D3362" s="23" t="s">
        <v>84</v>
      </c>
      <c r="E3362" s="23" t="s">
        <v>43</v>
      </c>
      <c r="F3362" s="23" t="s">
        <v>258</v>
      </c>
      <c r="G3362" s="23" t="s">
        <v>258</v>
      </c>
      <c r="H3362" s="23">
        <v>0.1</v>
      </c>
      <c r="I3362" s="23">
        <v>0</v>
      </c>
      <c r="J3362" s="23">
        <v>0</v>
      </c>
      <c r="K3362" s="23">
        <v>0.1</v>
      </c>
      <c r="L3362" s="23">
        <v>0</v>
      </c>
      <c r="M3362" s="23">
        <v>0</v>
      </c>
      <c r="N3362" s="23">
        <v>0</v>
      </c>
      <c r="O3362" s="23">
        <v>0</v>
      </c>
      <c r="P3362" s="82">
        <f t="shared" si="54"/>
        <v>0</v>
      </c>
    </row>
    <row r="3363" spans="1:16" s="24" customFormat="1" x14ac:dyDescent="0.25">
      <c r="A3363" s="23">
        <v>2019</v>
      </c>
      <c r="B3363" s="23">
        <v>12</v>
      </c>
      <c r="C3363" s="23" t="s">
        <v>27</v>
      </c>
      <c r="D3363" s="23" t="s">
        <v>84</v>
      </c>
      <c r="E3363" s="23" t="s">
        <v>43</v>
      </c>
      <c r="F3363" s="23" t="s">
        <v>259</v>
      </c>
      <c r="G3363" s="23" t="s">
        <v>258</v>
      </c>
      <c r="H3363" s="23">
        <v>10.58</v>
      </c>
      <c r="I3363" s="23">
        <v>0</v>
      </c>
      <c r="J3363" s="23">
        <v>0</v>
      </c>
      <c r="K3363" s="23">
        <v>10.58</v>
      </c>
      <c r="L3363" s="23">
        <v>0</v>
      </c>
      <c r="M3363" s="23">
        <v>0</v>
      </c>
      <c r="N3363" s="23">
        <v>0</v>
      </c>
      <c r="O3363" s="23">
        <v>0</v>
      </c>
      <c r="P3363" s="82">
        <f t="shared" si="54"/>
        <v>0</v>
      </c>
    </row>
    <row r="3364" spans="1:16" s="24" customFormat="1" x14ac:dyDescent="0.25">
      <c r="A3364" s="23">
        <v>2019</v>
      </c>
      <c r="B3364" s="23">
        <v>12</v>
      </c>
      <c r="C3364" s="23" t="s">
        <v>27</v>
      </c>
      <c r="D3364" s="23" t="s">
        <v>84</v>
      </c>
      <c r="E3364" s="23" t="s">
        <v>43</v>
      </c>
      <c r="F3364" s="23" t="s">
        <v>260</v>
      </c>
      <c r="G3364" s="23" t="s">
        <v>258</v>
      </c>
      <c r="H3364" s="23">
        <v>6.7899999999999991</v>
      </c>
      <c r="I3364" s="23">
        <v>0</v>
      </c>
      <c r="J3364" s="23">
        <v>0</v>
      </c>
      <c r="K3364" s="23">
        <v>6.7899999999999991</v>
      </c>
      <c r="L3364" s="23">
        <v>0</v>
      </c>
      <c r="M3364" s="23">
        <v>0</v>
      </c>
      <c r="N3364" s="23">
        <v>0</v>
      </c>
      <c r="O3364" s="23">
        <v>0</v>
      </c>
      <c r="P3364" s="82">
        <f t="shared" si="54"/>
        <v>0</v>
      </c>
    </row>
    <row r="3365" spans="1:16" s="24" customFormat="1" x14ac:dyDescent="0.25">
      <c r="A3365" s="23">
        <v>2019</v>
      </c>
      <c r="B3365" s="23">
        <v>12</v>
      </c>
      <c r="C3365" s="23" t="s">
        <v>27</v>
      </c>
      <c r="D3365" s="23" t="s">
        <v>158</v>
      </c>
      <c r="E3365" s="23" t="s">
        <v>563</v>
      </c>
      <c r="F3365" s="23" t="s">
        <v>264</v>
      </c>
      <c r="G3365" s="23" t="s">
        <v>34</v>
      </c>
      <c r="H3365" s="23">
        <v>3.18</v>
      </c>
      <c r="I3365" s="23">
        <v>0</v>
      </c>
      <c r="J3365" s="23">
        <v>0</v>
      </c>
      <c r="K3365" s="23">
        <v>0.03</v>
      </c>
      <c r="L3365" s="23">
        <v>0</v>
      </c>
      <c r="M3365" s="23">
        <v>3.15</v>
      </c>
      <c r="N3365" s="23">
        <v>5.3100000000000005</v>
      </c>
      <c r="O3365" s="23">
        <v>0</v>
      </c>
      <c r="P3365" s="82">
        <f t="shared" si="54"/>
        <v>-2.1600000000000006</v>
      </c>
    </row>
    <row r="3366" spans="1:16" s="24" customFormat="1" x14ac:dyDescent="0.25">
      <c r="A3366" s="23">
        <v>2019</v>
      </c>
      <c r="B3366" s="23">
        <v>12</v>
      </c>
      <c r="C3366" s="23" t="s">
        <v>27</v>
      </c>
      <c r="D3366" s="23" t="s">
        <v>158</v>
      </c>
      <c r="E3366" s="23" t="s">
        <v>563</v>
      </c>
      <c r="F3366" s="23" t="s">
        <v>265</v>
      </c>
      <c r="G3366" s="23" t="s">
        <v>34</v>
      </c>
      <c r="H3366" s="23">
        <v>35.090000000000003</v>
      </c>
      <c r="I3366" s="23">
        <v>0</v>
      </c>
      <c r="J3366" s="23">
        <v>0</v>
      </c>
      <c r="K3366" s="23">
        <v>12.02</v>
      </c>
      <c r="L3366" s="23">
        <v>0</v>
      </c>
      <c r="M3366" s="23">
        <v>23.07</v>
      </c>
      <c r="N3366" s="23">
        <v>38.86</v>
      </c>
      <c r="O3366" s="23">
        <v>0</v>
      </c>
      <c r="P3366" s="82">
        <f t="shared" si="54"/>
        <v>-15.79</v>
      </c>
    </row>
    <row r="3367" spans="1:16" s="24" customFormat="1" x14ac:dyDescent="0.25">
      <c r="A3367" s="23">
        <v>2019</v>
      </c>
      <c r="B3367" s="23">
        <v>12</v>
      </c>
      <c r="C3367" s="23" t="s">
        <v>27</v>
      </c>
      <c r="D3367" s="23" t="s">
        <v>158</v>
      </c>
      <c r="E3367" s="23" t="s">
        <v>563</v>
      </c>
      <c r="F3367" s="23" t="s">
        <v>266</v>
      </c>
      <c r="G3367" s="23" t="s">
        <v>34</v>
      </c>
      <c r="H3367" s="23">
        <v>7.0000000000000007E-2</v>
      </c>
      <c r="I3367" s="23">
        <v>0</v>
      </c>
      <c r="J3367" s="23">
        <v>0</v>
      </c>
      <c r="K3367" s="23">
        <v>0</v>
      </c>
      <c r="L3367" s="23">
        <v>0</v>
      </c>
      <c r="M3367" s="23">
        <v>7.0000000000000007E-2</v>
      </c>
      <c r="N3367" s="23">
        <v>0.12</v>
      </c>
      <c r="O3367" s="23">
        <v>0</v>
      </c>
      <c r="P3367" s="82">
        <f t="shared" si="54"/>
        <v>-4.9999999999999989E-2</v>
      </c>
    </row>
    <row r="3368" spans="1:16" s="24" customFormat="1" x14ac:dyDescent="0.25">
      <c r="A3368" s="23">
        <v>2019</v>
      </c>
      <c r="B3368" s="23">
        <v>12</v>
      </c>
      <c r="C3368" s="23" t="s">
        <v>124</v>
      </c>
      <c r="D3368" s="23" t="s">
        <v>125</v>
      </c>
      <c r="E3368" s="23" t="s">
        <v>543</v>
      </c>
      <c r="F3368" s="23" t="s">
        <v>270</v>
      </c>
      <c r="G3368" s="23" t="s">
        <v>269</v>
      </c>
      <c r="H3368" s="23">
        <v>1.8199999999999998</v>
      </c>
      <c r="I3368" s="23">
        <v>0</v>
      </c>
      <c r="J3368" s="23">
        <v>0</v>
      </c>
      <c r="K3368" s="23">
        <v>1.8199999999999998</v>
      </c>
      <c r="L3368" s="23">
        <v>0</v>
      </c>
      <c r="M3368" s="23">
        <v>0</v>
      </c>
      <c r="N3368" s="23">
        <v>0</v>
      </c>
      <c r="O3368" s="23">
        <v>0</v>
      </c>
      <c r="P3368" s="82">
        <f t="shared" si="54"/>
        <v>0</v>
      </c>
    </row>
    <row r="3369" spans="1:16" s="24" customFormat="1" x14ac:dyDescent="0.25">
      <c r="A3369" s="23">
        <v>2019</v>
      </c>
      <c r="B3369" s="23">
        <v>12</v>
      </c>
      <c r="C3369" s="23" t="s">
        <v>61</v>
      </c>
      <c r="D3369" s="23" t="s">
        <v>271</v>
      </c>
      <c r="E3369" s="23" t="s">
        <v>29</v>
      </c>
      <c r="F3369" s="23" t="s">
        <v>271</v>
      </c>
      <c r="G3369" s="23" t="s">
        <v>272</v>
      </c>
      <c r="H3369" s="23">
        <v>23.12</v>
      </c>
      <c r="I3369" s="23">
        <v>0</v>
      </c>
      <c r="J3369" s="23">
        <v>0</v>
      </c>
      <c r="K3369" s="23">
        <v>9.89</v>
      </c>
      <c r="L3369" s="23">
        <v>13.24</v>
      </c>
      <c r="M3369" s="23">
        <v>0</v>
      </c>
      <c r="N3369" s="23">
        <v>0</v>
      </c>
      <c r="O3369" s="23">
        <v>0</v>
      </c>
      <c r="P3369" s="82">
        <f t="shared" si="54"/>
        <v>0</v>
      </c>
    </row>
    <row r="3370" spans="1:16" s="24" customFormat="1" x14ac:dyDescent="0.25">
      <c r="A3370" s="23">
        <v>2019</v>
      </c>
      <c r="B3370" s="23">
        <v>12</v>
      </c>
      <c r="C3370" s="23" t="s">
        <v>89</v>
      </c>
      <c r="D3370" s="23" t="s">
        <v>273</v>
      </c>
      <c r="E3370" s="23" t="s">
        <v>29</v>
      </c>
      <c r="F3370" s="23" t="s">
        <v>274</v>
      </c>
      <c r="G3370" s="23" t="s">
        <v>275</v>
      </c>
      <c r="H3370" s="23">
        <v>45.69</v>
      </c>
      <c r="I3370" s="23">
        <v>0</v>
      </c>
      <c r="J3370" s="23">
        <v>0</v>
      </c>
      <c r="K3370" s="23">
        <v>7.3599999999999994</v>
      </c>
      <c r="L3370" s="23">
        <v>8.99</v>
      </c>
      <c r="M3370" s="23">
        <v>29.34</v>
      </c>
      <c r="N3370" s="23">
        <v>0</v>
      </c>
      <c r="O3370" s="23">
        <v>0</v>
      </c>
      <c r="P3370" s="82">
        <f t="shared" si="54"/>
        <v>29.34</v>
      </c>
    </row>
    <row r="3371" spans="1:16" s="24" customFormat="1" x14ac:dyDescent="0.25">
      <c r="A3371" s="23">
        <v>2019</v>
      </c>
      <c r="B3371" s="23">
        <v>12</v>
      </c>
      <c r="C3371" s="23" t="s">
        <v>89</v>
      </c>
      <c r="D3371" s="23" t="s">
        <v>273</v>
      </c>
      <c r="E3371" s="23" t="s">
        <v>29</v>
      </c>
      <c r="F3371" s="23" t="s">
        <v>276</v>
      </c>
      <c r="G3371" s="23" t="s">
        <v>275</v>
      </c>
      <c r="H3371" s="23">
        <v>170.95999999999998</v>
      </c>
      <c r="I3371" s="23">
        <v>0</v>
      </c>
      <c r="J3371" s="23">
        <v>0</v>
      </c>
      <c r="K3371" s="23">
        <v>33.799999999999997</v>
      </c>
      <c r="L3371" s="23">
        <v>33.65</v>
      </c>
      <c r="M3371" s="23">
        <v>103.5</v>
      </c>
      <c r="N3371" s="23">
        <v>0</v>
      </c>
      <c r="O3371" s="23">
        <v>0</v>
      </c>
      <c r="P3371" s="82">
        <f t="shared" si="54"/>
        <v>103.5</v>
      </c>
    </row>
    <row r="3372" spans="1:16" s="24" customFormat="1" x14ac:dyDescent="0.25">
      <c r="A3372" s="23">
        <v>2019</v>
      </c>
      <c r="B3372" s="23">
        <v>12</v>
      </c>
      <c r="C3372" s="23" t="s">
        <v>231</v>
      </c>
      <c r="D3372" s="23" t="s">
        <v>521</v>
      </c>
      <c r="E3372" s="23" t="s">
        <v>17</v>
      </c>
      <c r="F3372" s="23" t="s">
        <v>278</v>
      </c>
      <c r="G3372" s="23" t="s">
        <v>278</v>
      </c>
      <c r="H3372" s="23">
        <v>0.1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0.1</v>
      </c>
      <c r="P3372" s="82">
        <f t="shared" si="54"/>
        <v>0.1</v>
      </c>
    </row>
    <row r="3373" spans="1:16" s="24" customFormat="1" x14ac:dyDescent="0.25">
      <c r="A3373" s="23">
        <v>2019</v>
      </c>
      <c r="B3373" s="23">
        <v>12</v>
      </c>
      <c r="C3373" s="23" t="s">
        <v>231</v>
      </c>
      <c r="D3373" s="23" t="s">
        <v>277</v>
      </c>
      <c r="E3373" s="23" t="s">
        <v>17</v>
      </c>
      <c r="F3373" s="23" t="s">
        <v>278</v>
      </c>
      <c r="G3373" s="23" t="s">
        <v>278</v>
      </c>
      <c r="H3373" s="23">
        <v>345.24</v>
      </c>
      <c r="I3373" s="23">
        <v>0</v>
      </c>
      <c r="J3373" s="23">
        <v>0</v>
      </c>
      <c r="K3373" s="23">
        <v>1.77</v>
      </c>
      <c r="L3373" s="23">
        <v>13.69</v>
      </c>
      <c r="M3373" s="23">
        <v>0</v>
      </c>
      <c r="N3373" s="23">
        <v>0</v>
      </c>
      <c r="O3373" s="23">
        <v>329.78</v>
      </c>
      <c r="P3373" s="82">
        <f t="shared" si="54"/>
        <v>329.78</v>
      </c>
    </row>
    <row r="3374" spans="1:16" s="24" customFormat="1" x14ac:dyDescent="0.25">
      <c r="A3374" s="23">
        <v>2019</v>
      </c>
      <c r="B3374" s="23">
        <v>12</v>
      </c>
      <c r="C3374" s="23" t="s">
        <v>231</v>
      </c>
      <c r="D3374" s="23" t="s">
        <v>277</v>
      </c>
      <c r="E3374" s="23" t="s">
        <v>17</v>
      </c>
      <c r="F3374" s="23" t="s">
        <v>279</v>
      </c>
      <c r="G3374" s="23" t="s">
        <v>278</v>
      </c>
      <c r="H3374" s="23">
        <v>35.619999999999997</v>
      </c>
      <c r="I3374" s="23">
        <v>0</v>
      </c>
      <c r="J3374" s="23">
        <v>0</v>
      </c>
      <c r="K3374" s="23">
        <v>0.18</v>
      </c>
      <c r="L3374" s="23">
        <v>1.41</v>
      </c>
      <c r="M3374" s="23">
        <v>0</v>
      </c>
      <c r="N3374" s="23">
        <v>0</v>
      </c>
      <c r="O3374" s="23">
        <v>34.020000000000003</v>
      </c>
      <c r="P3374" s="82">
        <f t="shared" si="54"/>
        <v>34.020000000000003</v>
      </c>
    </row>
    <row r="3375" spans="1:16" s="24" customFormat="1" x14ac:dyDescent="0.25">
      <c r="A3375" s="23">
        <v>2019</v>
      </c>
      <c r="B3375" s="23">
        <v>12</v>
      </c>
      <c r="C3375" s="23" t="s">
        <v>231</v>
      </c>
      <c r="D3375" s="23" t="s">
        <v>277</v>
      </c>
      <c r="E3375" s="23" t="s">
        <v>17</v>
      </c>
      <c r="F3375" s="23" t="s">
        <v>557</v>
      </c>
      <c r="G3375" s="23" t="s">
        <v>278</v>
      </c>
      <c r="H3375" s="23">
        <v>1.63</v>
      </c>
      <c r="I3375" s="23">
        <v>0</v>
      </c>
      <c r="J3375" s="23">
        <v>0</v>
      </c>
      <c r="K3375" s="23">
        <v>0.01</v>
      </c>
      <c r="L3375" s="23">
        <v>0.06</v>
      </c>
      <c r="M3375" s="23">
        <v>0</v>
      </c>
      <c r="N3375" s="23">
        <v>0</v>
      </c>
      <c r="O3375" s="23">
        <v>1.55</v>
      </c>
      <c r="P3375" s="82">
        <f t="shared" si="54"/>
        <v>1.55</v>
      </c>
    </row>
    <row r="3376" spans="1:16" s="24" customFormat="1" x14ac:dyDescent="0.25">
      <c r="A3376" s="23">
        <v>2019</v>
      </c>
      <c r="B3376" s="23">
        <v>12</v>
      </c>
      <c r="C3376" s="23" t="s">
        <v>19</v>
      </c>
      <c r="D3376" s="23" t="s">
        <v>46</v>
      </c>
      <c r="E3376" s="23" t="s">
        <v>51</v>
      </c>
      <c r="F3376" s="23" t="s">
        <v>281</v>
      </c>
      <c r="G3376" s="23" t="s">
        <v>282</v>
      </c>
      <c r="H3376" s="23">
        <v>1.02</v>
      </c>
      <c r="I3376" s="23">
        <v>0</v>
      </c>
      <c r="J3376" s="23">
        <v>0</v>
      </c>
      <c r="K3376" s="23">
        <v>1.02</v>
      </c>
      <c r="L3376" s="23">
        <v>0</v>
      </c>
      <c r="M3376" s="23">
        <v>0</v>
      </c>
      <c r="N3376" s="23">
        <v>0</v>
      </c>
      <c r="O3376" s="23">
        <v>0</v>
      </c>
      <c r="P3376" s="82">
        <f t="shared" si="54"/>
        <v>0</v>
      </c>
    </row>
    <row r="3377" spans="1:16" s="24" customFormat="1" x14ac:dyDescent="0.25">
      <c r="A3377" s="23">
        <v>2019</v>
      </c>
      <c r="B3377" s="23">
        <v>12</v>
      </c>
      <c r="C3377" s="23" t="s">
        <v>19</v>
      </c>
      <c r="D3377" s="23" t="s">
        <v>46</v>
      </c>
      <c r="E3377" s="23" t="s">
        <v>51</v>
      </c>
      <c r="F3377" s="23" t="s">
        <v>283</v>
      </c>
      <c r="G3377" s="23" t="s">
        <v>282</v>
      </c>
      <c r="H3377" s="23">
        <v>0.05</v>
      </c>
      <c r="I3377" s="23">
        <v>0</v>
      </c>
      <c r="J3377" s="23">
        <v>0</v>
      </c>
      <c r="K3377" s="23">
        <v>0.05</v>
      </c>
      <c r="L3377" s="23">
        <v>0</v>
      </c>
      <c r="M3377" s="23">
        <v>0</v>
      </c>
      <c r="N3377" s="23">
        <v>0</v>
      </c>
      <c r="O3377" s="23">
        <v>0</v>
      </c>
      <c r="P3377" s="82">
        <f t="shared" si="54"/>
        <v>0</v>
      </c>
    </row>
    <row r="3378" spans="1:16" s="24" customFormat="1" x14ac:dyDescent="0.25">
      <c r="A3378" s="23">
        <v>2019</v>
      </c>
      <c r="B3378" s="23">
        <v>12</v>
      </c>
      <c r="C3378" s="23" t="s">
        <v>133</v>
      </c>
      <c r="D3378" s="23" t="s">
        <v>284</v>
      </c>
      <c r="E3378" s="23" t="s">
        <v>544</v>
      </c>
      <c r="F3378" s="23" t="s">
        <v>286</v>
      </c>
      <c r="G3378" s="23" t="s">
        <v>287</v>
      </c>
      <c r="H3378" s="23">
        <v>17.260000000000002</v>
      </c>
      <c r="I3378" s="23">
        <v>0</v>
      </c>
      <c r="J3378" s="23">
        <v>0</v>
      </c>
      <c r="K3378" s="23">
        <v>0.35</v>
      </c>
      <c r="L3378" s="23">
        <v>2.4300000000000002</v>
      </c>
      <c r="M3378" s="23">
        <v>0</v>
      </c>
      <c r="N3378" s="23">
        <v>0</v>
      </c>
      <c r="O3378" s="23">
        <v>14.49</v>
      </c>
      <c r="P3378" s="82">
        <f t="shared" si="54"/>
        <v>14.49</v>
      </c>
    </row>
    <row r="3379" spans="1:16" s="24" customFormat="1" x14ac:dyDescent="0.25">
      <c r="A3379" s="23">
        <v>2019</v>
      </c>
      <c r="B3379" s="23">
        <v>12</v>
      </c>
      <c r="C3379" s="23" t="s">
        <v>89</v>
      </c>
      <c r="D3379" s="23" t="s">
        <v>288</v>
      </c>
      <c r="E3379" s="23" t="s">
        <v>543</v>
      </c>
      <c r="F3379" s="23" t="s">
        <v>289</v>
      </c>
      <c r="G3379" s="23" t="s">
        <v>290</v>
      </c>
      <c r="H3379" s="23">
        <v>0.18</v>
      </c>
      <c r="I3379" s="23">
        <v>0</v>
      </c>
      <c r="J3379" s="23">
        <v>0</v>
      </c>
      <c r="K3379" s="23">
        <v>0.18</v>
      </c>
      <c r="L3379" s="23">
        <v>0</v>
      </c>
      <c r="M3379" s="23">
        <v>0</v>
      </c>
      <c r="N3379" s="23">
        <v>0</v>
      </c>
      <c r="O3379" s="23">
        <v>0</v>
      </c>
      <c r="P3379" s="82">
        <f t="shared" si="54"/>
        <v>0</v>
      </c>
    </row>
    <row r="3380" spans="1:16" s="24" customFormat="1" x14ac:dyDescent="0.25">
      <c r="A3380" s="23">
        <v>2019</v>
      </c>
      <c r="B3380" s="23">
        <v>12</v>
      </c>
      <c r="C3380" s="23" t="s">
        <v>89</v>
      </c>
      <c r="D3380" s="23" t="s">
        <v>288</v>
      </c>
      <c r="E3380" s="23" t="s">
        <v>543</v>
      </c>
      <c r="F3380" s="23" t="s">
        <v>291</v>
      </c>
      <c r="G3380" s="23" t="s">
        <v>290</v>
      </c>
      <c r="H3380" s="23">
        <v>0.6</v>
      </c>
      <c r="I3380" s="23">
        <v>0</v>
      </c>
      <c r="J3380" s="23">
        <v>0</v>
      </c>
      <c r="K3380" s="23">
        <v>0.6</v>
      </c>
      <c r="L3380" s="23">
        <v>0</v>
      </c>
      <c r="M3380" s="23">
        <v>0</v>
      </c>
      <c r="N3380" s="23">
        <v>0</v>
      </c>
      <c r="O3380" s="23">
        <v>0</v>
      </c>
      <c r="P3380" s="82">
        <f t="shared" si="54"/>
        <v>0</v>
      </c>
    </row>
    <row r="3381" spans="1:16" s="24" customFormat="1" x14ac:dyDescent="0.25">
      <c r="A3381" s="23">
        <v>2019</v>
      </c>
      <c r="B3381" s="23">
        <v>12</v>
      </c>
      <c r="C3381" s="23" t="s">
        <v>19</v>
      </c>
      <c r="D3381" s="23" t="s">
        <v>66</v>
      </c>
      <c r="E3381" s="23" t="s">
        <v>43</v>
      </c>
      <c r="F3381" s="23" t="s">
        <v>117</v>
      </c>
      <c r="G3381" s="23" t="s">
        <v>117</v>
      </c>
      <c r="H3381" s="23">
        <v>0.04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0.04</v>
      </c>
      <c r="P3381" s="82">
        <f t="shared" si="54"/>
        <v>0.04</v>
      </c>
    </row>
    <row r="3382" spans="1:16" s="24" customFormat="1" x14ac:dyDescent="0.25">
      <c r="A3382" s="23">
        <v>2019</v>
      </c>
      <c r="B3382" s="23">
        <v>12</v>
      </c>
      <c r="C3382" s="23" t="s">
        <v>19</v>
      </c>
      <c r="D3382" s="23" t="s">
        <v>46</v>
      </c>
      <c r="E3382" s="23" t="s">
        <v>206</v>
      </c>
      <c r="F3382" s="23" t="s">
        <v>295</v>
      </c>
      <c r="G3382" s="23" t="s">
        <v>296</v>
      </c>
      <c r="H3382" s="23">
        <v>0.39</v>
      </c>
      <c r="I3382" s="23">
        <v>0</v>
      </c>
      <c r="J3382" s="23">
        <v>0</v>
      </c>
      <c r="K3382" s="23">
        <v>0.18</v>
      </c>
      <c r="L3382" s="23">
        <v>0.21</v>
      </c>
      <c r="M3382" s="23">
        <v>0</v>
      </c>
      <c r="N3382" s="23">
        <v>0</v>
      </c>
      <c r="O3382" s="23">
        <v>0</v>
      </c>
      <c r="P3382" s="82">
        <f t="shared" si="54"/>
        <v>0</v>
      </c>
    </row>
    <row r="3383" spans="1:16" s="24" customFormat="1" x14ac:dyDescent="0.25">
      <c r="A3383" s="23">
        <v>2019</v>
      </c>
      <c r="B3383" s="23">
        <v>12</v>
      </c>
      <c r="C3383" s="23" t="s">
        <v>19</v>
      </c>
      <c r="D3383" s="23" t="s">
        <v>46</v>
      </c>
      <c r="E3383" s="23" t="s">
        <v>206</v>
      </c>
      <c r="F3383" s="23" t="s">
        <v>297</v>
      </c>
      <c r="G3383" s="23" t="s">
        <v>296</v>
      </c>
      <c r="H3383" s="23">
        <v>0.2</v>
      </c>
      <c r="I3383" s="23">
        <v>0</v>
      </c>
      <c r="J3383" s="23">
        <v>0</v>
      </c>
      <c r="K3383" s="23">
        <v>0.09</v>
      </c>
      <c r="L3383" s="23">
        <v>0.11</v>
      </c>
      <c r="M3383" s="23">
        <v>0</v>
      </c>
      <c r="N3383" s="23">
        <v>0</v>
      </c>
      <c r="O3383" s="23">
        <v>0</v>
      </c>
      <c r="P3383" s="82">
        <f t="shared" si="54"/>
        <v>0</v>
      </c>
    </row>
    <row r="3384" spans="1:16" s="24" customFormat="1" x14ac:dyDescent="0.25">
      <c r="A3384" s="23">
        <v>2019</v>
      </c>
      <c r="B3384" s="23">
        <v>12</v>
      </c>
      <c r="C3384" s="23" t="s">
        <v>19</v>
      </c>
      <c r="D3384" s="23" t="s">
        <v>46</v>
      </c>
      <c r="E3384" s="23" t="s">
        <v>206</v>
      </c>
      <c r="F3384" s="23" t="s">
        <v>298</v>
      </c>
      <c r="G3384" s="23" t="s">
        <v>296</v>
      </c>
      <c r="H3384" s="23">
        <v>0.3</v>
      </c>
      <c r="I3384" s="23">
        <v>0</v>
      </c>
      <c r="J3384" s="23">
        <v>0</v>
      </c>
      <c r="K3384" s="23">
        <v>0.14000000000000001</v>
      </c>
      <c r="L3384" s="23">
        <v>0.16</v>
      </c>
      <c r="M3384" s="23">
        <v>0</v>
      </c>
      <c r="N3384" s="23">
        <v>0</v>
      </c>
      <c r="O3384" s="23">
        <v>0</v>
      </c>
      <c r="P3384" s="82">
        <f t="shared" si="54"/>
        <v>0</v>
      </c>
    </row>
    <row r="3385" spans="1:16" s="24" customFormat="1" x14ac:dyDescent="0.25">
      <c r="A3385" s="23">
        <v>2019</v>
      </c>
      <c r="B3385" s="23">
        <v>12</v>
      </c>
      <c r="C3385" s="23" t="s">
        <v>19</v>
      </c>
      <c r="D3385" s="23" t="s">
        <v>299</v>
      </c>
      <c r="E3385" s="23" t="s">
        <v>81</v>
      </c>
      <c r="F3385" s="23" t="s">
        <v>300</v>
      </c>
      <c r="G3385" s="23" t="s">
        <v>301</v>
      </c>
      <c r="H3385" s="23">
        <v>3.4</v>
      </c>
      <c r="I3385" s="23">
        <v>0</v>
      </c>
      <c r="J3385" s="23">
        <v>0</v>
      </c>
      <c r="K3385" s="23">
        <v>0.01</v>
      </c>
      <c r="L3385" s="23">
        <v>3.39</v>
      </c>
      <c r="M3385" s="23">
        <v>0</v>
      </c>
      <c r="N3385" s="23">
        <v>0</v>
      </c>
      <c r="O3385" s="23">
        <v>0</v>
      </c>
      <c r="P3385" s="82">
        <f t="shared" si="54"/>
        <v>0</v>
      </c>
    </row>
    <row r="3386" spans="1:16" s="24" customFormat="1" x14ac:dyDescent="0.25">
      <c r="A3386" s="23">
        <v>2019</v>
      </c>
      <c r="B3386" s="23">
        <v>12</v>
      </c>
      <c r="C3386" s="23" t="s">
        <v>19</v>
      </c>
      <c r="D3386" s="23" t="s">
        <v>106</v>
      </c>
      <c r="E3386" s="23" t="s">
        <v>85</v>
      </c>
      <c r="F3386" s="23" t="s">
        <v>302</v>
      </c>
      <c r="G3386" s="23" t="s">
        <v>303</v>
      </c>
      <c r="H3386" s="23">
        <v>71.84</v>
      </c>
      <c r="I3386" s="23">
        <v>0</v>
      </c>
      <c r="J3386" s="23">
        <v>0</v>
      </c>
      <c r="K3386" s="23">
        <v>2.8</v>
      </c>
      <c r="L3386" s="23">
        <v>0</v>
      </c>
      <c r="M3386" s="23">
        <v>69.040000000000006</v>
      </c>
      <c r="N3386" s="23">
        <v>9.1199999999999992</v>
      </c>
      <c r="O3386" s="23">
        <v>0</v>
      </c>
      <c r="P3386" s="82">
        <f t="shared" si="54"/>
        <v>59.920000000000009</v>
      </c>
    </row>
    <row r="3387" spans="1:16" s="24" customFormat="1" x14ac:dyDescent="0.25">
      <c r="A3387" s="23">
        <v>2019</v>
      </c>
      <c r="B3387" s="23">
        <v>12</v>
      </c>
      <c r="C3387" s="23" t="s">
        <v>19</v>
      </c>
      <c r="D3387" s="23" t="s">
        <v>20</v>
      </c>
      <c r="E3387" s="23" t="s">
        <v>304</v>
      </c>
      <c r="F3387" s="23" t="s">
        <v>305</v>
      </c>
      <c r="G3387" s="23" t="s">
        <v>306</v>
      </c>
      <c r="H3387" s="23">
        <v>0.14000000000000001</v>
      </c>
      <c r="I3387" s="23">
        <v>0</v>
      </c>
      <c r="J3387" s="23">
        <v>0</v>
      </c>
      <c r="K3387" s="23">
        <v>0.14000000000000001</v>
      </c>
      <c r="L3387" s="23">
        <v>0</v>
      </c>
      <c r="M3387" s="23">
        <v>0</v>
      </c>
      <c r="N3387" s="23">
        <v>0</v>
      </c>
      <c r="O3387" s="23">
        <v>0</v>
      </c>
      <c r="P3387" s="82">
        <f t="shared" si="54"/>
        <v>0</v>
      </c>
    </row>
    <row r="3388" spans="1:16" s="24" customFormat="1" x14ac:dyDescent="0.25">
      <c r="A3388" s="23">
        <v>2019</v>
      </c>
      <c r="B3388" s="23">
        <v>12</v>
      </c>
      <c r="C3388" s="23" t="s">
        <v>19</v>
      </c>
      <c r="D3388" s="23" t="s">
        <v>20</v>
      </c>
      <c r="E3388" s="23" t="s">
        <v>304</v>
      </c>
      <c r="F3388" s="23" t="s">
        <v>307</v>
      </c>
      <c r="G3388" s="23" t="s">
        <v>306</v>
      </c>
      <c r="H3388" s="23">
        <v>1.34</v>
      </c>
      <c r="I3388" s="23">
        <v>0</v>
      </c>
      <c r="J3388" s="23">
        <v>0</v>
      </c>
      <c r="K3388" s="23">
        <v>0.03</v>
      </c>
      <c r="L3388" s="23">
        <v>1.3</v>
      </c>
      <c r="M3388" s="23">
        <v>0</v>
      </c>
      <c r="N3388" s="23">
        <v>0</v>
      </c>
      <c r="O3388" s="23">
        <v>0</v>
      </c>
      <c r="P3388" s="82">
        <f t="shared" si="54"/>
        <v>0</v>
      </c>
    </row>
    <row r="3389" spans="1:16" s="24" customFormat="1" x14ac:dyDescent="0.25">
      <c r="A3389" s="23">
        <v>2019</v>
      </c>
      <c r="B3389" s="23">
        <v>12</v>
      </c>
      <c r="C3389" s="23" t="s">
        <v>19</v>
      </c>
      <c r="D3389" s="23" t="s">
        <v>103</v>
      </c>
      <c r="E3389" s="23" t="s">
        <v>304</v>
      </c>
      <c r="F3389" s="23" t="s">
        <v>308</v>
      </c>
      <c r="G3389" s="23" t="s">
        <v>306</v>
      </c>
      <c r="H3389" s="23">
        <v>0.01</v>
      </c>
      <c r="I3389" s="23">
        <v>0</v>
      </c>
      <c r="J3389" s="23">
        <v>0</v>
      </c>
      <c r="K3389" s="23">
        <v>0</v>
      </c>
      <c r="L3389" s="23">
        <v>0.01</v>
      </c>
      <c r="M3389" s="23">
        <v>0</v>
      </c>
      <c r="N3389" s="23">
        <v>0</v>
      </c>
      <c r="O3389" s="23">
        <v>0</v>
      </c>
      <c r="P3389" s="82">
        <f t="shared" si="54"/>
        <v>0</v>
      </c>
    </row>
    <row r="3390" spans="1:16" s="24" customFormat="1" x14ac:dyDescent="0.25">
      <c r="A3390" s="23">
        <v>2019</v>
      </c>
      <c r="B3390" s="23">
        <v>12</v>
      </c>
      <c r="C3390" s="23" t="s">
        <v>19</v>
      </c>
      <c r="D3390" s="23" t="s">
        <v>106</v>
      </c>
      <c r="E3390" s="23" t="s">
        <v>81</v>
      </c>
      <c r="F3390" s="23" t="s">
        <v>309</v>
      </c>
      <c r="G3390" s="23" t="s">
        <v>310</v>
      </c>
      <c r="H3390" s="23">
        <v>10.17</v>
      </c>
      <c r="I3390" s="23">
        <v>0</v>
      </c>
      <c r="J3390" s="23">
        <v>0</v>
      </c>
      <c r="K3390" s="23">
        <v>0.28999999999999998</v>
      </c>
      <c r="L3390" s="23">
        <v>9.8800000000000008</v>
      </c>
      <c r="M3390" s="23">
        <v>0</v>
      </c>
      <c r="N3390" s="23">
        <v>0</v>
      </c>
      <c r="O3390" s="23">
        <v>0</v>
      </c>
      <c r="P3390" s="82">
        <f t="shared" si="54"/>
        <v>0</v>
      </c>
    </row>
    <row r="3391" spans="1:16" s="24" customFormat="1" x14ac:dyDescent="0.25">
      <c r="A3391" s="23">
        <v>2019</v>
      </c>
      <c r="B3391" s="23">
        <v>12</v>
      </c>
      <c r="C3391" s="23" t="s">
        <v>19</v>
      </c>
      <c r="D3391" s="23" t="s">
        <v>66</v>
      </c>
      <c r="E3391" s="23" t="s">
        <v>549</v>
      </c>
      <c r="F3391" s="23" t="s">
        <v>550</v>
      </c>
      <c r="G3391" s="23" t="s">
        <v>551</v>
      </c>
      <c r="H3391" s="23">
        <v>0.06</v>
      </c>
      <c r="I3391" s="23">
        <v>0</v>
      </c>
      <c r="J3391" s="23">
        <v>0</v>
      </c>
      <c r="K3391" s="23">
        <v>0.06</v>
      </c>
      <c r="L3391" s="23">
        <v>0</v>
      </c>
      <c r="M3391" s="23">
        <v>0</v>
      </c>
      <c r="N3391" s="23">
        <v>0</v>
      </c>
      <c r="O3391" s="23">
        <v>0</v>
      </c>
      <c r="P3391" s="82">
        <f t="shared" si="54"/>
        <v>0</v>
      </c>
    </row>
    <row r="3392" spans="1:16" s="24" customFormat="1" x14ac:dyDescent="0.25">
      <c r="A3392" s="23">
        <v>2019</v>
      </c>
      <c r="B3392" s="23">
        <v>12</v>
      </c>
      <c r="C3392" s="23" t="s">
        <v>19</v>
      </c>
      <c r="D3392" s="23" t="s">
        <v>103</v>
      </c>
      <c r="E3392" s="23" t="s">
        <v>81</v>
      </c>
      <c r="F3392" s="23" t="s">
        <v>311</v>
      </c>
      <c r="G3392" s="23" t="s">
        <v>312</v>
      </c>
      <c r="H3392" s="23">
        <v>0.15</v>
      </c>
      <c r="I3392" s="23">
        <v>0</v>
      </c>
      <c r="J3392" s="23">
        <v>0</v>
      </c>
      <c r="K3392" s="23">
        <v>0.15</v>
      </c>
      <c r="L3392" s="23">
        <v>0</v>
      </c>
      <c r="M3392" s="23">
        <v>0</v>
      </c>
      <c r="N3392" s="23">
        <v>0</v>
      </c>
      <c r="O3392" s="23">
        <v>0</v>
      </c>
      <c r="P3392" s="82">
        <f t="shared" si="54"/>
        <v>0</v>
      </c>
    </row>
    <row r="3393" spans="1:16" s="24" customFormat="1" x14ac:dyDescent="0.25">
      <c r="A3393" s="23">
        <v>2019</v>
      </c>
      <c r="B3393" s="23">
        <v>12</v>
      </c>
      <c r="C3393" s="23" t="s">
        <v>19</v>
      </c>
      <c r="D3393" s="23" t="s">
        <v>78</v>
      </c>
      <c r="E3393" s="23" t="s">
        <v>313</v>
      </c>
      <c r="F3393" s="23" t="s">
        <v>314</v>
      </c>
      <c r="G3393" s="23" t="s">
        <v>315</v>
      </c>
      <c r="H3393" s="23">
        <v>33.120000000000005</v>
      </c>
      <c r="I3393" s="23">
        <v>0</v>
      </c>
      <c r="J3393" s="23">
        <v>0</v>
      </c>
      <c r="K3393" s="23">
        <v>0</v>
      </c>
      <c r="L3393" s="23">
        <v>4</v>
      </c>
      <c r="M3393" s="23">
        <v>0</v>
      </c>
      <c r="N3393" s="23">
        <v>0</v>
      </c>
      <c r="O3393" s="23">
        <v>29.11</v>
      </c>
      <c r="P3393" s="82">
        <f t="shared" si="54"/>
        <v>29.11</v>
      </c>
    </row>
    <row r="3394" spans="1:16" s="24" customFormat="1" x14ac:dyDescent="0.25">
      <c r="A3394" s="23">
        <v>2019</v>
      </c>
      <c r="B3394" s="23">
        <v>12</v>
      </c>
      <c r="C3394" s="23" t="s">
        <v>19</v>
      </c>
      <c r="D3394" s="23" t="s">
        <v>78</v>
      </c>
      <c r="E3394" s="23" t="s">
        <v>313</v>
      </c>
      <c r="F3394" s="23" t="s">
        <v>316</v>
      </c>
      <c r="G3394" s="23" t="s">
        <v>315</v>
      </c>
      <c r="H3394" s="23">
        <v>141.60000000000002</v>
      </c>
      <c r="I3394" s="23">
        <v>0</v>
      </c>
      <c r="J3394" s="23">
        <v>0</v>
      </c>
      <c r="K3394" s="23">
        <v>0.97</v>
      </c>
      <c r="L3394" s="23">
        <v>9.1100000000000012</v>
      </c>
      <c r="M3394" s="23">
        <v>0</v>
      </c>
      <c r="N3394" s="23">
        <v>0</v>
      </c>
      <c r="O3394" s="23">
        <v>131.52000000000001</v>
      </c>
      <c r="P3394" s="82">
        <f t="shared" si="54"/>
        <v>131.52000000000001</v>
      </c>
    </row>
    <row r="3395" spans="1:16" s="24" customFormat="1" x14ac:dyDescent="0.25">
      <c r="A3395" s="23">
        <v>2019</v>
      </c>
      <c r="B3395" s="23">
        <v>12</v>
      </c>
      <c r="C3395" s="23" t="s">
        <v>19</v>
      </c>
      <c r="D3395" s="23" t="s">
        <v>78</v>
      </c>
      <c r="E3395" s="23" t="s">
        <v>313</v>
      </c>
      <c r="F3395" s="23" t="s">
        <v>317</v>
      </c>
      <c r="G3395" s="23" t="s">
        <v>315</v>
      </c>
      <c r="H3395" s="23">
        <v>117.74</v>
      </c>
      <c r="I3395" s="23">
        <v>0</v>
      </c>
      <c r="J3395" s="23">
        <v>0</v>
      </c>
      <c r="K3395" s="23">
        <v>0.98</v>
      </c>
      <c r="L3395" s="23">
        <v>8.0299999999999994</v>
      </c>
      <c r="M3395" s="23">
        <v>0</v>
      </c>
      <c r="N3395" s="23">
        <v>0</v>
      </c>
      <c r="O3395" s="23">
        <v>108.73</v>
      </c>
      <c r="P3395" s="82">
        <f t="shared" si="54"/>
        <v>108.73</v>
      </c>
    </row>
    <row r="3396" spans="1:16" s="24" customFormat="1" x14ac:dyDescent="0.25">
      <c r="A3396" s="23">
        <v>2019</v>
      </c>
      <c r="B3396" s="23">
        <v>12</v>
      </c>
      <c r="C3396" s="23" t="s">
        <v>19</v>
      </c>
      <c r="D3396" s="23" t="s">
        <v>155</v>
      </c>
      <c r="E3396" s="23" t="s">
        <v>280</v>
      </c>
      <c r="F3396" s="23" t="s">
        <v>564</v>
      </c>
      <c r="G3396" s="23" t="s">
        <v>319</v>
      </c>
      <c r="H3396" s="23">
        <v>1.32</v>
      </c>
      <c r="I3396" s="23">
        <v>0</v>
      </c>
      <c r="J3396" s="23">
        <v>0</v>
      </c>
      <c r="K3396" s="23">
        <v>1.32</v>
      </c>
      <c r="L3396" s="23">
        <v>0</v>
      </c>
      <c r="M3396" s="23">
        <v>0</v>
      </c>
      <c r="N3396" s="23">
        <v>0</v>
      </c>
      <c r="O3396" s="23">
        <v>0</v>
      </c>
      <c r="P3396" s="82">
        <f t="shared" ref="P3396:P3459" si="55">+O3396+M3396-N3396</f>
        <v>0</v>
      </c>
    </row>
    <row r="3397" spans="1:16" s="24" customFormat="1" x14ac:dyDescent="0.25">
      <c r="A3397" s="23">
        <v>2019</v>
      </c>
      <c r="B3397" s="23">
        <v>12</v>
      </c>
      <c r="C3397" s="23" t="s">
        <v>19</v>
      </c>
      <c r="D3397" s="23" t="s">
        <v>78</v>
      </c>
      <c r="E3397" s="23" t="s">
        <v>280</v>
      </c>
      <c r="F3397" s="23" t="s">
        <v>320</v>
      </c>
      <c r="G3397" s="23" t="s">
        <v>319</v>
      </c>
      <c r="H3397" s="23">
        <v>1.69</v>
      </c>
      <c r="I3397" s="23">
        <v>0</v>
      </c>
      <c r="J3397" s="23">
        <v>0</v>
      </c>
      <c r="K3397" s="23">
        <v>1.69</v>
      </c>
      <c r="L3397" s="23">
        <v>0</v>
      </c>
      <c r="M3397" s="23">
        <v>0</v>
      </c>
      <c r="N3397" s="23">
        <v>0</v>
      </c>
      <c r="O3397" s="23">
        <v>0</v>
      </c>
      <c r="P3397" s="82">
        <f t="shared" si="55"/>
        <v>0</v>
      </c>
    </row>
    <row r="3398" spans="1:16" s="24" customFormat="1" x14ac:dyDescent="0.25">
      <c r="A3398" s="23">
        <v>2019</v>
      </c>
      <c r="B3398" s="23">
        <v>12</v>
      </c>
      <c r="C3398" s="23" t="s">
        <v>19</v>
      </c>
      <c r="D3398" s="23" t="s">
        <v>78</v>
      </c>
      <c r="E3398" s="23" t="s">
        <v>280</v>
      </c>
      <c r="F3398" s="23" t="s">
        <v>321</v>
      </c>
      <c r="G3398" s="23" t="s">
        <v>319</v>
      </c>
      <c r="H3398" s="23">
        <v>1.35</v>
      </c>
      <c r="I3398" s="23">
        <v>0</v>
      </c>
      <c r="J3398" s="23">
        <v>0</v>
      </c>
      <c r="K3398" s="23">
        <v>1.35</v>
      </c>
      <c r="L3398" s="23">
        <v>0</v>
      </c>
      <c r="M3398" s="23">
        <v>0</v>
      </c>
      <c r="N3398" s="23">
        <v>0</v>
      </c>
      <c r="O3398" s="23">
        <v>0</v>
      </c>
      <c r="P3398" s="82">
        <f t="shared" si="55"/>
        <v>0</v>
      </c>
    </row>
    <row r="3399" spans="1:16" s="24" customFormat="1" x14ac:dyDescent="0.25">
      <c r="A3399" s="23">
        <v>2019</v>
      </c>
      <c r="B3399" s="23">
        <v>12</v>
      </c>
      <c r="C3399" s="23" t="s">
        <v>19</v>
      </c>
      <c r="D3399" s="23" t="s">
        <v>78</v>
      </c>
      <c r="E3399" s="23" t="s">
        <v>280</v>
      </c>
      <c r="F3399" s="23" t="s">
        <v>322</v>
      </c>
      <c r="G3399" s="23" t="s">
        <v>319</v>
      </c>
      <c r="H3399" s="23">
        <v>8.59</v>
      </c>
      <c r="I3399" s="23">
        <v>0</v>
      </c>
      <c r="J3399" s="23">
        <v>0</v>
      </c>
      <c r="K3399" s="23">
        <v>3.77</v>
      </c>
      <c r="L3399" s="23">
        <v>4.82</v>
      </c>
      <c r="M3399" s="23">
        <v>0</v>
      </c>
      <c r="N3399" s="23">
        <v>0</v>
      </c>
      <c r="O3399" s="23">
        <v>0</v>
      </c>
      <c r="P3399" s="82">
        <f t="shared" si="55"/>
        <v>0</v>
      </c>
    </row>
    <row r="3400" spans="1:16" s="24" customFormat="1" x14ac:dyDescent="0.25">
      <c r="A3400" s="23">
        <v>2019</v>
      </c>
      <c r="B3400" s="23">
        <v>12</v>
      </c>
      <c r="C3400" s="23" t="s">
        <v>19</v>
      </c>
      <c r="D3400" s="23" t="s">
        <v>46</v>
      </c>
      <c r="E3400" s="23" t="s">
        <v>81</v>
      </c>
      <c r="F3400" s="23" t="s">
        <v>323</v>
      </c>
      <c r="G3400" s="23" t="s">
        <v>324</v>
      </c>
      <c r="H3400" s="23">
        <v>1.05</v>
      </c>
      <c r="I3400" s="23">
        <v>0</v>
      </c>
      <c r="J3400" s="23">
        <v>0</v>
      </c>
      <c r="K3400" s="23">
        <v>1.05</v>
      </c>
      <c r="L3400" s="23">
        <v>0</v>
      </c>
      <c r="M3400" s="23">
        <v>0</v>
      </c>
      <c r="N3400" s="23">
        <v>0</v>
      </c>
      <c r="O3400" s="23">
        <v>0</v>
      </c>
      <c r="P3400" s="82">
        <f t="shared" si="55"/>
        <v>0</v>
      </c>
    </row>
    <row r="3401" spans="1:16" s="24" customFormat="1" x14ac:dyDescent="0.25">
      <c r="A3401" s="23">
        <v>2019</v>
      </c>
      <c r="B3401" s="23">
        <v>12</v>
      </c>
      <c r="C3401" s="23" t="s">
        <v>19</v>
      </c>
      <c r="D3401" s="23" t="s">
        <v>103</v>
      </c>
      <c r="E3401" s="23" t="s">
        <v>81</v>
      </c>
      <c r="F3401" s="23" t="s">
        <v>325</v>
      </c>
      <c r="G3401" s="23" t="s">
        <v>326</v>
      </c>
      <c r="H3401" s="23">
        <v>6.43</v>
      </c>
      <c r="I3401" s="23">
        <v>0</v>
      </c>
      <c r="J3401" s="23">
        <v>0</v>
      </c>
      <c r="K3401" s="23">
        <v>6.0000000000000005E-2</v>
      </c>
      <c r="L3401" s="23">
        <v>6.37</v>
      </c>
      <c r="M3401" s="23">
        <v>0</v>
      </c>
      <c r="N3401" s="23">
        <v>0</v>
      </c>
      <c r="O3401" s="23">
        <v>0</v>
      </c>
      <c r="P3401" s="82">
        <f t="shared" si="55"/>
        <v>0</v>
      </c>
    </row>
    <row r="3402" spans="1:16" s="24" customFormat="1" x14ac:dyDescent="0.25">
      <c r="A3402" s="23">
        <v>2019</v>
      </c>
      <c r="B3402" s="23">
        <v>12</v>
      </c>
      <c r="C3402" s="23" t="s">
        <v>327</v>
      </c>
      <c r="D3402" s="23" t="s">
        <v>328</v>
      </c>
      <c r="E3402" s="23" t="s">
        <v>29</v>
      </c>
      <c r="F3402" s="23" t="s">
        <v>329</v>
      </c>
      <c r="G3402" s="23" t="s">
        <v>330</v>
      </c>
      <c r="H3402" s="23">
        <v>16.62</v>
      </c>
      <c r="I3402" s="23">
        <v>0</v>
      </c>
      <c r="J3402" s="23">
        <v>0</v>
      </c>
      <c r="K3402" s="23">
        <v>2.86</v>
      </c>
      <c r="L3402" s="23">
        <v>13.76</v>
      </c>
      <c r="M3402" s="23">
        <v>0</v>
      </c>
      <c r="N3402" s="23">
        <v>0</v>
      </c>
      <c r="O3402" s="23">
        <v>0</v>
      </c>
      <c r="P3402" s="82">
        <f t="shared" si="55"/>
        <v>0</v>
      </c>
    </row>
    <row r="3403" spans="1:16" s="24" customFormat="1" x14ac:dyDescent="0.25">
      <c r="A3403" s="23">
        <v>2019</v>
      </c>
      <c r="B3403" s="23">
        <v>12</v>
      </c>
      <c r="C3403" s="23" t="s">
        <v>327</v>
      </c>
      <c r="D3403" s="23" t="s">
        <v>328</v>
      </c>
      <c r="E3403" s="23" t="s">
        <v>29</v>
      </c>
      <c r="F3403" s="23" t="s">
        <v>331</v>
      </c>
      <c r="G3403" s="23" t="s">
        <v>330</v>
      </c>
      <c r="H3403" s="23">
        <v>24.1</v>
      </c>
      <c r="I3403" s="23">
        <v>0</v>
      </c>
      <c r="J3403" s="23">
        <v>0</v>
      </c>
      <c r="K3403" s="23">
        <v>0.85</v>
      </c>
      <c r="L3403" s="23">
        <v>23.25</v>
      </c>
      <c r="M3403" s="23">
        <v>0</v>
      </c>
      <c r="N3403" s="23">
        <v>0</v>
      </c>
      <c r="O3403" s="23">
        <v>0</v>
      </c>
      <c r="P3403" s="82">
        <f t="shared" si="55"/>
        <v>0</v>
      </c>
    </row>
    <row r="3404" spans="1:16" s="24" customFormat="1" x14ac:dyDescent="0.25">
      <c r="A3404" s="23">
        <v>2019</v>
      </c>
      <c r="B3404" s="23">
        <v>12</v>
      </c>
      <c r="C3404" s="23" t="s">
        <v>89</v>
      </c>
      <c r="D3404" s="23" t="s">
        <v>332</v>
      </c>
      <c r="E3404" s="23" t="s">
        <v>29</v>
      </c>
      <c r="F3404" s="23" t="s">
        <v>333</v>
      </c>
      <c r="G3404" s="23" t="s">
        <v>330</v>
      </c>
      <c r="H3404" s="23">
        <v>3.07</v>
      </c>
      <c r="I3404" s="23">
        <v>0</v>
      </c>
      <c r="J3404" s="23">
        <v>0</v>
      </c>
      <c r="K3404" s="23">
        <v>7.0000000000000007E-2</v>
      </c>
      <c r="L3404" s="23">
        <v>1.69</v>
      </c>
      <c r="M3404" s="23">
        <v>0</v>
      </c>
      <c r="N3404" s="23">
        <v>0</v>
      </c>
      <c r="O3404" s="23">
        <v>1.3</v>
      </c>
      <c r="P3404" s="82">
        <f t="shared" si="55"/>
        <v>1.3</v>
      </c>
    </row>
    <row r="3405" spans="1:16" s="24" customFormat="1" x14ac:dyDescent="0.25">
      <c r="A3405" s="23">
        <v>2019</v>
      </c>
      <c r="B3405" s="23">
        <v>12</v>
      </c>
      <c r="C3405" s="23" t="s">
        <v>89</v>
      </c>
      <c r="D3405" s="23" t="s">
        <v>273</v>
      </c>
      <c r="E3405" s="23" t="s">
        <v>29</v>
      </c>
      <c r="F3405" s="23" t="s">
        <v>334</v>
      </c>
      <c r="G3405" s="23" t="s">
        <v>330</v>
      </c>
      <c r="H3405" s="23">
        <v>37.03</v>
      </c>
      <c r="I3405" s="23">
        <v>0</v>
      </c>
      <c r="J3405" s="23">
        <v>0</v>
      </c>
      <c r="K3405" s="23">
        <v>3.71</v>
      </c>
      <c r="L3405" s="23">
        <v>5.41</v>
      </c>
      <c r="M3405" s="23">
        <v>0</v>
      </c>
      <c r="N3405" s="23">
        <v>0</v>
      </c>
      <c r="O3405" s="23">
        <v>27.91</v>
      </c>
      <c r="P3405" s="82">
        <f t="shared" si="55"/>
        <v>27.91</v>
      </c>
    </row>
    <row r="3406" spans="1:16" s="24" customFormat="1" x14ac:dyDescent="0.25">
      <c r="A3406" s="23">
        <v>2019</v>
      </c>
      <c r="B3406" s="23">
        <v>12</v>
      </c>
      <c r="C3406" s="23" t="s">
        <v>327</v>
      </c>
      <c r="D3406" s="23" t="s">
        <v>328</v>
      </c>
      <c r="E3406" s="23" t="s">
        <v>29</v>
      </c>
      <c r="F3406" s="23" t="s">
        <v>335</v>
      </c>
      <c r="G3406" s="23" t="s">
        <v>330</v>
      </c>
      <c r="H3406" s="23">
        <v>5.77</v>
      </c>
      <c r="I3406" s="23">
        <v>0</v>
      </c>
      <c r="J3406" s="23">
        <v>0</v>
      </c>
      <c r="K3406" s="23">
        <v>3.91</v>
      </c>
      <c r="L3406" s="23">
        <v>1.8599999999999999</v>
      </c>
      <c r="M3406" s="23">
        <v>0</v>
      </c>
      <c r="N3406" s="23">
        <v>0</v>
      </c>
      <c r="O3406" s="23">
        <v>0</v>
      </c>
      <c r="P3406" s="82">
        <f t="shared" si="55"/>
        <v>0</v>
      </c>
    </row>
    <row r="3407" spans="1:16" s="24" customFormat="1" x14ac:dyDescent="0.25">
      <c r="A3407" s="23">
        <v>2019</v>
      </c>
      <c r="B3407" s="23">
        <v>12</v>
      </c>
      <c r="C3407" s="23" t="s">
        <v>146</v>
      </c>
      <c r="D3407" s="23" t="s">
        <v>336</v>
      </c>
      <c r="E3407" s="23" t="s">
        <v>29</v>
      </c>
      <c r="F3407" s="23" t="s">
        <v>337</v>
      </c>
      <c r="G3407" s="23" t="s">
        <v>330</v>
      </c>
      <c r="H3407" s="23">
        <v>134.93</v>
      </c>
      <c r="I3407" s="23">
        <v>0</v>
      </c>
      <c r="J3407" s="23">
        <v>0</v>
      </c>
      <c r="K3407" s="23">
        <v>2.96</v>
      </c>
      <c r="L3407" s="23">
        <v>66.75</v>
      </c>
      <c r="M3407" s="23">
        <v>0</v>
      </c>
      <c r="N3407" s="23">
        <v>0</v>
      </c>
      <c r="O3407" s="23">
        <v>65.22</v>
      </c>
      <c r="P3407" s="82">
        <f t="shared" si="55"/>
        <v>65.22</v>
      </c>
    </row>
    <row r="3408" spans="1:16" s="24" customFormat="1" x14ac:dyDescent="0.25">
      <c r="A3408" s="23">
        <v>2019</v>
      </c>
      <c r="B3408" s="23">
        <v>12</v>
      </c>
      <c r="C3408" s="23" t="s">
        <v>89</v>
      </c>
      <c r="D3408" s="23" t="s">
        <v>332</v>
      </c>
      <c r="E3408" s="23" t="s">
        <v>29</v>
      </c>
      <c r="F3408" s="23" t="s">
        <v>337</v>
      </c>
      <c r="G3408" s="23" t="s">
        <v>330</v>
      </c>
      <c r="H3408" s="23">
        <v>20.88</v>
      </c>
      <c r="I3408" s="23">
        <v>0</v>
      </c>
      <c r="J3408" s="23">
        <v>0</v>
      </c>
      <c r="K3408" s="23">
        <v>0.45</v>
      </c>
      <c r="L3408" s="23">
        <v>10.329999999999998</v>
      </c>
      <c r="M3408" s="23">
        <v>0</v>
      </c>
      <c r="N3408" s="23">
        <v>0</v>
      </c>
      <c r="O3408" s="23">
        <v>10.1</v>
      </c>
      <c r="P3408" s="82">
        <f t="shared" si="55"/>
        <v>10.1</v>
      </c>
    </row>
    <row r="3409" spans="1:16" s="24" customFormat="1" x14ac:dyDescent="0.25">
      <c r="A3409" s="23">
        <v>2019</v>
      </c>
      <c r="B3409" s="23">
        <v>12</v>
      </c>
      <c r="C3409" s="23" t="s">
        <v>15</v>
      </c>
      <c r="D3409" s="23" t="s">
        <v>24</v>
      </c>
      <c r="E3409" s="23" t="s">
        <v>541</v>
      </c>
      <c r="F3409" s="23" t="s">
        <v>338</v>
      </c>
      <c r="G3409" s="23" t="s">
        <v>338</v>
      </c>
      <c r="H3409" s="23">
        <v>102.96</v>
      </c>
      <c r="I3409" s="23">
        <v>0</v>
      </c>
      <c r="J3409" s="23">
        <v>0</v>
      </c>
      <c r="K3409" s="23">
        <v>1.01</v>
      </c>
      <c r="L3409" s="23">
        <v>4.59</v>
      </c>
      <c r="M3409" s="23">
        <v>0</v>
      </c>
      <c r="N3409" s="23">
        <v>0</v>
      </c>
      <c r="O3409" s="23">
        <v>97.36</v>
      </c>
      <c r="P3409" s="82">
        <f t="shared" si="55"/>
        <v>97.36</v>
      </c>
    </row>
    <row r="3410" spans="1:16" s="24" customFormat="1" x14ac:dyDescent="0.25">
      <c r="A3410" s="23">
        <v>2019</v>
      </c>
      <c r="B3410" s="23">
        <v>12</v>
      </c>
      <c r="C3410" s="23" t="s">
        <v>124</v>
      </c>
      <c r="D3410" s="23" t="s">
        <v>125</v>
      </c>
      <c r="E3410" s="23" t="s">
        <v>67</v>
      </c>
      <c r="F3410" s="23" t="s">
        <v>343</v>
      </c>
      <c r="G3410" s="23" t="s">
        <v>344</v>
      </c>
      <c r="H3410" s="23">
        <v>0.67</v>
      </c>
      <c r="I3410" s="23">
        <v>0</v>
      </c>
      <c r="J3410" s="23">
        <v>0</v>
      </c>
      <c r="K3410" s="23">
        <v>0.67</v>
      </c>
      <c r="L3410" s="23">
        <v>0</v>
      </c>
      <c r="M3410" s="23">
        <v>0</v>
      </c>
      <c r="N3410" s="23">
        <v>0</v>
      </c>
      <c r="O3410" s="23">
        <v>0</v>
      </c>
      <c r="P3410" s="82">
        <f t="shared" si="55"/>
        <v>0</v>
      </c>
    </row>
    <row r="3411" spans="1:16" s="24" customFormat="1" x14ac:dyDescent="0.25">
      <c r="A3411" s="23">
        <v>2019</v>
      </c>
      <c r="B3411" s="23">
        <v>12</v>
      </c>
      <c r="C3411" s="23" t="s">
        <v>124</v>
      </c>
      <c r="D3411" s="23" t="s">
        <v>125</v>
      </c>
      <c r="E3411" s="23" t="s">
        <v>67</v>
      </c>
      <c r="F3411" s="23" t="s">
        <v>345</v>
      </c>
      <c r="G3411" s="23" t="s">
        <v>344</v>
      </c>
      <c r="H3411" s="23">
        <v>1.5699999999999998</v>
      </c>
      <c r="I3411" s="23">
        <v>0</v>
      </c>
      <c r="J3411" s="23">
        <v>0</v>
      </c>
      <c r="K3411" s="23">
        <v>1.02</v>
      </c>
      <c r="L3411" s="23">
        <v>0.56000000000000005</v>
      </c>
      <c r="M3411" s="23">
        <v>0</v>
      </c>
      <c r="N3411" s="23">
        <v>0</v>
      </c>
      <c r="O3411" s="23">
        <v>0</v>
      </c>
      <c r="P3411" s="82">
        <f t="shared" si="55"/>
        <v>0</v>
      </c>
    </row>
    <row r="3412" spans="1:16" s="24" customFormat="1" x14ac:dyDescent="0.25">
      <c r="A3412" s="23">
        <v>2019</v>
      </c>
      <c r="B3412" s="23">
        <v>12</v>
      </c>
      <c r="C3412" s="23" t="s">
        <v>61</v>
      </c>
      <c r="D3412" s="23" t="s">
        <v>346</v>
      </c>
      <c r="E3412" s="23" t="s">
        <v>67</v>
      </c>
      <c r="F3412" s="23" t="s">
        <v>347</v>
      </c>
      <c r="G3412" s="23" t="s">
        <v>348</v>
      </c>
      <c r="H3412" s="23">
        <v>17.43</v>
      </c>
      <c r="I3412" s="23">
        <v>0</v>
      </c>
      <c r="J3412" s="23">
        <v>0</v>
      </c>
      <c r="K3412" s="23">
        <v>17.43</v>
      </c>
      <c r="L3412" s="23">
        <v>0</v>
      </c>
      <c r="M3412" s="23">
        <v>0</v>
      </c>
      <c r="N3412" s="23">
        <v>0</v>
      </c>
      <c r="O3412" s="23">
        <v>0</v>
      </c>
      <c r="P3412" s="82">
        <f t="shared" si="55"/>
        <v>0</v>
      </c>
    </row>
    <row r="3413" spans="1:16" s="24" customFormat="1" x14ac:dyDescent="0.25">
      <c r="A3413" s="23">
        <v>2019</v>
      </c>
      <c r="B3413" s="23">
        <v>12</v>
      </c>
      <c r="C3413" s="23" t="s">
        <v>133</v>
      </c>
      <c r="D3413" s="23" t="s">
        <v>349</v>
      </c>
      <c r="E3413" s="23" t="s">
        <v>543</v>
      </c>
      <c r="F3413" s="23" t="s">
        <v>350</v>
      </c>
      <c r="G3413" s="23" t="s">
        <v>351</v>
      </c>
      <c r="H3413" s="23">
        <v>254.53</v>
      </c>
      <c r="I3413" s="23">
        <v>0</v>
      </c>
      <c r="J3413" s="23">
        <v>0</v>
      </c>
      <c r="K3413" s="23">
        <v>67.72</v>
      </c>
      <c r="L3413" s="23">
        <v>186.81</v>
      </c>
      <c r="M3413" s="23">
        <v>0</v>
      </c>
      <c r="N3413" s="23">
        <v>0</v>
      </c>
      <c r="O3413" s="23">
        <v>0</v>
      </c>
      <c r="P3413" s="82">
        <f t="shared" si="55"/>
        <v>0</v>
      </c>
    </row>
    <row r="3414" spans="1:16" s="24" customFormat="1" x14ac:dyDescent="0.25">
      <c r="A3414" s="23">
        <v>2019</v>
      </c>
      <c r="B3414" s="23">
        <v>12</v>
      </c>
      <c r="C3414" s="23" t="s">
        <v>133</v>
      </c>
      <c r="D3414" s="23" t="s">
        <v>238</v>
      </c>
      <c r="E3414" s="23" t="s">
        <v>543</v>
      </c>
      <c r="F3414" s="23" t="s">
        <v>352</v>
      </c>
      <c r="G3414" s="23" t="s">
        <v>351</v>
      </c>
      <c r="H3414" s="23">
        <v>2.1800000000000002</v>
      </c>
      <c r="I3414" s="23">
        <v>0</v>
      </c>
      <c r="J3414" s="23">
        <v>0</v>
      </c>
      <c r="K3414" s="23">
        <v>1.07</v>
      </c>
      <c r="L3414" s="23">
        <v>1.1100000000000001</v>
      </c>
      <c r="M3414" s="23">
        <v>0</v>
      </c>
      <c r="N3414" s="23">
        <v>0</v>
      </c>
      <c r="O3414" s="23">
        <v>0</v>
      </c>
      <c r="P3414" s="82">
        <f t="shared" si="55"/>
        <v>0</v>
      </c>
    </row>
    <row r="3415" spans="1:16" s="24" customFormat="1" x14ac:dyDescent="0.25">
      <c r="A3415" s="23">
        <v>2019</v>
      </c>
      <c r="B3415" s="23">
        <v>12</v>
      </c>
      <c r="C3415" s="23" t="s">
        <v>124</v>
      </c>
      <c r="D3415" s="23" t="s">
        <v>353</v>
      </c>
      <c r="E3415" s="23" t="s">
        <v>543</v>
      </c>
      <c r="F3415" s="23" t="s">
        <v>354</v>
      </c>
      <c r="G3415" s="23" t="s">
        <v>355</v>
      </c>
      <c r="H3415" s="23">
        <v>0.56000000000000005</v>
      </c>
      <c r="I3415" s="23">
        <v>0</v>
      </c>
      <c r="J3415" s="23">
        <v>0</v>
      </c>
      <c r="K3415" s="23">
        <v>0.56000000000000005</v>
      </c>
      <c r="L3415" s="23">
        <v>0</v>
      </c>
      <c r="M3415" s="23">
        <v>0</v>
      </c>
      <c r="N3415" s="23">
        <v>0</v>
      </c>
      <c r="O3415" s="23">
        <v>0</v>
      </c>
      <c r="P3415" s="82">
        <f t="shared" si="55"/>
        <v>0</v>
      </c>
    </row>
    <row r="3416" spans="1:16" s="24" customFormat="1" x14ac:dyDescent="0.25">
      <c r="A3416" s="23">
        <v>2019</v>
      </c>
      <c r="B3416" s="23">
        <v>12</v>
      </c>
      <c r="C3416" s="23" t="s">
        <v>55</v>
      </c>
      <c r="D3416" s="23" t="s">
        <v>249</v>
      </c>
      <c r="E3416" s="23" t="s">
        <v>250</v>
      </c>
      <c r="F3416" s="23" t="s">
        <v>356</v>
      </c>
      <c r="G3416" s="23" t="s">
        <v>357</v>
      </c>
      <c r="H3416" s="23">
        <v>3.37</v>
      </c>
      <c r="I3416" s="23">
        <v>0</v>
      </c>
      <c r="J3416" s="23">
        <v>0</v>
      </c>
      <c r="K3416" s="23">
        <v>1.5</v>
      </c>
      <c r="L3416" s="23">
        <v>1.8599999999999999</v>
      </c>
      <c r="M3416" s="23">
        <v>0</v>
      </c>
      <c r="N3416" s="23">
        <v>0</v>
      </c>
      <c r="O3416" s="23">
        <v>0</v>
      </c>
      <c r="P3416" s="82">
        <f t="shared" si="55"/>
        <v>0</v>
      </c>
    </row>
    <row r="3417" spans="1:16" s="24" customFormat="1" x14ac:dyDescent="0.25">
      <c r="A3417" s="23">
        <v>2019</v>
      </c>
      <c r="B3417" s="23">
        <v>12</v>
      </c>
      <c r="C3417" s="23" t="s">
        <v>55</v>
      </c>
      <c r="D3417" s="23" t="s">
        <v>249</v>
      </c>
      <c r="E3417" s="23" t="s">
        <v>250</v>
      </c>
      <c r="F3417" s="23" t="s">
        <v>358</v>
      </c>
      <c r="G3417" s="23" t="s">
        <v>357</v>
      </c>
      <c r="H3417" s="23">
        <v>24.02</v>
      </c>
      <c r="I3417" s="23">
        <v>0</v>
      </c>
      <c r="J3417" s="23">
        <v>0</v>
      </c>
      <c r="K3417" s="23">
        <v>0.41</v>
      </c>
      <c r="L3417" s="23">
        <v>23.61</v>
      </c>
      <c r="M3417" s="23">
        <v>0</v>
      </c>
      <c r="N3417" s="23">
        <v>0</v>
      </c>
      <c r="O3417" s="23">
        <v>0</v>
      </c>
      <c r="P3417" s="82">
        <f t="shared" si="55"/>
        <v>0</v>
      </c>
    </row>
    <row r="3418" spans="1:16" s="24" customFormat="1" x14ac:dyDescent="0.25">
      <c r="A3418" s="23">
        <v>2019</v>
      </c>
      <c r="B3418" s="23">
        <v>12</v>
      </c>
      <c r="C3418" s="23" t="s">
        <v>55</v>
      </c>
      <c r="D3418" s="23" t="s">
        <v>249</v>
      </c>
      <c r="E3418" s="23" t="s">
        <v>250</v>
      </c>
      <c r="F3418" s="23" t="s">
        <v>359</v>
      </c>
      <c r="G3418" s="23" t="s">
        <v>357</v>
      </c>
      <c r="H3418" s="23">
        <v>48.3</v>
      </c>
      <c r="I3418" s="23">
        <v>0</v>
      </c>
      <c r="J3418" s="23">
        <v>0</v>
      </c>
      <c r="K3418" s="23">
        <v>3.36</v>
      </c>
      <c r="L3418" s="23">
        <v>44.94</v>
      </c>
      <c r="M3418" s="23">
        <v>0</v>
      </c>
      <c r="N3418" s="23">
        <v>0</v>
      </c>
      <c r="O3418" s="23">
        <v>0</v>
      </c>
      <c r="P3418" s="82">
        <f t="shared" si="55"/>
        <v>0</v>
      </c>
    </row>
    <row r="3419" spans="1:16" s="24" customFormat="1" x14ac:dyDescent="0.25">
      <c r="A3419" s="23">
        <v>2019</v>
      </c>
      <c r="B3419" s="23">
        <v>12</v>
      </c>
      <c r="C3419" s="23" t="s">
        <v>55</v>
      </c>
      <c r="D3419" s="23" t="s">
        <v>249</v>
      </c>
      <c r="E3419" s="23" t="s">
        <v>250</v>
      </c>
      <c r="F3419" s="23" t="s">
        <v>360</v>
      </c>
      <c r="G3419" s="23" t="s">
        <v>357</v>
      </c>
      <c r="H3419" s="23">
        <v>26.22</v>
      </c>
      <c r="I3419" s="23">
        <v>0</v>
      </c>
      <c r="J3419" s="23">
        <v>0</v>
      </c>
      <c r="K3419" s="23">
        <v>7.92</v>
      </c>
      <c r="L3419" s="23">
        <v>18.3</v>
      </c>
      <c r="M3419" s="23">
        <v>0</v>
      </c>
      <c r="N3419" s="23">
        <v>0</v>
      </c>
      <c r="O3419" s="23">
        <v>0</v>
      </c>
      <c r="P3419" s="82">
        <f t="shared" si="55"/>
        <v>0</v>
      </c>
    </row>
    <row r="3420" spans="1:16" s="24" customFormat="1" x14ac:dyDescent="0.25">
      <c r="A3420" s="23">
        <v>2019</v>
      </c>
      <c r="B3420" s="23">
        <v>12</v>
      </c>
      <c r="C3420" s="23" t="s">
        <v>327</v>
      </c>
      <c r="D3420" s="23" t="s">
        <v>361</v>
      </c>
      <c r="E3420" s="23" t="s">
        <v>250</v>
      </c>
      <c r="F3420" s="23" t="s">
        <v>362</v>
      </c>
      <c r="G3420" s="23" t="s">
        <v>357</v>
      </c>
      <c r="H3420" s="23">
        <v>1.3</v>
      </c>
      <c r="I3420" s="23">
        <v>0</v>
      </c>
      <c r="J3420" s="23">
        <v>0</v>
      </c>
      <c r="K3420" s="23">
        <v>0</v>
      </c>
      <c r="L3420" s="23">
        <v>1.29</v>
      </c>
      <c r="M3420" s="23">
        <v>0</v>
      </c>
      <c r="N3420" s="23">
        <v>0</v>
      </c>
      <c r="O3420" s="23">
        <v>0</v>
      </c>
      <c r="P3420" s="82">
        <f t="shared" si="55"/>
        <v>0</v>
      </c>
    </row>
    <row r="3421" spans="1:16" s="24" customFormat="1" x14ac:dyDescent="0.25">
      <c r="A3421" s="23">
        <v>2019</v>
      </c>
      <c r="B3421" s="23">
        <v>12</v>
      </c>
      <c r="C3421" s="23" t="s">
        <v>327</v>
      </c>
      <c r="D3421" s="23" t="s">
        <v>361</v>
      </c>
      <c r="E3421" s="23" t="s">
        <v>250</v>
      </c>
      <c r="F3421" s="23" t="s">
        <v>363</v>
      </c>
      <c r="G3421" s="23" t="s">
        <v>357</v>
      </c>
      <c r="H3421" s="23">
        <v>5.28</v>
      </c>
      <c r="I3421" s="23">
        <v>0</v>
      </c>
      <c r="J3421" s="23">
        <v>0</v>
      </c>
      <c r="K3421" s="23">
        <v>0.01</v>
      </c>
      <c r="L3421" s="23">
        <v>5.27</v>
      </c>
      <c r="M3421" s="23">
        <v>0</v>
      </c>
      <c r="N3421" s="23">
        <v>0</v>
      </c>
      <c r="O3421" s="23">
        <v>0</v>
      </c>
      <c r="P3421" s="82">
        <f t="shared" si="55"/>
        <v>0</v>
      </c>
    </row>
    <row r="3422" spans="1:16" s="24" customFormat="1" x14ac:dyDescent="0.25">
      <c r="A3422" s="23">
        <v>2019</v>
      </c>
      <c r="B3422" s="23">
        <v>12</v>
      </c>
      <c r="C3422" s="23" t="s">
        <v>55</v>
      </c>
      <c r="D3422" s="23" t="s">
        <v>249</v>
      </c>
      <c r="E3422" s="23" t="s">
        <v>250</v>
      </c>
      <c r="F3422" s="23" t="s">
        <v>363</v>
      </c>
      <c r="G3422" s="23" t="s">
        <v>357</v>
      </c>
      <c r="H3422" s="23">
        <v>7.92</v>
      </c>
      <c r="I3422" s="23">
        <v>0</v>
      </c>
      <c r="J3422" s="23">
        <v>0</v>
      </c>
      <c r="K3422" s="23">
        <v>0.02</v>
      </c>
      <c r="L3422" s="23">
        <v>7.9</v>
      </c>
      <c r="M3422" s="23">
        <v>0</v>
      </c>
      <c r="N3422" s="23">
        <v>0</v>
      </c>
      <c r="O3422" s="23">
        <v>0</v>
      </c>
      <c r="P3422" s="82">
        <f t="shared" si="55"/>
        <v>0</v>
      </c>
    </row>
    <row r="3423" spans="1:16" s="24" customFormat="1" x14ac:dyDescent="0.25">
      <c r="A3423" s="23">
        <v>2019</v>
      </c>
      <c r="B3423" s="23">
        <v>12</v>
      </c>
      <c r="C3423" s="23" t="s">
        <v>327</v>
      </c>
      <c r="D3423" s="23" t="s">
        <v>361</v>
      </c>
      <c r="E3423" s="23" t="s">
        <v>29</v>
      </c>
      <c r="F3423" s="23" t="s">
        <v>368</v>
      </c>
      <c r="G3423" s="23" t="s">
        <v>558</v>
      </c>
      <c r="H3423" s="23">
        <v>7.14</v>
      </c>
      <c r="I3423" s="23">
        <v>0</v>
      </c>
      <c r="J3423" s="23">
        <v>0</v>
      </c>
      <c r="K3423" s="23">
        <v>3.12</v>
      </c>
      <c r="L3423" s="23">
        <v>4.01</v>
      </c>
      <c r="M3423" s="23">
        <v>0</v>
      </c>
      <c r="N3423" s="23">
        <v>0</v>
      </c>
      <c r="O3423" s="23">
        <v>0</v>
      </c>
      <c r="P3423" s="82">
        <f t="shared" si="55"/>
        <v>0</v>
      </c>
    </row>
    <row r="3424" spans="1:16" s="24" customFormat="1" x14ac:dyDescent="0.25">
      <c r="A3424" s="23">
        <v>2019</v>
      </c>
      <c r="B3424" s="23">
        <v>12</v>
      </c>
      <c r="C3424" s="23" t="s">
        <v>327</v>
      </c>
      <c r="D3424" s="23" t="s">
        <v>369</v>
      </c>
      <c r="E3424" s="23" t="s">
        <v>29</v>
      </c>
      <c r="F3424" s="23" t="s">
        <v>368</v>
      </c>
      <c r="G3424" s="23" t="s">
        <v>558</v>
      </c>
      <c r="H3424" s="23">
        <v>1.08</v>
      </c>
      <c r="I3424" s="23">
        <v>0</v>
      </c>
      <c r="J3424" s="23">
        <v>0</v>
      </c>
      <c r="K3424" s="23">
        <v>1.08</v>
      </c>
      <c r="L3424" s="23">
        <v>0</v>
      </c>
      <c r="M3424" s="23">
        <v>0</v>
      </c>
      <c r="N3424" s="23">
        <v>0</v>
      </c>
      <c r="O3424" s="23">
        <v>0</v>
      </c>
      <c r="P3424" s="82">
        <f t="shared" si="55"/>
        <v>0</v>
      </c>
    </row>
    <row r="3425" spans="1:16" s="24" customFormat="1" x14ac:dyDescent="0.25">
      <c r="A3425" s="23">
        <v>2019</v>
      </c>
      <c r="B3425" s="23">
        <v>12</v>
      </c>
      <c r="C3425" s="23" t="s">
        <v>89</v>
      </c>
      <c r="D3425" s="23" t="s">
        <v>370</v>
      </c>
      <c r="E3425" s="23" t="s">
        <v>371</v>
      </c>
      <c r="F3425" s="23" t="s">
        <v>372</v>
      </c>
      <c r="G3425" s="23" t="s">
        <v>372</v>
      </c>
      <c r="H3425" s="23">
        <v>21.28</v>
      </c>
      <c r="I3425" s="23">
        <v>0</v>
      </c>
      <c r="J3425" s="23">
        <v>0</v>
      </c>
      <c r="K3425" s="23">
        <v>0.16</v>
      </c>
      <c r="L3425" s="23">
        <v>1.03</v>
      </c>
      <c r="M3425" s="23">
        <v>0</v>
      </c>
      <c r="N3425" s="23">
        <v>0</v>
      </c>
      <c r="O3425" s="23">
        <v>20.09</v>
      </c>
      <c r="P3425" s="82">
        <f t="shared" si="55"/>
        <v>20.09</v>
      </c>
    </row>
    <row r="3426" spans="1:16" s="24" customFormat="1" x14ac:dyDescent="0.25">
      <c r="A3426" s="23">
        <v>2019</v>
      </c>
      <c r="B3426" s="23">
        <v>12</v>
      </c>
      <c r="C3426" s="23" t="s">
        <v>124</v>
      </c>
      <c r="D3426" s="23" t="s">
        <v>373</v>
      </c>
      <c r="E3426" s="23" t="s">
        <v>29</v>
      </c>
      <c r="F3426" s="23" t="s">
        <v>374</v>
      </c>
      <c r="G3426" s="23" t="s">
        <v>375</v>
      </c>
      <c r="H3426" s="23">
        <v>15.62</v>
      </c>
      <c r="I3426" s="23">
        <v>0</v>
      </c>
      <c r="J3426" s="23">
        <v>0</v>
      </c>
      <c r="K3426" s="23">
        <v>15.62</v>
      </c>
      <c r="L3426" s="23">
        <v>0</v>
      </c>
      <c r="M3426" s="23">
        <v>0</v>
      </c>
      <c r="N3426" s="23">
        <v>0</v>
      </c>
      <c r="O3426" s="23">
        <v>0</v>
      </c>
      <c r="P3426" s="82">
        <f t="shared" si="55"/>
        <v>0</v>
      </c>
    </row>
    <row r="3427" spans="1:16" s="24" customFormat="1" x14ac:dyDescent="0.25">
      <c r="A3427" s="23">
        <v>2019</v>
      </c>
      <c r="B3427" s="23">
        <v>12</v>
      </c>
      <c r="C3427" s="23" t="s">
        <v>124</v>
      </c>
      <c r="D3427" s="23" t="s">
        <v>353</v>
      </c>
      <c r="E3427" s="23" t="s">
        <v>29</v>
      </c>
      <c r="F3427" s="23" t="s">
        <v>376</v>
      </c>
      <c r="G3427" s="23" t="s">
        <v>516</v>
      </c>
      <c r="H3427" s="23">
        <v>10.36</v>
      </c>
      <c r="I3427" s="23">
        <v>0</v>
      </c>
      <c r="J3427" s="23">
        <v>0</v>
      </c>
      <c r="K3427" s="23">
        <v>10.36</v>
      </c>
      <c r="L3427" s="23">
        <v>0</v>
      </c>
      <c r="M3427" s="23">
        <v>0</v>
      </c>
      <c r="N3427" s="23">
        <v>0</v>
      </c>
      <c r="O3427" s="23">
        <v>0</v>
      </c>
      <c r="P3427" s="82">
        <f t="shared" si="55"/>
        <v>0</v>
      </c>
    </row>
    <row r="3428" spans="1:16" s="24" customFormat="1" x14ac:dyDescent="0.25">
      <c r="A3428" s="23">
        <v>2019</v>
      </c>
      <c r="B3428" s="23">
        <v>12</v>
      </c>
      <c r="C3428" s="23" t="s">
        <v>124</v>
      </c>
      <c r="D3428" s="23" t="s">
        <v>353</v>
      </c>
      <c r="E3428" s="23" t="s">
        <v>29</v>
      </c>
      <c r="F3428" s="23" t="s">
        <v>378</v>
      </c>
      <c r="G3428" s="23" t="s">
        <v>516</v>
      </c>
      <c r="H3428" s="23">
        <v>1.45</v>
      </c>
      <c r="I3428" s="23">
        <v>0</v>
      </c>
      <c r="J3428" s="23">
        <v>0</v>
      </c>
      <c r="K3428" s="23">
        <v>1.45</v>
      </c>
      <c r="L3428" s="23">
        <v>0</v>
      </c>
      <c r="M3428" s="23">
        <v>0</v>
      </c>
      <c r="N3428" s="23">
        <v>0</v>
      </c>
      <c r="O3428" s="23">
        <v>0</v>
      </c>
      <c r="P3428" s="82">
        <f t="shared" si="55"/>
        <v>0</v>
      </c>
    </row>
    <row r="3429" spans="1:16" s="24" customFormat="1" x14ac:dyDescent="0.25">
      <c r="A3429" s="23">
        <v>2019</v>
      </c>
      <c r="B3429" s="23">
        <v>12</v>
      </c>
      <c r="C3429" s="23" t="s">
        <v>124</v>
      </c>
      <c r="D3429" s="23" t="s">
        <v>379</v>
      </c>
      <c r="E3429" s="23" t="s">
        <v>29</v>
      </c>
      <c r="F3429" s="23" t="s">
        <v>380</v>
      </c>
      <c r="G3429" s="23" t="s">
        <v>375</v>
      </c>
      <c r="H3429" s="23">
        <v>0.22</v>
      </c>
      <c r="I3429" s="23">
        <v>0</v>
      </c>
      <c r="J3429" s="23">
        <v>0</v>
      </c>
      <c r="K3429" s="23">
        <v>0.22</v>
      </c>
      <c r="L3429" s="23">
        <v>0</v>
      </c>
      <c r="M3429" s="23">
        <v>0</v>
      </c>
      <c r="N3429" s="23">
        <v>0</v>
      </c>
      <c r="O3429" s="23">
        <v>0</v>
      </c>
      <c r="P3429" s="82">
        <f t="shared" si="55"/>
        <v>0</v>
      </c>
    </row>
    <row r="3430" spans="1:16" s="24" customFormat="1" x14ac:dyDescent="0.25">
      <c r="A3430" s="23">
        <v>2019</v>
      </c>
      <c r="B3430" s="23">
        <v>12</v>
      </c>
      <c r="C3430" s="23" t="s">
        <v>124</v>
      </c>
      <c r="D3430" s="23" t="s">
        <v>373</v>
      </c>
      <c r="E3430" s="23" t="s">
        <v>29</v>
      </c>
      <c r="F3430" s="23" t="s">
        <v>381</v>
      </c>
      <c r="G3430" s="23" t="s">
        <v>375</v>
      </c>
      <c r="H3430" s="23">
        <v>1.2</v>
      </c>
      <c r="I3430" s="23">
        <v>0</v>
      </c>
      <c r="J3430" s="23">
        <v>0</v>
      </c>
      <c r="K3430" s="23">
        <v>1.2</v>
      </c>
      <c r="L3430" s="23">
        <v>0</v>
      </c>
      <c r="M3430" s="23">
        <v>0</v>
      </c>
      <c r="N3430" s="23">
        <v>0</v>
      </c>
      <c r="O3430" s="23">
        <v>0</v>
      </c>
      <c r="P3430" s="82">
        <f t="shared" si="55"/>
        <v>0</v>
      </c>
    </row>
    <row r="3431" spans="1:16" s="24" customFormat="1" x14ac:dyDescent="0.25">
      <c r="A3431" s="23">
        <v>2019</v>
      </c>
      <c r="B3431" s="23">
        <v>12</v>
      </c>
      <c r="C3431" s="23" t="s">
        <v>124</v>
      </c>
      <c r="D3431" s="23" t="s">
        <v>379</v>
      </c>
      <c r="E3431" s="23" t="s">
        <v>29</v>
      </c>
      <c r="F3431" s="23" t="s">
        <v>381</v>
      </c>
      <c r="G3431" s="23" t="s">
        <v>375</v>
      </c>
      <c r="H3431" s="23">
        <v>2.1800000000000002</v>
      </c>
      <c r="I3431" s="23">
        <v>0</v>
      </c>
      <c r="J3431" s="23">
        <v>0</v>
      </c>
      <c r="K3431" s="23">
        <v>2.1800000000000002</v>
      </c>
      <c r="L3431" s="23">
        <v>0</v>
      </c>
      <c r="M3431" s="23">
        <v>0</v>
      </c>
      <c r="N3431" s="23">
        <v>0</v>
      </c>
      <c r="O3431" s="23">
        <v>0</v>
      </c>
      <c r="P3431" s="82">
        <f t="shared" si="55"/>
        <v>0</v>
      </c>
    </row>
    <row r="3432" spans="1:16" s="24" customFormat="1" x14ac:dyDescent="0.25">
      <c r="A3432" s="23">
        <v>2019</v>
      </c>
      <c r="B3432" s="23">
        <v>12</v>
      </c>
      <c r="C3432" s="23" t="s">
        <v>124</v>
      </c>
      <c r="D3432" s="23" t="s">
        <v>382</v>
      </c>
      <c r="E3432" s="23" t="s">
        <v>29</v>
      </c>
      <c r="F3432" s="23" t="s">
        <v>383</v>
      </c>
      <c r="G3432" s="23" t="s">
        <v>384</v>
      </c>
      <c r="H3432" s="23">
        <v>2.4</v>
      </c>
      <c r="I3432" s="23">
        <v>0</v>
      </c>
      <c r="J3432" s="23">
        <v>0</v>
      </c>
      <c r="K3432" s="23">
        <v>2.4</v>
      </c>
      <c r="L3432" s="23">
        <v>0</v>
      </c>
      <c r="M3432" s="23">
        <v>0</v>
      </c>
      <c r="N3432" s="23">
        <v>0</v>
      </c>
      <c r="O3432" s="23">
        <v>0</v>
      </c>
      <c r="P3432" s="82">
        <f t="shared" si="55"/>
        <v>0</v>
      </c>
    </row>
    <row r="3433" spans="1:16" s="24" customFormat="1" x14ac:dyDescent="0.25">
      <c r="A3433" s="23">
        <v>2019</v>
      </c>
      <c r="B3433" s="23">
        <v>12</v>
      </c>
      <c r="C3433" s="23" t="s">
        <v>124</v>
      </c>
      <c r="D3433" s="23" t="s">
        <v>353</v>
      </c>
      <c r="E3433" s="23" t="s">
        <v>29</v>
      </c>
      <c r="F3433" s="23" t="s">
        <v>353</v>
      </c>
      <c r="G3433" s="23" t="s">
        <v>353</v>
      </c>
      <c r="H3433" s="23">
        <v>74.430000000000007</v>
      </c>
      <c r="I3433" s="23">
        <v>0</v>
      </c>
      <c r="J3433" s="23">
        <v>0</v>
      </c>
      <c r="K3433" s="23">
        <v>74.430000000000007</v>
      </c>
      <c r="L3433" s="23">
        <v>0</v>
      </c>
      <c r="M3433" s="23">
        <v>0</v>
      </c>
      <c r="N3433" s="23">
        <v>0</v>
      </c>
      <c r="O3433" s="23">
        <v>0</v>
      </c>
      <c r="P3433" s="82">
        <f t="shared" si="55"/>
        <v>0</v>
      </c>
    </row>
    <row r="3434" spans="1:16" s="24" customFormat="1" x14ac:dyDescent="0.25">
      <c r="A3434" s="23">
        <v>2019</v>
      </c>
      <c r="B3434" s="23">
        <v>12</v>
      </c>
      <c r="C3434" s="23" t="s">
        <v>124</v>
      </c>
      <c r="D3434" s="23" t="s">
        <v>353</v>
      </c>
      <c r="E3434" s="23" t="s">
        <v>29</v>
      </c>
      <c r="F3434" s="23" t="s">
        <v>385</v>
      </c>
      <c r="G3434" s="23" t="s">
        <v>516</v>
      </c>
      <c r="H3434" s="23">
        <v>5.14</v>
      </c>
      <c r="I3434" s="23">
        <v>0</v>
      </c>
      <c r="J3434" s="23">
        <v>0</v>
      </c>
      <c r="K3434" s="23">
        <v>5.14</v>
      </c>
      <c r="L3434" s="23">
        <v>0</v>
      </c>
      <c r="M3434" s="23">
        <v>0</v>
      </c>
      <c r="N3434" s="23">
        <v>0</v>
      </c>
      <c r="O3434" s="23">
        <v>0</v>
      </c>
      <c r="P3434" s="82">
        <f t="shared" si="55"/>
        <v>0</v>
      </c>
    </row>
    <row r="3435" spans="1:16" s="24" customFormat="1" x14ac:dyDescent="0.25">
      <c r="A3435" s="23">
        <v>2019</v>
      </c>
      <c r="B3435" s="23">
        <v>12</v>
      </c>
      <c r="C3435" s="23" t="s">
        <v>124</v>
      </c>
      <c r="D3435" s="23" t="s">
        <v>353</v>
      </c>
      <c r="E3435" s="23" t="s">
        <v>29</v>
      </c>
      <c r="F3435" s="23" t="s">
        <v>386</v>
      </c>
      <c r="G3435" s="23" t="s">
        <v>516</v>
      </c>
      <c r="H3435" s="23">
        <v>1.07</v>
      </c>
      <c r="I3435" s="23">
        <v>0</v>
      </c>
      <c r="J3435" s="23">
        <v>0</v>
      </c>
      <c r="K3435" s="23">
        <v>1.07</v>
      </c>
      <c r="L3435" s="23">
        <v>0</v>
      </c>
      <c r="M3435" s="23">
        <v>0</v>
      </c>
      <c r="N3435" s="23">
        <v>0</v>
      </c>
      <c r="O3435" s="23">
        <v>0</v>
      </c>
      <c r="P3435" s="82">
        <f t="shared" si="55"/>
        <v>0</v>
      </c>
    </row>
    <row r="3436" spans="1:16" s="24" customFormat="1" x14ac:dyDescent="0.25">
      <c r="A3436" s="23">
        <v>2019</v>
      </c>
      <c r="B3436" s="23">
        <v>12</v>
      </c>
      <c r="C3436" s="23" t="s">
        <v>387</v>
      </c>
      <c r="D3436" s="23" t="s">
        <v>388</v>
      </c>
      <c r="E3436" s="23" t="s">
        <v>29</v>
      </c>
      <c r="F3436" s="23" t="s">
        <v>389</v>
      </c>
      <c r="G3436" s="23" t="s">
        <v>516</v>
      </c>
      <c r="H3436" s="23">
        <v>61.69</v>
      </c>
      <c r="I3436" s="23">
        <v>0</v>
      </c>
      <c r="J3436" s="23">
        <v>0</v>
      </c>
      <c r="K3436" s="23">
        <v>61.69</v>
      </c>
      <c r="L3436" s="23">
        <v>0</v>
      </c>
      <c r="M3436" s="23">
        <v>0</v>
      </c>
      <c r="N3436" s="23">
        <v>0</v>
      </c>
      <c r="O3436" s="23">
        <v>0</v>
      </c>
      <c r="P3436" s="82">
        <f t="shared" si="55"/>
        <v>0</v>
      </c>
    </row>
    <row r="3437" spans="1:16" s="24" customFormat="1" x14ac:dyDescent="0.25">
      <c r="A3437" s="23">
        <v>2019</v>
      </c>
      <c r="B3437" s="23">
        <v>12</v>
      </c>
      <c r="C3437" s="23" t="s">
        <v>124</v>
      </c>
      <c r="D3437" s="23" t="s">
        <v>382</v>
      </c>
      <c r="E3437" s="23" t="s">
        <v>29</v>
      </c>
      <c r="F3437" s="23" t="s">
        <v>390</v>
      </c>
      <c r="G3437" s="23" t="s">
        <v>384</v>
      </c>
      <c r="H3437" s="23">
        <v>3</v>
      </c>
      <c r="I3437" s="23">
        <v>0</v>
      </c>
      <c r="J3437" s="23">
        <v>0</v>
      </c>
      <c r="K3437" s="23">
        <v>3</v>
      </c>
      <c r="L3437" s="23">
        <v>0</v>
      </c>
      <c r="M3437" s="23">
        <v>0</v>
      </c>
      <c r="N3437" s="23">
        <v>0</v>
      </c>
      <c r="O3437" s="23">
        <v>0</v>
      </c>
      <c r="P3437" s="82">
        <f t="shared" si="55"/>
        <v>0</v>
      </c>
    </row>
    <row r="3438" spans="1:16" s="24" customFormat="1" x14ac:dyDescent="0.25">
      <c r="A3438" s="23">
        <v>2019</v>
      </c>
      <c r="B3438" s="23">
        <v>12</v>
      </c>
      <c r="C3438" s="23" t="s">
        <v>19</v>
      </c>
      <c r="D3438" s="23" t="s">
        <v>20</v>
      </c>
      <c r="E3438" s="23" t="s">
        <v>104</v>
      </c>
      <c r="F3438" s="23" t="s">
        <v>391</v>
      </c>
      <c r="G3438" s="23" t="s">
        <v>392</v>
      </c>
      <c r="H3438" s="23">
        <v>1.29</v>
      </c>
      <c r="I3438" s="23">
        <v>0</v>
      </c>
      <c r="J3438" s="23">
        <v>0</v>
      </c>
      <c r="K3438" s="23">
        <v>1.29</v>
      </c>
      <c r="L3438" s="23">
        <v>0</v>
      </c>
      <c r="M3438" s="23">
        <v>0</v>
      </c>
      <c r="N3438" s="23">
        <v>0</v>
      </c>
      <c r="O3438" s="23">
        <v>0</v>
      </c>
      <c r="P3438" s="82">
        <f t="shared" si="55"/>
        <v>0</v>
      </c>
    </row>
    <row r="3439" spans="1:16" s="24" customFormat="1" x14ac:dyDescent="0.25">
      <c r="A3439" s="23">
        <v>2019</v>
      </c>
      <c r="B3439" s="23">
        <v>12</v>
      </c>
      <c r="C3439" s="23" t="s">
        <v>15</v>
      </c>
      <c r="D3439" s="23" t="s">
        <v>393</v>
      </c>
      <c r="E3439" s="23" t="s">
        <v>43</v>
      </c>
      <c r="F3439" s="23" t="s">
        <v>393</v>
      </c>
      <c r="G3439" s="23" t="s">
        <v>393</v>
      </c>
      <c r="H3439" s="23">
        <v>1.05</v>
      </c>
      <c r="I3439" s="23">
        <v>0</v>
      </c>
      <c r="J3439" s="23">
        <v>0</v>
      </c>
      <c r="K3439" s="23">
        <v>0.06</v>
      </c>
      <c r="L3439" s="23">
        <v>0.99</v>
      </c>
      <c r="M3439" s="23">
        <v>0</v>
      </c>
      <c r="N3439" s="23">
        <v>0</v>
      </c>
      <c r="O3439" s="23">
        <v>0</v>
      </c>
      <c r="P3439" s="82">
        <f t="shared" si="55"/>
        <v>0</v>
      </c>
    </row>
    <row r="3440" spans="1:16" s="24" customFormat="1" x14ac:dyDescent="0.25">
      <c r="A3440" s="23">
        <v>2019</v>
      </c>
      <c r="B3440" s="23">
        <v>12</v>
      </c>
      <c r="C3440" s="23" t="s">
        <v>15</v>
      </c>
      <c r="D3440" s="23" t="s">
        <v>393</v>
      </c>
      <c r="E3440" s="23" t="s">
        <v>43</v>
      </c>
      <c r="F3440" s="23" t="s">
        <v>394</v>
      </c>
      <c r="G3440" s="23" t="s">
        <v>393</v>
      </c>
      <c r="H3440" s="23">
        <v>3.12</v>
      </c>
      <c r="I3440" s="23">
        <v>0</v>
      </c>
      <c r="J3440" s="23">
        <v>0</v>
      </c>
      <c r="K3440" s="23">
        <v>1.9300000000000002</v>
      </c>
      <c r="L3440" s="23">
        <v>1.18</v>
      </c>
      <c r="M3440" s="23">
        <v>0</v>
      </c>
      <c r="N3440" s="23">
        <v>0</v>
      </c>
      <c r="O3440" s="23">
        <v>0</v>
      </c>
      <c r="P3440" s="82">
        <f t="shared" si="55"/>
        <v>0</v>
      </c>
    </row>
    <row r="3441" spans="1:16" s="24" customFormat="1" x14ac:dyDescent="0.25">
      <c r="A3441" s="23">
        <v>2019</v>
      </c>
      <c r="B3441" s="23">
        <v>12</v>
      </c>
      <c r="C3441" s="23" t="s">
        <v>15</v>
      </c>
      <c r="D3441" s="23" t="s">
        <v>536</v>
      </c>
      <c r="E3441" s="23" t="s">
        <v>43</v>
      </c>
      <c r="F3441" s="23" t="s">
        <v>394</v>
      </c>
      <c r="G3441" s="23" t="s">
        <v>393</v>
      </c>
      <c r="H3441" s="23">
        <v>0.37</v>
      </c>
      <c r="I3441" s="23">
        <v>0</v>
      </c>
      <c r="J3441" s="23">
        <v>0</v>
      </c>
      <c r="K3441" s="23">
        <v>0</v>
      </c>
      <c r="L3441" s="23">
        <v>0.37</v>
      </c>
      <c r="M3441" s="23">
        <v>0</v>
      </c>
      <c r="N3441" s="23">
        <v>0</v>
      </c>
      <c r="O3441" s="23">
        <v>0</v>
      </c>
      <c r="P3441" s="82">
        <f t="shared" si="55"/>
        <v>0</v>
      </c>
    </row>
    <row r="3442" spans="1:16" s="24" customFormat="1" x14ac:dyDescent="0.25">
      <c r="A3442" s="23">
        <v>2019</v>
      </c>
      <c r="B3442" s="23">
        <v>12</v>
      </c>
      <c r="C3442" s="23" t="s">
        <v>15</v>
      </c>
      <c r="D3442" s="23" t="s">
        <v>393</v>
      </c>
      <c r="E3442" s="23" t="s">
        <v>43</v>
      </c>
      <c r="F3442" s="23" t="s">
        <v>395</v>
      </c>
      <c r="G3442" s="23" t="s">
        <v>393</v>
      </c>
      <c r="H3442" s="23">
        <v>0.9</v>
      </c>
      <c r="I3442" s="23">
        <v>0</v>
      </c>
      <c r="J3442" s="23">
        <v>0</v>
      </c>
      <c r="K3442" s="23">
        <v>0.9</v>
      </c>
      <c r="L3442" s="23">
        <v>0</v>
      </c>
      <c r="M3442" s="23">
        <v>0</v>
      </c>
      <c r="N3442" s="23">
        <v>0</v>
      </c>
      <c r="O3442" s="23">
        <v>0</v>
      </c>
      <c r="P3442" s="82">
        <f t="shared" si="55"/>
        <v>0</v>
      </c>
    </row>
    <row r="3443" spans="1:16" s="24" customFormat="1" x14ac:dyDescent="0.25">
      <c r="A3443" s="23">
        <v>2019</v>
      </c>
      <c r="B3443" s="23">
        <v>12</v>
      </c>
      <c r="C3443" s="23" t="s">
        <v>15</v>
      </c>
      <c r="D3443" s="23" t="s">
        <v>393</v>
      </c>
      <c r="E3443" s="23" t="s">
        <v>43</v>
      </c>
      <c r="F3443" s="23" t="s">
        <v>396</v>
      </c>
      <c r="G3443" s="23" t="s">
        <v>396</v>
      </c>
      <c r="H3443" s="23">
        <v>2.14</v>
      </c>
      <c r="I3443" s="23">
        <v>0</v>
      </c>
      <c r="J3443" s="23">
        <v>0</v>
      </c>
      <c r="K3443" s="23">
        <v>2.14</v>
      </c>
      <c r="L3443" s="23">
        <v>0</v>
      </c>
      <c r="M3443" s="23">
        <v>0</v>
      </c>
      <c r="N3443" s="23">
        <v>0</v>
      </c>
      <c r="O3443" s="23">
        <v>0</v>
      </c>
      <c r="P3443" s="82">
        <f t="shared" si="55"/>
        <v>0</v>
      </c>
    </row>
    <row r="3444" spans="1:16" s="24" customFormat="1" x14ac:dyDescent="0.25">
      <c r="A3444" s="23">
        <v>2019</v>
      </c>
      <c r="B3444" s="23">
        <v>12</v>
      </c>
      <c r="C3444" s="23" t="s">
        <v>55</v>
      </c>
      <c r="D3444" s="23" t="s">
        <v>249</v>
      </c>
      <c r="E3444" s="23" t="s">
        <v>29</v>
      </c>
      <c r="F3444" s="23" t="s">
        <v>397</v>
      </c>
      <c r="G3444" s="23" t="s">
        <v>398</v>
      </c>
      <c r="H3444" s="23">
        <v>13.46</v>
      </c>
      <c r="I3444" s="23">
        <v>0</v>
      </c>
      <c r="J3444" s="23">
        <v>0</v>
      </c>
      <c r="K3444" s="23">
        <v>7.0000000000000007E-2</v>
      </c>
      <c r="L3444" s="23">
        <v>0</v>
      </c>
      <c r="M3444" s="23">
        <v>0</v>
      </c>
      <c r="N3444" s="23">
        <v>0</v>
      </c>
      <c r="O3444" s="23">
        <v>13.39</v>
      </c>
      <c r="P3444" s="82">
        <f t="shared" si="55"/>
        <v>13.39</v>
      </c>
    </row>
    <row r="3445" spans="1:16" s="24" customFormat="1" x14ac:dyDescent="0.25">
      <c r="A3445" s="23">
        <v>2019</v>
      </c>
      <c r="B3445" s="23">
        <v>12</v>
      </c>
      <c r="C3445" s="23" t="s">
        <v>55</v>
      </c>
      <c r="D3445" s="23" t="s">
        <v>249</v>
      </c>
      <c r="E3445" s="23" t="s">
        <v>29</v>
      </c>
      <c r="F3445" s="23" t="s">
        <v>398</v>
      </c>
      <c r="G3445" s="23" t="s">
        <v>398</v>
      </c>
      <c r="H3445" s="23">
        <v>95.56</v>
      </c>
      <c r="I3445" s="23">
        <v>0</v>
      </c>
      <c r="J3445" s="23">
        <v>0</v>
      </c>
      <c r="K3445" s="23">
        <v>4.92</v>
      </c>
      <c r="L3445" s="23">
        <v>27.1</v>
      </c>
      <c r="M3445" s="23">
        <v>0</v>
      </c>
      <c r="N3445" s="23">
        <v>0</v>
      </c>
      <c r="O3445" s="23">
        <v>63.54</v>
      </c>
      <c r="P3445" s="82">
        <f t="shared" si="55"/>
        <v>63.54</v>
      </c>
    </row>
    <row r="3446" spans="1:16" s="24" customFormat="1" x14ac:dyDescent="0.25">
      <c r="A3446" s="23">
        <v>2019</v>
      </c>
      <c r="B3446" s="23">
        <v>12</v>
      </c>
      <c r="C3446" s="23" t="s">
        <v>61</v>
      </c>
      <c r="D3446" s="23" t="s">
        <v>399</v>
      </c>
      <c r="E3446" s="23" t="s">
        <v>29</v>
      </c>
      <c r="F3446" s="23" t="s">
        <v>400</v>
      </c>
      <c r="G3446" s="23" t="s">
        <v>401</v>
      </c>
      <c r="H3446" s="23">
        <v>10.17</v>
      </c>
      <c r="I3446" s="23">
        <v>0</v>
      </c>
      <c r="J3446" s="23">
        <v>0</v>
      </c>
      <c r="K3446" s="23">
        <v>0.44</v>
      </c>
      <c r="L3446" s="23">
        <v>2.5099999999999998</v>
      </c>
      <c r="M3446" s="23">
        <v>7.22</v>
      </c>
      <c r="N3446" s="23">
        <v>5.32</v>
      </c>
      <c r="O3446" s="23">
        <v>0</v>
      </c>
      <c r="P3446" s="82">
        <f t="shared" si="55"/>
        <v>1.8999999999999995</v>
      </c>
    </row>
    <row r="3447" spans="1:16" s="24" customFormat="1" x14ac:dyDescent="0.25">
      <c r="A3447" s="23">
        <v>2019</v>
      </c>
      <c r="B3447" s="23">
        <v>12</v>
      </c>
      <c r="C3447" s="23" t="s">
        <v>61</v>
      </c>
      <c r="D3447" s="23" t="s">
        <v>401</v>
      </c>
      <c r="E3447" s="23" t="s">
        <v>29</v>
      </c>
      <c r="F3447" s="23" t="s">
        <v>401</v>
      </c>
      <c r="G3447" s="23" t="s">
        <v>401</v>
      </c>
      <c r="H3447" s="23">
        <v>1.06</v>
      </c>
      <c r="I3447" s="23">
        <v>0</v>
      </c>
      <c r="J3447" s="23">
        <v>0</v>
      </c>
      <c r="K3447" s="23">
        <v>0.13</v>
      </c>
      <c r="L3447" s="23">
        <v>0.21</v>
      </c>
      <c r="M3447" s="23">
        <v>0</v>
      </c>
      <c r="N3447" s="23">
        <v>0</v>
      </c>
      <c r="O3447" s="23">
        <v>0.73</v>
      </c>
      <c r="P3447" s="82">
        <f t="shared" si="55"/>
        <v>0.73</v>
      </c>
    </row>
    <row r="3448" spans="1:16" s="24" customFormat="1" x14ac:dyDescent="0.25">
      <c r="A3448" s="23">
        <v>2019</v>
      </c>
      <c r="B3448" s="23">
        <v>12</v>
      </c>
      <c r="C3448" s="23" t="s">
        <v>61</v>
      </c>
      <c r="D3448" s="23" t="s">
        <v>62</v>
      </c>
      <c r="E3448" s="23" t="s">
        <v>29</v>
      </c>
      <c r="F3448" s="23" t="s">
        <v>402</v>
      </c>
      <c r="G3448" s="23" t="s">
        <v>401</v>
      </c>
      <c r="H3448" s="23">
        <v>55.64</v>
      </c>
      <c r="I3448" s="23">
        <v>0</v>
      </c>
      <c r="J3448" s="23">
        <v>0</v>
      </c>
      <c r="K3448" s="23">
        <v>1.87</v>
      </c>
      <c r="L3448" s="23">
        <v>53.77</v>
      </c>
      <c r="M3448" s="23">
        <v>0</v>
      </c>
      <c r="N3448" s="23">
        <v>0</v>
      </c>
      <c r="O3448" s="23">
        <v>0</v>
      </c>
      <c r="P3448" s="82">
        <f t="shared" si="55"/>
        <v>0</v>
      </c>
    </row>
    <row r="3449" spans="1:16" s="24" customFormat="1" x14ac:dyDescent="0.25">
      <c r="A3449" s="23">
        <v>2019</v>
      </c>
      <c r="B3449" s="23">
        <v>12</v>
      </c>
      <c r="C3449" s="23" t="s">
        <v>61</v>
      </c>
      <c r="D3449" s="23" t="s">
        <v>401</v>
      </c>
      <c r="E3449" s="23" t="s">
        <v>29</v>
      </c>
      <c r="F3449" s="23" t="s">
        <v>402</v>
      </c>
      <c r="G3449" s="23" t="s">
        <v>401</v>
      </c>
      <c r="H3449" s="23">
        <v>31.13</v>
      </c>
      <c r="I3449" s="23">
        <v>0</v>
      </c>
      <c r="J3449" s="23">
        <v>0</v>
      </c>
      <c r="K3449" s="23">
        <v>1.04</v>
      </c>
      <c r="L3449" s="23">
        <v>30.09</v>
      </c>
      <c r="M3449" s="23">
        <v>0</v>
      </c>
      <c r="N3449" s="23">
        <v>0</v>
      </c>
      <c r="O3449" s="23">
        <v>0</v>
      </c>
      <c r="P3449" s="82">
        <f t="shared" si="55"/>
        <v>0</v>
      </c>
    </row>
    <row r="3450" spans="1:16" s="24" customFormat="1" x14ac:dyDescent="0.25">
      <c r="A3450" s="23">
        <v>2019</v>
      </c>
      <c r="B3450" s="23">
        <v>12</v>
      </c>
      <c r="C3450" s="23" t="s">
        <v>19</v>
      </c>
      <c r="D3450" s="23" t="s">
        <v>70</v>
      </c>
      <c r="E3450" s="23" t="s">
        <v>364</v>
      </c>
      <c r="F3450" s="23" t="s">
        <v>406</v>
      </c>
      <c r="G3450" s="23" t="s">
        <v>407</v>
      </c>
      <c r="H3450" s="23">
        <v>3564.8999999999996</v>
      </c>
      <c r="I3450" s="23">
        <v>0</v>
      </c>
      <c r="J3450" s="23">
        <v>3464.9699999999993</v>
      </c>
      <c r="K3450" s="23">
        <v>10.120000000000001</v>
      </c>
      <c r="L3450" s="23">
        <v>89.8</v>
      </c>
      <c r="M3450" s="23">
        <v>0</v>
      </c>
      <c r="N3450" s="23">
        <v>0</v>
      </c>
      <c r="O3450" s="23">
        <v>0</v>
      </c>
      <c r="P3450" s="82">
        <f t="shared" si="55"/>
        <v>0</v>
      </c>
    </row>
    <row r="3451" spans="1:16" s="24" customFormat="1" x14ac:dyDescent="0.25">
      <c r="A3451" s="23">
        <v>2019</v>
      </c>
      <c r="B3451" s="23">
        <v>12</v>
      </c>
      <c r="C3451" s="23" t="s">
        <v>19</v>
      </c>
      <c r="D3451" s="23" t="s">
        <v>70</v>
      </c>
      <c r="E3451" s="23" t="s">
        <v>364</v>
      </c>
      <c r="F3451" s="23" t="s">
        <v>408</v>
      </c>
      <c r="G3451" s="23" t="s">
        <v>407</v>
      </c>
      <c r="H3451" s="23">
        <v>1833.01</v>
      </c>
      <c r="I3451" s="23">
        <v>0</v>
      </c>
      <c r="J3451" s="23">
        <v>1781.64</v>
      </c>
      <c r="K3451" s="23">
        <v>5.2</v>
      </c>
      <c r="L3451" s="23">
        <v>46.18</v>
      </c>
      <c r="M3451" s="23">
        <v>0</v>
      </c>
      <c r="N3451" s="23">
        <v>0</v>
      </c>
      <c r="O3451" s="23">
        <v>0</v>
      </c>
      <c r="P3451" s="82">
        <f t="shared" si="55"/>
        <v>0</v>
      </c>
    </row>
    <row r="3452" spans="1:16" s="24" customFormat="1" x14ac:dyDescent="0.25">
      <c r="A3452" s="23">
        <v>2019</v>
      </c>
      <c r="B3452" s="23">
        <v>12</v>
      </c>
      <c r="C3452" s="23" t="s">
        <v>19</v>
      </c>
      <c r="D3452" s="23" t="s">
        <v>70</v>
      </c>
      <c r="E3452" s="23" t="s">
        <v>364</v>
      </c>
      <c r="F3452" s="23" t="s">
        <v>409</v>
      </c>
      <c r="G3452" s="23" t="s">
        <v>407</v>
      </c>
      <c r="H3452" s="23">
        <v>13190.1</v>
      </c>
      <c r="I3452" s="23">
        <v>0</v>
      </c>
      <c r="J3452" s="23">
        <v>6782.4999999999991</v>
      </c>
      <c r="K3452" s="23">
        <v>31.509999999999998</v>
      </c>
      <c r="L3452" s="23">
        <v>273.72000000000003</v>
      </c>
      <c r="M3452" s="23">
        <v>4343.0499999999993</v>
      </c>
      <c r="N3452" s="23">
        <v>0</v>
      </c>
      <c r="O3452" s="23">
        <v>1759.33</v>
      </c>
      <c r="P3452" s="82">
        <f t="shared" si="55"/>
        <v>6102.3799999999992</v>
      </c>
    </row>
    <row r="3453" spans="1:16" s="24" customFormat="1" x14ac:dyDescent="0.25">
      <c r="A3453" s="23">
        <v>2019</v>
      </c>
      <c r="B3453" s="23">
        <v>12</v>
      </c>
      <c r="C3453" s="23" t="s">
        <v>61</v>
      </c>
      <c r="D3453" s="23" t="s">
        <v>399</v>
      </c>
      <c r="E3453" s="23" t="s">
        <v>29</v>
      </c>
      <c r="F3453" s="23" t="s">
        <v>410</v>
      </c>
      <c r="G3453" s="23" t="s">
        <v>411</v>
      </c>
      <c r="H3453" s="23">
        <v>8.9</v>
      </c>
      <c r="I3453" s="23">
        <v>0</v>
      </c>
      <c r="J3453" s="23">
        <v>0</v>
      </c>
      <c r="K3453" s="23">
        <v>0.39</v>
      </c>
      <c r="L3453" s="23">
        <v>2.21</v>
      </c>
      <c r="M3453" s="23">
        <v>6.31</v>
      </c>
      <c r="N3453" s="23">
        <v>2.42</v>
      </c>
      <c r="O3453" s="23">
        <v>0</v>
      </c>
      <c r="P3453" s="82">
        <f t="shared" si="55"/>
        <v>3.8899999999999997</v>
      </c>
    </row>
    <row r="3454" spans="1:16" s="24" customFormat="1" x14ac:dyDescent="0.25">
      <c r="A3454" s="23">
        <v>2019</v>
      </c>
      <c r="B3454" s="23">
        <v>12</v>
      </c>
      <c r="C3454" s="23" t="s">
        <v>61</v>
      </c>
      <c r="D3454" s="23" t="s">
        <v>399</v>
      </c>
      <c r="E3454" s="23" t="s">
        <v>29</v>
      </c>
      <c r="F3454" s="23" t="s">
        <v>412</v>
      </c>
      <c r="G3454" s="23" t="s">
        <v>411</v>
      </c>
      <c r="H3454" s="23">
        <v>1.41</v>
      </c>
      <c r="I3454" s="23">
        <v>0</v>
      </c>
      <c r="J3454" s="23">
        <v>0</v>
      </c>
      <c r="K3454" s="23">
        <v>1.41</v>
      </c>
      <c r="L3454" s="23">
        <v>0</v>
      </c>
      <c r="M3454" s="23">
        <v>0</v>
      </c>
      <c r="N3454" s="23">
        <v>0</v>
      </c>
      <c r="O3454" s="23">
        <v>0</v>
      </c>
      <c r="P3454" s="82">
        <f t="shared" si="55"/>
        <v>0</v>
      </c>
    </row>
    <row r="3455" spans="1:16" s="24" customFormat="1" x14ac:dyDescent="0.25">
      <c r="A3455" s="23">
        <v>2019</v>
      </c>
      <c r="B3455" s="23">
        <v>12</v>
      </c>
      <c r="C3455" s="23" t="s">
        <v>61</v>
      </c>
      <c r="D3455" s="23" t="s">
        <v>62</v>
      </c>
      <c r="E3455" s="23" t="s">
        <v>29</v>
      </c>
      <c r="F3455" s="23" t="s">
        <v>413</v>
      </c>
      <c r="G3455" s="23" t="s">
        <v>411</v>
      </c>
      <c r="H3455" s="23">
        <v>3.09</v>
      </c>
      <c r="I3455" s="23">
        <v>0</v>
      </c>
      <c r="J3455" s="23">
        <v>0</v>
      </c>
      <c r="K3455" s="23">
        <v>3.09</v>
      </c>
      <c r="L3455" s="23">
        <v>0</v>
      </c>
      <c r="M3455" s="23">
        <v>0</v>
      </c>
      <c r="N3455" s="23">
        <v>0</v>
      </c>
      <c r="O3455" s="23">
        <v>0</v>
      </c>
      <c r="P3455" s="82">
        <f t="shared" si="55"/>
        <v>0</v>
      </c>
    </row>
    <row r="3456" spans="1:16" s="24" customFormat="1" x14ac:dyDescent="0.25">
      <c r="A3456" s="23">
        <v>2019</v>
      </c>
      <c r="B3456" s="23">
        <v>12</v>
      </c>
      <c r="C3456" s="23" t="s">
        <v>61</v>
      </c>
      <c r="D3456" s="23" t="s">
        <v>399</v>
      </c>
      <c r="E3456" s="23" t="s">
        <v>29</v>
      </c>
      <c r="F3456" s="23" t="s">
        <v>414</v>
      </c>
      <c r="G3456" s="23" t="s">
        <v>411</v>
      </c>
      <c r="H3456" s="23">
        <v>7.32</v>
      </c>
      <c r="I3456" s="23">
        <v>0</v>
      </c>
      <c r="J3456" s="23">
        <v>0</v>
      </c>
      <c r="K3456" s="23">
        <v>7.0000000000000007E-2</v>
      </c>
      <c r="L3456" s="23">
        <v>0</v>
      </c>
      <c r="M3456" s="23">
        <v>7.25</v>
      </c>
      <c r="N3456" s="23">
        <v>2.7800000000000002</v>
      </c>
      <c r="O3456" s="23">
        <v>0</v>
      </c>
      <c r="P3456" s="82">
        <f t="shared" si="55"/>
        <v>4.47</v>
      </c>
    </row>
    <row r="3457" spans="1:16" s="24" customFormat="1" x14ac:dyDescent="0.25">
      <c r="A3457" s="23">
        <v>2019</v>
      </c>
      <c r="B3457" s="23">
        <v>12</v>
      </c>
      <c r="C3457" s="23" t="s">
        <v>61</v>
      </c>
      <c r="D3457" s="23" t="s">
        <v>399</v>
      </c>
      <c r="E3457" s="23" t="s">
        <v>29</v>
      </c>
      <c r="F3457" s="23" t="s">
        <v>415</v>
      </c>
      <c r="G3457" s="23" t="s">
        <v>411</v>
      </c>
      <c r="H3457" s="23">
        <v>21.46</v>
      </c>
      <c r="I3457" s="23">
        <v>0</v>
      </c>
      <c r="J3457" s="23">
        <v>0</v>
      </c>
      <c r="K3457" s="23">
        <v>4.58</v>
      </c>
      <c r="L3457" s="23">
        <v>0</v>
      </c>
      <c r="M3457" s="23">
        <v>16.88</v>
      </c>
      <c r="N3457" s="23">
        <v>6.48</v>
      </c>
      <c r="O3457" s="23">
        <v>0</v>
      </c>
      <c r="P3457" s="82">
        <f t="shared" si="55"/>
        <v>10.399999999999999</v>
      </c>
    </row>
    <row r="3458" spans="1:16" s="24" customFormat="1" x14ac:dyDescent="0.25">
      <c r="A3458" s="23">
        <v>2019</v>
      </c>
      <c r="B3458" s="23">
        <v>12</v>
      </c>
      <c r="C3458" s="23" t="s">
        <v>61</v>
      </c>
      <c r="D3458" s="23" t="s">
        <v>399</v>
      </c>
      <c r="E3458" s="23" t="s">
        <v>29</v>
      </c>
      <c r="F3458" s="23" t="s">
        <v>416</v>
      </c>
      <c r="G3458" s="23" t="s">
        <v>411</v>
      </c>
      <c r="H3458" s="23">
        <v>32.74</v>
      </c>
      <c r="I3458" s="23">
        <v>0</v>
      </c>
      <c r="J3458" s="23">
        <v>0</v>
      </c>
      <c r="K3458" s="23">
        <v>2.04</v>
      </c>
      <c r="L3458" s="23">
        <v>1.8599999999999999</v>
      </c>
      <c r="M3458" s="23">
        <v>28.83</v>
      </c>
      <c r="N3458" s="23">
        <v>11.07</v>
      </c>
      <c r="O3458" s="23">
        <v>0</v>
      </c>
      <c r="P3458" s="82">
        <f t="shared" si="55"/>
        <v>17.759999999999998</v>
      </c>
    </row>
    <row r="3459" spans="1:16" s="24" customFormat="1" x14ac:dyDescent="0.25">
      <c r="A3459" s="23">
        <v>2019</v>
      </c>
      <c r="B3459" s="23">
        <v>12</v>
      </c>
      <c r="C3459" s="23" t="s">
        <v>61</v>
      </c>
      <c r="D3459" s="23" t="s">
        <v>417</v>
      </c>
      <c r="E3459" s="23" t="s">
        <v>29</v>
      </c>
      <c r="F3459" s="23" t="s">
        <v>418</v>
      </c>
      <c r="G3459" s="23" t="s">
        <v>411</v>
      </c>
      <c r="H3459" s="23">
        <v>6.19</v>
      </c>
      <c r="I3459" s="23">
        <v>0</v>
      </c>
      <c r="J3459" s="23">
        <v>0</v>
      </c>
      <c r="K3459" s="23">
        <v>4.1500000000000004</v>
      </c>
      <c r="L3459" s="23">
        <v>2.04</v>
      </c>
      <c r="M3459" s="23">
        <v>0</v>
      </c>
      <c r="N3459" s="23">
        <v>0</v>
      </c>
      <c r="O3459" s="23">
        <v>0</v>
      </c>
      <c r="P3459" s="82">
        <f t="shared" si="55"/>
        <v>0</v>
      </c>
    </row>
    <row r="3460" spans="1:16" s="24" customFormat="1" x14ac:dyDescent="0.25">
      <c r="A3460" s="23">
        <v>2019</v>
      </c>
      <c r="B3460" s="23">
        <v>12</v>
      </c>
      <c r="C3460" s="23" t="s">
        <v>61</v>
      </c>
      <c r="D3460" s="23" t="s">
        <v>62</v>
      </c>
      <c r="E3460" s="23" t="s">
        <v>29</v>
      </c>
      <c r="F3460" s="23" t="s">
        <v>419</v>
      </c>
      <c r="G3460" s="23" t="s">
        <v>411</v>
      </c>
      <c r="H3460" s="23">
        <v>6.57</v>
      </c>
      <c r="I3460" s="23">
        <v>0</v>
      </c>
      <c r="J3460" s="23">
        <v>0</v>
      </c>
      <c r="K3460" s="23">
        <v>6.57</v>
      </c>
      <c r="L3460" s="23">
        <v>0</v>
      </c>
      <c r="M3460" s="23">
        <v>0</v>
      </c>
      <c r="N3460" s="23">
        <v>0</v>
      </c>
      <c r="O3460" s="23">
        <v>0</v>
      </c>
      <c r="P3460" s="82">
        <f t="shared" ref="P3460:P3523" si="56">+O3460+M3460-N3460</f>
        <v>0</v>
      </c>
    </row>
    <row r="3461" spans="1:16" s="24" customFormat="1" x14ac:dyDescent="0.25">
      <c r="A3461" s="23">
        <v>2019</v>
      </c>
      <c r="B3461" s="23">
        <v>12</v>
      </c>
      <c r="C3461" s="23" t="s">
        <v>61</v>
      </c>
      <c r="D3461" s="23" t="s">
        <v>62</v>
      </c>
      <c r="E3461" s="23" t="s">
        <v>29</v>
      </c>
      <c r="F3461" s="23" t="s">
        <v>420</v>
      </c>
      <c r="G3461" s="23" t="s">
        <v>411</v>
      </c>
      <c r="H3461" s="23">
        <v>2.2200000000000002</v>
      </c>
      <c r="I3461" s="23">
        <v>0</v>
      </c>
      <c r="J3461" s="23">
        <v>0</v>
      </c>
      <c r="K3461" s="23">
        <v>2.2200000000000002</v>
      </c>
      <c r="L3461" s="23">
        <v>0</v>
      </c>
      <c r="M3461" s="23">
        <v>0</v>
      </c>
      <c r="N3461" s="23">
        <v>0</v>
      </c>
      <c r="O3461" s="23">
        <v>0</v>
      </c>
      <c r="P3461" s="82">
        <f t="shared" si="56"/>
        <v>0</v>
      </c>
    </row>
    <row r="3462" spans="1:16" s="24" customFormat="1" x14ac:dyDescent="0.25">
      <c r="A3462" s="23">
        <v>2019</v>
      </c>
      <c r="B3462" s="23">
        <v>12</v>
      </c>
      <c r="C3462" s="23" t="s">
        <v>61</v>
      </c>
      <c r="D3462" s="23" t="s">
        <v>62</v>
      </c>
      <c r="E3462" s="23" t="s">
        <v>29</v>
      </c>
      <c r="F3462" s="23" t="s">
        <v>421</v>
      </c>
      <c r="G3462" s="23" t="s">
        <v>411</v>
      </c>
      <c r="H3462" s="23">
        <v>0.88</v>
      </c>
      <c r="I3462" s="23">
        <v>0</v>
      </c>
      <c r="J3462" s="23">
        <v>0</v>
      </c>
      <c r="K3462" s="23">
        <v>0.88</v>
      </c>
      <c r="L3462" s="23">
        <v>0</v>
      </c>
      <c r="M3462" s="23">
        <v>0</v>
      </c>
      <c r="N3462" s="23">
        <v>0</v>
      </c>
      <c r="O3462" s="23">
        <v>0</v>
      </c>
      <c r="P3462" s="82">
        <f t="shared" si="56"/>
        <v>0</v>
      </c>
    </row>
    <row r="3463" spans="1:16" s="24" customFormat="1" x14ac:dyDescent="0.25">
      <c r="A3463" s="23">
        <v>2019</v>
      </c>
      <c r="B3463" s="23">
        <v>12</v>
      </c>
      <c r="C3463" s="23" t="s">
        <v>61</v>
      </c>
      <c r="D3463" s="23" t="s">
        <v>399</v>
      </c>
      <c r="E3463" s="23" t="s">
        <v>29</v>
      </c>
      <c r="F3463" s="23" t="s">
        <v>422</v>
      </c>
      <c r="G3463" s="23" t="s">
        <v>411</v>
      </c>
      <c r="H3463" s="23">
        <v>5.51</v>
      </c>
      <c r="I3463" s="23">
        <v>0</v>
      </c>
      <c r="J3463" s="23">
        <v>0</v>
      </c>
      <c r="K3463" s="23">
        <v>0.34</v>
      </c>
      <c r="L3463" s="23">
        <v>0</v>
      </c>
      <c r="M3463" s="23">
        <v>5.18</v>
      </c>
      <c r="N3463" s="23">
        <v>1.99</v>
      </c>
      <c r="O3463" s="23">
        <v>0</v>
      </c>
      <c r="P3463" s="82">
        <f t="shared" si="56"/>
        <v>3.1899999999999995</v>
      </c>
    </row>
    <row r="3464" spans="1:16" s="24" customFormat="1" x14ac:dyDescent="0.25">
      <c r="A3464" s="23">
        <v>2019</v>
      </c>
      <c r="B3464" s="23">
        <v>12</v>
      </c>
      <c r="C3464" s="23" t="s">
        <v>61</v>
      </c>
      <c r="D3464" s="23" t="s">
        <v>399</v>
      </c>
      <c r="E3464" s="23" t="s">
        <v>29</v>
      </c>
      <c r="F3464" s="23" t="s">
        <v>423</v>
      </c>
      <c r="G3464" s="23" t="s">
        <v>411</v>
      </c>
      <c r="H3464" s="23">
        <v>4.1100000000000003</v>
      </c>
      <c r="I3464" s="23">
        <v>0</v>
      </c>
      <c r="J3464" s="23">
        <v>0</v>
      </c>
      <c r="K3464" s="23">
        <v>0.04</v>
      </c>
      <c r="L3464" s="23">
        <v>0</v>
      </c>
      <c r="M3464" s="23">
        <v>4.07</v>
      </c>
      <c r="N3464" s="23">
        <v>1.56</v>
      </c>
      <c r="O3464" s="23">
        <v>0</v>
      </c>
      <c r="P3464" s="82">
        <f t="shared" si="56"/>
        <v>2.5100000000000002</v>
      </c>
    </row>
    <row r="3465" spans="1:16" s="24" customFormat="1" x14ac:dyDescent="0.25">
      <c r="A3465" s="23">
        <v>2019</v>
      </c>
      <c r="B3465" s="23">
        <v>12</v>
      </c>
      <c r="C3465" s="23" t="s">
        <v>61</v>
      </c>
      <c r="D3465" s="23" t="s">
        <v>399</v>
      </c>
      <c r="E3465" s="23" t="s">
        <v>29</v>
      </c>
      <c r="F3465" s="23" t="s">
        <v>424</v>
      </c>
      <c r="G3465" s="23" t="s">
        <v>411</v>
      </c>
      <c r="H3465" s="23">
        <v>14.49</v>
      </c>
      <c r="I3465" s="23">
        <v>0</v>
      </c>
      <c r="J3465" s="23">
        <v>0</v>
      </c>
      <c r="K3465" s="23">
        <v>0.14000000000000001</v>
      </c>
      <c r="L3465" s="23">
        <v>0</v>
      </c>
      <c r="M3465" s="23">
        <v>14.34</v>
      </c>
      <c r="N3465" s="23">
        <v>5.51</v>
      </c>
      <c r="O3465" s="23">
        <v>0</v>
      </c>
      <c r="P3465" s="82">
        <f t="shared" si="56"/>
        <v>8.83</v>
      </c>
    </row>
    <row r="3466" spans="1:16" s="24" customFormat="1" x14ac:dyDescent="0.25">
      <c r="A3466" s="23">
        <v>2019</v>
      </c>
      <c r="B3466" s="23">
        <v>12</v>
      </c>
      <c r="C3466" s="23" t="s">
        <v>124</v>
      </c>
      <c r="D3466" s="23" t="s">
        <v>425</v>
      </c>
      <c r="E3466" s="23" t="s">
        <v>545</v>
      </c>
      <c r="F3466" s="23" t="s">
        <v>427</v>
      </c>
      <c r="G3466" s="23" t="s">
        <v>427</v>
      </c>
      <c r="H3466" s="23">
        <v>19</v>
      </c>
      <c r="I3466" s="23">
        <v>0</v>
      </c>
      <c r="J3466" s="23">
        <v>0</v>
      </c>
      <c r="K3466" s="23">
        <v>4.41</v>
      </c>
      <c r="L3466" s="23">
        <v>14.600000000000001</v>
      </c>
      <c r="M3466" s="23">
        <v>0</v>
      </c>
      <c r="N3466" s="23">
        <v>0</v>
      </c>
      <c r="O3466" s="23">
        <v>0</v>
      </c>
      <c r="P3466" s="82">
        <f t="shared" si="56"/>
        <v>0</v>
      </c>
    </row>
    <row r="3467" spans="1:16" s="24" customFormat="1" x14ac:dyDescent="0.25">
      <c r="A3467" s="23">
        <v>2019</v>
      </c>
      <c r="B3467" s="23">
        <v>12</v>
      </c>
      <c r="C3467" s="23" t="s">
        <v>89</v>
      </c>
      <c r="D3467" s="23" t="s">
        <v>90</v>
      </c>
      <c r="E3467" s="23" t="s">
        <v>29</v>
      </c>
      <c r="F3467" s="23" t="s">
        <v>428</v>
      </c>
      <c r="G3467" s="23" t="s">
        <v>429</v>
      </c>
      <c r="H3467" s="23">
        <v>2.3199999999999998</v>
      </c>
      <c r="I3467" s="23">
        <v>0</v>
      </c>
      <c r="J3467" s="23">
        <v>0</v>
      </c>
      <c r="K3467" s="23">
        <v>2.3199999999999998</v>
      </c>
      <c r="L3467" s="23">
        <v>0</v>
      </c>
      <c r="M3467" s="23">
        <v>0</v>
      </c>
      <c r="N3467" s="23">
        <v>0</v>
      </c>
      <c r="O3467" s="23">
        <v>0</v>
      </c>
      <c r="P3467" s="82">
        <f t="shared" si="56"/>
        <v>0</v>
      </c>
    </row>
    <row r="3468" spans="1:16" s="24" customFormat="1" x14ac:dyDescent="0.25">
      <c r="A3468" s="23">
        <v>2019</v>
      </c>
      <c r="B3468" s="23">
        <v>12</v>
      </c>
      <c r="C3468" s="23" t="s">
        <v>89</v>
      </c>
      <c r="D3468" s="23" t="s">
        <v>288</v>
      </c>
      <c r="E3468" s="23" t="s">
        <v>29</v>
      </c>
      <c r="F3468" s="23" t="s">
        <v>430</v>
      </c>
      <c r="G3468" s="23" t="s">
        <v>431</v>
      </c>
      <c r="H3468" s="23">
        <v>88.31</v>
      </c>
      <c r="I3468" s="23">
        <v>0</v>
      </c>
      <c r="J3468" s="23">
        <v>0</v>
      </c>
      <c r="K3468" s="23">
        <v>8.35</v>
      </c>
      <c r="L3468" s="23">
        <v>0</v>
      </c>
      <c r="M3468" s="23">
        <v>79.959999999999994</v>
      </c>
      <c r="N3468" s="23">
        <v>11.459999999999999</v>
      </c>
      <c r="O3468" s="23">
        <v>0</v>
      </c>
      <c r="P3468" s="82">
        <f t="shared" si="56"/>
        <v>68.5</v>
      </c>
    </row>
    <row r="3469" spans="1:16" s="24" customFormat="1" x14ac:dyDescent="0.25">
      <c r="A3469" s="23">
        <v>2019</v>
      </c>
      <c r="B3469" s="23">
        <v>12</v>
      </c>
      <c r="C3469" s="23" t="s">
        <v>89</v>
      </c>
      <c r="D3469" s="23" t="s">
        <v>90</v>
      </c>
      <c r="E3469" s="23" t="s">
        <v>29</v>
      </c>
      <c r="F3469" s="23" t="s">
        <v>432</v>
      </c>
      <c r="G3469" s="23" t="s">
        <v>433</v>
      </c>
      <c r="H3469" s="23">
        <v>298.52</v>
      </c>
      <c r="I3469" s="23">
        <v>0</v>
      </c>
      <c r="J3469" s="23">
        <v>0</v>
      </c>
      <c r="K3469" s="23">
        <v>1.1599999999999999</v>
      </c>
      <c r="L3469" s="23">
        <v>0</v>
      </c>
      <c r="M3469" s="23">
        <v>297.36</v>
      </c>
      <c r="N3469" s="23">
        <v>95.69</v>
      </c>
      <c r="O3469" s="23">
        <v>0</v>
      </c>
      <c r="P3469" s="82">
        <f t="shared" si="56"/>
        <v>201.67000000000002</v>
      </c>
    </row>
    <row r="3470" spans="1:16" s="24" customFormat="1" x14ac:dyDescent="0.25">
      <c r="A3470" s="23">
        <v>2019</v>
      </c>
      <c r="B3470" s="23">
        <v>12</v>
      </c>
      <c r="C3470" s="23" t="s">
        <v>203</v>
      </c>
      <c r="D3470" s="23" t="s">
        <v>434</v>
      </c>
      <c r="E3470" s="23" t="s">
        <v>43</v>
      </c>
      <c r="F3470" s="23" t="s">
        <v>434</v>
      </c>
      <c r="G3470" s="23" t="s">
        <v>434</v>
      </c>
      <c r="H3470" s="23">
        <v>7.3</v>
      </c>
      <c r="I3470" s="23">
        <v>0</v>
      </c>
      <c r="J3470" s="23">
        <v>0</v>
      </c>
      <c r="K3470" s="23">
        <v>0.05</v>
      </c>
      <c r="L3470" s="23">
        <v>0.62</v>
      </c>
      <c r="M3470" s="23">
        <v>0</v>
      </c>
      <c r="N3470" s="23">
        <v>0</v>
      </c>
      <c r="O3470" s="23">
        <v>6.63</v>
      </c>
      <c r="P3470" s="82">
        <f t="shared" si="56"/>
        <v>6.63</v>
      </c>
    </row>
    <row r="3471" spans="1:16" s="24" customFormat="1" x14ac:dyDescent="0.25">
      <c r="A3471" s="23">
        <v>2019</v>
      </c>
      <c r="B3471" s="23">
        <v>12</v>
      </c>
      <c r="C3471" s="23" t="s">
        <v>15</v>
      </c>
      <c r="D3471" s="23" t="s">
        <v>24</v>
      </c>
      <c r="E3471" s="23" t="s">
        <v>43</v>
      </c>
      <c r="F3471" s="23" t="s">
        <v>435</v>
      </c>
      <c r="G3471" s="23" t="s">
        <v>434</v>
      </c>
      <c r="H3471" s="23">
        <v>33.92</v>
      </c>
      <c r="I3471" s="23">
        <v>0</v>
      </c>
      <c r="J3471" s="23">
        <v>0</v>
      </c>
      <c r="K3471" s="23">
        <v>0.1</v>
      </c>
      <c r="L3471" s="23">
        <v>3.54</v>
      </c>
      <c r="M3471" s="23">
        <v>0</v>
      </c>
      <c r="N3471" s="23">
        <v>0</v>
      </c>
      <c r="O3471" s="23">
        <v>30.270000000000003</v>
      </c>
      <c r="P3471" s="82">
        <f t="shared" si="56"/>
        <v>30.270000000000003</v>
      </c>
    </row>
    <row r="3472" spans="1:16" s="24" customFormat="1" x14ac:dyDescent="0.25">
      <c r="A3472" s="23">
        <v>2019</v>
      </c>
      <c r="B3472" s="23">
        <v>12</v>
      </c>
      <c r="C3472" s="23" t="s">
        <v>124</v>
      </c>
      <c r="D3472" s="23" t="s">
        <v>125</v>
      </c>
      <c r="E3472" s="23" t="s">
        <v>543</v>
      </c>
      <c r="F3472" s="23" t="s">
        <v>436</v>
      </c>
      <c r="G3472" s="23" t="s">
        <v>437</v>
      </c>
      <c r="H3472" s="23">
        <v>15.58</v>
      </c>
      <c r="I3472" s="23">
        <v>0</v>
      </c>
      <c r="J3472" s="23">
        <v>0</v>
      </c>
      <c r="K3472" s="23">
        <v>15.58</v>
      </c>
      <c r="L3472" s="23">
        <v>0</v>
      </c>
      <c r="M3472" s="23">
        <v>0</v>
      </c>
      <c r="N3472" s="23">
        <v>0</v>
      </c>
      <c r="O3472" s="23">
        <v>0</v>
      </c>
      <c r="P3472" s="82">
        <f t="shared" si="56"/>
        <v>0</v>
      </c>
    </row>
    <row r="3473" spans="1:16" s="24" customFormat="1" x14ac:dyDescent="0.25">
      <c r="A3473" s="23">
        <v>2019</v>
      </c>
      <c r="B3473" s="23">
        <v>12</v>
      </c>
      <c r="C3473" s="23" t="s">
        <v>124</v>
      </c>
      <c r="D3473" s="23" t="s">
        <v>425</v>
      </c>
      <c r="E3473" s="23" t="s">
        <v>543</v>
      </c>
      <c r="F3473" s="23" t="s">
        <v>438</v>
      </c>
      <c r="G3473" s="23" t="s">
        <v>439</v>
      </c>
      <c r="H3473" s="23">
        <v>1.83</v>
      </c>
      <c r="I3473" s="23">
        <v>0</v>
      </c>
      <c r="J3473" s="23">
        <v>0</v>
      </c>
      <c r="K3473" s="23">
        <v>1.83</v>
      </c>
      <c r="L3473" s="23">
        <v>0</v>
      </c>
      <c r="M3473" s="23">
        <v>0</v>
      </c>
      <c r="N3473" s="23">
        <v>0</v>
      </c>
      <c r="O3473" s="23">
        <v>0</v>
      </c>
      <c r="P3473" s="82">
        <f t="shared" si="56"/>
        <v>0</v>
      </c>
    </row>
    <row r="3474" spans="1:16" s="24" customFormat="1" x14ac:dyDescent="0.25">
      <c r="A3474" s="23">
        <v>2019</v>
      </c>
      <c r="B3474" s="23">
        <v>12</v>
      </c>
      <c r="C3474" s="23" t="s">
        <v>124</v>
      </c>
      <c r="D3474" s="23" t="s">
        <v>379</v>
      </c>
      <c r="E3474" s="23" t="s">
        <v>543</v>
      </c>
      <c r="F3474" s="23" t="s">
        <v>532</v>
      </c>
      <c r="G3474" s="23" t="s">
        <v>439</v>
      </c>
      <c r="H3474" s="23">
        <v>0</v>
      </c>
      <c r="I3474" s="23">
        <v>0</v>
      </c>
      <c r="J3474" s="23">
        <v>0</v>
      </c>
      <c r="K3474" s="23">
        <v>0</v>
      </c>
      <c r="L3474" s="23">
        <v>0</v>
      </c>
      <c r="M3474" s="23">
        <v>0</v>
      </c>
      <c r="N3474" s="23">
        <v>0</v>
      </c>
      <c r="O3474" s="23">
        <v>0</v>
      </c>
      <c r="P3474" s="82">
        <f t="shared" si="56"/>
        <v>0</v>
      </c>
    </row>
    <row r="3475" spans="1:16" s="24" customFormat="1" x14ac:dyDescent="0.25">
      <c r="A3475" s="23">
        <v>2019</v>
      </c>
      <c r="B3475" s="23">
        <v>12</v>
      </c>
      <c r="C3475" s="23" t="s">
        <v>124</v>
      </c>
      <c r="D3475" s="23" t="s">
        <v>379</v>
      </c>
      <c r="E3475" s="23" t="s">
        <v>543</v>
      </c>
      <c r="F3475" s="23" t="s">
        <v>440</v>
      </c>
      <c r="G3475" s="23" t="s">
        <v>439</v>
      </c>
      <c r="H3475" s="23">
        <v>0.12</v>
      </c>
      <c r="I3475" s="23">
        <v>0</v>
      </c>
      <c r="J3475" s="23">
        <v>0</v>
      </c>
      <c r="K3475" s="23">
        <v>0.12</v>
      </c>
      <c r="L3475" s="23">
        <v>0</v>
      </c>
      <c r="M3475" s="23">
        <v>0</v>
      </c>
      <c r="N3475" s="23">
        <v>0</v>
      </c>
      <c r="O3475" s="23">
        <v>0</v>
      </c>
      <c r="P3475" s="82">
        <f t="shared" si="56"/>
        <v>0</v>
      </c>
    </row>
    <row r="3476" spans="1:16" s="24" customFormat="1" x14ac:dyDescent="0.25">
      <c r="A3476" s="23">
        <v>2019</v>
      </c>
      <c r="B3476" s="23">
        <v>12</v>
      </c>
      <c r="C3476" s="23" t="s">
        <v>19</v>
      </c>
      <c r="D3476" s="23" t="s">
        <v>20</v>
      </c>
      <c r="E3476" s="23" t="s">
        <v>441</v>
      </c>
      <c r="F3476" s="23" t="s">
        <v>442</v>
      </c>
      <c r="G3476" s="23" t="s">
        <v>442</v>
      </c>
      <c r="H3476" s="23">
        <v>3.3400000000000003</v>
      </c>
      <c r="I3476" s="23">
        <v>0</v>
      </c>
      <c r="J3476" s="23">
        <v>0</v>
      </c>
      <c r="K3476" s="23">
        <v>0.23</v>
      </c>
      <c r="L3476" s="23">
        <v>3.12</v>
      </c>
      <c r="M3476" s="23">
        <v>0</v>
      </c>
      <c r="N3476" s="23">
        <v>0</v>
      </c>
      <c r="O3476" s="23">
        <v>0</v>
      </c>
      <c r="P3476" s="82">
        <f t="shared" si="56"/>
        <v>0</v>
      </c>
    </row>
    <row r="3477" spans="1:16" s="24" customFormat="1" x14ac:dyDescent="0.25">
      <c r="A3477" s="23">
        <v>2019</v>
      </c>
      <c r="B3477" s="23">
        <v>12</v>
      </c>
      <c r="C3477" s="23" t="s">
        <v>19</v>
      </c>
      <c r="D3477" s="23" t="s">
        <v>70</v>
      </c>
      <c r="E3477" s="23" t="s">
        <v>441</v>
      </c>
      <c r="F3477" s="23" t="s">
        <v>442</v>
      </c>
      <c r="G3477" s="23" t="s">
        <v>442</v>
      </c>
      <c r="H3477" s="23">
        <v>0.02</v>
      </c>
      <c r="I3477" s="23">
        <v>0</v>
      </c>
      <c r="J3477" s="23">
        <v>0</v>
      </c>
      <c r="K3477" s="23">
        <v>0</v>
      </c>
      <c r="L3477" s="23">
        <v>0.02</v>
      </c>
      <c r="M3477" s="23">
        <v>0</v>
      </c>
      <c r="N3477" s="23">
        <v>0</v>
      </c>
      <c r="O3477" s="23">
        <v>0</v>
      </c>
      <c r="P3477" s="82">
        <f t="shared" si="56"/>
        <v>0</v>
      </c>
    </row>
    <row r="3478" spans="1:16" s="24" customFormat="1" x14ac:dyDescent="0.25">
      <c r="A3478" s="23">
        <v>2019</v>
      </c>
      <c r="B3478" s="23">
        <v>12</v>
      </c>
      <c r="C3478" s="23" t="s">
        <v>19</v>
      </c>
      <c r="D3478" s="23" t="s">
        <v>106</v>
      </c>
      <c r="E3478" s="23" t="s">
        <v>29</v>
      </c>
      <c r="F3478" s="23" t="s">
        <v>443</v>
      </c>
      <c r="G3478" s="23" t="s">
        <v>444</v>
      </c>
      <c r="H3478" s="23">
        <v>3149.42</v>
      </c>
      <c r="I3478" s="23">
        <v>0</v>
      </c>
      <c r="J3478" s="23">
        <v>3058.36</v>
      </c>
      <c r="K3478" s="23">
        <v>19.440000000000001</v>
      </c>
      <c r="L3478" s="23">
        <v>71.62</v>
      </c>
      <c r="M3478" s="23">
        <v>0</v>
      </c>
      <c r="N3478" s="23">
        <v>0</v>
      </c>
      <c r="O3478" s="23">
        <v>0</v>
      </c>
      <c r="P3478" s="82">
        <f t="shared" si="56"/>
        <v>0</v>
      </c>
    </row>
    <row r="3479" spans="1:16" s="24" customFormat="1" x14ac:dyDescent="0.25">
      <c r="A3479" s="23">
        <v>2019</v>
      </c>
      <c r="B3479" s="23">
        <v>12</v>
      </c>
      <c r="C3479" s="23" t="s">
        <v>19</v>
      </c>
      <c r="D3479" s="23" t="s">
        <v>70</v>
      </c>
      <c r="E3479" s="23" t="s">
        <v>29</v>
      </c>
      <c r="F3479" s="23" t="s">
        <v>445</v>
      </c>
      <c r="G3479" s="23" t="s">
        <v>444</v>
      </c>
      <c r="H3479" s="23">
        <v>372.32</v>
      </c>
      <c r="I3479" s="23">
        <v>0</v>
      </c>
      <c r="J3479" s="23">
        <v>361.51</v>
      </c>
      <c r="K3479" s="23">
        <v>2.33</v>
      </c>
      <c r="L3479" s="23">
        <v>8.48</v>
      </c>
      <c r="M3479" s="23">
        <v>0</v>
      </c>
      <c r="N3479" s="23">
        <v>0</v>
      </c>
      <c r="O3479" s="23">
        <v>0</v>
      </c>
      <c r="P3479" s="82">
        <f t="shared" si="56"/>
        <v>0</v>
      </c>
    </row>
    <row r="3480" spans="1:16" s="24" customFormat="1" x14ac:dyDescent="0.25">
      <c r="A3480" s="23">
        <v>2019</v>
      </c>
      <c r="B3480" s="23">
        <v>12</v>
      </c>
      <c r="C3480" s="23" t="s">
        <v>19</v>
      </c>
      <c r="D3480" s="23" t="s">
        <v>70</v>
      </c>
      <c r="E3480" s="23" t="s">
        <v>29</v>
      </c>
      <c r="F3480" s="23" t="s">
        <v>446</v>
      </c>
      <c r="G3480" s="23" t="s">
        <v>444</v>
      </c>
      <c r="H3480" s="23">
        <v>20.57</v>
      </c>
      <c r="I3480" s="23">
        <v>0</v>
      </c>
      <c r="J3480" s="23">
        <v>19.98</v>
      </c>
      <c r="K3480" s="23">
        <v>0.13</v>
      </c>
      <c r="L3480" s="23">
        <v>0.47</v>
      </c>
      <c r="M3480" s="23">
        <v>0</v>
      </c>
      <c r="N3480" s="23">
        <v>0</v>
      </c>
      <c r="O3480" s="23">
        <v>0</v>
      </c>
      <c r="P3480" s="82">
        <f t="shared" si="56"/>
        <v>0</v>
      </c>
    </row>
    <row r="3481" spans="1:16" s="24" customFormat="1" x14ac:dyDescent="0.25">
      <c r="A3481" s="23">
        <v>2019</v>
      </c>
      <c r="B3481" s="23">
        <v>12</v>
      </c>
      <c r="C3481" s="23" t="s">
        <v>19</v>
      </c>
      <c r="D3481" s="23" t="s">
        <v>78</v>
      </c>
      <c r="E3481" s="23" t="s">
        <v>29</v>
      </c>
      <c r="F3481" s="23" t="s">
        <v>447</v>
      </c>
      <c r="G3481" s="23" t="s">
        <v>448</v>
      </c>
      <c r="H3481" s="23">
        <v>1079.3599999999999</v>
      </c>
      <c r="I3481" s="23">
        <v>0</v>
      </c>
      <c r="J3481" s="23">
        <v>17.940000000000001</v>
      </c>
      <c r="K3481" s="23">
        <v>3.25</v>
      </c>
      <c r="L3481" s="23">
        <v>132.19999999999999</v>
      </c>
      <c r="M3481" s="23">
        <v>133.32</v>
      </c>
      <c r="N3481" s="23">
        <v>133.21</v>
      </c>
      <c r="O3481" s="23">
        <v>792.66</v>
      </c>
      <c r="P3481" s="82">
        <f t="shared" si="56"/>
        <v>792.77</v>
      </c>
    </row>
    <row r="3482" spans="1:16" s="24" customFormat="1" x14ac:dyDescent="0.25">
      <c r="A3482" s="23">
        <v>2019</v>
      </c>
      <c r="B3482" s="23">
        <v>12</v>
      </c>
      <c r="C3482" s="23" t="s">
        <v>15</v>
      </c>
      <c r="D3482" s="23" t="s">
        <v>24</v>
      </c>
      <c r="E3482" s="23" t="s">
        <v>541</v>
      </c>
      <c r="F3482" s="23" t="s">
        <v>449</v>
      </c>
      <c r="G3482" s="23" t="s">
        <v>449</v>
      </c>
      <c r="H3482" s="23">
        <v>2.0699999999999998</v>
      </c>
      <c r="I3482" s="23">
        <v>0</v>
      </c>
      <c r="J3482" s="23">
        <v>0</v>
      </c>
      <c r="K3482" s="23">
        <v>0.02</v>
      </c>
      <c r="L3482" s="23">
        <v>0.1</v>
      </c>
      <c r="M3482" s="23">
        <v>0</v>
      </c>
      <c r="N3482" s="23">
        <v>0</v>
      </c>
      <c r="O3482" s="23">
        <v>1.96</v>
      </c>
      <c r="P3482" s="82">
        <f t="shared" si="56"/>
        <v>1.96</v>
      </c>
    </row>
    <row r="3483" spans="1:16" s="24" customFormat="1" x14ac:dyDescent="0.25">
      <c r="A3483" s="23">
        <v>2019</v>
      </c>
      <c r="B3483" s="23">
        <v>12</v>
      </c>
      <c r="C3483" s="23" t="s">
        <v>61</v>
      </c>
      <c r="D3483" s="23" t="s">
        <v>450</v>
      </c>
      <c r="E3483" s="23" t="s">
        <v>43</v>
      </c>
      <c r="F3483" s="23" t="s">
        <v>451</v>
      </c>
      <c r="G3483" s="23" t="s">
        <v>452</v>
      </c>
      <c r="H3483" s="23">
        <v>52.59</v>
      </c>
      <c r="I3483" s="23">
        <v>0</v>
      </c>
      <c r="J3483" s="23">
        <v>2.44</v>
      </c>
      <c r="K3483" s="23">
        <v>13.540000000000001</v>
      </c>
      <c r="L3483" s="23">
        <v>1.47</v>
      </c>
      <c r="M3483" s="23">
        <v>0</v>
      </c>
      <c r="N3483" s="23">
        <v>0</v>
      </c>
      <c r="O3483" s="23">
        <v>35.120000000000005</v>
      </c>
      <c r="P3483" s="82">
        <f t="shared" si="56"/>
        <v>35.120000000000005</v>
      </c>
    </row>
    <row r="3484" spans="1:16" s="24" customFormat="1" x14ac:dyDescent="0.25">
      <c r="A3484" s="23">
        <v>2019</v>
      </c>
      <c r="B3484" s="23">
        <v>12</v>
      </c>
      <c r="C3484" s="23" t="s">
        <v>61</v>
      </c>
      <c r="D3484" s="23" t="s">
        <v>453</v>
      </c>
      <c r="E3484" s="23" t="s">
        <v>43</v>
      </c>
      <c r="F3484" s="23" t="s">
        <v>454</v>
      </c>
      <c r="G3484" s="23" t="s">
        <v>452</v>
      </c>
      <c r="H3484" s="23">
        <v>16.86</v>
      </c>
      <c r="I3484" s="23">
        <v>0</v>
      </c>
      <c r="J3484" s="23">
        <v>0</v>
      </c>
      <c r="K3484" s="23">
        <v>1.17</v>
      </c>
      <c r="L3484" s="23">
        <v>15.68</v>
      </c>
      <c r="M3484" s="23">
        <v>0</v>
      </c>
      <c r="N3484" s="23">
        <v>0</v>
      </c>
      <c r="O3484" s="23">
        <v>0</v>
      </c>
      <c r="P3484" s="82">
        <f t="shared" si="56"/>
        <v>0</v>
      </c>
    </row>
    <row r="3485" spans="1:16" s="24" customFormat="1" x14ac:dyDescent="0.25">
      <c r="A3485" s="23">
        <v>2019</v>
      </c>
      <c r="B3485" s="23">
        <v>12</v>
      </c>
      <c r="C3485" s="23" t="s">
        <v>19</v>
      </c>
      <c r="D3485" s="23" t="s">
        <v>70</v>
      </c>
      <c r="E3485" s="23" t="s">
        <v>540</v>
      </c>
      <c r="F3485" s="23" t="s">
        <v>455</v>
      </c>
      <c r="G3485" s="23" t="s">
        <v>456</v>
      </c>
      <c r="H3485" s="23">
        <v>2.5300000000000002</v>
      </c>
      <c r="I3485" s="23">
        <v>0</v>
      </c>
      <c r="J3485" s="23">
        <v>0</v>
      </c>
      <c r="K3485" s="23">
        <v>0.17</v>
      </c>
      <c r="L3485" s="23">
        <v>2.36</v>
      </c>
      <c r="M3485" s="23">
        <v>0</v>
      </c>
      <c r="N3485" s="23">
        <v>0</v>
      </c>
      <c r="O3485" s="23">
        <v>0</v>
      </c>
      <c r="P3485" s="82">
        <f t="shared" si="56"/>
        <v>0</v>
      </c>
    </row>
    <row r="3486" spans="1:16" s="24" customFormat="1" x14ac:dyDescent="0.25">
      <c r="A3486" s="23">
        <v>2019</v>
      </c>
      <c r="B3486" s="23">
        <v>12</v>
      </c>
      <c r="C3486" s="23" t="s">
        <v>19</v>
      </c>
      <c r="D3486" s="23" t="s">
        <v>70</v>
      </c>
      <c r="E3486" s="23" t="s">
        <v>540</v>
      </c>
      <c r="F3486" s="23" t="s">
        <v>457</v>
      </c>
      <c r="G3486" s="23" t="s">
        <v>456</v>
      </c>
      <c r="H3486" s="23">
        <v>0.04</v>
      </c>
      <c r="I3486" s="23">
        <v>0</v>
      </c>
      <c r="J3486" s="23">
        <v>0</v>
      </c>
      <c r="K3486" s="23">
        <v>0.01</v>
      </c>
      <c r="L3486" s="23">
        <v>0.03</v>
      </c>
      <c r="M3486" s="23">
        <v>0</v>
      </c>
      <c r="N3486" s="23">
        <v>0</v>
      </c>
      <c r="O3486" s="23">
        <v>0</v>
      </c>
      <c r="P3486" s="82">
        <f t="shared" si="56"/>
        <v>0</v>
      </c>
    </row>
    <row r="3487" spans="1:16" s="24" customFormat="1" x14ac:dyDescent="0.25">
      <c r="A3487" s="23">
        <v>2019</v>
      </c>
      <c r="B3487" s="23">
        <v>12</v>
      </c>
      <c r="C3487" s="23" t="s">
        <v>19</v>
      </c>
      <c r="D3487" s="23" t="s">
        <v>70</v>
      </c>
      <c r="E3487" s="23" t="s">
        <v>540</v>
      </c>
      <c r="F3487" s="23" t="s">
        <v>458</v>
      </c>
      <c r="G3487" s="23" t="s">
        <v>456</v>
      </c>
      <c r="H3487" s="23">
        <v>14.98</v>
      </c>
      <c r="I3487" s="23">
        <v>0</v>
      </c>
      <c r="J3487" s="23">
        <v>0</v>
      </c>
      <c r="K3487" s="23">
        <v>7.95</v>
      </c>
      <c r="L3487" s="23">
        <v>7.0299999999999994</v>
      </c>
      <c r="M3487" s="23">
        <v>0</v>
      </c>
      <c r="N3487" s="23">
        <v>0</v>
      </c>
      <c r="O3487" s="23">
        <v>0</v>
      </c>
      <c r="P3487" s="82">
        <f t="shared" si="56"/>
        <v>0</v>
      </c>
    </row>
    <row r="3488" spans="1:16" s="24" customFormat="1" x14ac:dyDescent="0.25">
      <c r="A3488" s="23">
        <v>2019</v>
      </c>
      <c r="B3488" s="23">
        <v>12</v>
      </c>
      <c r="C3488" s="23" t="s">
        <v>98</v>
      </c>
      <c r="D3488" s="23" t="s">
        <v>120</v>
      </c>
      <c r="E3488" s="23" t="s">
        <v>459</v>
      </c>
      <c r="F3488" s="23" t="s">
        <v>460</v>
      </c>
      <c r="G3488" s="23" t="s">
        <v>460</v>
      </c>
      <c r="H3488" s="23">
        <v>6.76</v>
      </c>
      <c r="I3488" s="23">
        <v>0</v>
      </c>
      <c r="J3488" s="23">
        <v>0</v>
      </c>
      <c r="K3488" s="23">
        <v>0</v>
      </c>
      <c r="L3488" s="23">
        <v>6.76</v>
      </c>
      <c r="M3488" s="23">
        <v>0</v>
      </c>
      <c r="N3488" s="23">
        <v>0</v>
      </c>
      <c r="O3488" s="23">
        <v>0</v>
      </c>
      <c r="P3488" s="82">
        <f t="shared" si="56"/>
        <v>0</v>
      </c>
    </row>
    <row r="3489" spans="1:16" s="24" customFormat="1" x14ac:dyDescent="0.25">
      <c r="A3489" s="23">
        <v>2019</v>
      </c>
      <c r="B3489" s="23">
        <v>12</v>
      </c>
      <c r="C3489" s="23" t="s">
        <v>79</v>
      </c>
      <c r="D3489" s="23" t="s">
        <v>137</v>
      </c>
      <c r="E3489" s="23" t="s">
        <v>138</v>
      </c>
      <c r="F3489" s="23" t="s">
        <v>461</v>
      </c>
      <c r="G3489" s="23" t="s">
        <v>462</v>
      </c>
      <c r="H3489" s="23">
        <v>18.579999999999998</v>
      </c>
      <c r="I3489" s="23">
        <v>0</v>
      </c>
      <c r="J3489" s="23">
        <v>0</v>
      </c>
      <c r="K3489" s="23">
        <v>4.32</v>
      </c>
      <c r="L3489" s="23">
        <v>14.29</v>
      </c>
      <c r="M3489" s="23">
        <v>0</v>
      </c>
      <c r="N3489" s="23">
        <v>0</v>
      </c>
      <c r="O3489" s="23">
        <v>0</v>
      </c>
      <c r="P3489" s="82">
        <f t="shared" si="56"/>
        <v>0</v>
      </c>
    </row>
    <row r="3490" spans="1:16" s="24" customFormat="1" x14ac:dyDescent="0.25">
      <c r="A3490" s="23">
        <v>2019</v>
      </c>
      <c r="B3490" s="23">
        <v>12</v>
      </c>
      <c r="C3490" s="23" t="s">
        <v>79</v>
      </c>
      <c r="D3490" s="23" t="s">
        <v>137</v>
      </c>
      <c r="E3490" s="23" t="s">
        <v>138</v>
      </c>
      <c r="F3490" s="23" t="s">
        <v>463</v>
      </c>
      <c r="G3490" s="23" t="s">
        <v>462</v>
      </c>
      <c r="H3490" s="23">
        <v>43.79</v>
      </c>
      <c r="I3490" s="23">
        <v>0</v>
      </c>
      <c r="J3490" s="23">
        <v>0</v>
      </c>
      <c r="K3490" s="23">
        <v>14.61</v>
      </c>
      <c r="L3490" s="23">
        <v>29.169999999999998</v>
      </c>
      <c r="M3490" s="23">
        <v>0</v>
      </c>
      <c r="N3490" s="23">
        <v>0</v>
      </c>
      <c r="O3490" s="23">
        <v>0</v>
      </c>
      <c r="P3490" s="82">
        <f t="shared" si="56"/>
        <v>0</v>
      </c>
    </row>
    <row r="3491" spans="1:16" s="24" customFormat="1" x14ac:dyDescent="0.25">
      <c r="A3491" s="23">
        <v>2019</v>
      </c>
      <c r="B3491" s="23">
        <v>12</v>
      </c>
      <c r="C3491" s="23" t="s">
        <v>231</v>
      </c>
      <c r="D3491" s="23" t="s">
        <v>464</v>
      </c>
      <c r="E3491" s="23" t="s">
        <v>43</v>
      </c>
      <c r="F3491" s="23" t="s">
        <v>465</v>
      </c>
      <c r="G3491" s="23" t="s">
        <v>466</v>
      </c>
      <c r="H3491" s="23">
        <v>192.65</v>
      </c>
      <c r="I3491" s="23">
        <v>0</v>
      </c>
      <c r="J3491" s="23">
        <v>0</v>
      </c>
      <c r="K3491" s="23">
        <v>0.47</v>
      </c>
      <c r="L3491" s="23">
        <v>3.59</v>
      </c>
      <c r="M3491" s="23">
        <v>0</v>
      </c>
      <c r="N3491" s="23">
        <v>0</v>
      </c>
      <c r="O3491" s="23">
        <v>188.59</v>
      </c>
      <c r="P3491" s="82">
        <f t="shared" si="56"/>
        <v>188.59</v>
      </c>
    </row>
    <row r="3492" spans="1:16" s="24" customFormat="1" x14ac:dyDescent="0.25">
      <c r="A3492" s="23">
        <v>2019</v>
      </c>
      <c r="B3492" s="23">
        <v>12</v>
      </c>
      <c r="C3492" s="23" t="s">
        <v>231</v>
      </c>
      <c r="D3492" s="23" t="s">
        <v>464</v>
      </c>
      <c r="E3492" s="23" t="s">
        <v>43</v>
      </c>
      <c r="F3492" s="23" t="s">
        <v>467</v>
      </c>
      <c r="G3492" s="23" t="s">
        <v>466</v>
      </c>
      <c r="H3492" s="23">
        <v>898.53</v>
      </c>
      <c r="I3492" s="23">
        <v>0</v>
      </c>
      <c r="J3492" s="23">
        <v>0</v>
      </c>
      <c r="K3492" s="23">
        <v>2.19</v>
      </c>
      <c r="L3492" s="23">
        <v>16.73</v>
      </c>
      <c r="M3492" s="23">
        <v>0</v>
      </c>
      <c r="N3492" s="23">
        <v>0</v>
      </c>
      <c r="O3492" s="23">
        <v>879.61</v>
      </c>
      <c r="P3492" s="82">
        <f t="shared" si="56"/>
        <v>879.61</v>
      </c>
    </row>
    <row r="3493" spans="1:16" s="24" customFormat="1" x14ac:dyDescent="0.25">
      <c r="A3493" s="23">
        <v>2019</v>
      </c>
      <c r="B3493" s="23">
        <v>12</v>
      </c>
      <c r="C3493" s="23" t="s">
        <v>61</v>
      </c>
      <c r="D3493" s="23" t="s">
        <v>401</v>
      </c>
      <c r="E3493" s="23" t="s">
        <v>29</v>
      </c>
      <c r="F3493" s="23" t="s">
        <v>468</v>
      </c>
      <c r="G3493" s="23" t="s">
        <v>468</v>
      </c>
      <c r="H3493" s="23">
        <v>8.0299999999999994</v>
      </c>
      <c r="I3493" s="23">
        <v>0</v>
      </c>
      <c r="J3493" s="23">
        <v>0</v>
      </c>
      <c r="K3493" s="23">
        <v>0.96</v>
      </c>
      <c r="L3493" s="23">
        <v>1.55</v>
      </c>
      <c r="M3493" s="23">
        <v>0</v>
      </c>
      <c r="N3493" s="23">
        <v>0</v>
      </c>
      <c r="O3493" s="23">
        <v>5.52</v>
      </c>
      <c r="P3493" s="82">
        <f t="shared" si="56"/>
        <v>5.52</v>
      </c>
    </row>
    <row r="3494" spans="1:16" s="24" customFormat="1" x14ac:dyDescent="0.25">
      <c r="A3494" s="23">
        <v>2019</v>
      </c>
      <c r="B3494" s="23">
        <v>12</v>
      </c>
      <c r="C3494" s="23" t="s">
        <v>133</v>
      </c>
      <c r="D3494" s="23" t="s">
        <v>292</v>
      </c>
      <c r="E3494" s="23" t="s">
        <v>304</v>
      </c>
      <c r="F3494" s="23" t="s">
        <v>469</v>
      </c>
      <c r="G3494" s="23" t="s">
        <v>470</v>
      </c>
      <c r="H3494" s="23">
        <v>6.8</v>
      </c>
      <c r="I3494" s="23">
        <v>0</v>
      </c>
      <c r="J3494" s="23">
        <v>0</v>
      </c>
      <c r="K3494" s="23">
        <v>5.6</v>
      </c>
      <c r="L3494" s="23">
        <v>1.2</v>
      </c>
      <c r="M3494" s="23">
        <v>0</v>
      </c>
      <c r="N3494" s="23">
        <v>0</v>
      </c>
      <c r="O3494" s="23">
        <v>0</v>
      </c>
      <c r="P3494" s="82">
        <f t="shared" si="56"/>
        <v>0</v>
      </c>
    </row>
    <row r="3495" spans="1:16" s="24" customFormat="1" x14ac:dyDescent="0.25">
      <c r="A3495" s="23">
        <v>2019</v>
      </c>
      <c r="B3495" s="23">
        <v>12</v>
      </c>
      <c r="C3495" s="23" t="s">
        <v>267</v>
      </c>
      <c r="D3495" s="23" t="s">
        <v>268</v>
      </c>
      <c r="E3495" s="23" t="s">
        <v>543</v>
      </c>
      <c r="F3495" s="23" t="s">
        <v>559</v>
      </c>
      <c r="G3495" s="23" t="s">
        <v>560</v>
      </c>
      <c r="H3495" s="23">
        <v>0.08</v>
      </c>
      <c r="I3495" s="23">
        <v>0</v>
      </c>
      <c r="J3495" s="23">
        <v>0</v>
      </c>
      <c r="K3495" s="23">
        <v>0.08</v>
      </c>
      <c r="L3495" s="23">
        <v>0</v>
      </c>
      <c r="M3495" s="23">
        <v>0</v>
      </c>
      <c r="N3495" s="23">
        <v>0</v>
      </c>
      <c r="O3495" s="23">
        <v>0</v>
      </c>
      <c r="P3495" s="82">
        <f t="shared" si="56"/>
        <v>0</v>
      </c>
    </row>
    <row r="3496" spans="1:16" s="24" customFormat="1" x14ac:dyDescent="0.25">
      <c r="A3496" s="23">
        <v>2019</v>
      </c>
      <c r="B3496" s="23">
        <v>12</v>
      </c>
      <c r="C3496" s="23" t="s">
        <v>98</v>
      </c>
      <c r="D3496" s="23" t="s">
        <v>471</v>
      </c>
      <c r="E3496" s="23" t="s">
        <v>29</v>
      </c>
      <c r="F3496" s="23" t="s">
        <v>472</v>
      </c>
      <c r="G3496" s="23" t="s">
        <v>473</v>
      </c>
      <c r="H3496" s="23">
        <v>1164.3399999999999</v>
      </c>
      <c r="I3496" s="23">
        <v>0</v>
      </c>
      <c r="J3496" s="23">
        <v>0</v>
      </c>
      <c r="K3496" s="23">
        <v>0</v>
      </c>
      <c r="L3496" s="23">
        <v>0</v>
      </c>
      <c r="M3496" s="23">
        <v>1164.3399999999999</v>
      </c>
      <c r="N3496" s="23">
        <v>114.71</v>
      </c>
      <c r="O3496" s="23">
        <v>0</v>
      </c>
      <c r="P3496" s="82">
        <f t="shared" si="56"/>
        <v>1049.6299999999999</v>
      </c>
    </row>
    <row r="3497" spans="1:16" s="24" customFormat="1" x14ac:dyDescent="0.25">
      <c r="A3497" s="23">
        <v>2019</v>
      </c>
      <c r="B3497" s="23">
        <v>12</v>
      </c>
      <c r="C3497" s="23" t="s">
        <v>474</v>
      </c>
      <c r="D3497" s="23" t="s">
        <v>475</v>
      </c>
      <c r="E3497" s="23" t="s">
        <v>242</v>
      </c>
      <c r="F3497" s="23" t="s">
        <v>476</v>
      </c>
      <c r="G3497" s="23" t="s">
        <v>477</v>
      </c>
      <c r="H3497" s="23">
        <v>744.1</v>
      </c>
      <c r="I3497" s="23">
        <v>0</v>
      </c>
      <c r="J3497" s="23">
        <v>0</v>
      </c>
      <c r="K3497" s="23">
        <v>8.01</v>
      </c>
      <c r="L3497" s="23">
        <v>1.3399999999999999</v>
      </c>
      <c r="M3497" s="23">
        <v>0</v>
      </c>
      <c r="N3497" s="23">
        <v>0</v>
      </c>
      <c r="O3497" s="23">
        <v>734.75</v>
      </c>
      <c r="P3497" s="82">
        <f t="shared" si="56"/>
        <v>734.75</v>
      </c>
    </row>
    <row r="3498" spans="1:16" s="24" customFormat="1" x14ac:dyDescent="0.25">
      <c r="A3498" s="23">
        <v>2019</v>
      </c>
      <c r="B3498" s="23">
        <v>12</v>
      </c>
      <c r="C3498" s="23" t="s">
        <v>474</v>
      </c>
      <c r="D3498" s="23" t="s">
        <v>565</v>
      </c>
      <c r="E3498" s="23" t="s">
        <v>242</v>
      </c>
      <c r="F3498" s="23" t="s">
        <v>566</v>
      </c>
      <c r="G3498" s="23" t="s">
        <v>477</v>
      </c>
      <c r="H3498" s="23">
        <v>2.38</v>
      </c>
      <c r="I3498" s="23">
        <v>0</v>
      </c>
      <c r="J3498" s="23">
        <v>0</v>
      </c>
      <c r="K3498" s="23">
        <v>2.38</v>
      </c>
      <c r="L3498" s="23">
        <v>0</v>
      </c>
      <c r="M3498" s="23">
        <v>0</v>
      </c>
      <c r="N3498" s="23">
        <v>0</v>
      </c>
      <c r="O3498" s="23">
        <v>0</v>
      </c>
      <c r="P3498" s="82">
        <f t="shared" si="56"/>
        <v>0</v>
      </c>
    </row>
    <row r="3499" spans="1:16" s="24" customFormat="1" x14ac:dyDescent="0.25">
      <c r="A3499" s="23">
        <v>2019</v>
      </c>
      <c r="B3499" s="23">
        <v>12</v>
      </c>
      <c r="C3499" s="23" t="s">
        <v>124</v>
      </c>
      <c r="D3499" s="23" t="s">
        <v>425</v>
      </c>
      <c r="E3499" s="23" t="s">
        <v>542</v>
      </c>
      <c r="F3499" s="23" t="s">
        <v>478</v>
      </c>
      <c r="G3499" s="23" t="s">
        <v>479</v>
      </c>
      <c r="H3499" s="23">
        <v>25.86</v>
      </c>
      <c r="I3499" s="23">
        <v>0</v>
      </c>
      <c r="J3499" s="23">
        <v>0</v>
      </c>
      <c r="K3499" s="23">
        <v>19.82</v>
      </c>
      <c r="L3499" s="23">
        <v>6.05</v>
      </c>
      <c r="M3499" s="23">
        <v>0</v>
      </c>
      <c r="N3499" s="23">
        <v>0</v>
      </c>
      <c r="O3499" s="23">
        <v>0</v>
      </c>
      <c r="P3499" s="82">
        <f t="shared" si="56"/>
        <v>0</v>
      </c>
    </row>
    <row r="3500" spans="1:16" s="24" customFormat="1" x14ac:dyDescent="0.25">
      <c r="A3500" s="23">
        <v>2019</v>
      </c>
      <c r="B3500" s="23">
        <v>12</v>
      </c>
      <c r="C3500" s="23" t="s">
        <v>124</v>
      </c>
      <c r="D3500" s="23" t="s">
        <v>425</v>
      </c>
      <c r="E3500" s="23" t="s">
        <v>542</v>
      </c>
      <c r="F3500" s="23" t="s">
        <v>480</v>
      </c>
      <c r="G3500" s="23" t="s">
        <v>479</v>
      </c>
      <c r="H3500" s="23">
        <v>30.69</v>
      </c>
      <c r="I3500" s="23">
        <v>0</v>
      </c>
      <c r="J3500" s="23">
        <v>0</v>
      </c>
      <c r="K3500" s="23">
        <v>30.69</v>
      </c>
      <c r="L3500" s="23">
        <v>0</v>
      </c>
      <c r="M3500" s="23">
        <v>0</v>
      </c>
      <c r="N3500" s="23">
        <v>0</v>
      </c>
      <c r="O3500" s="23">
        <v>0</v>
      </c>
      <c r="P3500" s="82">
        <f t="shared" si="56"/>
        <v>0</v>
      </c>
    </row>
    <row r="3501" spans="1:16" s="24" customFormat="1" x14ac:dyDescent="0.25">
      <c r="A3501" s="23">
        <v>2019</v>
      </c>
      <c r="B3501" s="23">
        <v>12</v>
      </c>
      <c r="C3501" s="23" t="s">
        <v>124</v>
      </c>
      <c r="D3501" s="23" t="s">
        <v>425</v>
      </c>
      <c r="E3501" s="23" t="s">
        <v>542</v>
      </c>
      <c r="F3501" s="23" t="s">
        <v>481</v>
      </c>
      <c r="G3501" s="23" t="s">
        <v>479</v>
      </c>
      <c r="H3501" s="23">
        <v>0.93</v>
      </c>
      <c r="I3501" s="23">
        <v>0</v>
      </c>
      <c r="J3501" s="23">
        <v>0</v>
      </c>
      <c r="K3501" s="23">
        <v>0.93</v>
      </c>
      <c r="L3501" s="23">
        <v>0</v>
      </c>
      <c r="M3501" s="23">
        <v>0</v>
      </c>
      <c r="N3501" s="23">
        <v>0</v>
      </c>
      <c r="O3501" s="23">
        <v>0</v>
      </c>
      <c r="P3501" s="82">
        <f t="shared" si="56"/>
        <v>0</v>
      </c>
    </row>
    <row r="3502" spans="1:16" s="24" customFormat="1" x14ac:dyDescent="0.25">
      <c r="A3502" s="23">
        <v>2019</v>
      </c>
      <c r="B3502" s="23">
        <v>12</v>
      </c>
      <c r="C3502" s="23" t="s">
        <v>19</v>
      </c>
      <c r="D3502" s="23" t="s">
        <v>78</v>
      </c>
      <c r="E3502" s="23" t="s">
        <v>29</v>
      </c>
      <c r="F3502" s="23" t="s">
        <v>447</v>
      </c>
      <c r="G3502" s="23" t="s">
        <v>482</v>
      </c>
      <c r="H3502" s="23">
        <v>3258.0299999999997</v>
      </c>
      <c r="I3502" s="23">
        <v>0</v>
      </c>
      <c r="J3502" s="23">
        <v>54.38</v>
      </c>
      <c r="K3502" s="23">
        <v>9.8099999999999987</v>
      </c>
      <c r="L3502" s="23">
        <v>399.07</v>
      </c>
      <c r="M3502" s="23">
        <v>402.38</v>
      </c>
      <c r="N3502" s="23">
        <v>402.06</v>
      </c>
      <c r="O3502" s="23">
        <v>2392.4</v>
      </c>
      <c r="P3502" s="82">
        <f t="shared" si="56"/>
        <v>2392.7200000000003</v>
      </c>
    </row>
    <row r="3503" spans="1:16" s="24" customFormat="1" x14ac:dyDescent="0.25">
      <c r="A3503" s="23">
        <v>2019</v>
      </c>
      <c r="B3503" s="23">
        <v>12</v>
      </c>
      <c r="C3503" s="23" t="s">
        <v>98</v>
      </c>
      <c r="D3503" s="23" t="s">
        <v>483</v>
      </c>
      <c r="E3503" s="23" t="s">
        <v>29</v>
      </c>
      <c r="F3503" s="23" t="s">
        <v>99</v>
      </c>
      <c r="G3503" s="23" t="s">
        <v>483</v>
      </c>
      <c r="H3503" s="23">
        <v>5.0999999999999996</v>
      </c>
      <c r="I3503" s="23">
        <v>0</v>
      </c>
      <c r="J3503" s="23">
        <v>0</v>
      </c>
      <c r="K3503" s="23">
        <v>0</v>
      </c>
      <c r="L3503" s="23">
        <v>4.6899999999999995</v>
      </c>
      <c r="M3503" s="23">
        <v>0.41</v>
      </c>
      <c r="N3503" s="23">
        <v>0</v>
      </c>
      <c r="O3503" s="23">
        <v>0</v>
      </c>
      <c r="P3503" s="82">
        <f t="shared" si="56"/>
        <v>0.41</v>
      </c>
    </row>
    <row r="3504" spans="1:16" s="24" customFormat="1" x14ac:dyDescent="0.25">
      <c r="A3504" s="23">
        <v>2019</v>
      </c>
      <c r="B3504" s="23">
        <v>12</v>
      </c>
      <c r="C3504" s="23" t="s">
        <v>98</v>
      </c>
      <c r="D3504" s="23" t="s">
        <v>483</v>
      </c>
      <c r="E3504" s="23" t="s">
        <v>29</v>
      </c>
      <c r="F3504" s="23" t="s">
        <v>484</v>
      </c>
      <c r="G3504" s="23" t="s">
        <v>483</v>
      </c>
      <c r="H3504" s="23">
        <v>12.9</v>
      </c>
      <c r="I3504" s="23">
        <v>0</v>
      </c>
      <c r="J3504" s="23">
        <v>0</v>
      </c>
      <c r="K3504" s="23">
        <v>0</v>
      </c>
      <c r="L3504" s="23">
        <v>11.66</v>
      </c>
      <c r="M3504" s="23">
        <v>1.25</v>
      </c>
      <c r="N3504" s="23">
        <v>0</v>
      </c>
      <c r="O3504" s="23">
        <v>0</v>
      </c>
      <c r="P3504" s="82">
        <f t="shared" si="56"/>
        <v>1.25</v>
      </c>
    </row>
    <row r="3505" spans="1:16" s="24" customFormat="1" x14ac:dyDescent="0.25">
      <c r="A3505" s="23">
        <v>2019</v>
      </c>
      <c r="B3505" s="23">
        <v>12</v>
      </c>
      <c r="C3505" s="23" t="s">
        <v>133</v>
      </c>
      <c r="D3505" s="23" t="s">
        <v>238</v>
      </c>
      <c r="E3505" s="23" t="s">
        <v>543</v>
      </c>
      <c r="F3505" s="23" t="s">
        <v>485</v>
      </c>
      <c r="G3505" s="23" t="s">
        <v>486</v>
      </c>
      <c r="H3505" s="23">
        <v>3.29</v>
      </c>
      <c r="I3505" s="23">
        <v>0</v>
      </c>
      <c r="J3505" s="23">
        <v>0</v>
      </c>
      <c r="K3505" s="23">
        <v>0</v>
      </c>
      <c r="L3505" s="23">
        <v>3.29</v>
      </c>
      <c r="M3505" s="23">
        <v>0</v>
      </c>
      <c r="N3505" s="23">
        <v>0</v>
      </c>
      <c r="O3505" s="23">
        <v>0</v>
      </c>
      <c r="P3505" s="82">
        <f t="shared" si="56"/>
        <v>0</v>
      </c>
    </row>
    <row r="3506" spans="1:16" s="24" customFormat="1" x14ac:dyDescent="0.25">
      <c r="A3506" s="23">
        <v>2019</v>
      </c>
      <c r="B3506" s="23">
        <v>12</v>
      </c>
      <c r="C3506" s="23" t="s">
        <v>133</v>
      </c>
      <c r="D3506" s="23" t="s">
        <v>487</v>
      </c>
      <c r="E3506" s="23" t="s">
        <v>546</v>
      </c>
      <c r="F3506" s="23" t="s">
        <v>488</v>
      </c>
      <c r="G3506" s="23" t="s">
        <v>489</v>
      </c>
      <c r="H3506" s="23">
        <v>0.47</v>
      </c>
      <c r="I3506" s="23">
        <v>0</v>
      </c>
      <c r="J3506" s="23">
        <v>0</v>
      </c>
      <c r="K3506" s="23">
        <v>0</v>
      </c>
      <c r="L3506" s="23">
        <v>0.47</v>
      </c>
      <c r="M3506" s="23">
        <v>0</v>
      </c>
      <c r="N3506" s="23">
        <v>0</v>
      </c>
      <c r="O3506" s="23">
        <v>0</v>
      </c>
      <c r="P3506" s="82">
        <f t="shared" si="56"/>
        <v>0</v>
      </c>
    </row>
    <row r="3507" spans="1:16" s="24" customFormat="1" x14ac:dyDescent="0.25">
      <c r="A3507" s="23">
        <v>2019</v>
      </c>
      <c r="B3507" s="23">
        <v>12</v>
      </c>
      <c r="C3507" s="23" t="s">
        <v>133</v>
      </c>
      <c r="D3507" s="23" t="s">
        <v>349</v>
      </c>
      <c r="E3507" s="23" t="s">
        <v>29</v>
      </c>
      <c r="F3507" s="23" t="s">
        <v>490</v>
      </c>
      <c r="G3507" s="23" t="s">
        <v>491</v>
      </c>
      <c r="H3507" s="23">
        <v>13.93</v>
      </c>
      <c r="I3507" s="23">
        <v>0</v>
      </c>
      <c r="J3507" s="23">
        <v>0</v>
      </c>
      <c r="K3507" s="23">
        <v>13.62</v>
      </c>
      <c r="L3507" s="23">
        <v>0.31</v>
      </c>
      <c r="M3507" s="23">
        <v>0</v>
      </c>
      <c r="N3507" s="23">
        <v>0</v>
      </c>
      <c r="O3507" s="23">
        <v>0</v>
      </c>
      <c r="P3507" s="82">
        <f t="shared" si="56"/>
        <v>0</v>
      </c>
    </row>
    <row r="3508" spans="1:16" s="24" customFormat="1" x14ac:dyDescent="0.25">
      <c r="A3508" s="23">
        <v>2019</v>
      </c>
      <c r="B3508" s="23">
        <v>12</v>
      </c>
      <c r="C3508" s="23" t="s">
        <v>133</v>
      </c>
      <c r="D3508" s="23" t="s">
        <v>349</v>
      </c>
      <c r="E3508" s="23" t="s">
        <v>29</v>
      </c>
      <c r="F3508" s="23" t="s">
        <v>491</v>
      </c>
      <c r="G3508" s="23" t="s">
        <v>491</v>
      </c>
      <c r="H3508" s="23">
        <v>43.47</v>
      </c>
      <c r="I3508" s="23">
        <v>0</v>
      </c>
      <c r="J3508" s="23">
        <v>0</v>
      </c>
      <c r="K3508" s="23">
        <v>40.21</v>
      </c>
      <c r="L3508" s="23">
        <v>3.25</v>
      </c>
      <c r="M3508" s="23">
        <v>0</v>
      </c>
      <c r="N3508" s="23">
        <v>0</v>
      </c>
      <c r="O3508" s="23">
        <v>0</v>
      </c>
      <c r="P3508" s="82">
        <f t="shared" si="56"/>
        <v>0</v>
      </c>
    </row>
    <row r="3509" spans="1:16" s="24" customFormat="1" x14ac:dyDescent="0.25">
      <c r="A3509" s="23">
        <v>2019</v>
      </c>
      <c r="B3509" s="23">
        <v>12</v>
      </c>
      <c r="C3509" s="23" t="s">
        <v>15</v>
      </c>
      <c r="D3509" s="23" t="s">
        <v>492</v>
      </c>
      <c r="E3509" s="23" t="s">
        <v>43</v>
      </c>
      <c r="F3509" s="23" t="s">
        <v>493</v>
      </c>
      <c r="G3509" s="23" t="s">
        <v>555</v>
      </c>
      <c r="H3509" s="10">
        <v>10.01</v>
      </c>
      <c r="I3509" s="10">
        <v>0</v>
      </c>
      <c r="J3509" s="10">
        <v>0</v>
      </c>
      <c r="K3509" s="10">
        <v>7.27</v>
      </c>
      <c r="L3509" s="10">
        <v>2.74</v>
      </c>
      <c r="M3509" s="10">
        <v>0</v>
      </c>
      <c r="N3509" s="10">
        <v>0</v>
      </c>
      <c r="O3509" s="10">
        <v>0</v>
      </c>
      <c r="P3509" s="82">
        <f t="shared" si="56"/>
        <v>0</v>
      </c>
    </row>
    <row r="3510" spans="1:16" s="24" customFormat="1" x14ac:dyDescent="0.25">
      <c r="A3510" s="23">
        <v>2019</v>
      </c>
      <c r="B3510" s="23">
        <v>12</v>
      </c>
      <c r="C3510" s="23" t="s">
        <v>15</v>
      </c>
      <c r="D3510" s="23" t="s">
        <v>492</v>
      </c>
      <c r="E3510" s="23" t="s">
        <v>43</v>
      </c>
      <c r="F3510" s="23" t="s">
        <v>493</v>
      </c>
      <c r="G3510" s="23" t="s">
        <v>15</v>
      </c>
      <c r="H3510" s="10">
        <v>3.04</v>
      </c>
      <c r="I3510" s="10">
        <v>0</v>
      </c>
      <c r="J3510" s="10">
        <v>0</v>
      </c>
      <c r="K3510" s="10">
        <v>2.21</v>
      </c>
      <c r="L3510" s="10">
        <v>0.84000000000000008</v>
      </c>
      <c r="M3510" s="10">
        <v>0</v>
      </c>
      <c r="N3510" s="10">
        <v>0</v>
      </c>
      <c r="O3510" s="10">
        <v>0</v>
      </c>
      <c r="P3510" s="82">
        <f t="shared" si="56"/>
        <v>0</v>
      </c>
    </row>
    <row r="3511" spans="1:16" s="24" customFormat="1" x14ac:dyDescent="0.25">
      <c r="A3511" s="23">
        <v>2019</v>
      </c>
      <c r="B3511" s="23">
        <v>12</v>
      </c>
      <c r="C3511" s="23" t="s">
        <v>19</v>
      </c>
      <c r="D3511" s="23" t="s">
        <v>66</v>
      </c>
      <c r="E3511" s="23" t="s">
        <v>43</v>
      </c>
      <c r="F3511" s="23" t="s">
        <v>494</v>
      </c>
      <c r="G3511" s="23" t="s">
        <v>495</v>
      </c>
      <c r="H3511" s="23">
        <v>0.99</v>
      </c>
      <c r="I3511" s="23">
        <v>0</v>
      </c>
      <c r="J3511" s="23">
        <v>0</v>
      </c>
      <c r="K3511" s="23">
        <v>0.99</v>
      </c>
      <c r="L3511" s="23">
        <v>0</v>
      </c>
      <c r="M3511" s="23">
        <v>0</v>
      </c>
      <c r="N3511" s="23">
        <v>0</v>
      </c>
      <c r="O3511" s="23">
        <v>0</v>
      </c>
      <c r="P3511" s="82">
        <f t="shared" si="56"/>
        <v>0</v>
      </c>
    </row>
    <row r="3512" spans="1:16" s="24" customFormat="1" x14ac:dyDescent="0.25">
      <c r="A3512" s="23">
        <v>2019</v>
      </c>
      <c r="B3512" s="23">
        <v>12</v>
      </c>
      <c r="C3512" s="23" t="s">
        <v>98</v>
      </c>
      <c r="D3512" s="23" t="s">
        <v>120</v>
      </c>
      <c r="E3512" s="23" t="s">
        <v>29</v>
      </c>
      <c r="F3512" s="23" t="s">
        <v>496</v>
      </c>
      <c r="G3512" s="23" t="s">
        <v>497</v>
      </c>
      <c r="H3512" s="23">
        <v>94.18</v>
      </c>
      <c r="I3512" s="23">
        <v>0</v>
      </c>
      <c r="J3512" s="23">
        <v>0</v>
      </c>
      <c r="K3512" s="23">
        <v>0</v>
      </c>
      <c r="L3512" s="23">
        <v>0</v>
      </c>
      <c r="M3512" s="23">
        <v>94.18</v>
      </c>
      <c r="N3512" s="23">
        <v>0</v>
      </c>
      <c r="O3512" s="23">
        <v>0</v>
      </c>
      <c r="P3512" s="82">
        <f t="shared" si="56"/>
        <v>94.18</v>
      </c>
    </row>
    <row r="3513" spans="1:16" s="24" customFormat="1" x14ac:dyDescent="0.25">
      <c r="A3513" s="23">
        <v>2019</v>
      </c>
      <c r="B3513" s="23">
        <v>12</v>
      </c>
      <c r="C3513" s="23" t="s">
        <v>222</v>
      </c>
      <c r="D3513" s="23" t="s">
        <v>229</v>
      </c>
      <c r="E3513" s="23" t="s">
        <v>224</v>
      </c>
      <c r="F3513" s="23" t="s">
        <v>498</v>
      </c>
      <c r="G3513" s="23" t="s">
        <v>499</v>
      </c>
      <c r="H3513" s="23">
        <v>123.6</v>
      </c>
      <c r="I3513" s="23">
        <v>0</v>
      </c>
      <c r="J3513" s="23">
        <v>0</v>
      </c>
      <c r="K3513" s="23">
        <v>0.09</v>
      </c>
      <c r="L3513" s="23">
        <v>0.68</v>
      </c>
      <c r="M3513" s="23">
        <v>0</v>
      </c>
      <c r="N3513" s="23">
        <v>0</v>
      </c>
      <c r="O3513" s="23">
        <v>122.82</v>
      </c>
      <c r="P3513" s="82">
        <f t="shared" si="56"/>
        <v>122.82</v>
      </c>
    </row>
    <row r="3514" spans="1:16" s="24" customFormat="1" x14ac:dyDescent="0.25">
      <c r="A3514" s="23">
        <v>2019</v>
      </c>
      <c r="B3514" s="23">
        <v>12</v>
      </c>
      <c r="C3514" s="23" t="s">
        <v>231</v>
      </c>
      <c r="D3514" s="23" t="s">
        <v>232</v>
      </c>
      <c r="E3514" s="23" t="s">
        <v>500</v>
      </c>
      <c r="F3514" s="23" t="s">
        <v>539</v>
      </c>
      <c r="G3514" s="23" t="s">
        <v>502</v>
      </c>
      <c r="H3514" s="23">
        <v>0.31</v>
      </c>
      <c r="I3514" s="23">
        <v>0</v>
      </c>
      <c r="J3514" s="23">
        <v>0</v>
      </c>
      <c r="K3514" s="23">
        <v>0</v>
      </c>
      <c r="L3514" s="23">
        <v>0</v>
      </c>
      <c r="M3514" s="23">
        <v>0</v>
      </c>
      <c r="N3514" s="23">
        <v>0</v>
      </c>
      <c r="O3514" s="23">
        <v>0.31</v>
      </c>
      <c r="P3514" s="82">
        <f t="shared" si="56"/>
        <v>0.31</v>
      </c>
    </row>
    <row r="3515" spans="1:16" s="24" customFormat="1" x14ac:dyDescent="0.25">
      <c r="A3515" s="23">
        <v>2019</v>
      </c>
      <c r="B3515" s="23">
        <v>12</v>
      </c>
      <c r="C3515" s="23" t="s">
        <v>222</v>
      </c>
      <c r="D3515" s="23" t="s">
        <v>223</v>
      </c>
      <c r="E3515" s="23" t="s">
        <v>500</v>
      </c>
      <c r="F3515" s="23" t="s">
        <v>501</v>
      </c>
      <c r="G3515" s="23" t="s">
        <v>502</v>
      </c>
      <c r="H3515" s="23">
        <v>683.34</v>
      </c>
      <c r="I3515" s="23">
        <v>0</v>
      </c>
      <c r="J3515" s="23">
        <v>0</v>
      </c>
      <c r="K3515" s="23">
        <v>0.51</v>
      </c>
      <c r="L3515" s="23">
        <v>3.75</v>
      </c>
      <c r="M3515" s="23">
        <v>0</v>
      </c>
      <c r="N3515" s="23">
        <v>0</v>
      </c>
      <c r="O3515" s="23">
        <v>679.08</v>
      </c>
      <c r="P3515" s="82">
        <f t="shared" si="56"/>
        <v>679.08</v>
      </c>
    </row>
    <row r="3516" spans="1:16" s="24" customFormat="1" x14ac:dyDescent="0.25">
      <c r="A3516" s="23">
        <v>2019</v>
      </c>
      <c r="B3516" s="23">
        <v>12</v>
      </c>
      <c r="C3516" s="23" t="s">
        <v>231</v>
      </c>
      <c r="D3516" s="23" t="s">
        <v>503</v>
      </c>
      <c r="E3516" s="23" t="s">
        <v>500</v>
      </c>
      <c r="F3516" s="23" t="s">
        <v>501</v>
      </c>
      <c r="G3516" s="23" t="s">
        <v>502</v>
      </c>
      <c r="H3516" s="23">
        <v>1823.23</v>
      </c>
      <c r="I3516" s="23">
        <v>0</v>
      </c>
      <c r="J3516" s="23">
        <v>0</v>
      </c>
      <c r="K3516" s="23">
        <v>1.3599999999999999</v>
      </c>
      <c r="L3516" s="23">
        <v>10</v>
      </c>
      <c r="M3516" s="23">
        <v>0</v>
      </c>
      <c r="N3516" s="23">
        <v>0</v>
      </c>
      <c r="O3516" s="23">
        <v>1811.87</v>
      </c>
      <c r="P3516" s="82">
        <f t="shared" si="56"/>
        <v>1811.87</v>
      </c>
    </row>
    <row r="3517" spans="1:16" s="24" customFormat="1" x14ac:dyDescent="0.25">
      <c r="A3517" s="23">
        <v>2019</v>
      </c>
      <c r="B3517" s="23">
        <v>12</v>
      </c>
      <c r="C3517" s="23" t="s">
        <v>231</v>
      </c>
      <c r="D3517" s="23" t="s">
        <v>522</v>
      </c>
      <c r="E3517" s="23" t="s">
        <v>500</v>
      </c>
      <c r="F3517" s="23" t="s">
        <v>523</v>
      </c>
      <c r="G3517" s="23" t="s">
        <v>502</v>
      </c>
      <c r="H3517" s="23">
        <v>1324.47</v>
      </c>
      <c r="I3517" s="23">
        <v>0</v>
      </c>
      <c r="J3517" s="23">
        <v>0</v>
      </c>
      <c r="K3517" s="23">
        <v>0.99</v>
      </c>
      <c r="L3517" s="23">
        <v>7.26</v>
      </c>
      <c r="M3517" s="23">
        <v>0</v>
      </c>
      <c r="N3517" s="23">
        <v>0</v>
      </c>
      <c r="O3517" s="23">
        <v>1316.22</v>
      </c>
      <c r="P3517" s="82">
        <f t="shared" si="56"/>
        <v>1316.22</v>
      </c>
    </row>
    <row r="3518" spans="1:16" s="24" customFormat="1" x14ac:dyDescent="0.25">
      <c r="A3518" s="23">
        <v>2019</v>
      </c>
      <c r="B3518" s="23">
        <v>12</v>
      </c>
      <c r="C3518" s="23" t="s">
        <v>133</v>
      </c>
      <c r="D3518" s="23" t="s">
        <v>292</v>
      </c>
      <c r="E3518" s="23" t="s">
        <v>242</v>
      </c>
      <c r="F3518" s="23" t="s">
        <v>504</v>
      </c>
      <c r="G3518" s="23" t="s">
        <v>505</v>
      </c>
      <c r="H3518" s="23">
        <v>43.69</v>
      </c>
      <c r="I3518" s="23">
        <v>0</v>
      </c>
      <c r="J3518" s="23">
        <v>0</v>
      </c>
      <c r="K3518" s="23">
        <v>0</v>
      </c>
      <c r="L3518" s="23">
        <v>0.93</v>
      </c>
      <c r="M3518" s="23">
        <v>0</v>
      </c>
      <c r="N3518" s="23">
        <v>0</v>
      </c>
      <c r="O3518" s="23">
        <v>42.76</v>
      </c>
      <c r="P3518" s="82">
        <f t="shared" si="56"/>
        <v>42.76</v>
      </c>
    </row>
    <row r="3519" spans="1:16" s="24" customFormat="1" x14ac:dyDescent="0.25">
      <c r="A3519" s="23">
        <v>2019</v>
      </c>
      <c r="B3519" s="23">
        <v>12</v>
      </c>
      <c r="C3519" s="23" t="s">
        <v>133</v>
      </c>
      <c r="D3519" s="23" t="s">
        <v>506</v>
      </c>
      <c r="E3519" s="23" t="s">
        <v>242</v>
      </c>
      <c r="F3519" s="23" t="s">
        <v>507</v>
      </c>
      <c r="G3519" s="23" t="s">
        <v>505</v>
      </c>
      <c r="H3519" s="23">
        <v>47.23</v>
      </c>
      <c r="I3519" s="23">
        <v>0</v>
      </c>
      <c r="J3519" s="23">
        <v>0</v>
      </c>
      <c r="K3519" s="23">
        <v>0</v>
      </c>
      <c r="L3519" s="23">
        <v>1</v>
      </c>
      <c r="M3519" s="23">
        <v>0</v>
      </c>
      <c r="N3519" s="23">
        <v>0</v>
      </c>
      <c r="O3519" s="23">
        <v>46.23</v>
      </c>
      <c r="P3519" s="82">
        <f t="shared" si="56"/>
        <v>46.23</v>
      </c>
    </row>
    <row r="3520" spans="1:16" s="24" customFormat="1" x14ac:dyDescent="0.25">
      <c r="A3520" s="23">
        <v>2019</v>
      </c>
      <c r="B3520" s="23">
        <v>12</v>
      </c>
      <c r="C3520" s="23" t="s">
        <v>133</v>
      </c>
      <c r="D3520" s="23" t="s">
        <v>292</v>
      </c>
      <c r="E3520" s="23" t="s">
        <v>242</v>
      </c>
      <c r="F3520" s="23" t="s">
        <v>508</v>
      </c>
      <c r="G3520" s="23" t="s">
        <v>505</v>
      </c>
      <c r="H3520" s="23">
        <v>100.16</v>
      </c>
      <c r="I3520" s="23">
        <v>0</v>
      </c>
      <c r="J3520" s="23">
        <v>0</v>
      </c>
      <c r="K3520" s="23">
        <v>0</v>
      </c>
      <c r="L3520" s="23">
        <v>2.12</v>
      </c>
      <c r="M3520" s="23">
        <v>0</v>
      </c>
      <c r="N3520" s="23">
        <v>0</v>
      </c>
      <c r="O3520" s="23">
        <v>98.03</v>
      </c>
      <c r="P3520" s="82">
        <f t="shared" si="56"/>
        <v>98.03</v>
      </c>
    </row>
    <row r="3521" spans="1:16" s="24" customFormat="1" x14ac:dyDescent="0.25">
      <c r="A3521" s="23">
        <v>2019</v>
      </c>
      <c r="B3521" s="23">
        <v>12</v>
      </c>
      <c r="C3521" s="23" t="s">
        <v>133</v>
      </c>
      <c r="D3521" s="23" t="s">
        <v>292</v>
      </c>
      <c r="E3521" s="23" t="s">
        <v>304</v>
      </c>
      <c r="F3521" s="23" t="s">
        <v>509</v>
      </c>
      <c r="G3521" s="23" t="s">
        <v>510</v>
      </c>
      <c r="H3521" s="23">
        <v>7.97</v>
      </c>
      <c r="I3521" s="23">
        <v>0</v>
      </c>
      <c r="J3521" s="23">
        <v>0</v>
      </c>
      <c r="K3521" s="23">
        <v>7.97</v>
      </c>
      <c r="L3521" s="23">
        <v>0</v>
      </c>
      <c r="M3521" s="23">
        <v>0</v>
      </c>
      <c r="N3521" s="23">
        <v>0</v>
      </c>
      <c r="O3521" s="23">
        <v>0</v>
      </c>
      <c r="P3521" s="82">
        <f t="shared" si="56"/>
        <v>0</v>
      </c>
    </row>
    <row r="3522" spans="1:16" s="24" customFormat="1" x14ac:dyDescent="0.25">
      <c r="A3522" s="23">
        <v>2019</v>
      </c>
      <c r="B3522" s="23">
        <v>12</v>
      </c>
      <c r="C3522" s="23" t="s">
        <v>19</v>
      </c>
      <c r="D3522" s="23" t="s">
        <v>299</v>
      </c>
      <c r="E3522" s="23" t="s">
        <v>51</v>
      </c>
      <c r="F3522" s="23" t="s">
        <v>511</v>
      </c>
      <c r="G3522" s="23" t="s">
        <v>512</v>
      </c>
      <c r="H3522" s="23">
        <v>0.21</v>
      </c>
      <c r="I3522" s="23">
        <v>0</v>
      </c>
      <c r="J3522" s="23">
        <v>0</v>
      </c>
      <c r="K3522" s="23">
        <v>0.21</v>
      </c>
      <c r="L3522" s="23">
        <v>0</v>
      </c>
      <c r="M3522" s="23">
        <v>0</v>
      </c>
      <c r="N3522" s="23">
        <v>0</v>
      </c>
      <c r="O3522" s="23">
        <v>0</v>
      </c>
      <c r="P3522" s="82">
        <f t="shared" si="56"/>
        <v>0</v>
      </c>
    </row>
    <row r="3523" spans="1:16" s="24" customFormat="1" x14ac:dyDescent="0.25">
      <c r="A3523" s="23">
        <v>2019</v>
      </c>
      <c r="B3523" s="23">
        <v>12</v>
      </c>
      <c r="C3523" s="23" t="s">
        <v>19</v>
      </c>
      <c r="D3523" s="23" t="s">
        <v>299</v>
      </c>
      <c r="E3523" s="23" t="s">
        <v>51</v>
      </c>
      <c r="F3523" s="23" t="s">
        <v>513</v>
      </c>
      <c r="G3523" s="23" t="s">
        <v>512</v>
      </c>
      <c r="H3523" s="23">
        <v>0.06</v>
      </c>
      <c r="I3523" s="23">
        <v>0</v>
      </c>
      <c r="J3523" s="23">
        <v>0</v>
      </c>
      <c r="K3523" s="23">
        <v>0.06</v>
      </c>
      <c r="L3523" s="23">
        <v>0</v>
      </c>
      <c r="M3523" s="23">
        <v>0</v>
      </c>
      <c r="N3523" s="23">
        <v>0</v>
      </c>
      <c r="O3523" s="23">
        <v>0</v>
      </c>
      <c r="P3523" s="82">
        <f t="shared" si="56"/>
        <v>0</v>
      </c>
    </row>
    <row r="3524" spans="1:16" s="24" customFormat="1" x14ac:dyDescent="0.25">
      <c r="A3524" s="23">
        <v>2019</v>
      </c>
      <c r="B3524" s="23">
        <v>12</v>
      </c>
      <c r="C3524" s="23" t="s">
        <v>19</v>
      </c>
      <c r="D3524" s="23" t="s">
        <v>46</v>
      </c>
      <c r="E3524" s="23" t="s">
        <v>51</v>
      </c>
      <c r="F3524" s="23" t="s">
        <v>514</v>
      </c>
      <c r="G3524" s="23" t="s">
        <v>512</v>
      </c>
      <c r="H3524" s="23">
        <v>0.05</v>
      </c>
      <c r="I3524" s="23">
        <v>0</v>
      </c>
      <c r="J3524" s="23">
        <v>0</v>
      </c>
      <c r="K3524" s="23">
        <v>0.05</v>
      </c>
      <c r="L3524" s="23">
        <v>0</v>
      </c>
      <c r="M3524" s="23">
        <v>0</v>
      </c>
      <c r="N3524" s="23">
        <v>0</v>
      </c>
      <c r="O3524" s="23">
        <v>0</v>
      </c>
      <c r="P3524" s="82">
        <f t="shared" ref="P3524" si="57">+O3524+M3524-N3524</f>
        <v>0</v>
      </c>
    </row>
    <row r="3525" spans="1:16" x14ac:dyDescent="0.25">
      <c r="H3525" s="26"/>
    </row>
  </sheetData>
  <autoFilter ref="A2:BF2" xr:uid="{9F88BE8A-A6D7-4BDB-AC00-662CA1DC7A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5BA2-9853-4B14-ACD1-1D77EE90B284}">
  <sheetPr filterMode="1">
    <tabColor rgb="FFFF0000"/>
  </sheetPr>
  <dimension ref="A1:X619"/>
  <sheetViews>
    <sheetView zoomScaleNormal="100" workbookViewId="0">
      <selection activeCell="Y26" sqref="Y24:Y26"/>
    </sheetView>
  </sheetViews>
  <sheetFormatPr baseColWidth="10" defaultRowHeight="15" x14ac:dyDescent="0.25"/>
  <cols>
    <col min="1" max="1" width="21.28515625" style="44" bestFit="1" customWidth="1"/>
    <col min="2" max="2" width="19.28515625" style="44" customWidth="1"/>
    <col min="3" max="3" width="38.85546875" style="44" customWidth="1"/>
    <col min="4" max="4" width="43" style="44" bestFit="1" customWidth="1"/>
    <col min="5" max="5" width="22.85546875" style="44" customWidth="1"/>
    <col min="6" max="11" width="11.42578125" style="14"/>
    <col min="12" max="12" width="12" style="14" customWidth="1"/>
    <col min="13" max="14" width="11.42578125" style="14"/>
    <col min="15" max="15" width="13.140625" style="14" customWidth="1"/>
    <col min="16" max="16" width="11.85546875" style="14" bestFit="1" customWidth="1"/>
    <col min="17" max="17" width="11.42578125" style="14"/>
    <col min="18" max="18" width="27.5703125" style="52" customWidth="1"/>
    <col min="19" max="16384" width="11.42578125" style="14"/>
  </cols>
  <sheetData>
    <row r="1" spans="1:24" ht="33.75" customHeigh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4" x14ac:dyDescent="0.25">
      <c r="A2" s="110" t="s">
        <v>571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24" x14ac:dyDescent="0.25">
      <c r="A3" s="110" t="s">
        <v>572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T3" s="14" t="s">
        <v>794</v>
      </c>
      <c r="V3" s="14" t="s">
        <v>810</v>
      </c>
      <c r="X3" s="14" t="s">
        <v>819</v>
      </c>
    </row>
    <row r="4" spans="1:24" x14ac:dyDescent="0.25">
      <c r="A4" s="110" t="s">
        <v>573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T4" s="14" t="s">
        <v>795</v>
      </c>
      <c r="V4" s="14" t="s">
        <v>811</v>
      </c>
    </row>
    <row r="5" spans="1:24" x14ac:dyDescent="0.25">
      <c r="A5" s="111" t="s">
        <v>574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T5" s="14" t="s">
        <v>796</v>
      </c>
      <c r="V5" s="14" t="s">
        <v>812</v>
      </c>
    </row>
    <row r="6" spans="1:24" x14ac:dyDescent="0.25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T6" s="14" t="s">
        <v>801</v>
      </c>
      <c r="V6" s="14" t="s">
        <v>813</v>
      </c>
    </row>
    <row r="7" spans="1:24" x14ac:dyDescent="0.25">
      <c r="A7" s="100" t="s">
        <v>575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T7" s="14" t="s">
        <v>808</v>
      </c>
      <c r="V7" s="14" t="s">
        <v>814</v>
      </c>
    </row>
    <row r="8" spans="1:24" x14ac:dyDescent="0.25">
      <c r="A8" s="103" t="s">
        <v>576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5"/>
      <c r="T8" s="14" t="s">
        <v>797</v>
      </c>
      <c r="V8" s="14" t="s">
        <v>815</v>
      </c>
    </row>
    <row r="9" spans="1:24" x14ac:dyDescent="0.25">
      <c r="A9" s="37" t="s">
        <v>577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  <c r="T9" s="14" t="s">
        <v>809</v>
      </c>
      <c r="V9" s="14" t="s">
        <v>816</v>
      </c>
    </row>
    <row r="10" spans="1:24" ht="45" customHeight="1" x14ac:dyDescent="0.25">
      <c r="A10" s="106" t="s">
        <v>578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  <c r="T10" s="14" t="s">
        <v>800</v>
      </c>
      <c r="V10" s="14" t="s">
        <v>817</v>
      </c>
    </row>
    <row r="11" spans="1:24" ht="45" customHeight="1" x14ac:dyDescent="0.25">
      <c r="A11" s="51"/>
      <c r="B11" s="51"/>
      <c r="C11" s="51"/>
      <c r="D11" s="51"/>
      <c r="E11" s="51"/>
      <c r="F11">
        <v>31</v>
      </c>
      <c r="G11">
        <v>28</v>
      </c>
      <c r="H11">
        <v>31</v>
      </c>
      <c r="I11">
        <v>30</v>
      </c>
      <c r="J11">
        <v>31</v>
      </c>
      <c r="K11">
        <v>30</v>
      </c>
      <c r="L11">
        <v>31</v>
      </c>
      <c r="M11">
        <v>31</v>
      </c>
      <c r="N11">
        <v>30</v>
      </c>
      <c r="O11">
        <v>31</v>
      </c>
      <c r="P11">
        <v>30</v>
      </c>
      <c r="Q11">
        <v>31</v>
      </c>
      <c r="V11" s="14" t="s">
        <v>818</v>
      </c>
    </row>
    <row r="12" spans="1:24" ht="22.5" customHeight="1" x14ac:dyDescent="0.25">
      <c r="A12" s="40" t="s">
        <v>579</v>
      </c>
      <c r="B12" s="40" t="s">
        <v>580</v>
      </c>
      <c r="C12" s="40" t="s">
        <v>581</v>
      </c>
      <c r="D12" s="40" t="s">
        <v>582</v>
      </c>
      <c r="E12" s="40" t="s">
        <v>583</v>
      </c>
      <c r="F12" s="40" t="s">
        <v>584</v>
      </c>
      <c r="G12" s="40" t="s">
        <v>585</v>
      </c>
      <c r="H12" s="40" t="s">
        <v>586</v>
      </c>
      <c r="I12" s="40" t="s">
        <v>587</v>
      </c>
      <c r="J12" s="40" t="s">
        <v>588</v>
      </c>
      <c r="K12" s="40" t="s">
        <v>589</v>
      </c>
      <c r="L12" s="40" t="s">
        <v>590</v>
      </c>
      <c r="M12" s="40" t="s">
        <v>591</v>
      </c>
      <c r="N12" s="41" t="s">
        <v>592</v>
      </c>
      <c r="O12" s="41" t="s">
        <v>593</v>
      </c>
      <c r="P12" s="41" t="s">
        <v>594</v>
      </c>
      <c r="Q12" s="41" t="s">
        <v>595</v>
      </c>
      <c r="R12" s="52">
        <v>2019</v>
      </c>
    </row>
    <row r="13" spans="1:24" x14ac:dyDescent="0.25">
      <c r="A13" s="8" t="s">
        <v>124</v>
      </c>
      <c r="B13" s="8" t="s">
        <v>373</v>
      </c>
      <c r="C13" s="8" t="s">
        <v>29</v>
      </c>
      <c r="D13" s="8" t="s">
        <v>375</v>
      </c>
      <c r="E13" s="8" t="s">
        <v>374</v>
      </c>
      <c r="F13" s="42">
        <v>1441.74</v>
      </c>
      <c r="G13" s="42">
        <v>1337.81</v>
      </c>
      <c r="H13" s="42">
        <v>1318.91</v>
      </c>
      <c r="I13" s="42">
        <v>1364.19</v>
      </c>
      <c r="J13" s="42">
        <v>1295.45</v>
      </c>
      <c r="K13" s="42">
        <v>1260.8800000000001</v>
      </c>
      <c r="L13" s="42">
        <v>987.58</v>
      </c>
      <c r="M13" s="43">
        <v>1167.21</v>
      </c>
      <c r="N13" s="42">
        <v>1388.36</v>
      </c>
      <c r="O13" s="42">
        <v>1725.48</v>
      </c>
      <c r="P13" s="42">
        <v>1559.15</v>
      </c>
      <c r="Q13" s="42">
        <v>1540.32</v>
      </c>
      <c r="R13" s="52">
        <f t="shared" ref="R13:R76" si="0">+SUMPRODUCT(F13:Q13,$F$11:$Q$11)</f>
        <v>498413.47</v>
      </c>
      <c r="S13" s="50">
        <f>+R13/365</f>
        <v>1365.5163561643835</v>
      </c>
    </row>
    <row r="14" spans="1:24" x14ac:dyDescent="0.25">
      <c r="A14" s="8" t="s">
        <v>89</v>
      </c>
      <c r="B14" s="8" t="s">
        <v>194</v>
      </c>
      <c r="C14" s="8" t="s">
        <v>29</v>
      </c>
      <c r="D14" s="8" t="s">
        <v>195</v>
      </c>
      <c r="E14" s="8" t="s">
        <v>195</v>
      </c>
      <c r="F14" s="42">
        <v>781.99</v>
      </c>
      <c r="G14" s="42">
        <v>590.59</v>
      </c>
      <c r="H14" s="42">
        <v>282.64</v>
      </c>
      <c r="I14" s="42">
        <v>278.38</v>
      </c>
      <c r="J14" s="42">
        <v>0</v>
      </c>
      <c r="K14" s="42">
        <v>271.02</v>
      </c>
      <c r="L14" s="42">
        <v>0</v>
      </c>
      <c r="M14" s="43">
        <v>0</v>
      </c>
      <c r="N14" s="42">
        <v>0</v>
      </c>
      <c r="O14" s="42">
        <v>0</v>
      </c>
      <c r="P14" s="42">
        <v>0</v>
      </c>
      <c r="Q14" s="42">
        <v>0</v>
      </c>
      <c r="R14" s="52">
        <f t="shared" si="0"/>
        <v>66022.05</v>
      </c>
      <c r="S14" s="50">
        <f>+R14/365</f>
        <v>180.88232876712328</v>
      </c>
    </row>
    <row r="15" spans="1:24" x14ac:dyDescent="0.25">
      <c r="A15" s="44" t="s">
        <v>27</v>
      </c>
      <c r="B15" s="44" t="s">
        <v>180</v>
      </c>
      <c r="C15" s="8" t="s">
        <v>29</v>
      </c>
      <c r="D15" s="8" t="s">
        <v>182</v>
      </c>
      <c r="E15" s="8" t="s">
        <v>181</v>
      </c>
      <c r="F15" s="42">
        <v>12307.73</v>
      </c>
      <c r="G15" s="42">
        <v>13785.32</v>
      </c>
      <c r="H15" s="42">
        <v>17174.560000000001</v>
      </c>
      <c r="I15" s="42">
        <v>17208.36</v>
      </c>
      <c r="J15" s="42">
        <v>17564.79</v>
      </c>
      <c r="K15" s="42">
        <v>17905.32</v>
      </c>
      <c r="L15" s="42">
        <v>17127.560000000001</v>
      </c>
      <c r="M15" s="61">
        <v>18818.48</v>
      </c>
      <c r="N15" s="42">
        <v>17602.41</v>
      </c>
      <c r="O15" s="42">
        <v>19529.13</v>
      </c>
      <c r="P15" s="42">
        <v>19547.89</v>
      </c>
      <c r="Q15" s="42">
        <v>19602.29</v>
      </c>
      <c r="R15" s="52">
        <f t="shared" si="0"/>
        <v>6339769.1000000006</v>
      </c>
      <c r="S15" s="50">
        <f>+R15/365</f>
        <v>17369.230410958906</v>
      </c>
    </row>
    <row r="16" spans="1:24" hidden="1" x14ac:dyDescent="0.25">
      <c r="A16" s="8" t="s">
        <v>27</v>
      </c>
      <c r="B16" s="8" t="s">
        <v>84</v>
      </c>
      <c r="C16" s="8" t="s">
        <v>17</v>
      </c>
      <c r="D16" s="8" t="s">
        <v>749</v>
      </c>
      <c r="E16" s="8" t="s">
        <v>749</v>
      </c>
      <c r="F16" s="42">
        <v>45919.09</v>
      </c>
      <c r="G16" s="42">
        <v>45394.48</v>
      </c>
      <c r="H16" s="42">
        <v>44763.58</v>
      </c>
      <c r="I16" s="42">
        <v>46508.76</v>
      </c>
      <c r="J16" s="42">
        <v>48917.03</v>
      </c>
      <c r="K16" s="43">
        <v>49355.29</v>
      </c>
      <c r="L16" s="42">
        <v>48388.99</v>
      </c>
      <c r="M16" s="43">
        <v>49150.07</v>
      </c>
      <c r="N16" s="42">
        <v>49977.25</v>
      </c>
      <c r="O16" s="42">
        <v>49460.56</v>
      </c>
      <c r="P16" s="42">
        <v>46418.59</v>
      </c>
      <c r="Q16" s="42">
        <v>45628.63</v>
      </c>
      <c r="R16" s="52">
        <f t="shared" si="0"/>
        <v>17337908.589999996</v>
      </c>
    </row>
    <row r="17" spans="1:23" x14ac:dyDescent="0.25">
      <c r="A17" s="8" t="s">
        <v>27</v>
      </c>
      <c r="B17" s="8" t="s">
        <v>191</v>
      </c>
      <c r="C17" s="8" t="s">
        <v>29</v>
      </c>
      <c r="D17" s="8" t="s">
        <v>182</v>
      </c>
      <c r="E17" s="8" t="s">
        <v>181</v>
      </c>
      <c r="F17" s="42">
        <v>2551.79</v>
      </c>
      <c r="G17" s="42">
        <v>2527.46</v>
      </c>
      <c r="H17" s="42">
        <v>2498.16</v>
      </c>
      <c r="I17" s="42">
        <v>2510.4</v>
      </c>
      <c r="J17" s="42">
        <v>2509.14</v>
      </c>
      <c r="K17" s="43">
        <v>2409.58</v>
      </c>
      <c r="L17" s="42">
        <v>2362.8000000000002</v>
      </c>
      <c r="M17" s="43">
        <v>2321.44</v>
      </c>
      <c r="N17" s="42">
        <v>2336.65</v>
      </c>
      <c r="O17" s="42">
        <v>2214.87</v>
      </c>
      <c r="P17" s="42">
        <v>2025.26</v>
      </c>
      <c r="Q17" s="42">
        <v>2385.9</v>
      </c>
      <c r="R17" s="52">
        <f t="shared" si="0"/>
        <v>871392.68</v>
      </c>
      <c r="S17" s="50">
        <f>+R17/365</f>
        <v>2387.3772054794522</v>
      </c>
    </row>
    <row r="18" spans="1:23" x14ac:dyDescent="0.25">
      <c r="A18" s="8" t="s">
        <v>61</v>
      </c>
      <c r="B18" s="8" t="s">
        <v>717</v>
      </c>
      <c r="C18" s="8" t="s">
        <v>43</v>
      </c>
      <c r="D18" s="8" t="s">
        <v>61</v>
      </c>
      <c r="E18" s="8" t="s">
        <v>718</v>
      </c>
      <c r="F18" s="42">
        <v>36.89</v>
      </c>
      <c r="G18" s="42">
        <v>37.06</v>
      </c>
      <c r="H18" s="42">
        <v>35.5</v>
      </c>
      <c r="I18" s="42">
        <v>36.409999999999997</v>
      </c>
      <c r="J18" s="42">
        <v>37.57</v>
      </c>
      <c r="K18" s="43">
        <v>36.99</v>
      </c>
      <c r="L18" s="42">
        <v>38.39</v>
      </c>
      <c r="M18" s="43">
        <v>75.760000000000005</v>
      </c>
      <c r="N18" s="42">
        <v>106.82</v>
      </c>
      <c r="O18" s="42">
        <v>102.27</v>
      </c>
      <c r="P18" s="42">
        <v>88.51</v>
      </c>
      <c r="Q18" s="42">
        <v>83.47</v>
      </c>
      <c r="R18" s="52">
        <f t="shared" si="0"/>
        <v>21804.93</v>
      </c>
      <c r="S18" s="50">
        <f>+R18/365</f>
        <v>59.739534246575346</v>
      </c>
    </row>
    <row r="19" spans="1:23" x14ac:dyDescent="0.25">
      <c r="A19" s="8" t="s">
        <v>27</v>
      </c>
      <c r="B19" s="8" t="s">
        <v>28</v>
      </c>
      <c r="C19" s="8" t="s">
        <v>29</v>
      </c>
      <c r="D19" s="8" t="s">
        <v>30</v>
      </c>
      <c r="E19" s="8" t="s">
        <v>30</v>
      </c>
      <c r="F19" s="42">
        <v>4094.43</v>
      </c>
      <c r="G19" s="42">
        <v>4113.13</v>
      </c>
      <c r="H19" s="42">
        <v>4118.57</v>
      </c>
      <c r="I19" s="42">
        <v>3967.49</v>
      </c>
      <c r="J19" s="42">
        <v>3517.48</v>
      </c>
      <c r="K19" s="43">
        <v>3802.75</v>
      </c>
      <c r="L19" s="42">
        <v>3929.62</v>
      </c>
      <c r="M19" s="43">
        <v>3642.29</v>
      </c>
      <c r="N19" s="42">
        <v>3633.93</v>
      </c>
      <c r="O19" s="42">
        <v>3284.3</v>
      </c>
      <c r="P19" s="42">
        <v>3148.09</v>
      </c>
      <c r="Q19" s="42">
        <v>3085.59</v>
      </c>
      <c r="R19" s="52">
        <f t="shared" si="0"/>
        <v>1347576.1199999999</v>
      </c>
      <c r="S19" s="50">
        <f>+R19/365</f>
        <v>3691.9893698630135</v>
      </c>
    </row>
    <row r="20" spans="1:23" hidden="1" x14ac:dyDescent="0.25">
      <c r="A20" s="8" t="s">
        <v>19</v>
      </c>
      <c r="B20" s="8" t="s">
        <v>155</v>
      </c>
      <c r="C20" s="8" t="s">
        <v>280</v>
      </c>
      <c r="D20" s="8" t="s">
        <v>319</v>
      </c>
      <c r="E20" s="8" t="s">
        <v>564</v>
      </c>
      <c r="F20" s="42">
        <v>24906.33</v>
      </c>
      <c r="G20" s="42">
        <v>24725.13</v>
      </c>
      <c r="H20" s="42">
        <v>24669.31</v>
      </c>
      <c r="I20" s="42">
        <v>24175.97</v>
      </c>
      <c r="J20" s="42">
        <v>24332.82</v>
      </c>
      <c r="K20" s="43">
        <v>25432.93</v>
      </c>
      <c r="L20" s="42">
        <v>25999.56</v>
      </c>
      <c r="M20" s="43">
        <v>25636.46</v>
      </c>
      <c r="N20" s="42">
        <v>26537.4</v>
      </c>
      <c r="O20" s="42">
        <v>25216.7</v>
      </c>
      <c r="P20" s="42">
        <v>26712.01</v>
      </c>
      <c r="Q20" s="42">
        <v>26485.41</v>
      </c>
      <c r="R20" s="52">
        <f t="shared" si="0"/>
        <v>9272697.2300000004</v>
      </c>
    </row>
    <row r="21" spans="1:23" hidden="1" x14ac:dyDescent="0.25">
      <c r="A21" s="8" t="s">
        <v>79</v>
      </c>
      <c r="B21" s="8" t="s">
        <v>79</v>
      </c>
      <c r="C21" s="8" t="s">
        <v>138</v>
      </c>
      <c r="D21" s="8" t="s">
        <v>184</v>
      </c>
      <c r="E21" s="8" t="s">
        <v>183</v>
      </c>
      <c r="F21" s="42">
        <v>21049.81</v>
      </c>
      <c r="G21" s="42">
        <v>22407.57</v>
      </c>
      <c r="H21" s="42">
        <v>23908.84</v>
      </c>
      <c r="I21" s="42">
        <v>23677.27</v>
      </c>
      <c r="J21" s="42">
        <v>22887.03</v>
      </c>
      <c r="K21" s="43">
        <v>23514.37</v>
      </c>
      <c r="L21" s="42">
        <v>17537.97</v>
      </c>
      <c r="M21" s="43">
        <v>22907.13</v>
      </c>
      <c r="N21" s="42">
        <v>22241.43</v>
      </c>
      <c r="O21" s="42">
        <v>22449.48</v>
      </c>
      <c r="P21" s="42">
        <v>22608.13</v>
      </c>
      <c r="Q21" s="42">
        <v>21636.58</v>
      </c>
      <c r="R21" s="52">
        <f t="shared" si="0"/>
        <v>8112330.0000000009</v>
      </c>
    </row>
    <row r="22" spans="1:23" hidden="1" x14ac:dyDescent="0.25">
      <c r="A22" s="8" t="s">
        <v>19</v>
      </c>
      <c r="B22" s="8" t="s">
        <v>78</v>
      </c>
      <c r="C22" s="8" t="s">
        <v>280</v>
      </c>
      <c r="D22" s="8" t="s">
        <v>319</v>
      </c>
      <c r="E22" s="8" t="s">
        <v>689</v>
      </c>
      <c r="F22" s="42">
        <v>6409.69</v>
      </c>
      <c r="G22" s="42">
        <v>6055.3</v>
      </c>
      <c r="H22" s="42">
        <v>5578.81</v>
      </c>
      <c r="I22" s="42">
        <v>5569.67</v>
      </c>
      <c r="J22" s="42">
        <v>5278.72</v>
      </c>
      <c r="K22" s="43">
        <v>4494.4799999999996</v>
      </c>
      <c r="L22" s="42">
        <v>33749.449999999997</v>
      </c>
      <c r="M22" s="43">
        <v>32648.400000000001</v>
      </c>
      <c r="N22" s="42">
        <v>31572.29</v>
      </c>
      <c r="O22" s="42">
        <v>35084.050000000003</v>
      </c>
      <c r="P22" s="42">
        <v>37788</v>
      </c>
      <c r="Q22" s="42">
        <v>35586.86</v>
      </c>
      <c r="R22" s="52">
        <f t="shared" si="0"/>
        <v>7336696.9800000004</v>
      </c>
    </row>
    <row r="23" spans="1:23" x14ac:dyDescent="0.25">
      <c r="A23" s="8" t="s">
        <v>27</v>
      </c>
      <c r="B23" s="8" t="s">
        <v>28</v>
      </c>
      <c r="C23" s="8" t="s">
        <v>29</v>
      </c>
      <c r="D23" s="8" t="s">
        <v>30</v>
      </c>
      <c r="E23" s="8" t="s">
        <v>31</v>
      </c>
      <c r="F23" s="42">
        <v>313.29000000000002</v>
      </c>
      <c r="G23" s="42">
        <v>217.41</v>
      </c>
      <c r="H23" s="42">
        <v>189.16</v>
      </c>
      <c r="I23" s="42">
        <v>244.34</v>
      </c>
      <c r="J23" s="42">
        <v>180.59</v>
      </c>
      <c r="K23" s="43">
        <v>190.38</v>
      </c>
      <c r="L23" s="42">
        <v>228.6</v>
      </c>
      <c r="M23" s="43">
        <v>263.49</v>
      </c>
      <c r="N23" s="42">
        <v>295.81</v>
      </c>
      <c r="O23" s="42">
        <v>289.44</v>
      </c>
      <c r="P23" s="42">
        <v>302.98</v>
      </c>
      <c r="Q23" s="42">
        <v>272.36</v>
      </c>
      <c r="R23" s="52">
        <f t="shared" si="0"/>
        <v>90937.610000000015</v>
      </c>
      <c r="S23" s="50">
        <f>+R23/365</f>
        <v>249.14413698630142</v>
      </c>
      <c r="U23" s="14" t="s">
        <v>327</v>
      </c>
    </row>
    <row r="24" spans="1:23" x14ac:dyDescent="0.25">
      <c r="A24" s="8" t="s">
        <v>327</v>
      </c>
      <c r="B24" s="8" t="s">
        <v>361</v>
      </c>
      <c r="C24" s="8" t="s">
        <v>29</v>
      </c>
      <c r="D24" s="8" t="s">
        <v>368</v>
      </c>
      <c r="E24" s="8" t="s">
        <v>367</v>
      </c>
      <c r="F24" s="42">
        <v>1291.74</v>
      </c>
      <c r="G24" s="42">
        <v>1285.0999999999999</v>
      </c>
      <c r="H24" s="42">
        <v>1281.02</v>
      </c>
      <c r="I24" s="42">
        <v>1254.71</v>
      </c>
      <c r="J24" s="42">
        <v>1323.26</v>
      </c>
      <c r="K24" s="43">
        <v>1268.0999999999999</v>
      </c>
      <c r="L24" s="42">
        <v>1198.19</v>
      </c>
      <c r="M24" s="43">
        <v>1212.3900000000001</v>
      </c>
      <c r="N24" s="42">
        <v>1356.37</v>
      </c>
      <c r="O24" s="42">
        <v>1286.82</v>
      </c>
      <c r="P24" s="42">
        <v>1546.81</v>
      </c>
      <c r="Q24" s="42">
        <v>1558.79</v>
      </c>
      <c r="R24" s="52">
        <f t="shared" si="0"/>
        <v>482481.00999999995</v>
      </c>
      <c r="S24" s="50">
        <f>+R24/365</f>
        <v>1321.8657808219177</v>
      </c>
      <c r="U24" s="14" t="s">
        <v>146</v>
      </c>
    </row>
    <row r="25" spans="1:23" hidden="1" x14ac:dyDescent="0.25">
      <c r="A25" s="8" t="s">
        <v>133</v>
      </c>
      <c r="B25" s="8" t="s">
        <v>349</v>
      </c>
      <c r="C25" s="8" t="s">
        <v>126</v>
      </c>
      <c r="D25" s="8" t="s">
        <v>351</v>
      </c>
      <c r="E25" s="8" t="s">
        <v>350</v>
      </c>
      <c r="F25" s="42">
        <v>21613.58</v>
      </c>
      <c r="G25" s="42">
        <v>19716</v>
      </c>
      <c r="H25" s="42">
        <v>20632.37</v>
      </c>
      <c r="I25" s="42">
        <v>20298.240000000002</v>
      </c>
      <c r="J25" s="42">
        <v>18766.009999999998</v>
      </c>
      <c r="K25" s="43">
        <v>15394.19</v>
      </c>
      <c r="L25" s="42">
        <v>15220.05</v>
      </c>
      <c r="M25" s="43">
        <v>15724.9</v>
      </c>
      <c r="N25" s="42">
        <v>15105.12</v>
      </c>
      <c r="O25" s="42">
        <v>14135.63</v>
      </c>
      <c r="P25" s="42">
        <v>15508.28</v>
      </c>
      <c r="Q25" s="42">
        <v>15052.22</v>
      </c>
      <c r="R25" s="52">
        <f t="shared" si="0"/>
        <v>6296710.4600000009</v>
      </c>
    </row>
    <row r="26" spans="1:23" x14ac:dyDescent="0.25">
      <c r="A26" s="8" t="s">
        <v>327</v>
      </c>
      <c r="B26" s="8" t="s">
        <v>369</v>
      </c>
      <c r="C26" s="8" t="s">
        <v>29</v>
      </c>
      <c r="D26" s="8" t="s">
        <v>368</v>
      </c>
      <c r="E26" s="8" t="s">
        <v>367</v>
      </c>
      <c r="F26" s="42">
        <v>205.95</v>
      </c>
      <c r="G26" s="42">
        <v>213.24</v>
      </c>
      <c r="H26" s="42">
        <v>199.52</v>
      </c>
      <c r="I26" s="42">
        <v>183.49</v>
      </c>
      <c r="J26" s="42">
        <v>164.47</v>
      </c>
      <c r="K26" s="43">
        <v>164.93</v>
      </c>
      <c r="L26" s="42">
        <v>150.85</v>
      </c>
      <c r="M26" s="43">
        <v>125.04</v>
      </c>
      <c r="N26" s="42">
        <v>131.28</v>
      </c>
      <c r="O26" s="42">
        <v>122.17</v>
      </c>
      <c r="P26" s="42">
        <v>140.35</v>
      </c>
      <c r="Q26" s="42">
        <v>60.32</v>
      </c>
      <c r="R26" s="52">
        <f t="shared" si="0"/>
        <v>56450.139999999992</v>
      </c>
      <c r="S26" s="50">
        <f>+R26/365</f>
        <v>154.65791780821917</v>
      </c>
      <c r="U26" s="14" t="s">
        <v>55</v>
      </c>
    </row>
    <row r="27" spans="1:23" x14ac:dyDescent="0.25">
      <c r="A27" s="8" t="s">
        <v>61</v>
      </c>
      <c r="B27" s="8" t="s">
        <v>399</v>
      </c>
      <c r="C27" s="8" t="s">
        <v>29</v>
      </c>
      <c r="D27" s="8" t="s">
        <v>411</v>
      </c>
      <c r="E27" s="8" t="s">
        <v>410</v>
      </c>
      <c r="F27" s="42">
        <v>1203.5899999999999</v>
      </c>
      <c r="G27" s="42">
        <v>1178.21</v>
      </c>
      <c r="H27" s="42">
        <v>1091.81</v>
      </c>
      <c r="I27" s="42">
        <v>1137.93</v>
      </c>
      <c r="J27" s="42">
        <v>1241.1300000000001</v>
      </c>
      <c r="K27" s="43">
        <v>1250.01</v>
      </c>
      <c r="L27" s="42">
        <v>1264.43</v>
      </c>
      <c r="M27" s="43">
        <v>1272.02</v>
      </c>
      <c r="N27" s="42">
        <v>1253.8</v>
      </c>
      <c r="O27" s="42">
        <v>1327.75</v>
      </c>
      <c r="P27" s="42">
        <v>1292.25</v>
      </c>
      <c r="Q27" s="42">
        <v>1334.22</v>
      </c>
      <c r="R27" s="52">
        <f t="shared" si="0"/>
        <v>451793.03</v>
      </c>
      <c r="S27" s="50">
        <f>+R27/365</f>
        <v>1237.7891232876714</v>
      </c>
      <c r="U27" s="14" t="s">
        <v>19</v>
      </c>
    </row>
    <row r="28" spans="1:23" x14ac:dyDescent="0.25">
      <c r="A28" s="8" t="s">
        <v>89</v>
      </c>
      <c r="B28" s="8" t="s">
        <v>90</v>
      </c>
      <c r="C28" s="8" t="s">
        <v>29</v>
      </c>
      <c r="D28" s="8" t="s">
        <v>429</v>
      </c>
      <c r="E28" s="8" t="s">
        <v>428</v>
      </c>
      <c r="F28" s="42">
        <v>265.72000000000003</v>
      </c>
      <c r="G28" s="42">
        <v>290.55</v>
      </c>
      <c r="H28" s="42">
        <v>367.94</v>
      </c>
      <c r="I28" s="42">
        <v>379.4</v>
      </c>
      <c r="J28" s="42">
        <v>412.96</v>
      </c>
      <c r="K28" s="43">
        <v>396.47</v>
      </c>
      <c r="L28" s="42">
        <v>394.11</v>
      </c>
      <c r="M28" s="43">
        <v>383.26</v>
      </c>
      <c r="N28" s="42">
        <v>374.74</v>
      </c>
      <c r="O28" s="42">
        <v>381.15</v>
      </c>
      <c r="P28" s="42">
        <v>369.7</v>
      </c>
      <c r="Q28" s="42">
        <v>372.05</v>
      </c>
      <c r="R28" s="52">
        <f t="shared" si="0"/>
        <v>133637.59</v>
      </c>
      <c r="S28" s="50">
        <f>+R28/365</f>
        <v>366.13038356164384</v>
      </c>
      <c r="U28" s="14" t="s">
        <v>133</v>
      </c>
      <c r="W28" s="14">
        <f>+SUM(R13:R77)/R472</f>
        <v>0.4797117842186413</v>
      </c>
    </row>
    <row r="29" spans="1:23" hidden="1" x14ac:dyDescent="0.25">
      <c r="A29" s="8" t="s">
        <v>55</v>
      </c>
      <c r="B29" s="8" t="s">
        <v>249</v>
      </c>
      <c r="C29" s="8" t="s">
        <v>250</v>
      </c>
      <c r="D29" s="8" t="s">
        <v>357</v>
      </c>
      <c r="E29" s="8" t="s">
        <v>360</v>
      </c>
      <c r="F29" s="42">
        <v>10363.299999999999</v>
      </c>
      <c r="G29" s="42">
        <v>10416.780000000001</v>
      </c>
      <c r="H29" s="42">
        <v>10232.52</v>
      </c>
      <c r="I29" s="42">
        <v>10221.76</v>
      </c>
      <c r="J29" s="42">
        <v>10310.77</v>
      </c>
      <c r="K29" s="43">
        <v>10299.07</v>
      </c>
      <c r="L29" s="42">
        <v>10332.040000000001</v>
      </c>
      <c r="M29" s="43">
        <v>10346.56</v>
      </c>
      <c r="N29" s="42">
        <v>10108.02</v>
      </c>
      <c r="O29" s="42">
        <v>10277.620000000001</v>
      </c>
      <c r="P29" s="42">
        <v>10220.17</v>
      </c>
      <c r="Q29" s="42">
        <v>10123.370000000001</v>
      </c>
      <c r="R29" s="52">
        <f t="shared" si="0"/>
        <v>3748712.0200000009</v>
      </c>
    </row>
    <row r="30" spans="1:23" x14ac:dyDescent="0.25">
      <c r="A30" s="8" t="s">
        <v>27</v>
      </c>
      <c r="B30" s="8" t="s">
        <v>28</v>
      </c>
      <c r="C30" s="8" t="s">
        <v>29</v>
      </c>
      <c r="D30" s="8" t="s">
        <v>30</v>
      </c>
      <c r="E30" s="8" t="s">
        <v>32</v>
      </c>
      <c r="F30" s="42">
        <v>674.88</v>
      </c>
      <c r="G30" s="42">
        <v>628.66</v>
      </c>
      <c r="H30" s="42">
        <v>408.5</v>
      </c>
      <c r="I30" s="42">
        <v>527.76</v>
      </c>
      <c r="J30" s="42">
        <v>523.4</v>
      </c>
      <c r="K30" s="43">
        <v>511.16</v>
      </c>
      <c r="L30" s="42">
        <v>262.39999999999998</v>
      </c>
      <c r="M30" s="43">
        <v>312.36</v>
      </c>
      <c r="N30" s="42">
        <v>306.88</v>
      </c>
      <c r="O30" s="42">
        <v>282.58999999999997</v>
      </c>
      <c r="P30" s="42">
        <v>397.31</v>
      </c>
      <c r="Q30" s="42">
        <v>254.77</v>
      </c>
      <c r="R30" s="52">
        <f t="shared" si="0"/>
        <v>154181.67999999996</v>
      </c>
      <c r="S30" s="50">
        <f>+R30/365</f>
        <v>422.41556164383553</v>
      </c>
      <c r="U30" s="14" t="s">
        <v>203</v>
      </c>
    </row>
    <row r="31" spans="1:23" hidden="1" x14ac:dyDescent="0.25">
      <c r="A31" s="8" t="s">
        <v>19</v>
      </c>
      <c r="B31" s="8" t="s">
        <v>78</v>
      </c>
      <c r="C31" s="8" t="s">
        <v>280</v>
      </c>
      <c r="D31" s="8" t="s">
        <v>319</v>
      </c>
      <c r="E31" s="8" t="s">
        <v>690</v>
      </c>
      <c r="F31" s="42">
        <v>16696.22</v>
      </c>
      <c r="G31" s="42">
        <v>18653.060000000001</v>
      </c>
      <c r="H31" s="42">
        <v>17877.310000000001</v>
      </c>
      <c r="I31" s="42">
        <v>16293.03</v>
      </c>
      <c r="J31" s="42">
        <v>17033.71</v>
      </c>
      <c r="K31" s="43">
        <v>18219.43</v>
      </c>
      <c r="L31" s="42">
        <v>0</v>
      </c>
      <c r="M31" s="43">
        <v>0</v>
      </c>
      <c r="N31" s="42">
        <v>0</v>
      </c>
      <c r="O31" s="42">
        <v>0</v>
      </c>
      <c r="P31" s="42">
        <v>0</v>
      </c>
      <c r="Q31" s="42">
        <v>0</v>
      </c>
      <c r="R31" s="52">
        <f t="shared" si="0"/>
        <v>3157483.9200000004</v>
      </c>
    </row>
    <row r="32" spans="1:23" hidden="1" x14ac:dyDescent="0.25">
      <c r="A32" s="8" t="s">
        <v>124</v>
      </c>
      <c r="B32" s="8" t="s">
        <v>125</v>
      </c>
      <c r="C32" s="8" t="s">
        <v>126</v>
      </c>
      <c r="D32" s="8" t="s">
        <v>128</v>
      </c>
      <c r="E32" s="8" t="s">
        <v>127</v>
      </c>
      <c r="F32" s="42">
        <v>7657.6</v>
      </c>
      <c r="G32" s="42">
        <v>7510.24</v>
      </c>
      <c r="H32" s="42">
        <v>7115.56</v>
      </c>
      <c r="I32" s="42">
        <v>6719.53</v>
      </c>
      <c r="J32" s="42">
        <v>5917.99</v>
      </c>
      <c r="K32" s="43">
        <v>5804.9</v>
      </c>
      <c r="L32" s="42">
        <v>5958.2</v>
      </c>
      <c r="M32" s="43">
        <v>6239.29</v>
      </c>
      <c r="N32" s="42">
        <v>6524.91</v>
      </c>
      <c r="O32" s="42">
        <v>6705.65</v>
      </c>
      <c r="P32" s="42">
        <v>6542.65</v>
      </c>
      <c r="Q32" s="42">
        <v>7674.75</v>
      </c>
      <c r="R32" s="52">
        <f t="shared" si="0"/>
        <v>2443386.66</v>
      </c>
    </row>
    <row r="33" spans="1:21" x14ac:dyDescent="0.25">
      <c r="A33" s="8" t="s">
        <v>61</v>
      </c>
      <c r="B33" s="8" t="s">
        <v>399</v>
      </c>
      <c r="C33" s="8" t="s">
        <v>29</v>
      </c>
      <c r="D33" s="8" t="s">
        <v>401</v>
      </c>
      <c r="E33" s="8" t="s">
        <v>400</v>
      </c>
      <c r="F33" s="42">
        <v>801.04</v>
      </c>
      <c r="G33" s="42">
        <v>775.68</v>
      </c>
      <c r="H33" s="42">
        <v>797.94</v>
      </c>
      <c r="I33" s="42">
        <v>715.52</v>
      </c>
      <c r="J33" s="42">
        <v>717.88</v>
      </c>
      <c r="K33" s="43">
        <v>737.3</v>
      </c>
      <c r="L33" s="42">
        <v>791.86</v>
      </c>
      <c r="M33" s="43">
        <v>789.68</v>
      </c>
      <c r="N33" s="42">
        <v>793.54</v>
      </c>
      <c r="O33" s="42">
        <v>767.02</v>
      </c>
      <c r="P33" s="42">
        <v>784.26</v>
      </c>
      <c r="Q33" s="42">
        <v>721.12</v>
      </c>
      <c r="R33" s="52">
        <f t="shared" si="0"/>
        <v>279620.38</v>
      </c>
      <c r="S33" s="50">
        <f>+R33/365</f>
        <v>766.08323287671237</v>
      </c>
      <c r="U33" s="14" t="s">
        <v>61</v>
      </c>
    </row>
    <row r="34" spans="1:21" x14ac:dyDescent="0.25">
      <c r="A34" s="8" t="s">
        <v>89</v>
      </c>
      <c r="B34" s="8" t="s">
        <v>288</v>
      </c>
      <c r="C34" s="8" t="s">
        <v>29</v>
      </c>
      <c r="D34" s="8" t="s">
        <v>431</v>
      </c>
      <c r="E34" s="8" t="s">
        <v>430</v>
      </c>
      <c r="F34" s="42">
        <v>1643.81</v>
      </c>
      <c r="G34" s="42">
        <v>1708.38</v>
      </c>
      <c r="H34" s="42">
        <v>1686.33</v>
      </c>
      <c r="I34" s="42">
        <v>1654.02</v>
      </c>
      <c r="J34" s="42">
        <v>1582.87</v>
      </c>
      <c r="K34" s="43">
        <v>1580.37</v>
      </c>
      <c r="L34" s="42">
        <v>1691.1</v>
      </c>
      <c r="M34" s="43">
        <v>1823.77</v>
      </c>
      <c r="N34" s="42">
        <v>1708.96</v>
      </c>
      <c r="O34" s="42">
        <v>1732.55</v>
      </c>
      <c r="P34" s="42">
        <v>1708.09</v>
      </c>
      <c r="Q34" s="42">
        <v>1697.25</v>
      </c>
      <c r="R34" s="52">
        <f t="shared" si="0"/>
        <v>614965.91999999993</v>
      </c>
      <c r="S34" s="50">
        <f>+R34/365</f>
        <v>1684.8381369863012</v>
      </c>
      <c r="U34" s="14" t="s">
        <v>27</v>
      </c>
    </row>
    <row r="35" spans="1:21" x14ac:dyDescent="0.25">
      <c r="A35" s="8" t="s">
        <v>231</v>
      </c>
      <c r="B35" s="8" t="s">
        <v>464</v>
      </c>
      <c r="C35" s="8" t="s">
        <v>43</v>
      </c>
      <c r="D35" s="8" t="s">
        <v>466</v>
      </c>
      <c r="E35" s="8" t="s">
        <v>465</v>
      </c>
      <c r="F35" s="42">
        <v>6.48</v>
      </c>
      <c r="G35" s="42">
        <v>6.5</v>
      </c>
      <c r="H35" s="42">
        <v>6.3</v>
      </c>
      <c r="I35" s="42">
        <v>6.18</v>
      </c>
      <c r="J35" s="42">
        <v>6.57</v>
      </c>
      <c r="K35" s="43">
        <v>6.45</v>
      </c>
      <c r="L35" s="42">
        <v>6.25</v>
      </c>
      <c r="M35" s="43">
        <v>5.72</v>
      </c>
      <c r="N35" s="42">
        <v>5.95</v>
      </c>
      <c r="O35" s="42">
        <v>5.76</v>
      </c>
      <c r="P35" s="42">
        <v>5.55</v>
      </c>
      <c r="Q35" s="42">
        <v>5.66</v>
      </c>
      <c r="R35" s="52">
        <f t="shared" si="0"/>
        <v>2230.84</v>
      </c>
      <c r="S35" s="50">
        <f>+R35/365</f>
        <v>6.111890410958905</v>
      </c>
      <c r="U35" s="14" t="s">
        <v>387</v>
      </c>
    </row>
    <row r="36" spans="1:21" hidden="1" x14ac:dyDescent="0.25">
      <c r="A36" s="8" t="s">
        <v>79</v>
      </c>
      <c r="B36" s="8" t="s">
        <v>79</v>
      </c>
      <c r="C36" s="8" t="s">
        <v>138</v>
      </c>
      <c r="D36" s="8" t="s">
        <v>140</v>
      </c>
      <c r="E36" s="8" t="s">
        <v>140</v>
      </c>
      <c r="F36" s="42">
        <v>7262.77</v>
      </c>
      <c r="G36" s="42">
        <v>6149.36</v>
      </c>
      <c r="H36" s="42">
        <v>5679.87</v>
      </c>
      <c r="I36" s="42">
        <v>5515.9</v>
      </c>
      <c r="J36" s="42">
        <v>5369.35</v>
      </c>
      <c r="K36" s="43">
        <v>5876.67</v>
      </c>
      <c r="L36" s="42">
        <v>4382.8999999999996</v>
      </c>
      <c r="M36" s="43">
        <v>5399.29</v>
      </c>
      <c r="N36" s="42">
        <v>4762.7299999999996</v>
      </c>
      <c r="O36" s="42">
        <v>5451.39</v>
      </c>
      <c r="P36" s="42">
        <v>5736.2</v>
      </c>
      <c r="Q36" s="42">
        <v>5725.81</v>
      </c>
      <c r="R36" s="52">
        <f t="shared" si="0"/>
        <v>2046339.86</v>
      </c>
    </row>
    <row r="37" spans="1:21" hidden="1" x14ac:dyDescent="0.25">
      <c r="A37" s="8" t="s">
        <v>15</v>
      </c>
      <c r="B37" s="8" t="s">
        <v>50</v>
      </c>
      <c r="C37" s="8" t="s">
        <v>51</v>
      </c>
      <c r="D37" s="8" t="s">
        <v>53</v>
      </c>
      <c r="E37" s="8" t="s">
        <v>52</v>
      </c>
      <c r="F37" s="42">
        <v>6088.39</v>
      </c>
      <c r="G37" s="42">
        <v>5810.12</v>
      </c>
      <c r="H37" s="42">
        <v>5801.79</v>
      </c>
      <c r="I37" s="42">
        <v>5760.25</v>
      </c>
      <c r="J37" s="42">
        <v>5606.59</v>
      </c>
      <c r="K37" s="43">
        <v>5530.81</v>
      </c>
      <c r="L37" s="42">
        <v>5536.51</v>
      </c>
      <c r="M37" s="43">
        <v>5399.55</v>
      </c>
      <c r="N37" s="42">
        <v>5390.88</v>
      </c>
      <c r="O37" s="42">
        <v>5492.16</v>
      </c>
      <c r="P37" s="42">
        <v>5258.38</v>
      </c>
      <c r="Q37" s="42">
        <v>5235.8100000000004</v>
      </c>
      <c r="R37" s="52">
        <f t="shared" si="0"/>
        <v>2034877.76</v>
      </c>
    </row>
    <row r="38" spans="1:21" hidden="1" x14ac:dyDescent="0.25">
      <c r="A38" s="8" t="s">
        <v>19</v>
      </c>
      <c r="B38" s="8" t="s">
        <v>78</v>
      </c>
      <c r="C38" s="8" t="s">
        <v>280</v>
      </c>
      <c r="D38" s="8" t="s">
        <v>319</v>
      </c>
      <c r="E38" s="8" t="s">
        <v>322</v>
      </c>
      <c r="F38" s="42">
        <v>4677.43</v>
      </c>
      <c r="G38" s="42">
        <v>4599.22</v>
      </c>
      <c r="H38" s="42">
        <v>4292.43</v>
      </c>
      <c r="I38" s="42">
        <v>7466.94</v>
      </c>
      <c r="J38" s="42">
        <v>6908.33</v>
      </c>
      <c r="K38" s="43">
        <v>6118.93</v>
      </c>
      <c r="L38" s="42">
        <v>5930.18</v>
      </c>
      <c r="M38" s="43">
        <v>5644.51</v>
      </c>
      <c r="N38" s="42">
        <v>5444.65</v>
      </c>
      <c r="O38" s="42">
        <v>5071.95</v>
      </c>
      <c r="P38" s="42">
        <v>4856.53</v>
      </c>
      <c r="Q38" s="42">
        <v>4737.4799999999996</v>
      </c>
      <c r="R38" s="52">
        <f t="shared" si="0"/>
        <v>2000521.2699999998</v>
      </c>
    </row>
    <row r="39" spans="1:21" hidden="1" x14ac:dyDescent="0.25">
      <c r="A39" s="8" t="s">
        <v>124</v>
      </c>
      <c r="B39" s="8" t="s">
        <v>425</v>
      </c>
      <c r="C39" s="8" t="s">
        <v>115</v>
      </c>
      <c r="D39" s="8" t="s">
        <v>479</v>
      </c>
      <c r="E39" s="8" t="s">
        <v>478</v>
      </c>
      <c r="F39" s="42">
        <v>5476.82</v>
      </c>
      <c r="G39" s="42">
        <v>5154.41</v>
      </c>
      <c r="H39" s="42">
        <v>5132.8599999999997</v>
      </c>
      <c r="I39" s="42">
        <v>5109.95</v>
      </c>
      <c r="J39" s="42">
        <v>5333.78</v>
      </c>
      <c r="K39" s="43">
        <v>3393.97</v>
      </c>
      <c r="L39" s="42">
        <v>5470.34</v>
      </c>
      <c r="M39" s="43">
        <v>4715.37</v>
      </c>
      <c r="N39" s="42">
        <v>4914.4799999999996</v>
      </c>
      <c r="O39" s="42">
        <v>5551.43</v>
      </c>
      <c r="P39" s="42">
        <v>5627.99</v>
      </c>
      <c r="Q39" s="42">
        <v>6036.7</v>
      </c>
      <c r="R39" s="52">
        <f t="shared" si="0"/>
        <v>1884951.4799999997</v>
      </c>
    </row>
    <row r="40" spans="1:21" hidden="1" x14ac:dyDescent="0.25">
      <c r="A40" s="8" t="s">
        <v>27</v>
      </c>
      <c r="B40" s="8" t="s">
        <v>158</v>
      </c>
      <c r="C40" s="8" t="s">
        <v>17</v>
      </c>
      <c r="D40" s="8" t="s">
        <v>34</v>
      </c>
      <c r="E40" s="8" t="s">
        <v>263</v>
      </c>
      <c r="F40" s="42">
        <v>5954.36</v>
      </c>
      <c r="G40" s="42">
        <v>6146.03</v>
      </c>
      <c r="H40" s="42">
        <v>5935.7</v>
      </c>
      <c r="I40" s="42">
        <v>5195.63</v>
      </c>
      <c r="J40" s="42">
        <v>5039.28</v>
      </c>
      <c r="K40" s="43">
        <v>5080.8599999999997</v>
      </c>
      <c r="L40" s="42">
        <v>4807.41</v>
      </c>
      <c r="M40" s="43">
        <v>5430.21</v>
      </c>
      <c r="N40" s="42">
        <v>5437.53</v>
      </c>
      <c r="O40" s="42">
        <v>5115.26</v>
      </c>
      <c r="P40" s="42">
        <v>4764.21</v>
      </c>
      <c r="Q40" s="42">
        <v>0</v>
      </c>
      <c r="R40" s="52">
        <f t="shared" si="0"/>
        <v>1787184.56</v>
      </c>
    </row>
    <row r="41" spans="1:21" x14ac:dyDescent="0.25">
      <c r="A41" s="8" t="s">
        <v>146</v>
      </c>
      <c r="B41" s="8" t="s">
        <v>147</v>
      </c>
      <c r="C41" s="8" t="s">
        <v>43</v>
      </c>
      <c r="D41" s="8" t="s">
        <v>149</v>
      </c>
      <c r="E41" s="8" t="s">
        <v>148</v>
      </c>
      <c r="F41" s="42">
        <v>56.06</v>
      </c>
      <c r="G41" s="42">
        <v>51.56</v>
      </c>
      <c r="H41" s="42">
        <v>51.69</v>
      </c>
      <c r="I41" s="42">
        <v>31.84</v>
      </c>
      <c r="J41" s="42">
        <v>34.979999999999997</v>
      </c>
      <c r="K41" s="43">
        <v>36.526666666666664</v>
      </c>
      <c r="L41" s="42">
        <v>48.67</v>
      </c>
      <c r="M41" s="43">
        <v>67.67</v>
      </c>
      <c r="N41" s="42">
        <v>82.84</v>
      </c>
      <c r="O41" s="42">
        <v>81.05</v>
      </c>
      <c r="P41" s="42">
        <v>79.44</v>
      </c>
      <c r="Q41" s="42">
        <v>56.71</v>
      </c>
      <c r="R41" s="52">
        <f t="shared" si="0"/>
        <v>20664.810000000001</v>
      </c>
      <c r="S41" s="50">
        <f>+R41/365</f>
        <v>56.61591780821918</v>
      </c>
      <c r="U41" s="14" t="s">
        <v>98</v>
      </c>
    </row>
    <row r="42" spans="1:21" x14ac:dyDescent="0.25">
      <c r="A42" s="8" t="s">
        <v>61</v>
      </c>
      <c r="B42" s="8" t="s">
        <v>399</v>
      </c>
      <c r="C42" s="8" t="s">
        <v>29</v>
      </c>
      <c r="D42" s="8" t="s">
        <v>411</v>
      </c>
      <c r="E42" s="8" t="s">
        <v>412</v>
      </c>
      <c r="F42" s="42">
        <v>236.26</v>
      </c>
      <c r="G42" s="42">
        <v>183.87</v>
      </c>
      <c r="H42" s="42">
        <v>239.6</v>
      </c>
      <c r="I42" s="42">
        <v>224.49</v>
      </c>
      <c r="J42" s="42">
        <v>226.83</v>
      </c>
      <c r="K42" s="43">
        <v>225.38</v>
      </c>
      <c r="L42" s="42">
        <v>245.53</v>
      </c>
      <c r="M42" s="43">
        <v>237.98</v>
      </c>
      <c r="N42" s="42">
        <v>233.64</v>
      </c>
      <c r="O42" s="42">
        <v>228.39</v>
      </c>
      <c r="P42" s="42">
        <v>224.81</v>
      </c>
      <c r="Q42" s="42">
        <v>201.9</v>
      </c>
      <c r="R42" s="52">
        <f t="shared" si="0"/>
        <v>82509.149999999994</v>
      </c>
      <c r="S42" s="50">
        <f>+R42/365</f>
        <v>226.05246575342466</v>
      </c>
      <c r="U42" s="14" t="s">
        <v>124</v>
      </c>
    </row>
    <row r="43" spans="1:21" hidden="1" x14ac:dyDescent="0.25">
      <c r="A43" s="8" t="s">
        <v>19</v>
      </c>
      <c r="B43" s="8" t="s">
        <v>155</v>
      </c>
      <c r="C43" s="8" t="s">
        <v>81</v>
      </c>
      <c r="D43" s="8" t="s">
        <v>704</v>
      </c>
      <c r="E43" s="8" t="s">
        <v>706</v>
      </c>
      <c r="F43" s="42">
        <v>5865.53</v>
      </c>
      <c r="G43" s="42">
        <v>5579.82</v>
      </c>
      <c r="H43" s="42">
        <v>5427.86</v>
      </c>
      <c r="I43" s="42">
        <v>5250.86</v>
      </c>
      <c r="J43" s="42">
        <v>4380.3999999999996</v>
      </c>
      <c r="K43" s="43">
        <v>4215.8</v>
      </c>
      <c r="L43" s="42">
        <v>3166.93</v>
      </c>
      <c r="M43" s="43">
        <v>2842.41</v>
      </c>
      <c r="N43" s="42">
        <v>3686.6</v>
      </c>
      <c r="O43" s="42">
        <v>4126.03</v>
      </c>
      <c r="P43" s="42">
        <v>3950.17</v>
      </c>
      <c r="Q43" s="42">
        <v>3533.59</v>
      </c>
      <c r="R43" s="52">
        <f t="shared" si="0"/>
        <v>1578963.11</v>
      </c>
    </row>
    <row r="44" spans="1:21" x14ac:dyDescent="0.25">
      <c r="A44" s="8" t="s">
        <v>55</v>
      </c>
      <c r="B44" s="8" t="s">
        <v>249</v>
      </c>
      <c r="C44" s="8" t="s">
        <v>29</v>
      </c>
      <c r="D44" s="8" t="s">
        <v>398</v>
      </c>
      <c r="E44" s="8" t="s">
        <v>397</v>
      </c>
      <c r="F44" s="42">
        <v>747.63</v>
      </c>
      <c r="G44" s="42">
        <v>720.58</v>
      </c>
      <c r="H44" s="42">
        <v>705.03</v>
      </c>
      <c r="I44" s="42">
        <v>710.09</v>
      </c>
      <c r="J44" s="42">
        <v>692.74</v>
      </c>
      <c r="K44" s="43">
        <v>713.45</v>
      </c>
      <c r="L44" s="42">
        <v>706.83</v>
      </c>
      <c r="M44" s="43">
        <v>684.77</v>
      </c>
      <c r="N44" s="42">
        <v>675.26</v>
      </c>
      <c r="O44" s="42">
        <v>680.44</v>
      </c>
      <c r="P44" s="42">
        <v>641.36</v>
      </c>
      <c r="Q44" s="42">
        <v>620.4</v>
      </c>
      <c r="R44" s="52">
        <f t="shared" si="0"/>
        <v>252354.08</v>
      </c>
      <c r="S44" s="50">
        <f>+R44/365</f>
        <v>691.3810410958904</v>
      </c>
      <c r="U44" s="14" t="s">
        <v>89</v>
      </c>
    </row>
    <row r="45" spans="1:21" hidden="1" x14ac:dyDescent="0.25">
      <c r="A45" s="8" t="s">
        <v>27</v>
      </c>
      <c r="B45" s="8" t="s">
        <v>158</v>
      </c>
      <c r="C45" s="8" t="s">
        <v>176</v>
      </c>
      <c r="D45" s="8" t="s">
        <v>178</v>
      </c>
      <c r="E45" s="8" t="s">
        <v>177</v>
      </c>
      <c r="F45" s="42">
        <v>4429.7700000000004</v>
      </c>
      <c r="G45" s="42">
        <v>1026.1099999999999</v>
      </c>
      <c r="H45" s="42">
        <v>1626.95</v>
      </c>
      <c r="I45" s="42">
        <v>4049.08</v>
      </c>
      <c r="J45" s="42">
        <v>4703.54</v>
      </c>
      <c r="K45" s="43">
        <v>4633.34</v>
      </c>
      <c r="L45" s="42">
        <v>4592.5</v>
      </c>
      <c r="M45" s="43">
        <v>4666.91</v>
      </c>
      <c r="N45" s="42">
        <v>4746.9799999999996</v>
      </c>
      <c r="O45" s="42">
        <v>4676.3100000000004</v>
      </c>
      <c r="P45" s="42">
        <v>4944.68</v>
      </c>
      <c r="Q45" s="42">
        <v>4988.0200000000004</v>
      </c>
      <c r="R45" s="52">
        <f t="shared" si="0"/>
        <v>1500157.48</v>
      </c>
    </row>
    <row r="46" spans="1:21" hidden="1" x14ac:dyDescent="0.25">
      <c r="A46" s="8" t="s">
        <v>79</v>
      </c>
      <c r="B46" s="8" t="s">
        <v>137</v>
      </c>
      <c r="C46" s="8" t="s">
        <v>138</v>
      </c>
      <c r="D46" s="8" t="s">
        <v>171</v>
      </c>
      <c r="E46" s="8" t="s">
        <v>174</v>
      </c>
      <c r="F46" s="42">
        <v>2542.29</v>
      </c>
      <c r="G46" s="42">
        <v>2474.96</v>
      </c>
      <c r="H46" s="42">
        <v>2260.52</v>
      </c>
      <c r="I46" s="42">
        <v>2319.3000000000002</v>
      </c>
      <c r="J46" s="42">
        <v>4459.2299999999996</v>
      </c>
      <c r="K46" s="43">
        <v>4554.53</v>
      </c>
      <c r="L46" s="42">
        <v>3597.52</v>
      </c>
      <c r="M46" s="43">
        <v>4778.71</v>
      </c>
      <c r="N46" s="42">
        <v>4553.8999999999996</v>
      </c>
      <c r="O46" s="42">
        <v>5079</v>
      </c>
      <c r="P46" s="42">
        <v>4953.6000000000004</v>
      </c>
      <c r="Q46" s="42">
        <v>5572.29</v>
      </c>
      <c r="R46" s="52">
        <f t="shared" si="0"/>
        <v>1437715.14</v>
      </c>
    </row>
    <row r="47" spans="1:21" x14ac:dyDescent="0.25">
      <c r="A47" s="8" t="s">
        <v>27</v>
      </c>
      <c r="B47" s="8" t="s">
        <v>84</v>
      </c>
      <c r="C47" s="8" t="s">
        <v>29</v>
      </c>
      <c r="D47" s="8" t="s">
        <v>737</v>
      </c>
      <c r="E47" s="8" t="s">
        <v>738</v>
      </c>
      <c r="F47" s="42">
        <v>3513.59</v>
      </c>
      <c r="G47" s="42">
        <v>3481.84</v>
      </c>
      <c r="H47" s="42">
        <v>3575.59</v>
      </c>
      <c r="I47" s="42">
        <v>3504.8</v>
      </c>
      <c r="J47" s="42">
        <v>3682.06</v>
      </c>
      <c r="K47" s="43">
        <v>3937.65</v>
      </c>
      <c r="L47" s="42">
        <v>4477.0600000000004</v>
      </c>
      <c r="M47" s="43">
        <v>5140.42</v>
      </c>
      <c r="N47" s="42">
        <v>5309.22</v>
      </c>
      <c r="O47" s="42">
        <v>5410.97</v>
      </c>
      <c r="P47" s="42">
        <v>5682.97</v>
      </c>
      <c r="Q47" s="42">
        <v>5723.99</v>
      </c>
      <c r="R47" s="52">
        <f t="shared" si="0"/>
        <v>1627764.8</v>
      </c>
      <c r="S47" s="50">
        <f>+R47/365</f>
        <v>4459.6295890410956</v>
      </c>
      <c r="U47" s="14" t="s">
        <v>15</v>
      </c>
    </row>
    <row r="48" spans="1:21" hidden="1" x14ac:dyDescent="0.25">
      <c r="A48" s="8" t="s">
        <v>79</v>
      </c>
      <c r="B48" s="8" t="s">
        <v>137</v>
      </c>
      <c r="C48" s="8" t="s">
        <v>138</v>
      </c>
      <c r="D48" s="8" t="s">
        <v>462</v>
      </c>
      <c r="E48" s="8" t="s">
        <v>463</v>
      </c>
      <c r="F48" s="42">
        <v>3974.32</v>
      </c>
      <c r="G48" s="42">
        <v>4444.32</v>
      </c>
      <c r="H48" s="42">
        <v>5359.1</v>
      </c>
      <c r="I48" s="42">
        <v>4415.63</v>
      </c>
      <c r="J48" s="42">
        <v>3336.48</v>
      </c>
      <c r="K48" s="43">
        <v>4040.13</v>
      </c>
      <c r="L48" s="42">
        <v>2272.39</v>
      </c>
      <c r="M48" s="43">
        <v>3717.97</v>
      </c>
      <c r="N48" s="42">
        <v>3052.27</v>
      </c>
      <c r="O48" s="42">
        <v>3764.1</v>
      </c>
      <c r="P48" s="42">
        <v>3814.77</v>
      </c>
      <c r="Q48" s="42">
        <v>3602.48</v>
      </c>
      <c r="R48" s="52">
        <f t="shared" si="0"/>
        <v>1390957</v>
      </c>
    </row>
    <row r="49" spans="1:19" hidden="1" x14ac:dyDescent="0.25">
      <c r="A49" s="8" t="s">
        <v>124</v>
      </c>
      <c r="B49" s="8" t="s">
        <v>425</v>
      </c>
      <c r="C49" s="8" t="s">
        <v>770</v>
      </c>
      <c r="D49" s="8" t="s">
        <v>427</v>
      </c>
      <c r="E49" s="8" t="s">
        <v>427</v>
      </c>
      <c r="F49" s="42">
        <v>2987.43</v>
      </c>
      <c r="G49" s="42">
        <v>2946.6</v>
      </c>
      <c r="H49" s="42">
        <v>3144.84</v>
      </c>
      <c r="I49" s="42">
        <v>4019.7</v>
      </c>
      <c r="J49" s="42">
        <v>4131.7299999999996</v>
      </c>
      <c r="K49" s="43">
        <v>4362.8599999999997</v>
      </c>
      <c r="L49" s="42">
        <v>4057.49</v>
      </c>
      <c r="M49" s="43">
        <v>3826.49</v>
      </c>
      <c r="N49" s="42">
        <v>4503.47</v>
      </c>
      <c r="O49" s="42">
        <v>4168.3100000000004</v>
      </c>
      <c r="P49" s="42">
        <v>3922.68</v>
      </c>
      <c r="Q49" s="42">
        <v>3577.21</v>
      </c>
      <c r="R49" s="52">
        <f t="shared" si="0"/>
        <v>1389464.5999999999</v>
      </c>
    </row>
    <row r="50" spans="1:19" hidden="1" x14ac:dyDescent="0.25">
      <c r="A50" s="8" t="s">
        <v>55</v>
      </c>
      <c r="B50" s="44" t="s">
        <v>249</v>
      </c>
      <c r="C50" s="8" t="s">
        <v>250</v>
      </c>
      <c r="D50" s="8" t="s">
        <v>357</v>
      </c>
      <c r="E50" s="8" t="s">
        <v>359</v>
      </c>
      <c r="F50" s="42">
        <v>4294.42</v>
      </c>
      <c r="G50" s="42">
        <v>4130.59</v>
      </c>
      <c r="H50" s="42">
        <v>3892.78</v>
      </c>
      <c r="I50" s="42">
        <v>4039.89</v>
      </c>
      <c r="J50" s="42">
        <v>3902.05</v>
      </c>
      <c r="K50" s="43">
        <v>3736.91</v>
      </c>
      <c r="L50" s="42">
        <v>3691.85</v>
      </c>
      <c r="M50" s="43">
        <v>3674.56</v>
      </c>
      <c r="N50" s="42">
        <v>3624.91</v>
      </c>
      <c r="O50" s="42">
        <v>3523.61</v>
      </c>
      <c r="P50" s="42">
        <v>3522.49</v>
      </c>
      <c r="Q50" s="42">
        <v>3556.48</v>
      </c>
      <c r="R50" s="52">
        <f t="shared" si="0"/>
        <v>1385990.77</v>
      </c>
    </row>
    <row r="51" spans="1:19" x14ac:dyDescent="0.25">
      <c r="A51" s="8" t="s">
        <v>124</v>
      </c>
      <c r="B51" s="44" t="s">
        <v>353</v>
      </c>
      <c r="C51" s="8" t="s">
        <v>29</v>
      </c>
      <c r="D51" s="8" t="s">
        <v>516</v>
      </c>
      <c r="E51" s="8" t="s">
        <v>376</v>
      </c>
      <c r="F51" s="42">
        <v>1344.53</v>
      </c>
      <c r="G51" s="42">
        <v>1319.17</v>
      </c>
      <c r="H51" s="42">
        <v>1313.48</v>
      </c>
      <c r="I51" s="42">
        <v>1299.9000000000001</v>
      </c>
      <c r="J51" s="42">
        <v>1193.8599999999999</v>
      </c>
      <c r="K51" s="43">
        <v>1227.27</v>
      </c>
      <c r="L51" s="42">
        <v>1242.26</v>
      </c>
      <c r="M51" s="43">
        <v>1216.8399999999999</v>
      </c>
      <c r="N51" s="42">
        <v>1196.29</v>
      </c>
      <c r="O51" s="42">
        <v>1169.58</v>
      </c>
      <c r="P51" s="42">
        <v>1157.7</v>
      </c>
      <c r="Q51" s="42">
        <v>1156.8900000000001</v>
      </c>
      <c r="R51" s="52">
        <f t="shared" si="0"/>
        <v>451132.2</v>
      </c>
      <c r="S51" s="50">
        <f>+R51/365</f>
        <v>1235.9786301369863</v>
      </c>
    </row>
    <row r="52" spans="1:19" x14ac:dyDescent="0.25">
      <c r="A52" s="8" t="s">
        <v>133</v>
      </c>
      <c r="B52" s="8" t="s">
        <v>349</v>
      </c>
      <c r="C52" s="8" t="s">
        <v>29</v>
      </c>
      <c r="D52" s="8" t="s">
        <v>491</v>
      </c>
      <c r="E52" s="8" t="s">
        <v>712</v>
      </c>
      <c r="F52" s="42">
        <v>6.78</v>
      </c>
      <c r="G52" s="42">
        <v>55.69</v>
      </c>
      <c r="H52" s="42">
        <v>42.86</v>
      </c>
      <c r="I52" s="42">
        <v>34.64</v>
      </c>
      <c r="J52" s="42">
        <v>30.63</v>
      </c>
      <c r="K52" s="43">
        <v>26.95</v>
      </c>
      <c r="L52" s="42">
        <v>29.7</v>
      </c>
      <c r="M52" s="43">
        <v>23.7</v>
      </c>
      <c r="N52" s="42">
        <v>22.12</v>
      </c>
      <c r="O52" s="42">
        <v>8.99</v>
      </c>
      <c r="P52" s="42">
        <v>0</v>
      </c>
      <c r="Q52" s="42">
        <v>0</v>
      </c>
      <c r="R52" s="52">
        <f t="shared" si="0"/>
        <v>8493.08</v>
      </c>
      <c r="S52" s="50">
        <f>+R52/365</f>
        <v>23.268712328767123</v>
      </c>
    </row>
    <row r="53" spans="1:19" hidden="1" x14ac:dyDescent="0.25">
      <c r="A53" s="8" t="s">
        <v>79</v>
      </c>
      <c r="B53" s="8" t="s">
        <v>137</v>
      </c>
      <c r="C53" s="8" t="s">
        <v>138</v>
      </c>
      <c r="D53" s="8" t="s">
        <v>171</v>
      </c>
      <c r="E53" s="8" t="s">
        <v>172</v>
      </c>
      <c r="F53" s="42">
        <v>2494.9</v>
      </c>
      <c r="G53" s="42">
        <v>3022.57</v>
      </c>
      <c r="H53" s="42">
        <v>3005.71</v>
      </c>
      <c r="I53" s="42">
        <v>3013.77</v>
      </c>
      <c r="J53" s="42">
        <v>3039.48</v>
      </c>
      <c r="K53" s="43">
        <v>3327.37</v>
      </c>
      <c r="L53" s="42">
        <v>3357.29</v>
      </c>
      <c r="M53" s="43">
        <v>4587.97</v>
      </c>
      <c r="N53" s="42">
        <v>4736.47</v>
      </c>
      <c r="O53" s="42">
        <v>4494.26</v>
      </c>
      <c r="P53" s="42">
        <v>4006.67</v>
      </c>
      <c r="Q53" s="42">
        <v>3546.55</v>
      </c>
      <c r="R53" s="52">
        <f t="shared" si="0"/>
        <v>1297471.32</v>
      </c>
    </row>
    <row r="54" spans="1:19" hidden="1" x14ac:dyDescent="0.25">
      <c r="A54" s="8" t="s">
        <v>124</v>
      </c>
      <c r="B54" s="8" t="s">
        <v>129</v>
      </c>
      <c r="C54" s="8" t="s">
        <v>126</v>
      </c>
      <c r="D54" s="8" t="s">
        <v>128</v>
      </c>
      <c r="E54" s="8" t="s">
        <v>130</v>
      </c>
      <c r="F54" s="42">
        <v>3673.7</v>
      </c>
      <c r="G54" s="42">
        <v>3720.64</v>
      </c>
      <c r="H54" s="42">
        <v>3590.09</v>
      </c>
      <c r="I54" s="42">
        <v>3516.02</v>
      </c>
      <c r="J54" s="42">
        <v>3848.96</v>
      </c>
      <c r="K54" s="43">
        <v>4136.7299999999996</v>
      </c>
      <c r="L54" s="42">
        <v>3982.24</v>
      </c>
      <c r="M54" s="43">
        <v>3489.11</v>
      </c>
      <c r="N54" s="42">
        <v>3304.66</v>
      </c>
      <c r="O54" s="42">
        <v>3049.5</v>
      </c>
      <c r="P54" s="42">
        <v>3011.71</v>
      </c>
      <c r="Q54" s="42">
        <v>3014.51</v>
      </c>
      <c r="R54" s="52">
        <f t="shared" si="0"/>
        <v>1287342.9300000002</v>
      </c>
    </row>
    <row r="55" spans="1:19" x14ac:dyDescent="0.25">
      <c r="A55" s="8" t="s">
        <v>327</v>
      </c>
      <c r="B55" s="8" t="s">
        <v>328</v>
      </c>
      <c r="C55" s="8" t="s">
        <v>29</v>
      </c>
      <c r="D55" s="8" t="s">
        <v>330</v>
      </c>
      <c r="E55" s="8" t="s">
        <v>329</v>
      </c>
      <c r="F55" s="42">
        <v>10383.34</v>
      </c>
      <c r="G55" s="42">
        <v>10307.74</v>
      </c>
      <c r="H55" s="42">
        <v>10208.219999999999</v>
      </c>
      <c r="I55" s="42">
        <v>10161.94</v>
      </c>
      <c r="J55" s="42">
        <v>10251.030000000001</v>
      </c>
      <c r="K55" s="43">
        <v>10108.620000000001</v>
      </c>
      <c r="L55" s="42">
        <v>10636.26</v>
      </c>
      <c r="M55" s="43">
        <v>9707.98</v>
      </c>
      <c r="N55" s="42">
        <v>9795.5</v>
      </c>
      <c r="O55" s="42">
        <v>10265.620000000001</v>
      </c>
      <c r="P55" s="42">
        <v>10958.9</v>
      </c>
      <c r="Q55" s="42">
        <v>11769.92</v>
      </c>
      <c r="R55" s="52">
        <f t="shared" si="0"/>
        <v>3789258.99</v>
      </c>
      <c r="S55" s="50">
        <f>+R55/365</f>
        <v>10381.531479452055</v>
      </c>
    </row>
    <row r="56" spans="1:19" hidden="1" x14ac:dyDescent="0.25">
      <c r="A56" s="8" t="s">
        <v>19</v>
      </c>
      <c r="B56" s="8" t="s">
        <v>78</v>
      </c>
      <c r="C56" s="8" t="s">
        <v>280</v>
      </c>
      <c r="D56" s="8" t="s">
        <v>319</v>
      </c>
      <c r="E56" s="8" t="s">
        <v>691</v>
      </c>
      <c r="F56" s="42">
        <v>7240.1</v>
      </c>
      <c r="G56" s="42">
        <v>7009.46</v>
      </c>
      <c r="H56" s="42">
        <v>7004.61</v>
      </c>
      <c r="I56" s="42">
        <v>6616.47</v>
      </c>
      <c r="J56" s="42">
        <v>6880.99</v>
      </c>
      <c r="K56" s="43">
        <v>6046.62</v>
      </c>
      <c r="L56" s="42">
        <v>0</v>
      </c>
      <c r="M56" s="43">
        <v>0</v>
      </c>
      <c r="N56" s="42">
        <v>0</v>
      </c>
      <c r="O56" s="42">
        <v>0</v>
      </c>
      <c r="P56" s="42">
        <v>0</v>
      </c>
      <c r="Q56" s="42">
        <v>0</v>
      </c>
      <c r="R56" s="52">
        <f t="shared" si="0"/>
        <v>1231054.28</v>
      </c>
    </row>
    <row r="57" spans="1:19" hidden="1" x14ac:dyDescent="0.25">
      <c r="A57" s="8" t="s">
        <v>79</v>
      </c>
      <c r="B57" s="8" t="s">
        <v>79</v>
      </c>
      <c r="C57" s="8" t="s">
        <v>138</v>
      </c>
      <c r="D57" s="8" t="s">
        <v>184</v>
      </c>
      <c r="E57" s="8" t="s">
        <v>185</v>
      </c>
      <c r="F57" s="42">
        <v>3231.68</v>
      </c>
      <c r="G57" s="42">
        <v>3197.75</v>
      </c>
      <c r="H57" s="42">
        <v>3438.68</v>
      </c>
      <c r="I57" s="42">
        <v>3297.6</v>
      </c>
      <c r="J57" s="42">
        <v>3072.48</v>
      </c>
      <c r="K57" s="43">
        <v>3115.67</v>
      </c>
      <c r="L57" s="42">
        <v>2171.9</v>
      </c>
      <c r="M57" s="43">
        <v>3095.81</v>
      </c>
      <c r="N57" s="42">
        <v>3355.6</v>
      </c>
      <c r="O57" s="42">
        <v>3343.84</v>
      </c>
      <c r="P57" s="42">
        <v>3368.6</v>
      </c>
      <c r="Q57" s="42">
        <v>3299.19</v>
      </c>
      <c r="R57" s="52">
        <f t="shared" si="0"/>
        <v>1154922.0799999998</v>
      </c>
    </row>
    <row r="58" spans="1:19" hidden="1" x14ac:dyDescent="0.25">
      <c r="A58" s="8" t="s">
        <v>55</v>
      </c>
      <c r="B58" s="8" t="s">
        <v>249</v>
      </c>
      <c r="C58" s="8" t="s">
        <v>250</v>
      </c>
      <c r="D58" s="8" t="s">
        <v>357</v>
      </c>
      <c r="E58" s="8" t="s">
        <v>356</v>
      </c>
      <c r="F58" s="42">
        <v>3515.05</v>
      </c>
      <c r="G58" s="42">
        <v>3387.58</v>
      </c>
      <c r="H58" s="42">
        <v>3140.82</v>
      </c>
      <c r="I58" s="42">
        <v>3201.84</v>
      </c>
      <c r="J58" s="42">
        <v>3177.54</v>
      </c>
      <c r="K58" s="43">
        <v>3006.53</v>
      </c>
      <c r="L58" s="42">
        <v>2912.12</v>
      </c>
      <c r="M58" s="43">
        <v>3089.34</v>
      </c>
      <c r="N58" s="42">
        <v>3240.09</v>
      </c>
      <c r="O58" s="42">
        <v>3285.18</v>
      </c>
      <c r="P58" s="42">
        <v>3012.68</v>
      </c>
      <c r="Q58" s="42">
        <v>2858.6</v>
      </c>
      <c r="R58" s="52">
        <f t="shared" si="0"/>
        <v>1150024.5900000001</v>
      </c>
    </row>
    <row r="59" spans="1:19" hidden="1" x14ac:dyDescent="0.25">
      <c r="A59" s="8" t="s">
        <v>79</v>
      </c>
      <c r="B59" s="8" t="s">
        <v>80</v>
      </c>
      <c r="C59" s="8" t="s">
        <v>81</v>
      </c>
      <c r="D59" s="8" t="s">
        <v>83</v>
      </c>
      <c r="E59" s="8" t="s">
        <v>82</v>
      </c>
      <c r="F59" s="42">
        <v>799.81</v>
      </c>
      <c r="G59" s="42">
        <v>1873.86</v>
      </c>
      <c r="H59" s="42">
        <v>2136.9699999999998</v>
      </c>
      <c r="I59" s="42">
        <v>2773.15</v>
      </c>
      <c r="J59" s="42">
        <v>2976.41</v>
      </c>
      <c r="K59" s="43">
        <v>3040.09</v>
      </c>
      <c r="L59" s="42">
        <v>3369.84</v>
      </c>
      <c r="M59" s="43">
        <v>4140.93</v>
      </c>
      <c r="N59" s="42">
        <v>4427.0200000000004</v>
      </c>
      <c r="O59" s="42">
        <v>4306.2700000000004</v>
      </c>
      <c r="P59" s="42">
        <v>4091.12</v>
      </c>
      <c r="Q59" s="42">
        <v>3348.14</v>
      </c>
      <c r="R59" s="52">
        <f t="shared" si="0"/>
        <v>1135838.95</v>
      </c>
    </row>
    <row r="60" spans="1:19" hidden="1" x14ac:dyDescent="0.25">
      <c r="A60" s="8" t="s">
        <v>79</v>
      </c>
      <c r="B60" s="8" t="s">
        <v>137</v>
      </c>
      <c r="C60" s="8" t="s">
        <v>138</v>
      </c>
      <c r="D60" s="8" t="s">
        <v>462</v>
      </c>
      <c r="E60" s="8" t="s">
        <v>461</v>
      </c>
      <c r="F60" s="42">
        <v>3109.32</v>
      </c>
      <c r="G60" s="42">
        <v>3429.36</v>
      </c>
      <c r="H60" s="42">
        <v>3131.9</v>
      </c>
      <c r="I60" s="42">
        <v>4551.87</v>
      </c>
      <c r="J60" s="42">
        <v>3684.68</v>
      </c>
      <c r="K60" s="43">
        <v>3387.97</v>
      </c>
      <c r="L60" s="42">
        <v>2026.48</v>
      </c>
      <c r="M60" s="43">
        <v>2825.97</v>
      </c>
      <c r="N60" s="42">
        <v>2460.13</v>
      </c>
      <c r="O60" s="42">
        <v>2955.97</v>
      </c>
      <c r="P60" s="42">
        <v>2552</v>
      </c>
      <c r="Q60" s="42">
        <v>2979.39</v>
      </c>
      <c r="R60" s="52">
        <f t="shared" si="0"/>
        <v>1126706.19</v>
      </c>
    </row>
    <row r="61" spans="1:19" hidden="1" x14ac:dyDescent="0.25">
      <c r="A61" s="44" t="s">
        <v>27</v>
      </c>
      <c r="B61" s="44" t="s">
        <v>158</v>
      </c>
      <c r="C61" s="8" t="s">
        <v>176</v>
      </c>
      <c r="D61" s="8" t="s">
        <v>178</v>
      </c>
      <c r="E61" s="8" t="s">
        <v>179</v>
      </c>
      <c r="F61" s="42">
        <v>3129.03</v>
      </c>
      <c r="G61" s="42">
        <v>3134.82</v>
      </c>
      <c r="H61" s="42">
        <v>3128.56</v>
      </c>
      <c r="I61" s="42">
        <v>2753.47</v>
      </c>
      <c r="J61" s="42">
        <v>3128.52</v>
      </c>
      <c r="K61" s="43">
        <v>3003.32</v>
      </c>
      <c r="L61" s="42">
        <v>3124.47</v>
      </c>
      <c r="M61" s="43">
        <v>3101.63</v>
      </c>
      <c r="N61" s="42">
        <v>3112.61</v>
      </c>
      <c r="O61" s="42">
        <v>3080.18</v>
      </c>
      <c r="P61" s="42">
        <v>3123.69</v>
      </c>
      <c r="Q61" s="42">
        <v>3127.92</v>
      </c>
      <c r="R61" s="52">
        <f t="shared" si="0"/>
        <v>1123997.2699999998</v>
      </c>
    </row>
    <row r="62" spans="1:19" x14ac:dyDescent="0.25">
      <c r="A62" s="8" t="s">
        <v>327</v>
      </c>
      <c r="B62" s="8" t="s">
        <v>328</v>
      </c>
      <c r="C62" s="8" t="s">
        <v>29</v>
      </c>
      <c r="D62" s="8" t="s">
        <v>330</v>
      </c>
      <c r="E62" s="8" t="s">
        <v>331</v>
      </c>
      <c r="F62" s="42">
        <v>1957.22</v>
      </c>
      <c r="G62" s="42">
        <v>1923.78</v>
      </c>
      <c r="H62" s="42">
        <v>1974.96</v>
      </c>
      <c r="I62" s="42">
        <v>1952.15</v>
      </c>
      <c r="J62" s="42">
        <v>1845.97</v>
      </c>
      <c r="K62" s="43">
        <v>1739.7</v>
      </c>
      <c r="L62" s="42">
        <v>1763.54</v>
      </c>
      <c r="M62" s="43">
        <v>867.7</v>
      </c>
      <c r="N62" s="42">
        <v>1450.86</v>
      </c>
      <c r="O62" s="42">
        <v>1710.93</v>
      </c>
      <c r="P62" s="42">
        <v>1815.17</v>
      </c>
      <c r="Q62" s="42">
        <v>1870.6</v>
      </c>
      <c r="R62" s="52">
        <f t="shared" si="0"/>
        <v>634320.76</v>
      </c>
      <c r="S62" s="50">
        <f>+R62/365</f>
        <v>1737.8650958904109</v>
      </c>
    </row>
    <row r="63" spans="1:19" x14ac:dyDescent="0.25">
      <c r="A63" s="8" t="s">
        <v>27</v>
      </c>
      <c r="B63" s="8" t="s">
        <v>725</v>
      </c>
      <c r="C63" s="8" t="s">
        <v>29</v>
      </c>
      <c r="D63" s="8" t="s">
        <v>190</v>
      </c>
      <c r="E63" s="8" t="s">
        <v>720</v>
      </c>
      <c r="F63" s="42">
        <v>71821.960000000006</v>
      </c>
      <c r="G63" s="42">
        <v>72822.92</v>
      </c>
      <c r="H63" s="42">
        <v>71704.19</v>
      </c>
      <c r="I63" s="42">
        <v>69910.53</v>
      </c>
      <c r="J63" s="42">
        <v>70686.64</v>
      </c>
      <c r="K63" s="43">
        <v>77.33</v>
      </c>
      <c r="L63" s="42">
        <v>71006.720000000001</v>
      </c>
      <c r="M63" s="43">
        <v>68957.289999999994</v>
      </c>
      <c r="N63" s="42">
        <v>69377.55</v>
      </c>
      <c r="O63" s="42">
        <v>69499.86</v>
      </c>
      <c r="P63" s="42">
        <v>68337.960000000006</v>
      </c>
      <c r="Q63" s="42">
        <v>68992.83</v>
      </c>
      <c r="R63" s="52">
        <f t="shared" si="0"/>
        <v>23542897.050000001</v>
      </c>
      <c r="S63" s="50">
        <f>+R63/365</f>
        <v>64501.087808219178</v>
      </c>
    </row>
    <row r="64" spans="1:19" hidden="1" x14ac:dyDescent="0.25">
      <c r="A64" s="8" t="s">
        <v>55</v>
      </c>
      <c r="B64" s="8" t="s">
        <v>249</v>
      </c>
      <c r="C64" s="8" t="s">
        <v>250</v>
      </c>
      <c r="D64" s="8" t="s">
        <v>252</v>
      </c>
      <c r="E64" s="8" t="s">
        <v>251</v>
      </c>
      <c r="F64" s="42">
        <v>3071.92</v>
      </c>
      <c r="G64" s="42">
        <v>3260.74</v>
      </c>
      <c r="H64" s="42">
        <v>3223.85</v>
      </c>
      <c r="I64" s="42">
        <v>3132.5</v>
      </c>
      <c r="J64" s="42">
        <v>3146.34</v>
      </c>
      <c r="K64" s="43">
        <v>3098.47</v>
      </c>
      <c r="L64" s="42">
        <v>3122.68</v>
      </c>
      <c r="M64" s="43">
        <v>3042.41</v>
      </c>
      <c r="N64" s="42">
        <v>2823.74</v>
      </c>
      <c r="O64" s="42">
        <v>2470.5</v>
      </c>
      <c r="P64" s="42">
        <v>2443.9</v>
      </c>
      <c r="Q64" s="42">
        <v>2875.47</v>
      </c>
      <c r="R64" s="52">
        <f t="shared" si="0"/>
        <v>1085807.2899999998</v>
      </c>
    </row>
    <row r="65" spans="1:19" hidden="1" x14ac:dyDescent="0.25">
      <c r="A65" s="8" t="s">
        <v>55</v>
      </c>
      <c r="B65" s="8" t="s">
        <v>249</v>
      </c>
      <c r="C65" s="8" t="s">
        <v>250</v>
      </c>
      <c r="D65" s="8" t="s">
        <v>357</v>
      </c>
      <c r="E65" s="8" t="s">
        <v>358</v>
      </c>
      <c r="F65" s="42">
        <v>2924.93</v>
      </c>
      <c r="G65" s="42">
        <v>3008.66</v>
      </c>
      <c r="H65" s="42">
        <v>2712.96</v>
      </c>
      <c r="I65" s="42">
        <v>2917.05</v>
      </c>
      <c r="J65" s="42">
        <v>3045.59</v>
      </c>
      <c r="K65" s="43">
        <v>2819.64</v>
      </c>
      <c r="L65" s="42">
        <v>2763.11</v>
      </c>
      <c r="M65" s="43">
        <v>2915.58</v>
      </c>
      <c r="N65" s="42">
        <v>2877.09</v>
      </c>
      <c r="O65" s="42">
        <v>2860.31</v>
      </c>
      <c r="P65" s="42">
        <v>2887.54</v>
      </c>
      <c r="Q65" s="42">
        <v>2482.12</v>
      </c>
      <c r="R65" s="52">
        <f t="shared" si="0"/>
        <v>1040124.6799999998</v>
      </c>
    </row>
    <row r="66" spans="1:19" x14ac:dyDescent="0.25">
      <c r="A66" s="8" t="s">
        <v>27</v>
      </c>
      <c r="B66" s="8" t="s">
        <v>180</v>
      </c>
      <c r="C66" s="8" t="s">
        <v>29</v>
      </c>
      <c r="D66" s="8" t="s">
        <v>190</v>
      </c>
      <c r="E66" s="8" t="s">
        <v>720</v>
      </c>
      <c r="F66" s="42">
        <v>0</v>
      </c>
      <c r="G66" s="42">
        <v>0</v>
      </c>
      <c r="H66" s="42">
        <v>171.97</v>
      </c>
      <c r="I66" s="42">
        <v>287.26</v>
      </c>
      <c r="J66" s="42">
        <v>66.89</v>
      </c>
      <c r="K66" s="43">
        <v>72391.5</v>
      </c>
      <c r="L66" s="42">
        <v>98.13</v>
      </c>
      <c r="M66" s="43">
        <v>100.87</v>
      </c>
      <c r="N66" s="42">
        <v>121.93</v>
      </c>
      <c r="O66" s="42">
        <v>108.92</v>
      </c>
      <c r="P66" s="42">
        <v>127.23</v>
      </c>
      <c r="Q66" s="42">
        <v>145.91</v>
      </c>
      <c r="R66" s="52">
        <f t="shared" si="0"/>
        <v>2209310.9899999998</v>
      </c>
      <c r="S66" s="50">
        <f>+R66/365</f>
        <v>6052.906821917808</v>
      </c>
    </row>
    <row r="67" spans="1:19" hidden="1" x14ac:dyDescent="0.25">
      <c r="A67" s="8" t="s">
        <v>19</v>
      </c>
      <c r="B67" s="8" t="s">
        <v>78</v>
      </c>
      <c r="C67" s="8" t="s">
        <v>280</v>
      </c>
      <c r="D67" s="8" t="s">
        <v>319</v>
      </c>
      <c r="E67" s="8" t="s">
        <v>691</v>
      </c>
      <c r="F67" s="42">
        <v>5923.72</v>
      </c>
      <c r="G67" s="42">
        <v>5735.02</v>
      </c>
      <c r="H67" s="42">
        <v>5731.05</v>
      </c>
      <c r="I67" s="42">
        <v>5413.47</v>
      </c>
      <c r="J67" s="42">
        <v>5629.9</v>
      </c>
      <c r="K67" s="43">
        <v>4947.24</v>
      </c>
      <c r="L67" s="42">
        <v>0</v>
      </c>
      <c r="M67" s="43">
        <v>0</v>
      </c>
      <c r="N67" s="42">
        <v>0</v>
      </c>
      <c r="O67" s="42">
        <v>0</v>
      </c>
      <c r="P67" s="42">
        <v>0</v>
      </c>
      <c r="Q67" s="42">
        <v>0</v>
      </c>
      <c r="R67" s="52">
        <f t="shared" si="0"/>
        <v>1007226.63</v>
      </c>
    </row>
    <row r="68" spans="1:19" hidden="1" x14ac:dyDescent="0.25">
      <c r="A68" s="8" t="s">
        <v>19</v>
      </c>
      <c r="B68" s="8" t="s">
        <v>78</v>
      </c>
      <c r="C68" s="8" t="s">
        <v>280</v>
      </c>
      <c r="D68" s="8" t="s">
        <v>319</v>
      </c>
      <c r="E68" s="8" t="s">
        <v>688</v>
      </c>
      <c r="F68" s="42">
        <v>1217.74</v>
      </c>
      <c r="G68" s="42">
        <v>1220.1400000000001</v>
      </c>
      <c r="H68" s="42">
        <v>1297.48</v>
      </c>
      <c r="I68" s="42">
        <v>1557.68</v>
      </c>
      <c r="J68" s="42">
        <v>1957.18</v>
      </c>
      <c r="K68" s="43">
        <v>2008.25</v>
      </c>
      <c r="L68" s="42">
        <v>1549.46</v>
      </c>
      <c r="M68" s="43">
        <v>3743.35</v>
      </c>
      <c r="N68" s="42">
        <v>4373.5</v>
      </c>
      <c r="O68" s="42">
        <v>4306.58</v>
      </c>
      <c r="P68" s="42">
        <v>4078.32</v>
      </c>
      <c r="Q68" s="42">
        <v>3755.28</v>
      </c>
      <c r="R68" s="52">
        <f t="shared" si="0"/>
        <v>947335.59000000008</v>
      </c>
    </row>
    <row r="69" spans="1:19" x14ac:dyDescent="0.25">
      <c r="A69" s="8" t="s">
        <v>27</v>
      </c>
      <c r="B69" s="8" t="s">
        <v>725</v>
      </c>
      <c r="C69" s="8" t="s">
        <v>29</v>
      </c>
      <c r="D69" s="8" t="s">
        <v>190</v>
      </c>
      <c r="E69" s="8" t="s">
        <v>726</v>
      </c>
      <c r="F69" s="42">
        <v>328.19</v>
      </c>
      <c r="G69" s="42">
        <v>307.79000000000002</v>
      </c>
      <c r="H69" s="42">
        <v>252.24</v>
      </c>
      <c r="I69" s="42">
        <v>212.87</v>
      </c>
      <c r="J69" s="42">
        <v>220.94</v>
      </c>
      <c r="K69" s="43">
        <v>239.27</v>
      </c>
      <c r="L69" s="42">
        <v>244.04</v>
      </c>
      <c r="M69" s="43">
        <v>199.17</v>
      </c>
      <c r="N69" s="42">
        <v>176.32</v>
      </c>
      <c r="O69" s="42">
        <v>188.53</v>
      </c>
      <c r="P69" s="42">
        <v>185.99</v>
      </c>
      <c r="Q69" s="42">
        <v>162.05000000000001</v>
      </c>
      <c r="R69" s="52">
        <f t="shared" si="0"/>
        <v>82501.579999999987</v>
      </c>
      <c r="S69" s="50">
        <f>+R69/365</f>
        <v>226.03172602739721</v>
      </c>
    </row>
    <row r="70" spans="1:19" hidden="1" x14ac:dyDescent="0.25">
      <c r="A70" s="8" t="s">
        <v>27</v>
      </c>
      <c r="B70" s="8" t="s">
        <v>84</v>
      </c>
      <c r="C70" s="8" t="s">
        <v>85</v>
      </c>
      <c r="D70" s="8" t="s">
        <v>87</v>
      </c>
      <c r="E70" s="8" t="s">
        <v>86</v>
      </c>
      <c r="F70" s="42">
        <v>2426.7800000000002</v>
      </c>
      <c r="G70" s="42">
        <v>2607.9499999999998</v>
      </c>
      <c r="H70" s="42">
        <v>2569.2800000000002</v>
      </c>
      <c r="I70" s="42">
        <v>2648.76</v>
      </c>
      <c r="J70" s="42">
        <v>2746.91</v>
      </c>
      <c r="K70" s="43">
        <v>2637.64</v>
      </c>
      <c r="L70" s="42">
        <v>2644.07</v>
      </c>
      <c r="M70" s="43">
        <v>2496.6</v>
      </c>
      <c r="N70" s="42">
        <v>2561.56</v>
      </c>
      <c r="O70" s="42">
        <v>2534.2600000000002</v>
      </c>
      <c r="P70" s="42">
        <v>2441.2600000000002</v>
      </c>
      <c r="Q70" s="42">
        <v>2362.69</v>
      </c>
      <c r="R70" s="52">
        <f t="shared" si="0"/>
        <v>932897.49000000011</v>
      </c>
    </row>
    <row r="71" spans="1:19" hidden="1" x14ac:dyDescent="0.25">
      <c r="A71" s="8" t="s">
        <v>27</v>
      </c>
      <c r="B71" s="8" t="s">
        <v>714</v>
      </c>
      <c r="C71" s="8" t="s">
        <v>67</v>
      </c>
      <c r="D71" s="8" t="s">
        <v>715</v>
      </c>
      <c r="E71" s="8" t="s">
        <v>716</v>
      </c>
      <c r="F71" s="42">
        <v>2780.23</v>
      </c>
      <c r="G71" s="42">
        <v>2761.52</v>
      </c>
      <c r="H71" s="42">
        <v>2647.46</v>
      </c>
      <c r="I71" s="42">
        <v>2719.77</v>
      </c>
      <c r="J71" s="42">
        <v>2921.3</v>
      </c>
      <c r="K71" s="43">
        <v>2814.22</v>
      </c>
      <c r="L71" s="42">
        <v>2221.09</v>
      </c>
      <c r="M71" s="43">
        <v>2626.62</v>
      </c>
      <c r="N71" s="42">
        <v>2442.21</v>
      </c>
      <c r="O71" s="42">
        <v>2395.88</v>
      </c>
      <c r="P71" s="42">
        <v>2230.4699999999998</v>
      </c>
      <c r="Q71" s="42">
        <v>2012.74</v>
      </c>
      <c r="R71" s="52">
        <f t="shared" si="0"/>
        <v>929287.58000000007</v>
      </c>
    </row>
    <row r="72" spans="1:19" hidden="1" x14ac:dyDescent="0.25">
      <c r="A72" s="8" t="s">
        <v>27</v>
      </c>
      <c r="B72" s="8" t="s">
        <v>84</v>
      </c>
      <c r="C72" s="8" t="s">
        <v>17</v>
      </c>
      <c r="D72" s="8" t="s">
        <v>749</v>
      </c>
      <c r="E72" s="8" t="s">
        <v>750</v>
      </c>
      <c r="F72" s="42">
        <v>2867.88</v>
      </c>
      <c r="G72" s="42">
        <v>2737.21</v>
      </c>
      <c r="H72" s="42">
        <v>2658.33</v>
      </c>
      <c r="I72" s="42">
        <v>2796.62</v>
      </c>
      <c r="J72" s="42">
        <v>2804.17</v>
      </c>
      <c r="K72" s="43">
        <v>2782.1</v>
      </c>
      <c r="L72" s="42">
        <v>2751.73</v>
      </c>
      <c r="M72" s="43">
        <v>2532.7600000000002</v>
      </c>
      <c r="N72" s="42">
        <v>2696.12</v>
      </c>
      <c r="O72" s="42">
        <v>2617.54</v>
      </c>
      <c r="P72" s="42">
        <v>2568.92</v>
      </c>
      <c r="Q72" s="42">
        <v>537.03</v>
      </c>
      <c r="R72" s="52">
        <f t="shared" si="0"/>
        <v>921807.32000000007</v>
      </c>
    </row>
    <row r="73" spans="1:19" hidden="1" x14ac:dyDescent="0.25">
      <c r="A73" s="8" t="s">
        <v>27</v>
      </c>
      <c r="B73" s="8" t="s">
        <v>158</v>
      </c>
      <c r="C73" s="8" t="s">
        <v>17</v>
      </c>
      <c r="D73" s="8" t="s">
        <v>34</v>
      </c>
      <c r="E73" s="8" t="s">
        <v>723</v>
      </c>
      <c r="F73" s="42">
        <v>1936.56</v>
      </c>
      <c r="G73" s="42">
        <v>1825.02</v>
      </c>
      <c r="H73" s="42">
        <v>2265.13</v>
      </c>
      <c r="I73" s="42">
        <v>2429.1999999999998</v>
      </c>
      <c r="J73" s="42">
        <v>3038.16</v>
      </c>
      <c r="K73" s="43">
        <v>2949.13</v>
      </c>
      <c r="L73" s="42">
        <v>2885.33</v>
      </c>
      <c r="M73" s="43">
        <v>2685.52</v>
      </c>
      <c r="N73" s="42">
        <v>2583.96</v>
      </c>
      <c r="O73" s="42">
        <v>2459.66</v>
      </c>
      <c r="P73" s="42">
        <v>2298.4</v>
      </c>
      <c r="Q73" s="42">
        <v>2338.5100000000002</v>
      </c>
      <c r="R73" s="52">
        <f t="shared" si="0"/>
        <v>904796.2300000001</v>
      </c>
    </row>
    <row r="74" spans="1:19" hidden="1" x14ac:dyDescent="0.25">
      <c r="A74" s="8" t="s">
        <v>27</v>
      </c>
      <c r="B74" s="8" t="s">
        <v>158</v>
      </c>
      <c r="C74" s="8" t="s">
        <v>17</v>
      </c>
      <c r="D74" s="8" t="s">
        <v>34</v>
      </c>
      <c r="E74" s="8" t="s">
        <v>264</v>
      </c>
      <c r="F74" s="42">
        <v>5389.09</v>
      </c>
      <c r="G74" s="42">
        <v>3780.38</v>
      </c>
      <c r="H74" s="42">
        <v>3374.37</v>
      </c>
      <c r="I74" s="42">
        <v>3118.71</v>
      </c>
      <c r="J74" s="42">
        <v>2565.48</v>
      </c>
      <c r="K74" s="43">
        <v>2140.36</v>
      </c>
      <c r="L74" s="42">
        <v>1668.79</v>
      </c>
      <c r="M74" s="43">
        <v>1470.28</v>
      </c>
      <c r="N74" s="42">
        <v>1446.25</v>
      </c>
      <c r="O74" s="42">
        <v>1562.99</v>
      </c>
      <c r="P74" s="42">
        <v>1636.18</v>
      </c>
      <c r="Q74" s="42">
        <v>1644.76</v>
      </c>
      <c r="R74" s="52">
        <f t="shared" si="0"/>
        <v>904044.20000000019</v>
      </c>
    </row>
    <row r="75" spans="1:19" hidden="1" x14ac:dyDescent="0.25">
      <c r="A75" s="8" t="s">
        <v>27</v>
      </c>
      <c r="B75" s="8" t="s">
        <v>158</v>
      </c>
      <c r="C75" s="8" t="s">
        <v>17</v>
      </c>
      <c r="D75" s="8" t="s">
        <v>34</v>
      </c>
      <c r="E75" s="8" t="s">
        <v>262</v>
      </c>
      <c r="F75" s="42">
        <v>2848.36</v>
      </c>
      <c r="G75" s="42">
        <v>2823.78</v>
      </c>
      <c r="H75" s="42">
        <v>2575.88</v>
      </c>
      <c r="I75" s="42">
        <v>2556.61</v>
      </c>
      <c r="J75" s="42">
        <v>2403.1999999999998</v>
      </c>
      <c r="K75" s="43">
        <v>2340.2399999999998</v>
      </c>
      <c r="L75" s="42">
        <v>2800.63</v>
      </c>
      <c r="M75" s="43">
        <v>2618.16</v>
      </c>
      <c r="N75" s="42">
        <v>2612.34</v>
      </c>
      <c r="O75" s="42">
        <v>2627.18</v>
      </c>
      <c r="P75" s="42">
        <v>2523.85</v>
      </c>
      <c r="Q75" s="42">
        <v>0</v>
      </c>
      <c r="R75" s="52">
        <f t="shared" si="0"/>
        <v>872132.74999999988</v>
      </c>
    </row>
    <row r="76" spans="1:19" x14ac:dyDescent="0.25">
      <c r="A76" s="8" t="s">
        <v>27</v>
      </c>
      <c r="B76" s="8" t="s">
        <v>180</v>
      </c>
      <c r="C76" s="8" t="s">
        <v>29</v>
      </c>
      <c r="D76" s="8" t="s">
        <v>190</v>
      </c>
      <c r="E76" s="8" t="s">
        <v>721</v>
      </c>
      <c r="F76" s="42">
        <v>40632.550000000003</v>
      </c>
      <c r="G76" s="42">
        <v>41073.160000000003</v>
      </c>
      <c r="H76" s="42">
        <v>41473.199999999997</v>
      </c>
      <c r="I76" s="42">
        <v>42667.9</v>
      </c>
      <c r="J76" s="42">
        <v>42973.919999999998</v>
      </c>
      <c r="K76" s="43">
        <v>40705.629999999997</v>
      </c>
      <c r="L76" s="42">
        <v>40308.07</v>
      </c>
      <c r="M76" s="43">
        <v>37749.79</v>
      </c>
      <c r="N76" s="42">
        <v>39929.21</v>
      </c>
      <c r="O76" s="42">
        <v>40775.4</v>
      </c>
      <c r="P76" s="42">
        <v>40114.239999999998</v>
      </c>
      <c r="Q76" s="42">
        <v>42520.57</v>
      </c>
      <c r="R76" s="52">
        <f t="shared" si="0"/>
        <v>14931996.380000001</v>
      </c>
      <c r="S76" s="50">
        <f>+R76/365</f>
        <v>40909.579123287673</v>
      </c>
    </row>
    <row r="77" spans="1:19" x14ac:dyDescent="0.25">
      <c r="A77" s="8" t="s">
        <v>27</v>
      </c>
      <c r="B77" s="8" t="s">
        <v>725</v>
      </c>
      <c r="C77" s="8" t="s">
        <v>29</v>
      </c>
      <c r="D77" s="8" t="s">
        <v>190</v>
      </c>
      <c r="E77" s="8" t="s">
        <v>721</v>
      </c>
      <c r="F77" s="42">
        <v>2472.04</v>
      </c>
      <c r="G77" s="42">
        <v>2043.65</v>
      </c>
      <c r="H77" s="42">
        <v>2331.5500000000002</v>
      </c>
      <c r="I77" s="42">
        <v>2238.0100000000002</v>
      </c>
      <c r="J77" s="42">
        <v>2071.66</v>
      </c>
      <c r="K77" s="43">
        <v>2109.87</v>
      </c>
      <c r="L77" s="42">
        <v>2146.2199999999998</v>
      </c>
      <c r="M77" s="43">
        <v>2664.68</v>
      </c>
      <c r="N77" s="42">
        <v>2698.17</v>
      </c>
      <c r="O77" s="42">
        <v>2566.7600000000002</v>
      </c>
      <c r="P77" s="42">
        <v>2549.08</v>
      </c>
      <c r="Q77" s="42">
        <v>2478.7199999999998</v>
      </c>
      <c r="R77" s="52">
        <f t="shared" ref="R77:R140" si="1">+SUMPRODUCT(F77:Q77,$F$11:$Q$11)</f>
        <v>863756.63</v>
      </c>
      <c r="S77" s="50">
        <f>+R77/365</f>
        <v>2366.4565205479453</v>
      </c>
    </row>
    <row r="78" spans="1:19" x14ac:dyDescent="0.25">
      <c r="A78" s="8" t="s">
        <v>61</v>
      </c>
      <c r="B78" s="8" t="s">
        <v>62</v>
      </c>
      <c r="C78" s="8" t="s">
        <v>29</v>
      </c>
      <c r="D78" s="8" t="s">
        <v>411</v>
      </c>
      <c r="E78" s="8" t="s">
        <v>413</v>
      </c>
      <c r="F78" s="42">
        <v>149.18</v>
      </c>
      <c r="G78" s="42">
        <v>144.1</v>
      </c>
      <c r="H78" s="42">
        <v>124.32</v>
      </c>
      <c r="I78" s="42">
        <v>130.84</v>
      </c>
      <c r="J78" s="42">
        <v>113.62</v>
      </c>
      <c r="K78" s="43">
        <v>100.99</v>
      </c>
      <c r="L78" s="42">
        <v>189.69</v>
      </c>
      <c r="M78" s="43">
        <v>203.19</v>
      </c>
      <c r="N78" s="42">
        <v>205.46</v>
      </c>
      <c r="O78" s="42">
        <v>200.76</v>
      </c>
      <c r="P78" s="42">
        <v>184.33</v>
      </c>
      <c r="Q78" s="42">
        <v>192.07</v>
      </c>
      <c r="R78" s="52">
        <f t="shared" si="1"/>
        <v>59041.130000000005</v>
      </c>
      <c r="S78" s="50">
        <f>+R78/365</f>
        <v>161.75652054794523</v>
      </c>
    </row>
    <row r="79" spans="1:19" hidden="1" x14ac:dyDescent="0.25">
      <c r="A79" s="8" t="s">
        <v>27</v>
      </c>
      <c r="B79" s="8" t="s">
        <v>84</v>
      </c>
      <c r="C79" s="8" t="s">
        <v>753</v>
      </c>
      <c r="D79" s="8" t="s">
        <v>754</v>
      </c>
      <c r="E79" s="8" t="s">
        <v>756</v>
      </c>
      <c r="F79" s="42">
        <v>1887.74</v>
      </c>
      <c r="G79" s="42">
        <v>2040.55</v>
      </c>
      <c r="H79" s="42">
        <v>1924.53</v>
      </c>
      <c r="I79" s="42">
        <v>2355.3000000000002</v>
      </c>
      <c r="J79" s="42">
        <v>2391.98</v>
      </c>
      <c r="K79" s="43">
        <v>2357.8000000000002</v>
      </c>
      <c r="L79" s="42">
        <v>2093.35</v>
      </c>
      <c r="M79" s="43">
        <v>1994.92</v>
      </c>
      <c r="N79" s="42">
        <v>2207.41</v>
      </c>
      <c r="O79" s="42">
        <v>2133.54</v>
      </c>
      <c r="P79" s="42">
        <v>2281.9699999999998</v>
      </c>
      <c r="Q79" s="42">
        <v>2898.39</v>
      </c>
      <c r="R79" s="52">
        <f t="shared" si="1"/>
        <v>808267.75</v>
      </c>
    </row>
    <row r="80" spans="1:19" x14ac:dyDescent="0.25">
      <c r="A80" s="8" t="s">
        <v>15</v>
      </c>
      <c r="B80" s="8" t="s">
        <v>131</v>
      </c>
      <c r="C80" s="8" t="s">
        <v>43</v>
      </c>
      <c r="D80" s="8" t="s">
        <v>132</v>
      </c>
      <c r="E80" s="8" t="s">
        <v>132</v>
      </c>
      <c r="F80" s="42">
        <v>46.51</v>
      </c>
      <c r="G80" s="42">
        <v>46</v>
      </c>
      <c r="H80" s="42">
        <v>44.41</v>
      </c>
      <c r="I80" s="42">
        <v>19.57</v>
      </c>
      <c r="J80" s="42">
        <v>63.49</v>
      </c>
      <c r="K80" s="43">
        <v>68.14</v>
      </c>
      <c r="L80" s="42">
        <v>59.69</v>
      </c>
      <c r="M80" s="43">
        <v>56.58</v>
      </c>
      <c r="N80" s="42">
        <v>53.74</v>
      </c>
      <c r="O80" s="42">
        <v>52.56</v>
      </c>
      <c r="P80" s="42">
        <v>51.71</v>
      </c>
      <c r="Q80" s="42">
        <v>51.13</v>
      </c>
      <c r="R80" s="52">
        <f t="shared" si="1"/>
        <v>18688.27</v>
      </c>
      <c r="S80" s="50">
        <f>+R80/365</f>
        <v>51.2007397260274</v>
      </c>
    </row>
    <row r="81" spans="1:19" hidden="1" x14ac:dyDescent="0.25">
      <c r="A81" s="8" t="s">
        <v>15</v>
      </c>
      <c r="B81" s="8" t="s">
        <v>50</v>
      </c>
      <c r="C81" s="8" t="s">
        <v>51</v>
      </c>
      <c r="D81" s="8" t="s">
        <v>53</v>
      </c>
      <c r="E81" s="8" t="s">
        <v>54</v>
      </c>
      <c r="F81" s="42">
        <v>2288.96</v>
      </c>
      <c r="G81" s="42">
        <v>2276.71</v>
      </c>
      <c r="H81" s="42">
        <v>2376.5300000000002</v>
      </c>
      <c r="I81" s="42">
        <v>2409.9</v>
      </c>
      <c r="J81" s="42">
        <v>2406.0700000000002</v>
      </c>
      <c r="K81" s="43">
        <v>2300.7800000000002</v>
      </c>
      <c r="L81" s="42">
        <v>2256.63</v>
      </c>
      <c r="M81" s="43">
        <v>2188.56</v>
      </c>
      <c r="N81" s="42">
        <v>1878.8</v>
      </c>
      <c r="O81" s="42">
        <v>1797.91</v>
      </c>
      <c r="P81" s="42">
        <v>1958.66</v>
      </c>
      <c r="Q81" s="42">
        <v>1827.9</v>
      </c>
      <c r="R81" s="52">
        <f t="shared" si="1"/>
        <v>789611.44000000006</v>
      </c>
    </row>
    <row r="82" spans="1:19" x14ac:dyDescent="0.25">
      <c r="A82" s="8" t="s">
        <v>27</v>
      </c>
      <c r="B82" s="8" t="s">
        <v>180</v>
      </c>
      <c r="C82" s="8" t="s">
        <v>29</v>
      </c>
      <c r="D82" s="8" t="s">
        <v>190</v>
      </c>
      <c r="E82" s="8" t="s">
        <v>189</v>
      </c>
      <c r="F82" s="42">
        <v>50104.38</v>
      </c>
      <c r="G82" s="42">
        <v>49321.04</v>
      </c>
      <c r="H82" s="42">
        <v>48212.74</v>
      </c>
      <c r="I82" s="42">
        <v>45500.65</v>
      </c>
      <c r="J82" s="42">
        <v>47285.98</v>
      </c>
      <c r="K82" s="43">
        <v>48182.41</v>
      </c>
      <c r="L82" s="42">
        <v>46094.75</v>
      </c>
      <c r="M82" s="43">
        <v>48446.879999999997</v>
      </c>
      <c r="N82" s="42">
        <v>45112.56</v>
      </c>
      <c r="O82" s="42">
        <v>49355.97</v>
      </c>
      <c r="P82" s="42">
        <v>50123.3</v>
      </c>
      <c r="Q82" s="42">
        <v>49740.07</v>
      </c>
      <c r="R82" s="52">
        <f t="shared" si="1"/>
        <v>17565020.589999996</v>
      </c>
      <c r="S82" s="50">
        <f>+R82/365</f>
        <v>48123.344082191768</v>
      </c>
    </row>
    <row r="83" spans="1:19" hidden="1" x14ac:dyDescent="0.25">
      <c r="A83" s="8" t="s">
        <v>19</v>
      </c>
      <c r="B83" s="8" t="s">
        <v>103</v>
      </c>
      <c r="C83" s="8" t="s">
        <v>17</v>
      </c>
      <c r="D83" s="8" t="s">
        <v>668</v>
      </c>
      <c r="E83" s="8" t="s">
        <v>671</v>
      </c>
      <c r="F83" s="42">
        <v>1975.45</v>
      </c>
      <c r="G83" s="42">
        <v>1835.96</v>
      </c>
      <c r="H83" s="42">
        <v>1991.9</v>
      </c>
      <c r="I83" s="42">
        <v>1939.84</v>
      </c>
      <c r="J83" s="42">
        <v>1911.18</v>
      </c>
      <c r="K83" s="43">
        <v>2355.16</v>
      </c>
      <c r="L83" s="42">
        <v>2152.09</v>
      </c>
      <c r="M83" s="43">
        <v>2069.81</v>
      </c>
      <c r="N83" s="42">
        <v>1987.69</v>
      </c>
      <c r="O83" s="42">
        <v>1720.88</v>
      </c>
      <c r="P83" s="42">
        <v>1813.28</v>
      </c>
      <c r="Q83" s="42">
        <v>1632.95</v>
      </c>
      <c r="R83" s="52">
        <f t="shared" si="1"/>
        <v>711368.03999999992</v>
      </c>
    </row>
    <row r="84" spans="1:19" hidden="1" x14ac:dyDescent="0.25">
      <c r="A84" s="8" t="s">
        <v>27</v>
      </c>
      <c r="B84" s="8" t="s">
        <v>84</v>
      </c>
      <c r="C84" s="8" t="s">
        <v>85</v>
      </c>
      <c r="D84" s="8" t="s">
        <v>87</v>
      </c>
      <c r="E84" s="8" t="s">
        <v>728</v>
      </c>
      <c r="F84" s="42">
        <v>1951.46</v>
      </c>
      <c r="G84" s="42">
        <v>2417.42</v>
      </c>
      <c r="H84" s="42">
        <v>2388.77</v>
      </c>
      <c r="I84" s="42">
        <v>2016.08</v>
      </c>
      <c r="J84" s="42">
        <v>2023.82</v>
      </c>
      <c r="K84" s="43">
        <v>1847.4</v>
      </c>
      <c r="L84" s="42">
        <v>1681.34</v>
      </c>
      <c r="M84" s="43">
        <v>1659.11</v>
      </c>
      <c r="N84" s="42">
        <v>1745.84</v>
      </c>
      <c r="O84" s="42">
        <v>1673.89</v>
      </c>
      <c r="P84" s="42">
        <v>1774.17</v>
      </c>
      <c r="Q84" s="42">
        <v>1745.76</v>
      </c>
      <c r="R84" s="52">
        <f t="shared" si="1"/>
        <v>696041.10999999987</v>
      </c>
    </row>
    <row r="85" spans="1:19" hidden="1" x14ac:dyDescent="0.25">
      <c r="A85" s="8" t="s">
        <v>27</v>
      </c>
      <c r="B85" s="8" t="s">
        <v>84</v>
      </c>
      <c r="C85" s="8" t="s">
        <v>85</v>
      </c>
      <c r="D85" s="8" t="s">
        <v>87</v>
      </c>
      <c r="E85" s="8" t="s">
        <v>88</v>
      </c>
      <c r="F85" s="42">
        <v>2092.5100000000002</v>
      </c>
      <c r="G85" s="42">
        <v>2048.2199999999998</v>
      </c>
      <c r="H85" s="42">
        <v>2003.48</v>
      </c>
      <c r="I85" s="42">
        <v>1933</v>
      </c>
      <c r="J85" s="42">
        <v>1932.68</v>
      </c>
      <c r="K85" s="43">
        <v>1778.88</v>
      </c>
      <c r="L85" s="42">
        <v>1865.77</v>
      </c>
      <c r="M85" s="43">
        <v>1891.64</v>
      </c>
      <c r="N85" s="42">
        <v>1827.34</v>
      </c>
      <c r="O85" s="42">
        <v>1680.75</v>
      </c>
      <c r="P85" s="42">
        <v>1742.26</v>
      </c>
      <c r="Q85" s="42">
        <v>1845.59</v>
      </c>
      <c r="R85" s="52">
        <f t="shared" si="1"/>
        <v>688479.58000000007</v>
      </c>
    </row>
    <row r="86" spans="1:19" hidden="1" x14ac:dyDescent="0.25">
      <c r="A86" s="8" t="s">
        <v>19</v>
      </c>
      <c r="B86" s="8" t="s">
        <v>20</v>
      </c>
      <c r="C86" s="8" t="s">
        <v>67</v>
      </c>
      <c r="D86" s="8" t="s">
        <v>68</v>
      </c>
      <c r="E86" s="8" t="s">
        <v>72</v>
      </c>
      <c r="F86" s="42">
        <v>1764.81</v>
      </c>
      <c r="G86" s="42">
        <v>1730.6</v>
      </c>
      <c r="H86" s="42">
        <v>1737.49</v>
      </c>
      <c r="I86" s="42">
        <v>1670.64</v>
      </c>
      <c r="J86" s="42">
        <v>1914.46</v>
      </c>
      <c r="K86" s="43">
        <v>1965.68</v>
      </c>
      <c r="L86" s="42">
        <v>1819.81</v>
      </c>
      <c r="M86" s="43">
        <v>1850.24</v>
      </c>
      <c r="N86" s="42">
        <v>2036.47</v>
      </c>
      <c r="O86" s="42">
        <v>1919.67</v>
      </c>
      <c r="P86" s="42">
        <v>1842.69</v>
      </c>
      <c r="Q86" s="42">
        <v>1865.48</v>
      </c>
      <c r="R86" s="52">
        <f t="shared" si="1"/>
        <v>672951.96</v>
      </c>
    </row>
    <row r="87" spans="1:19" hidden="1" x14ac:dyDescent="0.25">
      <c r="A87" s="8" t="s">
        <v>27</v>
      </c>
      <c r="B87" s="8" t="s">
        <v>158</v>
      </c>
      <c r="C87" s="8" t="s">
        <v>17</v>
      </c>
      <c r="D87" s="8" t="s">
        <v>34</v>
      </c>
      <c r="E87" s="8" t="s">
        <v>261</v>
      </c>
      <c r="F87" s="42">
        <v>2611.11</v>
      </c>
      <c r="G87" s="42">
        <v>2446.0500000000002</v>
      </c>
      <c r="H87" s="42">
        <v>2247.42</v>
      </c>
      <c r="I87" s="42">
        <v>2125.96</v>
      </c>
      <c r="J87" s="42">
        <v>2038.13</v>
      </c>
      <c r="K87" s="43">
        <v>1941.53</v>
      </c>
      <c r="L87" s="42">
        <v>1909.35</v>
      </c>
      <c r="M87" s="43">
        <v>1731.63</v>
      </c>
      <c r="N87" s="42">
        <v>1589.45</v>
      </c>
      <c r="O87" s="42">
        <v>1393.66</v>
      </c>
      <c r="P87" s="42">
        <v>1300.46</v>
      </c>
      <c r="Q87" s="42">
        <v>0</v>
      </c>
      <c r="R87" s="52">
        <f t="shared" si="1"/>
        <v>647081.70000000007</v>
      </c>
    </row>
    <row r="88" spans="1:19" x14ac:dyDescent="0.25">
      <c r="A88" s="8" t="s">
        <v>27</v>
      </c>
      <c r="B88" s="8" t="s">
        <v>191</v>
      </c>
      <c r="C88" s="8" t="s">
        <v>29</v>
      </c>
      <c r="D88" s="8" t="s">
        <v>190</v>
      </c>
      <c r="E88" s="8" t="s">
        <v>189</v>
      </c>
      <c r="F88" s="42">
        <v>918.93</v>
      </c>
      <c r="G88" s="42">
        <v>878.77</v>
      </c>
      <c r="H88" s="42">
        <v>895.55</v>
      </c>
      <c r="I88" s="42">
        <v>935.57</v>
      </c>
      <c r="J88" s="42">
        <v>857.56</v>
      </c>
      <c r="K88" s="43">
        <v>833</v>
      </c>
      <c r="L88" s="42">
        <v>754.47</v>
      </c>
      <c r="M88" s="43">
        <v>836.02</v>
      </c>
      <c r="N88" s="42">
        <v>802.08</v>
      </c>
      <c r="O88" s="42">
        <v>802.36</v>
      </c>
      <c r="P88" s="42">
        <v>715.25</v>
      </c>
      <c r="Q88" s="42">
        <v>950.85</v>
      </c>
      <c r="R88" s="52">
        <f t="shared" si="1"/>
        <v>309670.5</v>
      </c>
      <c r="S88" s="50">
        <f>+R88/365</f>
        <v>848.41232876712331</v>
      </c>
    </row>
    <row r="89" spans="1:19" x14ac:dyDescent="0.25">
      <c r="A89" s="8" t="s">
        <v>27</v>
      </c>
      <c r="B89" s="8" t="s">
        <v>191</v>
      </c>
      <c r="C89" s="8" t="s">
        <v>29</v>
      </c>
      <c r="D89" s="8" t="s">
        <v>190</v>
      </c>
      <c r="E89" s="8" t="s">
        <v>192</v>
      </c>
      <c r="F89" s="42">
        <v>19670.45</v>
      </c>
      <c r="G89" s="42">
        <v>19788.169999999998</v>
      </c>
      <c r="H89" s="42">
        <v>19058.490000000002</v>
      </c>
      <c r="I89" s="42">
        <v>19326.02</v>
      </c>
      <c r="J89" s="42">
        <v>20825.669999999998</v>
      </c>
      <c r="K89" s="43">
        <v>19626.439999999999</v>
      </c>
      <c r="L89" s="42">
        <v>18064.5</v>
      </c>
      <c r="M89" s="43">
        <v>21107.41</v>
      </c>
      <c r="N89" s="42">
        <v>19968.09</v>
      </c>
      <c r="O89" s="42">
        <v>20543.060000000001</v>
      </c>
      <c r="P89" s="42">
        <v>20863.330000000002</v>
      </c>
      <c r="Q89" s="42">
        <v>20311.96</v>
      </c>
      <c r="R89" s="52">
        <f t="shared" si="1"/>
        <v>7274612.9000000004</v>
      </c>
      <c r="S89" s="50">
        <f>+R89/365</f>
        <v>19930.446301369862</v>
      </c>
    </row>
    <row r="90" spans="1:19" hidden="1" x14ac:dyDescent="0.25">
      <c r="A90" s="8" t="s">
        <v>19</v>
      </c>
      <c r="B90" s="8" t="s">
        <v>155</v>
      </c>
      <c r="C90" s="8" t="s">
        <v>81</v>
      </c>
      <c r="D90" s="8" t="s">
        <v>704</v>
      </c>
      <c r="E90" s="8" t="s">
        <v>705</v>
      </c>
      <c r="F90" s="42">
        <v>1378.87</v>
      </c>
      <c r="G90" s="42">
        <v>1245.8599999999999</v>
      </c>
      <c r="H90" s="42">
        <v>777.85</v>
      </c>
      <c r="I90" s="42">
        <v>621.46</v>
      </c>
      <c r="J90" s="42">
        <v>818.68</v>
      </c>
      <c r="K90" s="43">
        <v>1977.91</v>
      </c>
      <c r="L90" s="42">
        <v>2628.81</v>
      </c>
      <c r="M90" s="43">
        <v>2612.66</v>
      </c>
      <c r="N90" s="42">
        <v>2764.67</v>
      </c>
      <c r="O90" s="42">
        <v>2442.46</v>
      </c>
      <c r="P90" s="42">
        <v>1599.44</v>
      </c>
      <c r="Q90" s="42">
        <v>1560.07</v>
      </c>
      <c r="R90" s="52">
        <f t="shared" si="1"/>
        <v>622589.88</v>
      </c>
    </row>
    <row r="91" spans="1:19" x14ac:dyDescent="0.25">
      <c r="A91" s="8" t="s">
        <v>27</v>
      </c>
      <c r="B91" s="8" t="s">
        <v>180</v>
      </c>
      <c r="C91" s="8" t="s">
        <v>29</v>
      </c>
      <c r="D91" s="8" t="s">
        <v>190</v>
      </c>
      <c r="E91" s="8" t="s">
        <v>192</v>
      </c>
      <c r="F91" s="42">
        <v>377.48</v>
      </c>
      <c r="G91" s="42">
        <v>329.14</v>
      </c>
      <c r="H91" s="42">
        <v>119.53</v>
      </c>
      <c r="I91" s="42">
        <v>0</v>
      </c>
      <c r="J91" s="42">
        <v>0</v>
      </c>
      <c r="K91" s="43">
        <v>0</v>
      </c>
      <c r="L91" s="42">
        <v>0</v>
      </c>
      <c r="M91" s="43">
        <v>0</v>
      </c>
      <c r="N91" s="42">
        <v>300.64999999999998</v>
      </c>
      <c r="O91" s="42">
        <v>386.23</v>
      </c>
      <c r="P91" s="42">
        <v>389.67</v>
      </c>
      <c r="Q91" s="42">
        <v>371.82</v>
      </c>
      <c r="R91" s="52">
        <f t="shared" si="1"/>
        <v>68832.38</v>
      </c>
      <c r="S91" s="50">
        <f>+R91/365</f>
        <v>188.58186301369864</v>
      </c>
    </row>
    <row r="92" spans="1:19" x14ac:dyDescent="0.25">
      <c r="A92" s="8" t="s">
        <v>124</v>
      </c>
      <c r="B92" s="8" t="s">
        <v>353</v>
      </c>
      <c r="C92" s="8" t="s">
        <v>29</v>
      </c>
      <c r="D92" s="8" t="s">
        <v>516</v>
      </c>
      <c r="E92" s="8" t="s">
        <v>378</v>
      </c>
      <c r="F92" s="42">
        <v>198.37</v>
      </c>
      <c r="G92" s="42">
        <v>152.4</v>
      </c>
      <c r="H92" s="42">
        <v>157.63999999999999</v>
      </c>
      <c r="I92" s="42">
        <v>30.4</v>
      </c>
      <c r="J92" s="42">
        <v>156.6</v>
      </c>
      <c r="K92" s="43">
        <v>200.09</v>
      </c>
      <c r="L92" s="42">
        <v>143.93</v>
      </c>
      <c r="M92" s="43">
        <v>134.97</v>
      </c>
      <c r="N92" s="42">
        <v>146.83000000000001</v>
      </c>
      <c r="O92" s="42">
        <v>135.5</v>
      </c>
      <c r="P92" s="42">
        <v>57.08</v>
      </c>
      <c r="Q92" s="42">
        <v>39.54</v>
      </c>
      <c r="R92" s="52">
        <f t="shared" si="1"/>
        <v>47262.25</v>
      </c>
      <c r="S92" s="50">
        <f>+R92/365</f>
        <v>129.48561643835617</v>
      </c>
    </row>
    <row r="93" spans="1:19" hidden="1" x14ac:dyDescent="0.25">
      <c r="A93" s="8" t="s">
        <v>19</v>
      </c>
      <c r="B93" s="8" t="s">
        <v>106</v>
      </c>
      <c r="C93" s="8" t="s">
        <v>85</v>
      </c>
      <c r="D93" s="8" t="s">
        <v>303</v>
      </c>
      <c r="E93" s="8" t="s">
        <v>302</v>
      </c>
      <c r="F93" s="42">
        <v>1931.04</v>
      </c>
      <c r="G93" s="42">
        <v>1881.03</v>
      </c>
      <c r="H93" s="42">
        <v>1806.42</v>
      </c>
      <c r="I93" s="42">
        <v>1772.49</v>
      </c>
      <c r="J93" s="42">
        <v>1799.03</v>
      </c>
      <c r="K93" s="43">
        <v>1720.14</v>
      </c>
      <c r="L93" s="42">
        <v>1659.27</v>
      </c>
      <c r="M93" s="43">
        <v>1598</v>
      </c>
      <c r="N93" s="42">
        <v>1523.96</v>
      </c>
      <c r="O93" s="42">
        <v>1443.58</v>
      </c>
      <c r="P93" s="42">
        <v>1354.71</v>
      </c>
      <c r="Q93" s="42">
        <v>1301.9100000000001</v>
      </c>
      <c r="R93" s="52">
        <f t="shared" si="1"/>
        <v>601524.59</v>
      </c>
    </row>
    <row r="94" spans="1:19" hidden="1" x14ac:dyDescent="0.25">
      <c r="A94" s="8" t="s">
        <v>19</v>
      </c>
      <c r="B94" s="8" t="s">
        <v>70</v>
      </c>
      <c r="C94" s="8" t="s">
        <v>21</v>
      </c>
      <c r="D94" s="8" t="s">
        <v>456</v>
      </c>
      <c r="E94" s="8" t="s">
        <v>458</v>
      </c>
      <c r="F94" s="42">
        <v>1892.15</v>
      </c>
      <c r="G94" s="42">
        <v>1754.62</v>
      </c>
      <c r="H94" s="42">
        <v>1650.61</v>
      </c>
      <c r="I94" s="42">
        <v>1634.71</v>
      </c>
      <c r="J94" s="42">
        <v>1655.57</v>
      </c>
      <c r="K94" s="43">
        <v>1613.12</v>
      </c>
      <c r="L94" s="42">
        <v>1584.66</v>
      </c>
      <c r="M94" s="43">
        <v>1665.87</v>
      </c>
      <c r="N94" s="42">
        <v>1572.94</v>
      </c>
      <c r="O94" s="42">
        <v>1614.55</v>
      </c>
      <c r="P94" s="42">
        <v>1601.58</v>
      </c>
      <c r="Q94" s="42">
        <v>1490.8</v>
      </c>
      <c r="R94" s="52">
        <f t="shared" si="1"/>
        <v>599980.37</v>
      </c>
    </row>
    <row r="95" spans="1:19" hidden="1" x14ac:dyDescent="0.25">
      <c r="A95" s="8" t="s">
        <v>19</v>
      </c>
      <c r="B95" s="8" t="s">
        <v>106</v>
      </c>
      <c r="C95" s="8" t="s">
        <v>81</v>
      </c>
      <c r="D95" s="8" t="s">
        <v>310</v>
      </c>
      <c r="E95" s="8" t="s">
        <v>309</v>
      </c>
      <c r="F95" s="42">
        <v>1711.74</v>
      </c>
      <c r="G95" s="42">
        <v>1550.7</v>
      </c>
      <c r="H95" s="42">
        <v>950.34</v>
      </c>
      <c r="I95" s="42">
        <v>1533.28</v>
      </c>
      <c r="J95" s="42">
        <v>1910.38</v>
      </c>
      <c r="K95" s="43">
        <v>1816.9</v>
      </c>
      <c r="L95" s="42">
        <v>2062.1799999999998</v>
      </c>
      <c r="M95" s="43">
        <v>1950.08</v>
      </c>
      <c r="N95" s="42">
        <v>1612.71</v>
      </c>
      <c r="O95" s="42">
        <v>1379.44</v>
      </c>
      <c r="P95" s="42">
        <v>1790.86</v>
      </c>
      <c r="Q95" s="42">
        <v>1242.69</v>
      </c>
      <c r="R95" s="52">
        <f t="shared" si="1"/>
        <v>593444.45000000007</v>
      </c>
    </row>
    <row r="96" spans="1:19" hidden="1" x14ac:dyDescent="0.25">
      <c r="A96" s="8" t="s">
        <v>27</v>
      </c>
      <c r="B96" s="8" t="s">
        <v>84</v>
      </c>
      <c r="C96" s="8" t="s">
        <v>17</v>
      </c>
      <c r="D96" s="8" t="s">
        <v>742</v>
      </c>
      <c r="E96" s="8" t="s">
        <v>743</v>
      </c>
      <c r="F96" s="42">
        <v>979.91</v>
      </c>
      <c r="G96" s="42">
        <v>970.67</v>
      </c>
      <c r="H96" s="42">
        <v>956.59</v>
      </c>
      <c r="I96" s="42">
        <v>952.44</v>
      </c>
      <c r="J96" s="42">
        <v>1014.68</v>
      </c>
      <c r="K96" s="43">
        <v>1086.81</v>
      </c>
      <c r="L96" s="42">
        <v>1911.36</v>
      </c>
      <c r="M96" s="43">
        <v>2228.83</v>
      </c>
      <c r="N96" s="42">
        <v>2204.8200000000002</v>
      </c>
      <c r="O96" s="42">
        <v>1717.28</v>
      </c>
      <c r="P96" s="42">
        <v>2401.04</v>
      </c>
      <c r="Q96" s="42">
        <v>2980.31</v>
      </c>
      <c r="R96" s="52">
        <f t="shared" si="1"/>
        <v>591989.81999999995</v>
      </c>
    </row>
    <row r="97" spans="1:19" hidden="1" x14ac:dyDescent="0.25">
      <c r="A97" s="8" t="s">
        <v>19</v>
      </c>
      <c r="B97" s="8" t="s">
        <v>46</v>
      </c>
      <c r="C97" s="8" t="s">
        <v>206</v>
      </c>
      <c r="D97" s="8" t="s">
        <v>208</v>
      </c>
      <c r="E97" s="8" t="s">
        <v>207</v>
      </c>
      <c r="F97" s="42">
        <v>1491.17</v>
      </c>
      <c r="G97" s="42">
        <v>1517.17</v>
      </c>
      <c r="H97" s="42">
        <v>1637.85</v>
      </c>
      <c r="I97" s="42">
        <v>1970.9</v>
      </c>
      <c r="J97" s="42">
        <v>1827.9</v>
      </c>
      <c r="K97" s="43">
        <v>1703.25</v>
      </c>
      <c r="L97" s="42">
        <v>1617.08</v>
      </c>
      <c r="M97" s="43">
        <v>1569.7</v>
      </c>
      <c r="N97" s="42">
        <v>1489.25</v>
      </c>
      <c r="O97" s="42">
        <v>1550.36</v>
      </c>
      <c r="P97" s="42">
        <v>1545.95</v>
      </c>
      <c r="Q97" s="42">
        <v>1536.71</v>
      </c>
      <c r="R97" s="52">
        <f t="shared" si="1"/>
        <v>591915.13</v>
      </c>
    </row>
    <row r="98" spans="1:19" hidden="1" x14ac:dyDescent="0.25">
      <c r="A98" s="8" t="s">
        <v>19</v>
      </c>
      <c r="B98" s="8" t="s">
        <v>166</v>
      </c>
      <c r="C98" s="8" t="s">
        <v>104</v>
      </c>
      <c r="D98" s="8" t="s">
        <v>168</v>
      </c>
      <c r="E98" s="8" t="s">
        <v>167</v>
      </c>
      <c r="F98" s="42">
        <v>1964.82</v>
      </c>
      <c r="G98" s="42">
        <v>1800.77</v>
      </c>
      <c r="H98" s="42">
        <v>1754.04</v>
      </c>
      <c r="I98" s="42">
        <v>1697.57</v>
      </c>
      <c r="J98" s="42">
        <v>1623.64</v>
      </c>
      <c r="K98" s="43">
        <v>1558.64</v>
      </c>
      <c r="L98" s="42">
        <v>1514.36</v>
      </c>
      <c r="M98" s="43">
        <v>1458.8</v>
      </c>
      <c r="N98" s="42">
        <v>1412.27</v>
      </c>
      <c r="O98" s="42">
        <v>1452.74</v>
      </c>
      <c r="P98" s="42">
        <v>1341.75</v>
      </c>
      <c r="Q98" s="42">
        <v>1239.48</v>
      </c>
      <c r="R98" s="52">
        <f t="shared" si="1"/>
        <v>571972.74</v>
      </c>
    </row>
    <row r="99" spans="1:19" x14ac:dyDescent="0.25">
      <c r="A99" s="8" t="s">
        <v>146</v>
      </c>
      <c r="B99" s="8" t="s">
        <v>150</v>
      </c>
      <c r="C99" s="8" t="s">
        <v>43</v>
      </c>
      <c r="D99" s="8" t="s">
        <v>149</v>
      </c>
      <c r="E99" s="8" t="s">
        <v>150</v>
      </c>
      <c r="F99" s="42">
        <v>437.24</v>
      </c>
      <c r="G99" s="42">
        <v>417.26</v>
      </c>
      <c r="H99" s="42">
        <v>421.81</v>
      </c>
      <c r="I99" s="42">
        <v>425.81</v>
      </c>
      <c r="J99" s="42">
        <v>453.09</v>
      </c>
      <c r="K99" s="43">
        <v>394.28</v>
      </c>
      <c r="L99" s="42">
        <v>362.75</v>
      </c>
      <c r="M99" s="43">
        <v>334.14</v>
      </c>
      <c r="N99" s="42">
        <v>383.88</v>
      </c>
      <c r="O99" s="42">
        <v>397.35</v>
      </c>
      <c r="P99" s="42">
        <v>389.83</v>
      </c>
      <c r="Q99" s="42">
        <v>325.56</v>
      </c>
      <c r="R99" s="52">
        <f t="shared" si="1"/>
        <v>144187.41999999998</v>
      </c>
      <c r="S99" s="50">
        <f>+R99/365</f>
        <v>395.03402739726022</v>
      </c>
    </row>
    <row r="100" spans="1:19" x14ac:dyDescent="0.25">
      <c r="A100" s="8" t="s">
        <v>146</v>
      </c>
      <c r="B100" s="8" t="s">
        <v>147</v>
      </c>
      <c r="C100" s="8" t="s">
        <v>43</v>
      </c>
      <c r="D100" s="8" t="s">
        <v>149</v>
      </c>
      <c r="E100" s="8" t="s">
        <v>150</v>
      </c>
      <c r="F100" s="42">
        <v>205.68</v>
      </c>
      <c r="G100" s="42">
        <v>201.22</v>
      </c>
      <c r="H100" s="42">
        <v>202.42</v>
      </c>
      <c r="I100" s="42">
        <v>221.7</v>
      </c>
      <c r="J100" s="42">
        <v>286.7</v>
      </c>
      <c r="K100" s="43">
        <v>260.47000000000003</v>
      </c>
      <c r="L100" s="42">
        <v>243.49</v>
      </c>
      <c r="M100" s="43">
        <v>245.74</v>
      </c>
      <c r="N100" s="42">
        <v>220.71</v>
      </c>
      <c r="O100" s="42">
        <v>216.43</v>
      </c>
      <c r="P100" s="42">
        <v>195.38</v>
      </c>
      <c r="Q100" s="42">
        <v>180.77</v>
      </c>
      <c r="R100" s="52">
        <f t="shared" si="1"/>
        <v>81600.09</v>
      </c>
      <c r="S100" s="50">
        <f>+R100/365</f>
        <v>223.56189041095888</v>
      </c>
    </row>
    <row r="101" spans="1:19" x14ac:dyDescent="0.25">
      <c r="A101" s="8" t="s">
        <v>89</v>
      </c>
      <c r="B101" s="8" t="s">
        <v>197</v>
      </c>
      <c r="C101" s="8" t="s">
        <v>29</v>
      </c>
      <c r="D101" s="8" t="s">
        <v>196</v>
      </c>
      <c r="E101" s="8" t="s">
        <v>198</v>
      </c>
      <c r="F101" s="42">
        <v>96.45</v>
      </c>
      <c r="G101" s="42">
        <v>98.28</v>
      </c>
      <c r="H101" s="42">
        <v>90</v>
      </c>
      <c r="I101" s="42">
        <v>90.25</v>
      </c>
      <c r="J101" s="42">
        <v>92.56</v>
      </c>
      <c r="K101" s="43">
        <v>100.21</v>
      </c>
      <c r="L101" s="42">
        <v>97.55</v>
      </c>
      <c r="M101" s="43">
        <v>86.57</v>
      </c>
      <c r="N101" s="42">
        <v>91.28</v>
      </c>
      <c r="O101" s="42">
        <v>45.04</v>
      </c>
      <c r="P101" s="42">
        <v>0.28000000000000003</v>
      </c>
      <c r="Q101" s="42">
        <v>0</v>
      </c>
      <c r="R101" s="52">
        <f t="shared" si="1"/>
        <v>26965.710000000003</v>
      </c>
      <c r="S101" s="50">
        <f>+R101/365</f>
        <v>73.878657534246585</v>
      </c>
    </row>
    <row r="102" spans="1:19" hidden="1" x14ac:dyDescent="0.25">
      <c r="A102" s="8" t="s">
        <v>27</v>
      </c>
      <c r="B102" s="8" t="s">
        <v>158</v>
      </c>
      <c r="C102" s="44" t="s">
        <v>17</v>
      </c>
      <c r="D102" s="8" t="s">
        <v>34</v>
      </c>
      <c r="E102" s="8" t="s">
        <v>265</v>
      </c>
      <c r="F102" s="42">
        <v>957.09</v>
      </c>
      <c r="G102" s="42">
        <v>988.06</v>
      </c>
      <c r="H102" s="42">
        <v>915.2</v>
      </c>
      <c r="I102" s="42">
        <v>857.77</v>
      </c>
      <c r="J102" s="42">
        <v>730</v>
      </c>
      <c r="K102" s="42">
        <v>732.84</v>
      </c>
      <c r="L102" s="42">
        <v>745.64</v>
      </c>
      <c r="M102" s="42">
        <v>719.53</v>
      </c>
      <c r="N102" s="42">
        <v>676.98</v>
      </c>
      <c r="O102" s="42">
        <v>627.94000000000005</v>
      </c>
      <c r="P102" s="42">
        <v>563.35</v>
      </c>
      <c r="Q102" s="42">
        <v>8586.8799999999992</v>
      </c>
      <c r="R102" s="52">
        <f t="shared" si="1"/>
        <v>524344.55999999994</v>
      </c>
    </row>
    <row r="103" spans="1:19" x14ac:dyDescent="0.25">
      <c r="A103" s="8" t="s">
        <v>89</v>
      </c>
      <c r="B103" s="8" t="s">
        <v>90</v>
      </c>
      <c r="C103" s="8" t="s">
        <v>29</v>
      </c>
      <c r="D103" s="8" t="s">
        <v>330</v>
      </c>
      <c r="E103" s="8" t="s">
        <v>535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3">
        <v>0</v>
      </c>
      <c r="L103" s="42">
        <v>163.95</v>
      </c>
      <c r="M103" s="43">
        <v>199.67</v>
      </c>
      <c r="N103" s="42">
        <v>166.59</v>
      </c>
      <c r="O103" s="42">
        <v>37.130000000000003</v>
      </c>
      <c r="P103" s="42">
        <v>0</v>
      </c>
      <c r="Q103" s="42">
        <v>0</v>
      </c>
      <c r="R103" s="52">
        <f t="shared" si="1"/>
        <v>17420.949999999997</v>
      </c>
      <c r="S103" s="50">
        <f>+R103/365</f>
        <v>47.728630136986297</v>
      </c>
    </row>
    <row r="104" spans="1:19" hidden="1" x14ac:dyDescent="0.25">
      <c r="A104" s="8" t="s">
        <v>79</v>
      </c>
      <c r="B104" s="8" t="s">
        <v>137</v>
      </c>
      <c r="C104" s="8" t="s">
        <v>138</v>
      </c>
      <c r="D104" s="8" t="s">
        <v>171</v>
      </c>
      <c r="E104" s="8" t="s">
        <v>175</v>
      </c>
      <c r="F104" s="42">
        <v>944.94</v>
      </c>
      <c r="G104" s="42">
        <v>1516.96</v>
      </c>
      <c r="H104" s="42">
        <v>1888.74</v>
      </c>
      <c r="I104" s="42">
        <v>1585.97</v>
      </c>
      <c r="J104" s="42">
        <v>1530</v>
      </c>
      <c r="K104" s="43">
        <v>1584.67</v>
      </c>
      <c r="L104" s="42">
        <v>942.68</v>
      </c>
      <c r="M104" s="43">
        <v>1474.32</v>
      </c>
      <c r="N104" s="42">
        <v>1133.53</v>
      </c>
      <c r="O104" s="42">
        <v>1470.55</v>
      </c>
      <c r="P104" s="42">
        <v>1313.57</v>
      </c>
      <c r="Q104" s="42">
        <v>1324.74</v>
      </c>
      <c r="R104" s="52">
        <f t="shared" si="1"/>
        <v>507862.15</v>
      </c>
    </row>
    <row r="105" spans="1:19" x14ac:dyDescent="0.25">
      <c r="A105" s="8" t="s">
        <v>19</v>
      </c>
      <c r="B105" s="8" t="s">
        <v>106</v>
      </c>
      <c r="C105" s="8" t="s">
        <v>29</v>
      </c>
      <c r="D105" s="8" t="s">
        <v>217</v>
      </c>
      <c r="E105" s="8" t="s">
        <v>216</v>
      </c>
      <c r="F105" s="42">
        <v>6067.31</v>
      </c>
      <c r="G105" s="42">
        <v>5952.21</v>
      </c>
      <c r="H105" s="42">
        <v>5592.59</v>
      </c>
      <c r="I105" s="42">
        <v>5973.3</v>
      </c>
      <c r="J105" s="42">
        <v>5911.49</v>
      </c>
      <c r="K105" s="43">
        <v>5974.23</v>
      </c>
      <c r="L105" s="42">
        <v>5954.97</v>
      </c>
      <c r="M105" s="43">
        <v>6048.08</v>
      </c>
      <c r="N105" s="42">
        <v>6012.69</v>
      </c>
      <c r="O105" s="42">
        <v>5598.75</v>
      </c>
      <c r="P105" s="42">
        <v>5265.18</v>
      </c>
      <c r="Q105" s="42">
        <v>5291.99</v>
      </c>
      <c r="R105" s="52">
        <f t="shared" si="1"/>
        <v>2117844.46</v>
      </c>
      <c r="S105" s="50">
        <f>+R105/365</f>
        <v>5802.3135890410958</v>
      </c>
    </row>
    <row r="106" spans="1:19" x14ac:dyDescent="0.25">
      <c r="A106" s="8" t="s">
        <v>19</v>
      </c>
      <c r="B106" s="8" t="s">
        <v>106</v>
      </c>
      <c r="C106" s="8" t="s">
        <v>29</v>
      </c>
      <c r="D106" s="8" t="s">
        <v>444</v>
      </c>
      <c r="E106" s="8" t="s">
        <v>443</v>
      </c>
      <c r="F106" s="42">
        <v>3473.87</v>
      </c>
      <c r="G106" s="42">
        <v>3394.69</v>
      </c>
      <c r="H106" s="42">
        <v>3359.42</v>
      </c>
      <c r="I106" s="42">
        <v>3365.69</v>
      </c>
      <c r="J106" s="42">
        <v>3350.86</v>
      </c>
      <c r="K106" s="43">
        <v>3374.82</v>
      </c>
      <c r="L106" s="42">
        <v>3279.76</v>
      </c>
      <c r="M106" s="43">
        <v>2998.66</v>
      </c>
      <c r="N106" s="42">
        <v>2872.62</v>
      </c>
      <c r="O106" s="42">
        <v>2441.66</v>
      </c>
      <c r="P106" s="42">
        <v>2255.46</v>
      </c>
      <c r="Q106" s="42">
        <v>2253.37</v>
      </c>
      <c r="R106" s="52">
        <f t="shared" si="1"/>
        <v>1106994.6200000001</v>
      </c>
      <c r="S106" s="50">
        <f>+R106/365</f>
        <v>3032.86197260274</v>
      </c>
    </row>
    <row r="107" spans="1:19" x14ac:dyDescent="0.25">
      <c r="A107" s="8" t="s">
        <v>19</v>
      </c>
      <c r="B107" s="8" t="s">
        <v>106</v>
      </c>
      <c r="C107" s="8" t="s">
        <v>29</v>
      </c>
      <c r="D107" s="8" t="s">
        <v>217</v>
      </c>
      <c r="E107" s="8" t="s">
        <v>218</v>
      </c>
      <c r="F107" s="42">
        <v>1731.42</v>
      </c>
      <c r="G107" s="42">
        <v>1531.41</v>
      </c>
      <c r="H107" s="42">
        <v>1453.37</v>
      </c>
      <c r="I107" s="42">
        <v>1320.58</v>
      </c>
      <c r="J107" s="42">
        <v>1335.66</v>
      </c>
      <c r="K107" s="43">
        <v>1192.42</v>
      </c>
      <c r="L107" s="42">
        <v>1221.69</v>
      </c>
      <c r="M107" s="43">
        <v>1245.57</v>
      </c>
      <c r="N107" s="42">
        <v>1297.69</v>
      </c>
      <c r="O107" s="42">
        <v>1486.39</v>
      </c>
      <c r="P107" s="42">
        <v>1542.91</v>
      </c>
      <c r="Q107" s="42">
        <v>1406.55</v>
      </c>
      <c r="R107" s="52">
        <f t="shared" si="1"/>
        <v>509787.63</v>
      </c>
      <c r="S107" s="50">
        <f>+R107/365</f>
        <v>1396.6784383561644</v>
      </c>
    </row>
    <row r="108" spans="1:19" x14ac:dyDescent="0.25">
      <c r="A108" s="8" t="s">
        <v>19</v>
      </c>
      <c r="B108" s="8" t="s">
        <v>78</v>
      </c>
      <c r="C108" s="8" t="s">
        <v>29</v>
      </c>
      <c r="D108" s="8" t="s">
        <v>448</v>
      </c>
      <c r="E108" s="8" t="s">
        <v>447</v>
      </c>
      <c r="F108" s="42">
        <v>1552.48</v>
      </c>
      <c r="G108" s="42">
        <v>1623.48</v>
      </c>
      <c r="H108" s="42">
        <v>1497.58</v>
      </c>
      <c r="I108" s="42">
        <v>1477.96</v>
      </c>
      <c r="J108" s="42">
        <v>1687.51</v>
      </c>
      <c r="K108" s="43">
        <v>1467.7</v>
      </c>
      <c r="L108" s="42">
        <v>1254.27</v>
      </c>
      <c r="M108" s="43">
        <v>1075.98</v>
      </c>
      <c r="N108" s="42">
        <v>1001.23</v>
      </c>
      <c r="O108" s="42">
        <v>977.84</v>
      </c>
      <c r="P108" s="42">
        <v>971.78</v>
      </c>
      <c r="Q108" s="42">
        <v>945.09</v>
      </c>
      <c r="R108" s="52">
        <f t="shared" si="1"/>
        <v>471730.79</v>
      </c>
      <c r="S108" s="50">
        <f>+R108/365</f>
        <v>1292.4131232876712</v>
      </c>
    </row>
    <row r="109" spans="1:19" x14ac:dyDescent="0.25">
      <c r="A109" s="8" t="s">
        <v>19</v>
      </c>
      <c r="B109" s="8" t="s">
        <v>78</v>
      </c>
      <c r="C109" s="8" t="s">
        <v>29</v>
      </c>
      <c r="D109" s="8" t="s">
        <v>482</v>
      </c>
      <c r="E109" s="8" t="s">
        <v>447</v>
      </c>
      <c r="F109" s="42">
        <v>1122.75</v>
      </c>
      <c r="G109" s="42">
        <v>1044.32</v>
      </c>
      <c r="H109" s="42">
        <v>1275.46</v>
      </c>
      <c r="I109" s="42">
        <v>1535.28</v>
      </c>
      <c r="J109" s="42">
        <v>1612.63</v>
      </c>
      <c r="K109" s="43">
        <v>1528.87</v>
      </c>
      <c r="L109" s="42">
        <v>1275.23</v>
      </c>
      <c r="M109" s="43">
        <v>793.25</v>
      </c>
      <c r="N109" s="42">
        <v>700.8</v>
      </c>
      <c r="O109" s="42">
        <v>697.54</v>
      </c>
      <c r="P109" s="42">
        <v>762.44</v>
      </c>
      <c r="Q109" s="42">
        <v>708.89</v>
      </c>
      <c r="R109" s="52">
        <f t="shared" si="1"/>
        <v>397120.91000000003</v>
      </c>
      <c r="S109" s="50">
        <f>+R109/365</f>
        <v>1088.002493150685</v>
      </c>
    </row>
    <row r="110" spans="1:19" hidden="1" x14ac:dyDescent="0.25">
      <c r="A110" s="8" t="s">
        <v>79</v>
      </c>
      <c r="B110" s="8" t="s">
        <v>80</v>
      </c>
      <c r="C110" s="8" t="s">
        <v>81</v>
      </c>
      <c r="D110" s="8" t="s">
        <v>83</v>
      </c>
      <c r="E110" s="8" t="s">
        <v>83</v>
      </c>
      <c r="F110" s="42">
        <v>886.12</v>
      </c>
      <c r="G110" s="42">
        <v>1123.75</v>
      </c>
      <c r="H110" s="42">
        <v>1049.3599999999999</v>
      </c>
      <c r="I110" s="42">
        <v>1744.61</v>
      </c>
      <c r="J110" s="42">
        <v>1915.1</v>
      </c>
      <c r="K110" s="43">
        <v>1776.17</v>
      </c>
      <c r="L110" s="42">
        <v>1655.36</v>
      </c>
      <c r="M110" s="43">
        <v>2020.24</v>
      </c>
      <c r="N110" s="42">
        <v>1084.6300000000001</v>
      </c>
      <c r="O110" s="42">
        <v>172.89</v>
      </c>
      <c r="P110" s="42">
        <v>320.95999999999998</v>
      </c>
      <c r="Q110" s="42">
        <v>1989.49</v>
      </c>
      <c r="R110" s="52">
        <f t="shared" si="1"/>
        <v>479601.46</v>
      </c>
    </row>
    <row r="111" spans="1:19" x14ac:dyDescent="0.25">
      <c r="A111" s="8" t="s">
        <v>19</v>
      </c>
      <c r="B111" s="8" t="s">
        <v>106</v>
      </c>
      <c r="C111" s="8" t="s">
        <v>29</v>
      </c>
      <c r="D111" s="8" t="s">
        <v>193</v>
      </c>
      <c r="E111" s="8" t="s">
        <v>193</v>
      </c>
      <c r="F111" s="42">
        <v>1028.98</v>
      </c>
      <c r="G111" s="42">
        <v>1066.93</v>
      </c>
      <c r="H111" s="42">
        <v>877.83</v>
      </c>
      <c r="I111" s="42">
        <v>743.95</v>
      </c>
      <c r="J111" s="42">
        <v>840.42</v>
      </c>
      <c r="K111" s="43">
        <v>804.93</v>
      </c>
      <c r="L111" s="42">
        <v>770.84</v>
      </c>
      <c r="M111" s="43">
        <v>761.01</v>
      </c>
      <c r="N111" s="42">
        <v>746.64</v>
      </c>
      <c r="O111" s="42">
        <v>725.28</v>
      </c>
      <c r="P111" s="42">
        <v>674.11</v>
      </c>
      <c r="Q111" s="42">
        <v>603.46</v>
      </c>
      <c r="R111" s="52">
        <f t="shared" si="1"/>
        <v>292805.36</v>
      </c>
      <c r="S111" s="50">
        <f>+R111/365</f>
        <v>802.2064657534246</v>
      </c>
    </row>
    <row r="112" spans="1:19" hidden="1" x14ac:dyDescent="0.25">
      <c r="A112" s="8" t="s">
        <v>19</v>
      </c>
      <c r="B112" s="8" t="s">
        <v>20</v>
      </c>
      <c r="C112" s="8" t="s">
        <v>17</v>
      </c>
      <c r="D112" s="8" t="s">
        <v>610</v>
      </c>
      <c r="E112" s="8" t="s">
        <v>623</v>
      </c>
      <c r="F112" s="42">
        <v>1448.73</v>
      </c>
      <c r="G112" s="42">
        <v>1365.18</v>
      </c>
      <c r="H112" s="42">
        <v>1206.4100000000001</v>
      </c>
      <c r="I112" s="42">
        <v>1141.82</v>
      </c>
      <c r="J112" s="42">
        <v>1183.3900000000001</v>
      </c>
      <c r="K112" s="43">
        <v>1191.23</v>
      </c>
      <c r="L112" s="42">
        <v>1223.4000000000001</v>
      </c>
      <c r="M112" s="43">
        <v>1342.8</v>
      </c>
      <c r="N112" s="42">
        <v>1387.01</v>
      </c>
      <c r="O112" s="42">
        <v>1339.01</v>
      </c>
      <c r="P112" s="42">
        <v>1304.4100000000001</v>
      </c>
      <c r="Q112" s="42">
        <v>1217.28</v>
      </c>
      <c r="R112" s="52">
        <f t="shared" si="1"/>
        <v>466750.75999999995</v>
      </c>
    </row>
    <row r="113" spans="1:19" hidden="1" x14ac:dyDescent="0.25">
      <c r="A113" s="8" t="s">
        <v>19</v>
      </c>
      <c r="B113" s="8" t="s">
        <v>20</v>
      </c>
      <c r="C113" s="8" t="s">
        <v>21</v>
      </c>
      <c r="D113" s="8" t="s">
        <v>23</v>
      </c>
      <c r="E113" s="8" t="s">
        <v>22</v>
      </c>
      <c r="F113" s="42">
        <v>400.47</v>
      </c>
      <c r="G113" s="42">
        <v>710.71</v>
      </c>
      <c r="H113" s="42">
        <v>1065.8699999999999</v>
      </c>
      <c r="I113" s="42">
        <v>1792.89</v>
      </c>
      <c r="J113" s="42">
        <v>2039.7</v>
      </c>
      <c r="K113" s="43">
        <v>1910.41</v>
      </c>
      <c r="L113" s="42">
        <v>1015.16</v>
      </c>
      <c r="M113" s="43">
        <v>1555.57</v>
      </c>
      <c r="N113" s="42">
        <v>1424.32</v>
      </c>
      <c r="O113" s="42">
        <v>1219.4100000000001</v>
      </c>
      <c r="P113" s="42">
        <v>1178.1199999999999</v>
      </c>
      <c r="Q113" s="42">
        <v>1001.07</v>
      </c>
      <c r="R113" s="52">
        <f t="shared" si="1"/>
        <v>466286.82999999996</v>
      </c>
    </row>
    <row r="114" spans="1:19" x14ac:dyDescent="0.25">
      <c r="A114" s="8" t="s">
        <v>61</v>
      </c>
      <c r="B114" s="8" t="s">
        <v>399</v>
      </c>
      <c r="C114" s="8" t="s">
        <v>29</v>
      </c>
      <c r="D114" s="8" t="s">
        <v>411</v>
      </c>
      <c r="E114" s="8" t="s">
        <v>414</v>
      </c>
      <c r="F114" s="42">
        <v>1316.64</v>
      </c>
      <c r="G114" s="42">
        <v>1298.4000000000001</v>
      </c>
      <c r="H114" s="42">
        <v>1263.52</v>
      </c>
      <c r="I114" s="42">
        <v>1256.46</v>
      </c>
      <c r="J114" s="42">
        <v>1200.96</v>
      </c>
      <c r="K114" s="43">
        <v>1173.0999999999999</v>
      </c>
      <c r="L114" s="42">
        <v>1344.92</v>
      </c>
      <c r="M114" s="43">
        <v>1222.57</v>
      </c>
      <c r="N114" s="42">
        <v>1241.6099999999999</v>
      </c>
      <c r="O114" s="42">
        <v>1330.02</v>
      </c>
      <c r="P114" s="42">
        <v>1285.29</v>
      </c>
      <c r="Q114" s="42">
        <v>1262.72</v>
      </c>
      <c r="R114" s="52">
        <f t="shared" si="1"/>
        <v>462230.85000000003</v>
      </c>
      <c r="S114" s="50">
        <f>+R114/365</f>
        <v>1266.3858904109591</v>
      </c>
    </row>
    <row r="115" spans="1:19" x14ac:dyDescent="0.25">
      <c r="A115" s="8" t="s">
        <v>61</v>
      </c>
      <c r="B115" s="8" t="s">
        <v>399</v>
      </c>
      <c r="C115" s="8" t="s">
        <v>29</v>
      </c>
      <c r="D115" s="8" t="s">
        <v>411</v>
      </c>
      <c r="E115" s="8" t="s">
        <v>415</v>
      </c>
      <c r="F115" s="42">
        <v>324.55</v>
      </c>
      <c r="G115" s="42">
        <v>472.87</v>
      </c>
      <c r="H115" s="42">
        <v>474.91</v>
      </c>
      <c r="I115" s="42">
        <v>428.54</v>
      </c>
      <c r="J115" s="42">
        <v>367.37</v>
      </c>
      <c r="K115" s="43">
        <v>391.63</v>
      </c>
      <c r="L115" s="42">
        <v>404.53</v>
      </c>
      <c r="M115" s="43">
        <v>457.89</v>
      </c>
      <c r="N115" s="42">
        <v>513.35</v>
      </c>
      <c r="O115" s="42">
        <v>481.72</v>
      </c>
      <c r="P115" s="42">
        <v>484.19</v>
      </c>
      <c r="Q115" s="42">
        <v>434.96</v>
      </c>
      <c r="R115" s="52">
        <f t="shared" si="1"/>
        <v>159095.49000000002</v>
      </c>
      <c r="S115" s="50">
        <f>+R115/365</f>
        <v>435.87805479452061</v>
      </c>
    </row>
    <row r="116" spans="1:19" x14ac:dyDescent="0.25">
      <c r="A116" s="8" t="s">
        <v>61</v>
      </c>
      <c r="B116" s="8" t="s">
        <v>399</v>
      </c>
      <c r="C116" s="8" t="s">
        <v>29</v>
      </c>
      <c r="D116" s="8" t="s">
        <v>411</v>
      </c>
      <c r="E116" s="8" t="s">
        <v>416</v>
      </c>
      <c r="F116" s="42">
        <v>2898.85</v>
      </c>
      <c r="G116" s="42">
        <v>3007.23</v>
      </c>
      <c r="H116" s="42">
        <v>3177.48</v>
      </c>
      <c r="I116" s="42">
        <v>3139.14</v>
      </c>
      <c r="J116" s="42">
        <v>3182.42</v>
      </c>
      <c r="K116" s="43">
        <v>2960.3</v>
      </c>
      <c r="L116" s="42">
        <v>3002.53</v>
      </c>
      <c r="M116" s="43">
        <v>3035.79</v>
      </c>
      <c r="N116" s="42">
        <v>2906.06</v>
      </c>
      <c r="O116" s="42">
        <v>2846.25</v>
      </c>
      <c r="P116" s="42">
        <v>2872.93</v>
      </c>
      <c r="Q116" s="42">
        <v>2760.78</v>
      </c>
      <c r="R116" s="52">
        <f t="shared" si="1"/>
        <v>1088582.4400000002</v>
      </c>
      <c r="S116" s="50">
        <f>+R116/365</f>
        <v>2982.4176438356171</v>
      </c>
    </row>
    <row r="117" spans="1:19" x14ac:dyDescent="0.25">
      <c r="A117" s="8" t="s">
        <v>133</v>
      </c>
      <c r="B117" s="8" t="s">
        <v>292</v>
      </c>
      <c r="C117" s="8" t="s">
        <v>29</v>
      </c>
      <c r="D117" s="8" t="s">
        <v>294</v>
      </c>
      <c r="E117" s="8" t="s">
        <v>293</v>
      </c>
      <c r="F117" s="42">
        <v>27.61</v>
      </c>
      <c r="G117" s="42">
        <v>27.46</v>
      </c>
      <c r="H117" s="42">
        <v>26.58</v>
      </c>
      <c r="I117" s="42">
        <v>22.02</v>
      </c>
      <c r="J117" s="42">
        <v>4.33</v>
      </c>
      <c r="K117" s="43">
        <v>3.9</v>
      </c>
      <c r="L117" s="42">
        <v>10.19</v>
      </c>
      <c r="M117" s="43">
        <v>12.94</v>
      </c>
      <c r="N117" s="42">
        <v>8.2200000000000006</v>
      </c>
      <c r="O117" s="42">
        <v>21.97</v>
      </c>
      <c r="P117" s="42">
        <v>0.32</v>
      </c>
      <c r="Q117" s="42">
        <v>0</v>
      </c>
      <c r="R117" s="52">
        <f t="shared" si="1"/>
        <v>5014.8999999999996</v>
      </c>
      <c r="S117" s="50">
        <f>+R117/365</f>
        <v>13.739452054794519</v>
      </c>
    </row>
    <row r="118" spans="1:19" x14ac:dyDescent="0.25">
      <c r="A118" s="8" t="s">
        <v>61</v>
      </c>
      <c r="B118" s="8" t="s">
        <v>62</v>
      </c>
      <c r="C118" s="8" t="s">
        <v>29</v>
      </c>
      <c r="D118" s="8" t="s">
        <v>64</v>
      </c>
      <c r="E118" s="8" t="s">
        <v>63</v>
      </c>
      <c r="F118" s="42">
        <v>16.61</v>
      </c>
      <c r="G118" s="42">
        <v>17.41</v>
      </c>
      <c r="H118" s="42">
        <v>14.78</v>
      </c>
      <c r="I118" s="42">
        <v>12.92</v>
      </c>
      <c r="J118" s="42">
        <v>8.52</v>
      </c>
      <c r="K118" s="43">
        <v>8.17</v>
      </c>
      <c r="L118" s="42">
        <v>6.43</v>
      </c>
      <c r="M118" s="43">
        <v>7.58</v>
      </c>
      <c r="N118" s="42">
        <v>13.7</v>
      </c>
      <c r="O118" s="42">
        <v>13.51</v>
      </c>
      <c r="P118" s="42">
        <v>8.39</v>
      </c>
      <c r="Q118" s="42">
        <v>14.33</v>
      </c>
      <c r="R118" s="52">
        <f t="shared" si="1"/>
        <v>4317.4399999999996</v>
      </c>
      <c r="S118" s="50">
        <f>+R118/365</f>
        <v>11.828602739726026</v>
      </c>
    </row>
    <row r="119" spans="1:19" hidden="1" x14ac:dyDescent="0.25">
      <c r="A119" s="8" t="s">
        <v>19</v>
      </c>
      <c r="B119" s="8" t="s">
        <v>20</v>
      </c>
      <c r="C119" s="8" t="s">
        <v>628</v>
      </c>
      <c r="D119" s="8" t="s">
        <v>360</v>
      </c>
      <c r="E119" s="8" t="s">
        <v>630</v>
      </c>
      <c r="F119" s="42">
        <v>1257.99</v>
      </c>
      <c r="G119" s="42">
        <v>1300.76</v>
      </c>
      <c r="H119" s="42">
        <v>1284.67</v>
      </c>
      <c r="I119" s="42">
        <v>1308.3599999999999</v>
      </c>
      <c r="J119" s="42">
        <v>1223.8900000000001</v>
      </c>
      <c r="K119" s="43">
        <v>1098.99</v>
      </c>
      <c r="L119" s="42">
        <v>1000.28</v>
      </c>
      <c r="M119" s="43">
        <v>1154.5999999999999</v>
      </c>
      <c r="N119" s="42">
        <v>1167.54</v>
      </c>
      <c r="O119" s="42">
        <v>1202.6400000000001</v>
      </c>
      <c r="P119" s="42">
        <v>1229.31</v>
      </c>
      <c r="Q119" s="42">
        <v>1124.08</v>
      </c>
      <c r="R119" s="52">
        <f t="shared" si="1"/>
        <v>436239.93</v>
      </c>
    </row>
    <row r="120" spans="1:19" hidden="1" x14ac:dyDescent="0.25">
      <c r="A120" s="8" t="s">
        <v>27</v>
      </c>
      <c r="B120" s="8" t="s">
        <v>84</v>
      </c>
      <c r="C120" s="8" t="s">
        <v>85</v>
      </c>
      <c r="D120" s="8" t="s">
        <v>87</v>
      </c>
      <c r="E120" s="8" t="s">
        <v>730</v>
      </c>
      <c r="F120" s="42">
        <v>1101.53</v>
      </c>
      <c r="G120" s="42">
        <v>1679.07</v>
      </c>
      <c r="H120" s="42">
        <v>1187.52</v>
      </c>
      <c r="I120" s="42">
        <v>1302.48</v>
      </c>
      <c r="J120" s="42">
        <v>1232.24</v>
      </c>
      <c r="K120" s="43">
        <v>1222.33</v>
      </c>
      <c r="L120" s="42">
        <v>1142.3399999999999</v>
      </c>
      <c r="M120" s="43">
        <v>1253.21</v>
      </c>
      <c r="N120" s="42">
        <v>1160.44</v>
      </c>
      <c r="O120" s="42">
        <v>1101.2</v>
      </c>
      <c r="P120" s="42">
        <v>962.58</v>
      </c>
      <c r="Q120" s="42">
        <v>1030.46</v>
      </c>
      <c r="R120" s="52">
        <f t="shared" si="1"/>
        <v>435952.36000000004</v>
      </c>
    </row>
    <row r="121" spans="1:19" hidden="1" x14ac:dyDescent="0.25">
      <c r="A121" s="8" t="s">
        <v>55</v>
      </c>
      <c r="B121" s="8" t="s">
        <v>249</v>
      </c>
      <c r="C121" s="8" t="s">
        <v>250</v>
      </c>
      <c r="D121" s="8" t="s">
        <v>357</v>
      </c>
      <c r="E121" s="8" t="s">
        <v>363</v>
      </c>
      <c r="F121" s="42">
        <v>1252.95</v>
      </c>
      <c r="G121" s="42">
        <v>1371.16</v>
      </c>
      <c r="H121" s="42">
        <v>1142.17</v>
      </c>
      <c r="I121" s="42">
        <v>1276.74</v>
      </c>
      <c r="J121" s="42">
        <v>1191.0999999999999</v>
      </c>
      <c r="K121" s="43">
        <v>687.92</v>
      </c>
      <c r="L121" s="42">
        <v>1038.68</v>
      </c>
      <c r="M121" s="43">
        <v>1259.02</v>
      </c>
      <c r="N121" s="42">
        <v>1210.6400000000001</v>
      </c>
      <c r="O121" s="42">
        <v>1190.0899999999999</v>
      </c>
      <c r="P121" s="42">
        <v>1061.8399999999999</v>
      </c>
      <c r="Q121" s="42">
        <v>1035.3599999999999</v>
      </c>
      <c r="R121" s="52">
        <f t="shared" si="1"/>
        <v>416897.15</v>
      </c>
    </row>
    <row r="122" spans="1:19" hidden="1" x14ac:dyDescent="0.25">
      <c r="A122" s="8" t="s">
        <v>19</v>
      </c>
      <c r="B122" s="8" t="s">
        <v>78</v>
      </c>
      <c r="C122" s="8" t="s">
        <v>313</v>
      </c>
      <c r="D122" s="8" t="s">
        <v>315</v>
      </c>
      <c r="E122" s="8" t="s">
        <v>314</v>
      </c>
      <c r="F122" s="42">
        <v>899</v>
      </c>
      <c r="G122" s="42">
        <v>1755.16</v>
      </c>
      <c r="H122" s="42">
        <v>1046.25</v>
      </c>
      <c r="I122" s="42">
        <v>1810.98</v>
      </c>
      <c r="J122" s="42">
        <v>1853.81</v>
      </c>
      <c r="K122" s="43">
        <v>1296.57</v>
      </c>
      <c r="L122" s="42">
        <v>1953.52</v>
      </c>
      <c r="M122" s="43">
        <v>1205.57</v>
      </c>
      <c r="N122" s="42">
        <v>581.85</v>
      </c>
      <c r="O122" s="42">
        <v>548.99</v>
      </c>
      <c r="P122" s="42">
        <v>496.64</v>
      </c>
      <c r="Q122" s="42">
        <v>227.58</v>
      </c>
      <c r="R122" s="52">
        <f t="shared" si="1"/>
        <v>414502</v>
      </c>
    </row>
    <row r="123" spans="1:19" hidden="1" x14ac:dyDescent="0.25">
      <c r="A123" s="8" t="s">
        <v>89</v>
      </c>
      <c r="B123" s="8" t="s">
        <v>90</v>
      </c>
      <c r="C123" s="8" t="s">
        <v>91</v>
      </c>
      <c r="D123" s="8" t="s">
        <v>93</v>
      </c>
      <c r="E123" s="8" t="s">
        <v>97</v>
      </c>
      <c r="F123" s="42">
        <v>1081.18</v>
      </c>
      <c r="G123" s="42">
        <v>1096.1300000000001</v>
      </c>
      <c r="H123" s="42">
        <v>1099.92</v>
      </c>
      <c r="I123" s="42">
        <v>1172.77</v>
      </c>
      <c r="J123" s="42">
        <v>1287.42</v>
      </c>
      <c r="K123" s="43">
        <v>1208.58</v>
      </c>
      <c r="L123" s="42">
        <v>1202.23</v>
      </c>
      <c r="M123" s="43">
        <v>1145</v>
      </c>
      <c r="N123" s="42">
        <v>1156.3699999999999</v>
      </c>
      <c r="O123" s="42">
        <v>1064.06</v>
      </c>
      <c r="P123" s="42">
        <v>1036.8599999999999</v>
      </c>
      <c r="Q123" s="42">
        <v>1039.1199999999999</v>
      </c>
      <c r="R123" s="52">
        <f t="shared" si="1"/>
        <v>413415.86999999994</v>
      </c>
    </row>
    <row r="124" spans="1:19" hidden="1" x14ac:dyDescent="0.25">
      <c r="A124" s="8" t="s">
        <v>79</v>
      </c>
      <c r="B124" s="8" t="s">
        <v>137</v>
      </c>
      <c r="C124" s="8" t="s">
        <v>138</v>
      </c>
      <c r="D124" s="8" t="s">
        <v>171</v>
      </c>
      <c r="E124" s="8" t="s">
        <v>170</v>
      </c>
      <c r="F124" s="42">
        <v>1341.94</v>
      </c>
      <c r="G124" s="42">
        <v>1290.32</v>
      </c>
      <c r="H124" s="42">
        <v>1144.77</v>
      </c>
      <c r="I124" s="42">
        <v>1230.17</v>
      </c>
      <c r="J124" s="42">
        <v>1221.1300000000001</v>
      </c>
      <c r="K124" s="43">
        <v>1232.07</v>
      </c>
      <c r="L124" s="42">
        <v>738.35</v>
      </c>
      <c r="M124" s="43">
        <v>1036.03</v>
      </c>
      <c r="N124" s="42">
        <v>853.33</v>
      </c>
      <c r="O124" s="42">
        <v>1135.74</v>
      </c>
      <c r="P124" s="42">
        <v>1145.27</v>
      </c>
      <c r="Q124" s="42">
        <v>1137</v>
      </c>
      <c r="R124" s="52">
        <f t="shared" si="1"/>
        <v>410357.92000000004</v>
      </c>
    </row>
    <row r="125" spans="1:19" hidden="1" x14ac:dyDescent="0.25">
      <c r="A125" s="8" t="s">
        <v>27</v>
      </c>
      <c r="B125" s="8" t="s">
        <v>761</v>
      </c>
      <c r="C125" s="8" t="s">
        <v>762</v>
      </c>
      <c r="D125" s="8" t="s">
        <v>763</v>
      </c>
      <c r="E125" s="8" t="s">
        <v>765</v>
      </c>
      <c r="F125" s="42">
        <v>1305.5999999999999</v>
      </c>
      <c r="G125" s="42">
        <v>1249.69</v>
      </c>
      <c r="H125" s="42">
        <v>1239.75</v>
      </c>
      <c r="I125" s="42">
        <v>1214.58</v>
      </c>
      <c r="J125" s="42">
        <v>1177.72</v>
      </c>
      <c r="K125" s="43">
        <v>1134.92</v>
      </c>
      <c r="L125" s="42">
        <v>1089.6400000000001</v>
      </c>
      <c r="M125" s="43">
        <v>1021.97</v>
      </c>
      <c r="N125" s="42">
        <v>1025.21</v>
      </c>
      <c r="O125" s="42">
        <v>989.31</v>
      </c>
      <c r="P125" s="42">
        <v>939.63</v>
      </c>
      <c r="Q125" s="42">
        <v>893.31</v>
      </c>
      <c r="R125" s="52">
        <f t="shared" si="1"/>
        <v>403657.82</v>
      </c>
    </row>
    <row r="126" spans="1:19" x14ac:dyDescent="0.25">
      <c r="A126" s="8" t="s">
        <v>89</v>
      </c>
      <c r="B126" s="8" t="s">
        <v>332</v>
      </c>
      <c r="C126" s="8" t="s">
        <v>29</v>
      </c>
      <c r="D126" s="8" t="s">
        <v>330</v>
      </c>
      <c r="E126" s="8" t="s">
        <v>552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3">
        <v>0</v>
      </c>
      <c r="L126" s="42">
        <v>0</v>
      </c>
      <c r="M126" s="43">
        <v>0</v>
      </c>
      <c r="N126" s="42">
        <v>83.39</v>
      </c>
      <c r="O126" s="42">
        <v>6.66</v>
      </c>
      <c r="P126" s="42">
        <v>0</v>
      </c>
      <c r="Q126" s="42">
        <v>0</v>
      </c>
      <c r="R126" s="52">
        <f t="shared" si="1"/>
        <v>2708.16</v>
      </c>
      <c r="S126" s="50">
        <f>+R126/365</f>
        <v>7.4196164383561642</v>
      </c>
    </row>
    <row r="127" spans="1:19" x14ac:dyDescent="0.25">
      <c r="A127" s="8" t="s">
        <v>19</v>
      </c>
      <c r="B127" s="8" t="s">
        <v>70</v>
      </c>
      <c r="C127" s="8" t="s">
        <v>364</v>
      </c>
      <c r="D127" s="8" t="s">
        <v>407</v>
      </c>
      <c r="E127" s="8" t="s">
        <v>406</v>
      </c>
      <c r="F127" s="42">
        <v>5257.67</v>
      </c>
      <c r="G127" s="42">
        <v>5247.61</v>
      </c>
      <c r="H127" s="42">
        <v>5004.88</v>
      </c>
      <c r="I127" s="42">
        <v>4938.2299999999996</v>
      </c>
      <c r="J127" s="42">
        <v>4821.72</v>
      </c>
      <c r="K127" s="43">
        <v>4553.8</v>
      </c>
      <c r="L127" s="42">
        <v>4296.53</v>
      </c>
      <c r="M127" s="43">
        <v>4450.88</v>
      </c>
      <c r="N127" s="42">
        <v>4261.83</v>
      </c>
      <c r="O127" s="42">
        <v>4059.71</v>
      </c>
      <c r="P127" s="42">
        <v>4203.9399999999996</v>
      </c>
      <c r="Q127" s="42">
        <v>3958.72</v>
      </c>
      <c r="R127" s="52">
        <f t="shared" si="1"/>
        <v>1673020.49</v>
      </c>
      <c r="S127" s="50">
        <f>+R127/365</f>
        <v>4583.6177808219181</v>
      </c>
    </row>
    <row r="128" spans="1:19" x14ac:dyDescent="0.25">
      <c r="A128" s="8" t="s">
        <v>19</v>
      </c>
      <c r="B128" s="8" t="s">
        <v>70</v>
      </c>
      <c r="C128" s="8" t="s">
        <v>364</v>
      </c>
      <c r="D128" s="8" t="s">
        <v>407</v>
      </c>
      <c r="E128" s="8" t="s">
        <v>408</v>
      </c>
      <c r="F128" s="42">
        <v>2966.21</v>
      </c>
      <c r="G128" s="42">
        <v>3357.8</v>
      </c>
      <c r="H128" s="42">
        <v>3392.11</v>
      </c>
      <c r="I128" s="42">
        <v>3447.25</v>
      </c>
      <c r="J128" s="42">
        <v>3646.08</v>
      </c>
      <c r="K128" s="43">
        <v>3751.7</v>
      </c>
      <c r="L128" s="42">
        <v>3943.12</v>
      </c>
      <c r="M128" s="43">
        <v>3642.93</v>
      </c>
      <c r="N128" s="42">
        <v>3422.5</v>
      </c>
      <c r="O128" s="42">
        <v>3177.61</v>
      </c>
      <c r="P128" s="42">
        <v>3278.66</v>
      </c>
      <c r="Q128" s="42">
        <v>3090.48</v>
      </c>
      <c r="R128" s="52">
        <f t="shared" si="1"/>
        <v>1250636.44</v>
      </c>
      <c r="S128" s="50">
        <f>+R128/365</f>
        <v>3426.4012054794521</v>
      </c>
    </row>
    <row r="129" spans="1:19" hidden="1" x14ac:dyDescent="0.25">
      <c r="A129" s="8" t="s">
        <v>27</v>
      </c>
      <c r="B129" s="8" t="s">
        <v>84</v>
      </c>
      <c r="C129" s="8" t="s">
        <v>85</v>
      </c>
      <c r="D129" s="8" t="s">
        <v>87</v>
      </c>
      <c r="E129" s="8" t="s">
        <v>731</v>
      </c>
      <c r="F129" s="42">
        <v>1293.3800000000001</v>
      </c>
      <c r="G129" s="42">
        <v>1390.79</v>
      </c>
      <c r="H129" s="42">
        <v>1293.24</v>
      </c>
      <c r="I129" s="42">
        <v>1262.49</v>
      </c>
      <c r="J129" s="42">
        <v>1143.25</v>
      </c>
      <c r="K129" s="43">
        <v>971.02</v>
      </c>
      <c r="L129" s="42">
        <v>888.55</v>
      </c>
      <c r="M129" s="43">
        <v>862.2</v>
      </c>
      <c r="N129" s="42">
        <v>970.84</v>
      </c>
      <c r="O129" s="42">
        <v>892.89</v>
      </c>
      <c r="P129" s="42">
        <v>882.68</v>
      </c>
      <c r="Q129" s="42">
        <v>841.2</v>
      </c>
      <c r="R129" s="52">
        <f t="shared" si="1"/>
        <v>385209.03</v>
      </c>
    </row>
    <row r="130" spans="1:19" x14ac:dyDescent="0.25">
      <c r="A130" s="8" t="s">
        <v>27</v>
      </c>
      <c r="B130" s="8" t="s">
        <v>349</v>
      </c>
      <c r="C130" s="8" t="s">
        <v>29</v>
      </c>
      <c r="D130" s="8" t="s">
        <v>737</v>
      </c>
      <c r="E130" s="44" t="s">
        <v>768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3">
        <v>0</v>
      </c>
      <c r="L130" s="42">
        <v>0</v>
      </c>
      <c r="M130" s="43">
        <v>0</v>
      </c>
      <c r="N130" s="42">
        <v>0</v>
      </c>
      <c r="O130" s="42">
        <v>6.58</v>
      </c>
      <c r="P130" s="42">
        <v>0</v>
      </c>
      <c r="Q130" s="42">
        <v>5.28</v>
      </c>
      <c r="R130" s="52">
        <f t="shared" si="1"/>
        <v>367.65999999999997</v>
      </c>
      <c r="S130" s="50">
        <f>+R130/365</f>
        <v>1.0072876712328767</v>
      </c>
    </row>
    <row r="131" spans="1:19" hidden="1" x14ac:dyDescent="0.25">
      <c r="A131" s="8" t="s">
        <v>27</v>
      </c>
      <c r="B131" s="8" t="s">
        <v>84</v>
      </c>
      <c r="C131" s="8" t="s">
        <v>17</v>
      </c>
      <c r="D131" s="8" t="s">
        <v>746</v>
      </c>
      <c r="E131" s="8" t="s">
        <v>746</v>
      </c>
      <c r="F131" s="42">
        <v>1012.55</v>
      </c>
      <c r="G131" s="42">
        <v>984.12</v>
      </c>
      <c r="H131" s="42">
        <v>969.05</v>
      </c>
      <c r="I131" s="42">
        <v>1008.46</v>
      </c>
      <c r="J131" s="42">
        <v>996.02</v>
      </c>
      <c r="K131" s="43">
        <v>1043.57</v>
      </c>
      <c r="L131" s="42">
        <v>945.59</v>
      </c>
      <c r="M131" s="43">
        <v>928.76</v>
      </c>
      <c r="N131" s="42">
        <v>1004.9</v>
      </c>
      <c r="O131" s="42">
        <v>914.83</v>
      </c>
      <c r="P131" s="42">
        <v>956.3</v>
      </c>
      <c r="Q131" s="42">
        <v>1063.1300000000001</v>
      </c>
      <c r="R131" s="52">
        <f t="shared" si="1"/>
        <v>359680.09</v>
      </c>
    </row>
    <row r="132" spans="1:19" hidden="1" x14ac:dyDescent="0.25">
      <c r="A132" s="8" t="s">
        <v>27</v>
      </c>
      <c r="B132" s="8" t="s">
        <v>84</v>
      </c>
      <c r="C132" s="44" t="s">
        <v>85</v>
      </c>
      <c r="D132" s="8" t="s">
        <v>87</v>
      </c>
      <c r="E132" s="8" t="s">
        <v>727</v>
      </c>
      <c r="F132" s="42">
        <v>1009.47</v>
      </c>
      <c r="G132" s="42">
        <v>979.96</v>
      </c>
      <c r="H132" s="42">
        <v>949.33</v>
      </c>
      <c r="I132" s="42">
        <v>958.92</v>
      </c>
      <c r="J132" s="42">
        <v>891.48</v>
      </c>
      <c r="K132" s="43">
        <v>1019.03</v>
      </c>
      <c r="L132" s="42">
        <v>993.46</v>
      </c>
      <c r="M132" s="43">
        <v>1013.06</v>
      </c>
      <c r="N132" s="42">
        <v>989.83</v>
      </c>
      <c r="O132" s="42">
        <v>1025.33</v>
      </c>
      <c r="P132" s="42">
        <v>922.62</v>
      </c>
      <c r="Q132" s="42">
        <v>982.85</v>
      </c>
      <c r="R132" s="52">
        <f t="shared" si="1"/>
        <v>356965.25999999995</v>
      </c>
    </row>
    <row r="133" spans="1:19" hidden="1" x14ac:dyDescent="0.25">
      <c r="A133" s="8" t="s">
        <v>19</v>
      </c>
      <c r="B133" s="8" t="s">
        <v>46</v>
      </c>
      <c r="C133" s="8" t="s">
        <v>17</v>
      </c>
      <c r="D133" s="8" t="s">
        <v>48</v>
      </c>
      <c r="E133" s="8" t="s">
        <v>49</v>
      </c>
      <c r="F133" s="42">
        <v>851.67</v>
      </c>
      <c r="G133" s="42">
        <v>813.32</v>
      </c>
      <c r="H133" s="42">
        <v>865.67</v>
      </c>
      <c r="I133" s="42">
        <v>952.27</v>
      </c>
      <c r="J133" s="42">
        <v>1041.44</v>
      </c>
      <c r="K133" s="43">
        <v>1129.96</v>
      </c>
      <c r="L133" s="42">
        <v>1057.26</v>
      </c>
      <c r="M133" s="43">
        <v>1003.96</v>
      </c>
      <c r="N133" s="42">
        <v>1009.52</v>
      </c>
      <c r="O133" s="42">
        <v>955.23</v>
      </c>
      <c r="P133" s="42">
        <v>959.95</v>
      </c>
      <c r="Q133" s="42">
        <v>1080.3699999999999</v>
      </c>
      <c r="R133" s="52">
        <f t="shared" si="1"/>
        <v>356847.56</v>
      </c>
    </row>
    <row r="134" spans="1:19" x14ac:dyDescent="0.25">
      <c r="A134" s="8" t="s">
        <v>89</v>
      </c>
      <c r="B134" s="8" t="s">
        <v>332</v>
      </c>
      <c r="C134" s="44" t="s">
        <v>29</v>
      </c>
      <c r="D134" s="8" t="s">
        <v>330</v>
      </c>
      <c r="E134" s="8" t="s">
        <v>333</v>
      </c>
      <c r="F134" s="42">
        <v>336.12</v>
      </c>
      <c r="G134" s="42">
        <v>332.93</v>
      </c>
      <c r="H134" s="42">
        <v>344.38</v>
      </c>
      <c r="I134" s="42">
        <v>342.78</v>
      </c>
      <c r="J134" s="42">
        <v>331.72</v>
      </c>
      <c r="K134" s="43">
        <v>305.18</v>
      </c>
      <c r="L134" s="42">
        <v>302.52</v>
      </c>
      <c r="M134" s="43">
        <v>254.56</v>
      </c>
      <c r="N134" s="42">
        <v>221.55</v>
      </c>
      <c r="O134" s="42">
        <v>46</v>
      </c>
      <c r="P134" s="42">
        <v>43.85</v>
      </c>
      <c r="Q134" s="42">
        <v>128.62</v>
      </c>
      <c r="R134" s="52">
        <f t="shared" si="1"/>
        <v>90784.36</v>
      </c>
      <c r="S134" s="50">
        <f>+R134/365</f>
        <v>248.72427397260273</v>
      </c>
    </row>
    <row r="135" spans="1:19" hidden="1" x14ac:dyDescent="0.25">
      <c r="A135" s="8" t="s">
        <v>19</v>
      </c>
      <c r="B135" s="8" t="s">
        <v>20</v>
      </c>
      <c r="C135" s="8" t="s">
        <v>104</v>
      </c>
      <c r="D135" s="8" t="s">
        <v>645</v>
      </c>
      <c r="E135" s="8" t="s">
        <v>646</v>
      </c>
      <c r="F135" s="42">
        <v>1091.56</v>
      </c>
      <c r="G135" s="42">
        <v>1054.3499999999999</v>
      </c>
      <c r="H135" s="42">
        <v>875.54</v>
      </c>
      <c r="I135" s="42">
        <v>962.69</v>
      </c>
      <c r="J135" s="42">
        <v>1109.99</v>
      </c>
      <c r="K135" s="43">
        <v>1017.92</v>
      </c>
      <c r="L135" s="42">
        <v>981.32</v>
      </c>
      <c r="M135" s="43">
        <v>885.54</v>
      </c>
      <c r="N135" s="42">
        <v>935.29</v>
      </c>
      <c r="O135" s="42">
        <v>840.16</v>
      </c>
      <c r="P135" s="42">
        <v>798.38</v>
      </c>
      <c r="Q135" s="42">
        <v>825.25</v>
      </c>
      <c r="R135" s="52">
        <f t="shared" si="1"/>
        <v>345840.36000000004</v>
      </c>
    </row>
    <row r="136" spans="1:19" hidden="1" x14ac:dyDescent="0.25">
      <c r="A136" s="8" t="s">
        <v>19</v>
      </c>
      <c r="B136" s="8" t="s">
        <v>20</v>
      </c>
      <c r="C136" s="44" t="s">
        <v>441</v>
      </c>
      <c r="D136" s="8" t="s">
        <v>442</v>
      </c>
      <c r="E136" s="8" t="s">
        <v>442</v>
      </c>
      <c r="F136" s="42">
        <v>1060.22</v>
      </c>
      <c r="G136" s="42">
        <v>1110.1500000000001</v>
      </c>
      <c r="H136" s="42">
        <v>1095.8800000000001</v>
      </c>
      <c r="I136" s="42">
        <v>1062.98</v>
      </c>
      <c r="J136" s="42">
        <v>909.66</v>
      </c>
      <c r="K136" s="43">
        <v>862.39</v>
      </c>
      <c r="L136" s="42">
        <v>870.31</v>
      </c>
      <c r="M136" s="43">
        <v>853.21</v>
      </c>
      <c r="N136" s="42">
        <v>832.24</v>
      </c>
      <c r="O136" s="42">
        <v>828.37</v>
      </c>
      <c r="P136" s="42">
        <v>824.2</v>
      </c>
      <c r="Q136" s="42">
        <v>818.97</v>
      </c>
      <c r="R136" s="52">
        <f t="shared" si="1"/>
        <v>338073.72000000003</v>
      </c>
    </row>
    <row r="137" spans="1:19" x14ac:dyDescent="0.25">
      <c r="A137" s="8" t="s">
        <v>27</v>
      </c>
      <c r="B137" s="8" t="s">
        <v>28</v>
      </c>
      <c r="C137" s="8" t="s">
        <v>29</v>
      </c>
      <c r="D137" s="8" t="s">
        <v>30</v>
      </c>
      <c r="E137" s="8" t="s">
        <v>33</v>
      </c>
      <c r="F137" s="42">
        <v>824.01</v>
      </c>
      <c r="G137" s="42">
        <v>1218.67</v>
      </c>
      <c r="H137" s="42">
        <v>1219.5899999999999</v>
      </c>
      <c r="I137" s="42">
        <v>1247.06</v>
      </c>
      <c r="J137" s="42">
        <v>1208.6199999999999</v>
      </c>
      <c r="K137" s="43">
        <v>1229.83</v>
      </c>
      <c r="L137" s="42">
        <v>1300.33</v>
      </c>
      <c r="M137" s="43">
        <v>1207.42</v>
      </c>
      <c r="N137" s="42">
        <v>1151.21</v>
      </c>
      <c r="O137" s="42">
        <v>1263.56</v>
      </c>
      <c r="P137" s="42">
        <v>1289.32</v>
      </c>
      <c r="Q137" s="42">
        <v>1361.99</v>
      </c>
      <c r="R137" s="52">
        <f t="shared" si="1"/>
        <v>441596.48</v>
      </c>
      <c r="S137" s="50">
        <f>+R137/365</f>
        <v>1209.8533698630135</v>
      </c>
    </row>
    <row r="138" spans="1:19" x14ac:dyDescent="0.25">
      <c r="A138" s="8" t="s">
        <v>27</v>
      </c>
      <c r="B138" s="8" t="s">
        <v>84</v>
      </c>
      <c r="C138" s="44" t="s">
        <v>43</v>
      </c>
      <c r="D138" s="8" t="s">
        <v>258</v>
      </c>
      <c r="E138" s="8" t="s">
        <v>258</v>
      </c>
      <c r="F138" s="42">
        <v>791.65</v>
      </c>
      <c r="G138" s="42">
        <v>922.51</v>
      </c>
      <c r="H138" s="42">
        <v>1071.97</v>
      </c>
      <c r="I138" s="42">
        <v>982</v>
      </c>
      <c r="J138" s="42">
        <v>910.54</v>
      </c>
      <c r="K138" s="43">
        <v>931.97</v>
      </c>
      <c r="L138" s="42">
        <v>845.49</v>
      </c>
      <c r="M138" s="43">
        <v>814.62</v>
      </c>
      <c r="N138" s="42">
        <v>794.91</v>
      </c>
      <c r="O138" s="42">
        <v>766.56</v>
      </c>
      <c r="P138" s="42">
        <v>765.15</v>
      </c>
      <c r="Q138" s="42">
        <v>813.75</v>
      </c>
      <c r="R138" s="52">
        <f t="shared" si="1"/>
        <v>316503.15999999997</v>
      </c>
      <c r="S138" s="50">
        <f>+R138/365</f>
        <v>867.13194520547938</v>
      </c>
    </row>
    <row r="139" spans="1:19" hidden="1" x14ac:dyDescent="0.25">
      <c r="A139" s="8" t="s">
        <v>19</v>
      </c>
      <c r="B139" s="8" t="s">
        <v>20</v>
      </c>
      <c r="C139" s="8" t="s">
        <v>104</v>
      </c>
      <c r="D139" s="8" t="s">
        <v>637</v>
      </c>
      <c r="E139" s="8" t="s">
        <v>644</v>
      </c>
      <c r="F139" s="42">
        <v>952.84</v>
      </c>
      <c r="G139" s="42">
        <v>865.57</v>
      </c>
      <c r="H139" s="42">
        <v>887.79</v>
      </c>
      <c r="I139" s="42">
        <v>848.31</v>
      </c>
      <c r="J139" s="42">
        <v>895.59</v>
      </c>
      <c r="K139" s="43">
        <v>870.65</v>
      </c>
      <c r="L139" s="42">
        <v>873.84</v>
      </c>
      <c r="M139" s="43">
        <v>876.14</v>
      </c>
      <c r="N139" s="42">
        <v>868.2</v>
      </c>
      <c r="O139" s="42">
        <v>769.91</v>
      </c>
      <c r="P139" s="42">
        <v>768.76</v>
      </c>
      <c r="Q139" s="42">
        <v>761.7</v>
      </c>
      <c r="R139" s="52">
        <f t="shared" si="1"/>
        <v>311465.67</v>
      </c>
    </row>
    <row r="140" spans="1:19" x14ac:dyDescent="0.25">
      <c r="A140" s="8" t="s">
        <v>27</v>
      </c>
      <c r="B140" s="8" t="s">
        <v>28</v>
      </c>
      <c r="C140" s="44" t="s">
        <v>29</v>
      </c>
      <c r="D140" s="8" t="s">
        <v>30</v>
      </c>
      <c r="E140" s="8" t="s">
        <v>34</v>
      </c>
      <c r="F140" s="42">
        <v>2297.12</v>
      </c>
      <c r="G140" s="42">
        <v>2311.56</v>
      </c>
      <c r="H140" s="42">
        <v>2303.0100000000002</v>
      </c>
      <c r="I140" s="42">
        <v>1837.34</v>
      </c>
      <c r="J140" s="42">
        <v>2186.39</v>
      </c>
      <c r="K140" s="43">
        <v>2059.1799999999998</v>
      </c>
      <c r="L140" s="42">
        <v>2406.15</v>
      </c>
      <c r="M140" s="43">
        <v>2189.7600000000002</v>
      </c>
      <c r="N140" s="42">
        <v>1991.49</v>
      </c>
      <c r="O140" s="42">
        <v>2264.23</v>
      </c>
      <c r="P140" s="42">
        <v>2160</v>
      </c>
      <c r="Q140" s="42">
        <v>2100.12</v>
      </c>
      <c r="R140" s="52">
        <f t="shared" si="1"/>
        <v>794314.16</v>
      </c>
      <c r="S140" s="50">
        <f>+R140/365</f>
        <v>2176.2031780821917</v>
      </c>
    </row>
    <row r="141" spans="1:19" x14ac:dyDescent="0.25">
      <c r="A141" s="8" t="s">
        <v>27</v>
      </c>
      <c r="B141" s="8" t="s">
        <v>28</v>
      </c>
      <c r="C141" s="8" t="s">
        <v>29</v>
      </c>
      <c r="D141" s="8" t="s">
        <v>30</v>
      </c>
      <c r="E141" s="8" t="s">
        <v>35</v>
      </c>
      <c r="F141" s="42">
        <v>12.48</v>
      </c>
      <c r="G141" s="42">
        <v>2.9</v>
      </c>
      <c r="H141" s="42">
        <v>21.71</v>
      </c>
      <c r="I141" s="42">
        <v>34.17</v>
      </c>
      <c r="J141" s="42">
        <v>34.28</v>
      </c>
      <c r="K141" s="43">
        <v>11.31</v>
      </c>
      <c r="L141" s="42">
        <v>0</v>
      </c>
      <c r="M141" s="43">
        <v>0</v>
      </c>
      <c r="N141" s="42">
        <v>0</v>
      </c>
      <c r="O141" s="42">
        <v>0</v>
      </c>
      <c r="P141" s="42">
        <v>0</v>
      </c>
      <c r="Q141" s="42">
        <v>0</v>
      </c>
      <c r="R141" s="52">
        <f t="shared" ref="R141:R204" si="2">+SUMPRODUCT(F141:Q141,$F$11:$Q$11)</f>
        <v>3568.17</v>
      </c>
      <c r="S141" s="50">
        <f>+R141/365</f>
        <v>9.7758082191780815</v>
      </c>
    </row>
    <row r="142" spans="1:19" hidden="1" x14ac:dyDescent="0.25">
      <c r="A142" s="8" t="s">
        <v>19</v>
      </c>
      <c r="B142" s="8" t="s">
        <v>166</v>
      </c>
      <c r="C142" s="8" t="s">
        <v>104</v>
      </c>
      <c r="D142" s="8" t="s">
        <v>168</v>
      </c>
      <c r="E142" s="8" t="s">
        <v>168</v>
      </c>
      <c r="F142" s="42">
        <v>932.8</v>
      </c>
      <c r="G142" s="42">
        <v>879.53</v>
      </c>
      <c r="H142" s="42">
        <v>921.21</v>
      </c>
      <c r="I142" s="42">
        <v>904.16</v>
      </c>
      <c r="J142" s="42">
        <v>864.57</v>
      </c>
      <c r="K142" s="43">
        <v>832.54</v>
      </c>
      <c r="L142" s="42">
        <v>818.26</v>
      </c>
      <c r="M142" s="43">
        <v>856.32</v>
      </c>
      <c r="N142" s="42">
        <v>816.98</v>
      </c>
      <c r="O142" s="42">
        <v>824.49</v>
      </c>
      <c r="P142" s="42">
        <v>735.28</v>
      </c>
      <c r="Q142" s="42">
        <v>740.99</v>
      </c>
      <c r="R142" s="52">
        <f t="shared" si="2"/>
        <v>308013.48000000004</v>
      </c>
    </row>
    <row r="143" spans="1:19" hidden="1" x14ac:dyDescent="0.25">
      <c r="A143" s="8" t="s">
        <v>79</v>
      </c>
      <c r="B143" s="8" t="s">
        <v>137</v>
      </c>
      <c r="C143" s="8" t="s">
        <v>138</v>
      </c>
      <c r="D143" s="8" t="s">
        <v>184</v>
      </c>
      <c r="E143" s="8" t="s">
        <v>186</v>
      </c>
      <c r="F143" s="42">
        <v>921.42</v>
      </c>
      <c r="G143" s="42">
        <v>933.86</v>
      </c>
      <c r="H143" s="42">
        <v>894.29</v>
      </c>
      <c r="I143" s="42">
        <v>873.27</v>
      </c>
      <c r="J143" s="42">
        <v>844.97</v>
      </c>
      <c r="K143" s="43">
        <v>879.07</v>
      </c>
      <c r="L143" s="42">
        <v>521.71</v>
      </c>
      <c r="M143" s="43">
        <v>728.65</v>
      </c>
      <c r="N143" s="42">
        <v>590.83000000000004</v>
      </c>
      <c r="O143" s="42">
        <v>789.77</v>
      </c>
      <c r="P143" s="42">
        <v>848.1</v>
      </c>
      <c r="Q143" s="42">
        <v>898.23</v>
      </c>
      <c r="R143" s="52">
        <f t="shared" si="2"/>
        <v>295456.42000000004</v>
      </c>
    </row>
    <row r="144" spans="1:19" hidden="1" x14ac:dyDescent="0.25">
      <c r="A144" s="8" t="s">
        <v>124</v>
      </c>
      <c r="B144" s="8" t="s">
        <v>425</v>
      </c>
      <c r="C144" s="8" t="s">
        <v>115</v>
      </c>
      <c r="D144" s="8" t="s">
        <v>479</v>
      </c>
      <c r="E144" s="8" t="s">
        <v>480</v>
      </c>
      <c r="F144" s="42">
        <v>351.97</v>
      </c>
      <c r="G144" s="42">
        <v>526.57000000000005</v>
      </c>
      <c r="H144" s="42">
        <v>797.91</v>
      </c>
      <c r="I144" s="42">
        <v>826.05</v>
      </c>
      <c r="J144" s="42">
        <v>820.08</v>
      </c>
      <c r="K144" s="43">
        <v>524.1</v>
      </c>
      <c r="L144" s="42">
        <v>846.87</v>
      </c>
      <c r="M144" s="43">
        <v>927.66</v>
      </c>
      <c r="N144" s="42">
        <v>1037.42</v>
      </c>
      <c r="O144" s="42">
        <v>1017.68</v>
      </c>
      <c r="P144" s="42">
        <v>972.64</v>
      </c>
      <c r="Q144" s="42">
        <v>997.08</v>
      </c>
      <c r="R144" s="52">
        <f t="shared" si="2"/>
        <v>294087.00999999995</v>
      </c>
    </row>
    <row r="145" spans="1:19" x14ac:dyDescent="0.25">
      <c r="A145" s="8" t="s">
        <v>124</v>
      </c>
      <c r="B145" s="8" t="s">
        <v>379</v>
      </c>
      <c r="C145" s="8" t="s">
        <v>29</v>
      </c>
      <c r="D145" s="8" t="s">
        <v>375</v>
      </c>
      <c r="E145" s="8" t="s">
        <v>380</v>
      </c>
      <c r="F145" s="42">
        <v>24.75</v>
      </c>
      <c r="G145" s="42">
        <v>18.55</v>
      </c>
      <c r="H145" s="42">
        <v>19.47</v>
      </c>
      <c r="I145" s="42">
        <v>29.12</v>
      </c>
      <c r="J145" s="42">
        <v>29.44</v>
      </c>
      <c r="K145" s="43">
        <v>29.73</v>
      </c>
      <c r="L145" s="42">
        <v>29.57</v>
      </c>
      <c r="M145" s="43">
        <v>32.06</v>
      </c>
      <c r="N145" s="42">
        <v>29.96</v>
      </c>
      <c r="O145" s="42">
        <v>29.37</v>
      </c>
      <c r="P145" s="42">
        <v>22.86</v>
      </c>
      <c r="Q145" s="42">
        <v>28.79</v>
      </c>
      <c r="R145" s="52">
        <f t="shared" si="2"/>
        <v>9866.4499999999989</v>
      </c>
      <c r="S145" s="50">
        <f>+R145/365</f>
        <v>27.031369863013694</v>
      </c>
    </row>
    <row r="146" spans="1:19" x14ac:dyDescent="0.25">
      <c r="A146" s="8" t="s">
        <v>19</v>
      </c>
      <c r="B146" s="8" t="s">
        <v>110</v>
      </c>
      <c r="C146" s="8" t="s">
        <v>364</v>
      </c>
      <c r="D146" s="8" t="s">
        <v>366</v>
      </c>
      <c r="E146" s="8" t="s">
        <v>365</v>
      </c>
      <c r="F146" s="42">
        <v>1002.33</v>
      </c>
      <c r="G146" s="42">
        <v>673.97</v>
      </c>
      <c r="H146" s="42">
        <v>541.86</v>
      </c>
      <c r="I146" s="42">
        <v>1199.46</v>
      </c>
      <c r="J146" s="42">
        <v>1185.74</v>
      </c>
      <c r="K146" s="43">
        <v>950.11</v>
      </c>
      <c r="L146" s="42">
        <v>838.49</v>
      </c>
      <c r="M146" s="43">
        <v>552.77</v>
      </c>
      <c r="N146" s="42">
        <v>300.39999999999998</v>
      </c>
      <c r="O146" s="42">
        <v>0</v>
      </c>
      <c r="P146" s="42">
        <v>0</v>
      </c>
      <c r="Q146" s="42">
        <v>0</v>
      </c>
      <c r="R146" s="52">
        <f t="shared" si="2"/>
        <v>220127.15</v>
      </c>
      <c r="S146" s="50">
        <f>+R146/365</f>
        <v>603.08808219178081</v>
      </c>
    </row>
    <row r="147" spans="1:19" hidden="1" x14ac:dyDescent="0.25">
      <c r="A147" s="8" t="s">
        <v>19</v>
      </c>
      <c r="B147" s="8" t="s">
        <v>166</v>
      </c>
      <c r="C147" s="8" t="s">
        <v>242</v>
      </c>
      <c r="D147" s="8" t="s">
        <v>247</v>
      </c>
      <c r="E147" s="8" t="s">
        <v>246</v>
      </c>
      <c r="F147" s="42">
        <v>791.99</v>
      </c>
      <c r="G147" s="42">
        <v>871.92</v>
      </c>
      <c r="H147" s="42">
        <v>915.31</v>
      </c>
      <c r="I147" s="42">
        <v>912.11</v>
      </c>
      <c r="J147" s="42">
        <v>884.67</v>
      </c>
      <c r="K147" s="43">
        <v>824.74</v>
      </c>
      <c r="L147" s="42">
        <v>766.63</v>
      </c>
      <c r="M147" s="43">
        <v>731.08</v>
      </c>
      <c r="N147" s="42">
        <v>696.43</v>
      </c>
      <c r="O147" s="42">
        <v>647.83000000000004</v>
      </c>
      <c r="P147" s="42">
        <v>598.36</v>
      </c>
      <c r="Q147" s="42">
        <v>553.29</v>
      </c>
      <c r="R147" s="52">
        <f t="shared" si="2"/>
        <v>279377.76</v>
      </c>
    </row>
    <row r="148" spans="1:19" hidden="1" x14ac:dyDescent="0.25">
      <c r="A148" s="8" t="s">
        <v>327</v>
      </c>
      <c r="B148" s="8" t="s">
        <v>361</v>
      </c>
      <c r="C148" s="8" t="s">
        <v>250</v>
      </c>
      <c r="D148" s="8" t="s">
        <v>357</v>
      </c>
      <c r="E148" s="8" t="s">
        <v>363</v>
      </c>
      <c r="F148" s="42">
        <v>798.3</v>
      </c>
      <c r="G148" s="42">
        <v>745.97</v>
      </c>
      <c r="H148" s="42">
        <v>736.98</v>
      </c>
      <c r="I148" s="42">
        <v>673.28</v>
      </c>
      <c r="J148" s="42">
        <v>664.03</v>
      </c>
      <c r="K148" s="43">
        <v>1154.56</v>
      </c>
      <c r="L148" s="42">
        <v>639.45000000000005</v>
      </c>
      <c r="M148" s="43">
        <v>710.29</v>
      </c>
      <c r="N148" s="42">
        <v>662.89</v>
      </c>
      <c r="O148" s="42">
        <v>698.13</v>
      </c>
      <c r="P148" s="42">
        <v>657.42</v>
      </c>
      <c r="Q148" s="42">
        <v>629.09</v>
      </c>
      <c r="R148" s="52">
        <f t="shared" si="2"/>
        <v>266496.02999999997</v>
      </c>
    </row>
    <row r="149" spans="1:19" x14ac:dyDescent="0.25">
      <c r="A149" s="8" t="s">
        <v>89</v>
      </c>
      <c r="B149" s="8" t="s">
        <v>273</v>
      </c>
      <c r="C149" s="44" t="s">
        <v>29</v>
      </c>
      <c r="D149" s="8" t="s">
        <v>275</v>
      </c>
      <c r="E149" s="8" t="s">
        <v>274</v>
      </c>
      <c r="F149" s="42">
        <v>13009.66</v>
      </c>
      <c r="G149" s="42">
        <v>12501.58</v>
      </c>
      <c r="H149" s="42">
        <v>12202.39</v>
      </c>
      <c r="I149" s="42">
        <v>12164.89</v>
      </c>
      <c r="J149" s="42">
        <v>12096.12</v>
      </c>
      <c r="K149" s="43">
        <v>12386.12</v>
      </c>
      <c r="L149" s="42">
        <v>11976.69</v>
      </c>
      <c r="M149" s="43">
        <v>12056.2</v>
      </c>
      <c r="N149" s="42">
        <v>12278.03</v>
      </c>
      <c r="O149" s="42">
        <v>11593.66</v>
      </c>
      <c r="P149" s="42">
        <v>12493.82</v>
      </c>
      <c r="Q149" s="42">
        <v>12567.06</v>
      </c>
      <c r="R149" s="52">
        <f t="shared" si="2"/>
        <v>4480285.2200000007</v>
      </c>
      <c r="S149" s="50">
        <f>+R149/365</f>
        <v>12274.754027397263</v>
      </c>
    </row>
    <row r="150" spans="1:19" hidden="1" x14ac:dyDescent="0.25">
      <c r="A150" s="8" t="s">
        <v>79</v>
      </c>
      <c r="B150" s="8" t="s">
        <v>137</v>
      </c>
      <c r="C150" s="8" t="s">
        <v>138</v>
      </c>
      <c r="D150" s="8" t="s">
        <v>184</v>
      </c>
      <c r="E150" s="8" t="s">
        <v>183</v>
      </c>
      <c r="F150" s="42">
        <v>138.52000000000001</v>
      </c>
      <c r="G150" s="42">
        <v>337.57</v>
      </c>
      <c r="H150" s="42">
        <v>603.71</v>
      </c>
      <c r="I150" s="42">
        <v>668.77</v>
      </c>
      <c r="J150" s="42">
        <v>711.29</v>
      </c>
      <c r="K150" s="43">
        <v>793.13</v>
      </c>
      <c r="L150" s="42">
        <v>880.52</v>
      </c>
      <c r="M150" s="43">
        <v>1216.19</v>
      </c>
      <c r="N150" s="42">
        <v>737.33</v>
      </c>
      <c r="O150" s="42">
        <v>815.61</v>
      </c>
      <c r="P150" s="42">
        <v>381.07</v>
      </c>
      <c r="Q150" s="42">
        <v>854.16</v>
      </c>
      <c r="R150" s="52">
        <f t="shared" si="2"/>
        <v>248680.95999999996</v>
      </c>
    </row>
    <row r="151" spans="1:19" x14ac:dyDescent="0.25">
      <c r="A151" s="8" t="s">
        <v>61</v>
      </c>
      <c r="B151" s="8" t="s">
        <v>450</v>
      </c>
      <c r="C151" s="8" t="s">
        <v>43</v>
      </c>
      <c r="D151" s="8" t="s">
        <v>452</v>
      </c>
      <c r="E151" s="8" t="s">
        <v>451</v>
      </c>
      <c r="F151" s="42">
        <v>1180.8399999999999</v>
      </c>
      <c r="G151" s="42">
        <v>1270.3900000000001</v>
      </c>
      <c r="H151" s="42">
        <v>1375.68</v>
      </c>
      <c r="I151" s="42">
        <v>1328.66</v>
      </c>
      <c r="J151" s="42">
        <v>1410.22</v>
      </c>
      <c r="K151" s="43">
        <v>1419.93</v>
      </c>
      <c r="L151" s="42">
        <v>1359.27</v>
      </c>
      <c r="M151" s="43">
        <v>1381.93</v>
      </c>
      <c r="N151" s="42">
        <v>1369.12</v>
      </c>
      <c r="O151" s="42">
        <v>1332.62</v>
      </c>
      <c r="P151" s="42">
        <v>1309.6400000000001</v>
      </c>
      <c r="Q151" s="42">
        <v>1317.51</v>
      </c>
      <c r="R151" s="52">
        <f t="shared" si="2"/>
        <v>488491.59</v>
      </c>
      <c r="S151" s="50">
        <f>+R151/365</f>
        <v>1338.3331232876712</v>
      </c>
    </row>
    <row r="152" spans="1:19" hidden="1" x14ac:dyDescent="0.25">
      <c r="A152" s="8" t="s">
        <v>27</v>
      </c>
      <c r="B152" s="8" t="s">
        <v>761</v>
      </c>
      <c r="C152" s="8" t="s">
        <v>459</v>
      </c>
      <c r="D152" s="8" t="s">
        <v>766</v>
      </c>
      <c r="E152" s="8" t="s">
        <v>767</v>
      </c>
      <c r="F152" s="42">
        <v>564.49</v>
      </c>
      <c r="G152" s="42">
        <v>580.77</v>
      </c>
      <c r="H152" s="42">
        <v>602.80999999999995</v>
      </c>
      <c r="I152" s="42">
        <v>707.02</v>
      </c>
      <c r="J152" s="42">
        <v>714.24</v>
      </c>
      <c r="K152" s="43">
        <v>715.36</v>
      </c>
      <c r="L152" s="42">
        <v>708.09</v>
      </c>
      <c r="M152" s="43">
        <v>700.68</v>
      </c>
      <c r="N152" s="42">
        <v>690.47</v>
      </c>
      <c r="O152" s="42">
        <v>704.05</v>
      </c>
      <c r="P152" s="42">
        <v>687.84</v>
      </c>
      <c r="Q152" s="42">
        <v>662.88</v>
      </c>
      <c r="R152" s="52">
        <f t="shared" si="2"/>
        <v>244656.69999999998</v>
      </c>
    </row>
    <row r="153" spans="1:19" hidden="1" x14ac:dyDescent="0.25">
      <c r="A153" s="8" t="s">
        <v>19</v>
      </c>
      <c r="B153" s="8" t="s">
        <v>20</v>
      </c>
      <c r="C153" s="8" t="s">
        <v>631</v>
      </c>
      <c r="D153" s="8" t="s">
        <v>632</v>
      </c>
      <c r="E153" s="8" t="s">
        <v>635</v>
      </c>
      <c r="F153" s="42">
        <v>707.33</v>
      </c>
      <c r="G153" s="42">
        <v>703.9</v>
      </c>
      <c r="H153" s="42">
        <v>697.86</v>
      </c>
      <c r="I153" s="42">
        <v>738.12</v>
      </c>
      <c r="J153" s="42">
        <v>697.49</v>
      </c>
      <c r="K153" s="43">
        <v>693.2</v>
      </c>
      <c r="L153" s="42">
        <v>666.79</v>
      </c>
      <c r="M153" s="43">
        <v>498.36</v>
      </c>
      <c r="N153" s="42">
        <v>591.99</v>
      </c>
      <c r="O153" s="42">
        <v>569.28</v>
      </c>
      <c r="P153" s="42">
        <v>589.79999999999995</v>
      </c>
      <c r="Q153" s="42">
        <v>595.72</v>
      </c>
      <c r="R153" s="52">
        <f t="shared" si="2"/>
        <v>235520.23</v>
      </c>
    </row>
    <row r="154" spans="1:19" hidden="1" x14ac:dyDescent="0.25">
      <c r="A154" s="8" t="s">
        <v>19</v>
      </c>
      <c r="B154" s="8" t="s">
        <v>66</v>
      </c>
      <c r="C154" s="8" t="s">
        <v>17</v>
      </c>
      <c r="D154" s="8" t="s">
        <v>604</v>
      </c>
      <c r="E154" s="8" t="s">
        <v>606</v>
      </c>
      <c r="F154" s="42">
        <v>768.31</v>
      </c>
      <c r="G154" s="42">
        <v>699.01</v>
      </c>
      <c r="H154" s="42">
        <v>663.73</v>
      </c>
      <c r="I154" s="42">
        <v>626.05999999999995</v>
      </c>
      <c r="J154" s="42">
        <v>599.6</v>
      </c>
      <c r="K154" s="43">
        <v>590.89</v>
      </c>
      <c r="L154" s="42">
        <v>583.35</v>
      </c>
      <c r="M154" s="43">
        <v>625.33000000000004</v>
      </c>
      <c r="N154" s="42">
        <v>614.73</v>
      </c>
      <c r="O154" s="42">
        <v>602.25</v>
      </c>
      <c r="P154" s="42">
        <v>565.4</v>
      </c>
      <c r="Q154" s="42">
        <v>551.34</v>
      </c>
      <c r="R154" s="52">
        <f t="shared" si="2"/>
        <v>227695.89</v>
      </c>
    </row>
    <row r="155" spans="1:19" hidden="1" x14ac:dyDescent="0.25">
      <c r="A155" s="8" t="s">
        <v>27</v>
      </c>
      <c r="B155" s="8" t="s">
        <v>84</v>
      </c>
      <c r="C155" s="8" t="s">
        <v>206</v>
      </c>
      <c r="D155" s="8" t="s">
        <v>752</v>
      </c>
      <c r="E155" s="8" t="s">
        <v>752</v>
      </c>
      <c r="F155" s="42">
        <v>684.73</v>
      </c>
      <c r="G155" s="42">
        <v>681.25</v>
      </c>
      <c r="H155" s="42">
        <v>652.46</v>
      </c>
      <c r="I155" s="42">
        <v>629.69000000000005</v>
      </c>
      <c r="J155" s="42">
        <v>625.65</v>
      </c>
      <c r="K155" s="43">
        <v>610.67999999999995</v>
      </c>
      <c r="L155" s="42">
        <v>608.41999999999996</v>
      </c>
      <c r="M155" s="43">
        <v>602.61</v>
      </c>
      <c r="N155" s="42">
        <v>602.13</v>
      </c>
      <c r="O155" s="42">
        <v>590.83000000000004</v>
      </c>
      <c r="P155" s="42">
        <v>577.09</v>
      </c>
      <c r="Q155" s="42">
        <v>577.86</v>
      </c>
      <c r="R155" s="52">
        <f t="shared" si="2"/>
        <v>226282.06000000003</v>
      </c>
    </row>
    <row r="156" spans="1:19" hidden="1" x14ac:dyDescent="0.25">
      <c r="A156" s="8" t="s">
        <v>133</v>
      </c>
      <c r="B156" s="8" t="s">
        <v>238</v>
      </c>
      <c r="C156" s="8" t="s">
        <v>126</v>
      </c>
      <c r="D156" s="8" t="s">
        <v>486</v>
      </c>
      <c r="E156" s="8" t="s">
        <v>485</v>
      </c>
      <c r="F156" s="42">
        <v>650.92999999999995</v>
      </c>
      <c r="G156" s="42">
        <v>706.3</v>
      </c>
      <c r="H156" s="42">
        <v>698.77</v>
      </c>
      <c r="I156" s="42">
        <v>682.44</v>
      </c>
      <c r="J156" s="42">
        <v>683.78</v>
      </c>
      <c r="K156" s="43">
        <v>664.28</v>
      </c>
      <c r="L156" s="42">
        <v>671.9</v>
      </c>
      <c r="M156" s="43">
        <v>627.5</v>
      </c>
      <c r="N156" s="42">
        <v>540.70000000000005</v>
      </c>
      <c r="O156" s="42">
        <v>508.77</v>
      </c>
      <c r="P156" s="42">
        <v>482.07</v>
      </c>
      <c r="Q156" s="42">
        <v>493.01</v>
      </c>
      <c r="R156" s="52">
        <f t="shared" si="2"/>
        <v>225235.55999999997</v>
      </c>
    </row>
    <row r="157" spans="1:19" x14ac:dyDescent="0.25">
      <c r="A157" s="8" t="s">
        <v>89</v>
      </c>
      <c r="B157" s="8" t="s">
        <v>273</v>
      </c>
      <c r="C157" s="44" t="s">
        <v>29</v>
      </c>
      <c r="D157" s="8" t="s">
        <v>275</v>
      </c>
      <c r="E157" s="8" t="s">
        <v>276</v>
      </c>
      <c r="F157" s="42">
        <v>31008.22</v>
      </c>
      <c r="G157" s="42">
        <v>30325.1</v>
      </c>
      <c r="H157" s="42">
        <v>30868.67</v>
      </c>
      <c r="I157" s="42">
        <v>30835.09</v>
      </c>
      <c r="J157" s="42">
        <v>28622.37</v>
      </c>
      <c r="K157" s="43">
        <v>30620.43</v>
      </c>
      <c r="L157" s="42">
        <v>30196.41</v>
      </c>
      <c r="M157" s="43">
        <v>29884.44</v>
      </c>
      <c r="N157" s="42">
        <v>30530.33</v>
      </c>
      <c r="O157" s="42">
        <v>29737.74</v>
      </c>
      <c r="P157" s="42">
        <v>28250.13</v>
      </c>
      <c r="Q157" s="42">
        <v>29862.39</v>
      </c>
      <c r="R157" s="52">
        <f t="shared" si="2"/>
        <v>10971769.640000001</v>
      </c>
      <c r="S157" s="50">
        <f>+R157/365</f>
        <v>30059.642849315071</v>
      </c>
    </row>
    <row r="158" spans="1:19" x14ac:dyDescent="0.25">
      <c r="A158" s="8" t="s">
        <v>61</v>
      </c>
      <c r="B158" s="8" t="s">
        <v>453</v>
      </c>
      <c r="C158" s="8" t="s">
        <v>43</v>
      </c>
      <c r="D158" s="8" t="s">
        <v>452</v>
      </c>
      <c r="E158" s="8" t="s">
        <v>454</v>
      </c>
      <c r="F158" s="42">
        <v>704.38</v>
      </c>
      <c r="G158" s="42">
        <v>692.59</v>
      </c>
      <c r="H158" s="42">
        <v>685.51</v>
      </c>
      <c r="I158" s="42">
        <v>676.86</v>
      </c>
      <c r="J158" s="42">
        <v>683.97</v>
      </c>
      <c r="K158" s="43">
        <v>906.73</v>
      </c>
      <c r="L158" s="42">
        <v>1002.88</v>
      </c>
      <c r="M158" s="43">
        <v>972.31</v>
      </c>
      <c r="N158" s="42">
        <v>987.49</v>
      </c>
      <c r="O158" s="42">
        <v>961.76</v>
      </c>
      <c r="P158" s="42">
        <v>999.93</v>
      </c>
      <c r="Q158" s="42">
        <v>925.59</v>
      </c>
      <c r="R158" s="52">
        <f t="shared" si="2"/>
        <v>310551.21999999997</v>
      </c>
      <c r="S158" s="50">
        <f>+R158/365</f>
        <v>850.8252602739725</v>
      </c>
    </row>
    <row r="159" spans="1:19" hidden="1" x14ac:dyDescent="0.25">
      <c r="A159" s="8" t="s">
        <v>27</v>
      </c>
      <c r="B159" s="8" t="s">
        <v>84</v>
      </c>
      <c r="C159" s="44" t="s">
        <v>85</v>
      </c>
      <c r="D159" s="8" t="s">
        <v>87</v>
      </c>
      <c r="E159" s="8" t="s">
        <v>729</v>
      </c>
      <c r="F159" s="42">
        <v>674.72</v>
      </c>
      <c r="G159" s="42">
        <v>662.8</v>
      </c>
      <c r="H159" s="42">
        <v>649.20000000000005</v>
      </c>
      <c r="I159" s="42">
        <v>633.91</v>
      </c>
      <c r="J159" s="42">
        <v>587.94000000000005</v>
      </c>
      <c r="K159" s="43">
        <v>631.64</v>
      </c>
      <c r="L159" s="42">
        <v>623.37</v>
      </c>
      <c r="M159" s="43">
        <v>502.39</v>
      </c>
      <c r="N159" s="42">
        <v>573.75</v>
      </c>
      <c r="O159" s="42">
        <v>581.57000000000005</v>
      </c>
      <c r="P159" s="42">
        <v>541.05999999999995</v>
      </c>
      <c r="Q159" s="42">
        <v>533.15</v>
      </c>
      <c r="R159" s="52">
        <f t="shared" si="2"/>
        <v>218691.74</v>
      </c>
    </row>
    <row r="160" spans="1:19" hidden="1" x14ac:dyDescent="0.25">
      <c r="A160" s="8" t="s">
        <v>19</v>
      </c>
      <c r="B160" s="8" t="s">
        <v>166</v>
      </c>
      <c r="C160" s="8" t="s">
        <v>104</v>
      </c>
      <c r="D160" s="8" t="s">
        <v>700</v>
      </c>
      <c r="E160" s="8" t="s">
        <v>166</v>
      </c>
      <c r="F160" s="42">
        <v>519.21</v>
      </c>
      <c r="G160" s="42">
        <v>550.51</v>
      </c>
      <c r="H160" s="42">
        <v>627.70000000000005</v>
      </c>
      <c r="I160" s="42">
        <v>670.93</v>
      </c>
      <c r="J160" s="42">
        <v>652.29999999999995</v>
      </c>
      <c r="K160" s="43">
        <v>651.36</v>
      </c>
      <c r="L160" s="42">
        <v>606.16</v>
      </c>
      <c r="M160" s="43">
        <v>561.62</v>
      </c>
      <c r="N160" s="42">
        <v>595.15</v>
      </c>
      <c r="O160" s="42">
        <v>576.72</v>
      </c>
      <c r="P160" s="42">
        <v>555.95000000000005</v>
      </c>
      <c r="Q160" s="42">
        <v>536.01</v>
      </c>
      <c r="R160" s="52">
        <f t="shared" si="2"/>
        <v>216087.30000000002</v>
      </c>
    </row>
    <row r="161" spans="1:19" hidden="1" x14ac:dyDescent="0.25">
      <c r="A161" s="8" t="s">
        <v>19</v>
      </c>
      <c r="B161" s="8" t="s">
        <v>103</v>
      </c>
      <c r="C161" s="8" t="s">
        <v>17</v>
      </c>
      <c r="D161" s="8" t="s">
        <v>668</v>
      </c>
      <c r="E161" s="8" t="s">
        <v>672</v>
      </c>
      <c r="F161" s="42">
        <v>492.51</v>
      </c>
      <c r="G161" s="42">
        <v>498.1</v>
      </c>
      <c r="H161" s="42">
        <v>474.56</v>
      </c>
      <c r="I161" s="42">
        <v>502.52</v>
      </c>
      <c r="J161" s="42">
        <v>487.26</v>
      </c>
      <c r="K161" s="43">
        <v>551.76</v>
      </c>
      <c r="L161" s="42">
        <v>532.57000000000005</v>
      </c>
      <c r="M161" s="43">
        <v>522.45000000000005</v>
      </c>
      <c r="N161" s="42">
        <v>543.33000000000004</v>
      </c>
      <c r="O161" s="42">
        <v>537.34</v>
      </c>
      <c r="P161" s="42">
        <v>724.81</v>
      </c>
      <c r="Q161" s="42">
        <v>847.6</v>
      </c>
      <c r="R161" s="52">
        <f t="shared" si="2"/>
        <v>204342.39</v>
      </c>
    </row>
    <row r="162" spans="1:19" hidden="1" x14ac:dyDescent="0.25">
      <c r="A162" s="8" t="s">
        <v>124</v>
      </c>
      <c r="B162" s="8" t="s">
        <v>425</v>
      </c>
      <c r="C162" s="8" t="s">
        <v>126</v>
      </c>
      <c r="D162" s="8" t="s">
        <v>439</v>
      </c>
      <c r="E162" s="8" t="s">
        <v>438</v>
      </c>
      <c r="F162" s="42">
        <v>728.77</v>
      </c>
      <c r="G162" s="42">
        <v>711.77</v>
      </c>
      <c r="H162" s="42">
        <v>455.29</v>
      </c>
      <c r="I162" s="42">
        <v>314.26</v>
      </c>
      <c r="J162" s="42">
        <v>217.98</v>
      </c>
      <c r="K162" s="43">
        <v>307.99</v>
      </c>
      <c r="L162" s="42">
        <v>708.81</v>
      </c>
      <c r="M162" s="43">
        <v>528.62</v>
      </c>
      <c r="N162" s="42">
        <v>634.45000000000005</v>
      </c>
      <c r="O162" s="42">
        <v>741.2</v>
      </c>
      <c r="P162" s="42">
        <v>673.35</v>
      </c>
      <c r="Q162" s="42">
        <v>683.5</v>
      </c>
      <c r="R162" s="52">
        <f t="shared" si="2"/>
        <v>203820.33000000002</v>
      </c>
    </row>
    <row r="163" spans="1:19" hidden="1" x14ac:dyDescent="0.25">
      <c r="A163" s="8" t="s">
        <v>19</v>
      </c>
      <c r="B163" s="8" t="s">
        <v>20</v>
      </c>
      <c r="C163" s="8" t="s">
        <v>304</v>
      </c>
      <c r="D163" s="8" t="s">
        <v>306</v>
      </c>
      <c r="E163" s="8" t="s">
        <v>307</v>
      </c>
      <c r="F163" s="42">
        <v>580.25</v>
      </c>
      <c r="G163" s="42">
        <v>585.97</v>
      </c>
      <c r="H163" s="42">
        <v>595.57000000000005</v>
      </c>
      <c r="I163" s="42">
        <v>591.88</v>
      </c>
      <c r="J163" s="42">
        <v>644.85</v>
      </c>
      <c r="K163" s="43">
        <v>641.95000000000005</v>
      </c>
      <c r="L163" s="42">
        <v>611.45000000000005</v>
      </c>
      <c r="M163" s="43">
        <v>564.59</v>
      </c>
      <c r="N163" s="42">
        <v>544.54999999999995</v>
      </c>
      <c r="O163" s="42">
        <v>534.67999999999995</v>
      </c>
      <c r="P163" s="42">
        <v>409.91</v>
      </c>
      <c r="Q163" s="42">
        <v>330.58</v>
      </c>
      <c r="R163" s="52">
        <f t="shared" si="2"/>
        <v>201776.93</v>
      </c>
    </row>
    <row r="164" spans="1:19" hidden="1" x14ac:dyDescent="0.25">
      <c r="A164" s="8" t="s">
        <v>79</v>
      </c>
      <c r="B164" s="8" t="s">
        <v>137</v>
      </c>
      <c r="C164" s="8" t="s">
        <v>138</v>
      </c>
      <c r="D164" s="8" t="s">
        <v>140</v>
      </c>
      <c r="E164" s="8" t="s">
        <v>141</v>
      </c>
      <c r="F164" s="42">
        <v>1152.1300000000001</v>
      </c>
      <c r="G164" s="42">
        <v>835.18</v>
      </c>
      <c r="H164" s="42">
        <v>611.77</v>
      </c>
      <c r="I164" s="42">
        <v>608.77</v>
      </c>
      <c r="J164" s="42">
        <v>561.13</v>
      </c>
      <c r="K164" s="43">
        <v>474.9</v>
      </c>
      <c r="L164" s="42">
        <v>302.13</v>
      </c>
      <c r="M164" s="43">
        <v>440.84</v>
      </c>
      <c r="N164" s="42">
        <v>345.53</v>
      </c>
      <c r="O164" s="42">
        <v>429.9</v>
      </c>
      <c r="P164" s="42">
        <v>406.7</v>
      </c>
      <c r="Q164" s="42">
        <v>398.58</v>
      </c>
      <c r="R164" s="52">
        <f t="shared" si="2"/>
        <v>199252.92</v>
      </c>
    </row>
    <row r="165" spans="1:19" hidden="1" x14ac:dyDescent="0.25">
      <c r="A165" s="8" t="s">
        <v>89</v>
      </c>
      <c r="B165" s="8" t="s">
        <v>90</v>
      </c>
      <c r="C165" s="8" t="s">
        <v>91</v>
      </c>
      <c r="D165" s="8" t="s">
        <v>93</v>
      </c>
      <c r="E165" s="8" t="s">
        <v>95</v>
      </c>
      <c r="F165" s="42">
        <v>538.6</v>
      </c>
      <c r="G165" s="42">
        <v>565.95000000000005</v>
      </c>
      <c r="H165" s="42">
        <v>549.76</v>
      </c>
      <c r="I165" s="42">
        <v>510.48</v>
      </c>
      <c r="J165" s="42">
        <v>540.91</v>
      </c>
      <c r="K165" s="43">
        <v>522.47</v>
      </c>
      <c r="L165" s="42">
        <v>516.08000000000004</v>
      </c>
      <c r="M165" s="43">
        <v>465.28</v>
      </c>
      <c r="N165" s="42">
        <v>496.29</v>
      </c>
      <c r="O165" s="42">
        <v>495.47</v>
      </c>
      <c r="P165" s="42">
        <v>480.89</v>
      </c>
      <c r="Q165" s="42">
        <v>488.47</v>
      </c>
      <c r="R165" s="52">
        <f t="shared" si="2"/>
        <v>187582.17000000004</v>
      </c>
    </row>
    <row r="166" spans="1:19" hidden="1" x14ac:dyDescent="0.25">
      <c r="A166" s="8" t="s">
        <v>19</v>
      </c>
      <c r="B166" s="8" t="s">
        <v>103</v>
      </c>
      <c r="C166" s="44" t="s">
        <v>104</v>
      </c>
      <c r="D166" s="8" t="s">
        <v>19</v>
      </c>
      <c r="E166" s="8" t="s">
        <v>105</v>
      </c>
      <c r="F166" s="42">
        <v>567.79</v>
      </c>
      <c r="G166" s="42">
        <v>544.41</v>
      </c>
      <c r="H166" s="42">
        <v>579.37</v>
      </c>
      <c r="I166" s="42">
        <v>530.38</v>
      </c>
      <c r="J166" s="42">
        <v>72.88</v>
      </c>
      <c r="K166" s="42">
        <v>505.4</v>
      </c>
      <c r="L166" s="42">
        <v>541.70000000000005</v>
      </c>
      <c r="M166" s="42">
        <v>540.04</v>
      </c>
      <c r="N166" s="42">
        <v>524.37</v>
      </c>
      <c r="O166" s="42">
        <v>513.04</v>
      </c>
      <c r="P166" s="42">
        <v>495.68</v>
      </c>
      <c r="Q166" s="42">
        <v>498.98</v>
      </c>
      <c r="R166" s="52">
        <f t="shared" si="2"/>
        <v>179646.18</v>
      </c>
    </row>
    <row r="167" spans="1:19" hidden="1" x14ac:dyDescent="0.25">
      <c r="A167" s="8" t="s">
        <v>19</v>
      </c>
      <c r="B167" s="8" t="s">
        <v>78</v>
      </c>
      <c r="C167" s="8" t="s">
        <v>280</v>
      </c>
      <c r="D167" s="8" t="s">
        <v>319</v>
      </c>
      <c r="E167" s="8" t="s">
        <v>320</v>
      </c>
      <c r="F167" s="42">
        <v>561.91999999999996</v>
      </c>
      <c r="G167" s="42">
        <v>560.82000000000005</v>
      </c>
      <c r="H167" s="42">
        <v>542.53</v>
      </c>
      <c r="I167" s="42">
        <v>527.01</v>
      </c>
      <c r="J167" s="42">
        <v>493.42</v>
      </c>
      <c r="K167" s="43">
        <v>471.58</v>
      </c>
      <c r="L167" s="42">
        <v>464.5</v>
      </c>
      <c r="M167" s="43">
        <v>413.63</v>
      </c>
      <c r="N167" s="42">
        <v>422.22</v>
      </c>
      <c r="O167" s="42">
        <v>426.52</v>
      </c>
      <c r="P167" s="42">
        <v>421.68</v>
      </c>
      <c r="Q167" s="42">
        <v>413.59</v>
      </c>
      <c r="R167" s="52">
        <f t="shared" si="2"/>
        <v>173777.07</v>
      </c>
    </row>
    <row r="168" spans="1:19" hidden="1" x14ac:dyDescent="0.25">
      <c r="A168" s="8" t="s">
        <v>19</v>
      </c>
      <c r="B168" s="8" t="s">
        <v>70</v>
      </c>
      <c r="C168" s="8" t="s">
        <v>104</v>
      </c>
      <c r="D168" s="8" t="s">
        <v>19</v>
      </c>
      <c r="E168" s="8" t="s">
        <v>108</v>
      </c>
      <c r="F168" s="42">
        <v>598.35</v>
      </c>
      <c r="G168" s="42">
        <v>577.22</v>
      </c>
      <c r="H168" s="42">
        <v>571.27</v>
      </c>
      <c r="I168" s="42">
        <v>385.12</v>
      </c>
      <c r="J168" s="42">
        <v>151.96</v>
      </c>
      <c r="K168" s="43">
        <v>518.41999999999996</v>
      </c>
      <c r="L168" s="42">
        <v>495.02</v>
      </c>
      <c r="M168" s="43">
        <v>487.39</v>
      </c>
      <c r="N168" s="42">
        <v>473.77</v>
      </c>
      <c r="O168" s="42">
        <v>471.69</v>
      </c>
      <c r="P168" s="42">
        <v>459.3</v>
      </c>
      <c r="Q168" s="42">
        <v>455.83</v>
      </c>
      <c r="R168" s="52">
        <f t="shared" si="2"/>
        <v>171437.27</v>
      </c>
    </row>
    <row r="169" spans="1:19" hidden="1" x14ac:dyDescent="0.25">
      <c r="A169" s="8" t="s">
        <v>15</v>
      </c>
      <c r="B169" s="8" t="s">
        <v>16</v>
      </c>
      <c r="C169" s="8" t="s">
        <v>17</v>
      </c>
      <c r="D169" s="8" t="s">
        <v>18</v>
      </c>
      <c r="E169" s="8" t="s">
        <v>18</v>
      </c>
      <c r="F169" s="42">
        <v>503.19</v>
      </c>
      <c r="G169" s="42">
        <v>476.82</v>
      </c>
      <c r="H169" s="42">
        <v>456.23</v>
      </c>
      <c r="I169" s="42">
        <v>424.83</v>
      </c>
      <c r="J169" s="42">
        <v>469.35</v>
      </c>
      <c r="K169" s="43">
        <v>460.9</v>
      </c>
      <c r="L169" s="42">
        <v>469.61</v>
      </c>
      <c r="M169" s="43">
        <v>477.74</v>
      </c>
      <c r="N169" s="42">
        <v>464.63</v>
      </c>
      <c r="O169" s="42">
        <v>454.87</v>
      </c>
      <c r="P169" s="42">
        <v>457.44</v>
      </c>
      <c r="Q169" s="42">
        <v>482.28</v>
      </c>
      <c r="R169" s="52">
        <f t="shared" si="2"/>
        <v>170296.33</v>
      </c>
    </row>
    <row r="170" spans="1:19" hidden="1" x14ac:dyDescent="0.25">
      <c r="A170" s="8" t="s">
        <v>98</v>
      </c>
      <c r="B170" s="8" t="s">
        <v>120</v>
      </c>
      <c r="C170" s="8" t="s">
        <v>459</v>
      </c>
      <c r="D170" s="8" t="s">
        <v>460</v>
      </c>
      <c r="E170" s="8" t="s">
        <v>460</v>
      </c>
      <c r="F170" s="42">
        <v>417.89</v>
      </c>
      <c r="G170" s="42">
        <v>480.07</v>
      </c>
      <c r="H170" s="42">
        <v>490.81</v>
      </c>
      <c r="I170" s="42">
        <v>491.87</v>
      </c>
      <c r="J170" s="42">
        <v>447.13</v>
      </c>
      <c r="K170" s="43">
        <v>464.26</v>
      </c>
      <c r="L170" s="42">
        <v>467.73</v>
      </c>
      <c r="M170" s="43">
        <v>467.27</v>
      </c>
      <c r="N170" s="42">
        <v>411.52</v>
      </c>
      <c r="O170" s="42">
        <v>431.2</v>
      </c>
      <c r="P170" s="42">
        <v>482.66</v>
      </c>
      <c r="Q170" s="42">
        <v>542.22</v>
      </c>
      <c r="R170" s="52">
        <f t="shared" si="2"/>
        <v>170143.01</v>
      </c>
    </row>
    <row r="171" spans="1:19" hidden="1" x14ac:dyDescent="0.25">
      <c r="A171" s="8" t="s">
        <v>15</v>
      </c>
      <c r="B171" s="8" t="s">
        <v>24</v>
      </c>
      <c r="C171" s="8" t="s">
        <v>25</v>
      </c>
      <c r="D171" s="8" t="s">
        <v>338</v>
      </c>
      <c r="E171" s="8" t="s">
        <v>338</v>
      </c>
      <c r="F171" s="42">
        <v>498.81</v>
      </c>
      <c r="G171" s="42">
        <v>505.55</v>
      </c>
      <c r="H171" s="42">
        <v>486.81</v>
      </c>
      <c r="I171" s="42">
        <v>491.84</v>
      </c>
      <c r="J171" s="42">
        <v>486.04</v>
      </c>
      <c r="K171" s="43">
        <v>450.07</v>
      </c>
      <c r="L171" s="42">
        <v>458.39</v>
      </c>
      <c r="M171" s="43">
        <v>438.3</v>
      </c>
      <c r="N171" s="42">
        <v>421.14</v>
      </c>
      <c r="O171" s="42">
        <v>445.7</v>
      </c>
      <c r="P171" s="42">
        <v>453.69</v>
      </c>
      <c r="Q171" s="42">
        <v>439.01</v>
      </c>
      <c r="R171" s="52">
        <f t="shared" si="2"/>
        <v>169502.46000000002</v>
      </c>
    </row>
    <row r="172" spans="1:19" x14ac:dyDescent="0.25">
      <c r="A172" s="8" t="s">
        <v>61</v>
      </c>
      <c r="B172" s="8" t="s">
        <v>62</v>
      </c>
      <c r="C172" s="8" t="s">
        <v>29</v>
      </c>
      <c r="D172" s="8" t="s">
        <v>74</v>
      </c>
      <c r="E172" s="8" t="s">
        <v>719</v>
      </c>
      <c r="F172" s="42">
        <v>51.05</v>
      </c>
      <c r="G172" s="42">
        <v>45.33</v>
      </c>
      <c r="H172" s="42">
        <v>50.75</v>
      </c>
      <c r="I172" s="42">
        <v>46.09</v>
      </c>
      <c r="J172" s="42">
        <v>49.1</v>
      </c>
      <c r="K172" s="43">
        <v>53.09</v>
      </c>
      <c r="L172" s="42">
        <v>56.14</v>
      </c>
      <c r="M172" s="43">
        <v>58.86</v>
      </c>
      <c r="N172" s="42">
        <v>57.21</v>
      </c>
      <c r="O172" s="42">
        <v>58.2</v>
      </c>
      <c r="P172" s="42">
        <v>46.44</v>
      </c>
      <c r="Q172" s="42">
        <v>60.32</v>
      </c>
      <c r="R172" s="52">
        <f t="shared" si="2"/>
        <v>19271.160000000003</v>
      </c>
      <c r="S172" s="50">
        <f>+R172/365</f>
        <v>52.797698630136999</v>
      </c>
    </row>
    <row r="173" spans="1:19" hidden="1" x14ac:dyDescent="0.25">
      <c r="A173" s="8" t="s">
        <v>474</v>
      </c>
      <c r="B173" s="8" t="s">
        <v>475</v>
      </c>
      <c r="C173" s="8" t="s">
        <v>242</v>
      </c>
      <c r="D173" s="8" t="s">
        <v>477</v>
      </c>
      <c r="E173" s="8" t="s">
        <v>476</v>
      </c>
      <c r="F173" s="42">
        <v>418.45</v>
      </c>
      <c r="G173" s="42">
        <v>409.33</v>
      </c>
      <c r="H173" s="42">
        <v>404.78</v>
      </c>
      <c r="I173" s="42">
        <v>402.62</v>
      </c>
      <c r="J173" s="42">
        <v>403.58</v>
      </c>
      <c r="K173" s="43">
        <v>422.47</v>
      </c>
      <c r="L173" s="42">
        <v>520.48</v>
      </c>
      <c r="M173" s="43">
        <v>443.94</v>
      </c>
      <c r="N173" s="42">
        <v>380.79</v>
      </c>
      <c r="O173" s="42">
        <v>559.38</v>
      </c>
      <c r="P173" s="42">
        <v>556.23</v>
      </c>
      <c r="Q173" s="42">
        <v>594.5</v>
      </c>
      <c r="R173" s="52">
        <f t="shared" si="2"/>
        <v>168022.94999999998</v>
      </c>
    </row>
    <row r="174" spans="1:19" hidden="1" x14ac:dyDescent="0.25">
      <c r="A174" s="8" t="s">
        <v>124</v>
      </c>
      <c r="B174" s="8" t="s">
        <v>125</v>
      </c>
      <c r="C174" s="8" t="s">
        <v>126</v>
      </c>
      <c r="D174" s="8" t="s">
        <v>437</v>
      </c>
      <c r="E174" s="8" t="s">
        <v>436</v>
      </c>
      <c r="F174" s="42">
        <v>300.37</v>
      </c>
      <c r="G174" s="42">
        <v>303.47000000000003</v>
      </c>
      <c r="H174" s="42">
        <v>302.48</v>
      </c>
      <c r="I174" s="42">
        <v>463.91</v>
      </c>
      <c r="J174" s="42">
        <v>685.31</v>
      </c>
      <c r="K174" s="43">
        <v>614.01</v>
      </c>
      <c r="L174" s="42">
        <v>547.32000000000005</v>
      </c>
      <c r="M174" s="43">
        <v>512.5</v>
      </c>
      <c r="N174" s="42">
        <v>465.54</v>
      </c>
      <c r="O174" s="42">
        <v>433.33</v>
      </c>
      <c r="P174" s="42">
        <v>413.66</v>
      </c>
      <c r="Q174" s="42">
        <v>428.95</v>
      </c>
      <c r="R174" s="52">
        <f t="shared" si="2"/>
        <v>166728.82</v>
      </c>
    </row>
    <row r="175" spans="1:19" hidden="1" x14ac:dyDescent="0.25">
      <c r="A175" s="8" t="s">
        <v>19</v>
      </c>
      <c r="B175" s="8" t="s">
        <v>70</v>
      </c>
      <c r="C175" s="8" t="s">
        <v>67</v>
      </c>
      <c r="D175" s="8" t="s">
        <v>68</v>
      </c>
      <c r="E175" s="8" t="s">
        <v>71</v>
      </c>
      <c r="F175" s="42">
        <v>423.61</v>
      </c>
      <c r="G175" s="42">
        <v>386.92</v>
      </c>
      <c r="H175" s="42">
        <v>460.83</v>
      </c>
      <c r="I175" s="42">
        <v>533.26</v>
      </c>
      <c r="J175" s="42">
        <v>464.79</v>
      </c>
      <c r="K175" s="43">
        <v>452.46</v>
      </c>
      <c r="L175" s="42">
        <v>457.48</v>
      </c>
      <c r="M175" s="43">
        <v>489.09</v>
      </c>
      <c r="N175" s="42">
        <v>469.02</v>
      </c>
      <c r="O175" s="42">
        <v>459.26</v>
      </c>
      <c r="P175" s="42">
        <v>439.81</v>
      </c>
      <c r="Q175" s="42">
        <v>425.16</v>
      </c>
      <c r="R175" s="52">
        <f t="shared" si="2"/>
        <v>166257.07999999999</v>
      </c>
    </row>
    <row r="176" spans="1:19" hidden="1" x14ac:dyDescent="0.25">
      <c r="A176" s="8" t="s">
        <v>19</v>
      </c>
      <c r="B176" s="8" t="s">
        <v>103</v>
      </c>
      <c r="C176" s="8" t="s">
        <v>81</v>
      </c>
      <c r="D176" s="8" t="s">
        <v>326</v>
      </c>
      <c r="E176" s="8" t="s">
        <v>325</v>
      </c>
      <c r="F176" s="42">
        <v>436.5</v>
      </c>
      <c r="G176" s="42">
        <v>490.62</v>
      </c>
      <c r="H176" s="42">
        <v>483.6</v>
      </c>
      <c r="I176" s="42">
        <v>535.99</v>
      </c>
      <c r="J176" s="42">
        <v>502.49</v>
      </c>
      <c r="K176" s="43">
        <v>478.68</v>
      </c>
      <c r="L176" s="42">
        <v>448.03</v>
      </c>
      <c r="M176" s="43">
        <v>457.32</v>
      </c>
      <c r="N176" s="42">
        <v>478.81</v>
      </c>
      <c r="O176" s="42">
        <v>403.55</v>
      </c>
      <c r="P176" s="42">
        <v>324.77999999999997</v>
      </c>
      <c r="Q176" s="42">
        <v>364.55</v>
      </c>
      <c r="R176" s="52">
        <f t="shared" si="2"/>
        <v>164262.39999999997</v>
      </c>
    </row>
    <row r="177" spans="1:19" hidden="1" x14ac:dyDescent="0.25">
      <c r="A177" s="8" t="s">
        <v>124</v>
      </c>
      <c r="B177" s="8" t="s">
        <v>125</v>
      </c>
      <c r="C177" s="8" t="s">
        <v>126</v>
      </c>
      <c r="D177" s="8" t="s">
        <v>269</v>
      </c>
      <c r="E177" s="8" t="s">
        <v>270</v>
      </c>
      <c r="F177" s="42">
        <v>401.84</v>
      </c>
      <c r="G177" s="42">
        <v>422.59</v>
      </c>
      <c r="H177" s="42">
        <v>425.97</v>
      </c>
      <c r="I177" s="42">
        <v>385.59</v>
      </c>
      <c r="J177" s="42">
        <v>460.5</v>
      </c>
      <c r="K177" s="43">
        <v>479.7</v>
      </c>
      <c r="L177" s="42">
        <v>486.53</v>
      </c>
      <c r="M177" s="43">
        <v>461.73</v>
      </c>
      <c r="N177" s="42">
        <v>441.83</v>
      </c>
      <c r="O177" s="42">
        <v>493.51</v>
      </c>
      <c r="P177" s="42">
        <v>458.08</v>
      </c>
      <c r="Q177" s="42">
        <v>459.17</v>
      </c>
      <c r="R177" s="52">
        <f t="shared" si="2"/>
        <v>163655.26999999996</v>
      </c>
    </row>
    <row r="178" spans="1:19" x14ac:dyDescent="0.25">
      <c r="A178" s="8" t="s">
        <v>19</v>
      </c>
      <c r="B178" s="8" t="s">
        <v>66</v>
      </c>
      <c r="C178" s="8" t="s">
        <v>43</v>
      </c>
      <c r="D178" s="8" t="s">
        <v>117</v>
      </c>
      <c r="E178" s="8" t="s">
        <v>117</v>
      </c>
      <c r="F178" s="42">
        <v>338.97</v>
      </c>
      <c r="G178" s="42">
        <v>338.54</v>
      </c>
      <c r="H178" s="42">
        <v>302.64999999999998</v>
      </c>
      <c r="I178" s="42">
        <v>327.60000000000002</v>
      </c>
      <c r="J178" s="42">
        <v>323.06</v>
      </c>
      <c r="K178" s="43">
        <v>306.3</v>
      </c>
      <c r="L178" s="42">
        <v>299.81</v>
      </c>
      <c r="M178" s="43">
        <v>306.13</v>
      </c>
      <c r="N178" s="42">
        <v>302.3</v>
      </c>
      <c r="O178" s="42">
        <v>237.42</v>
      </c>
      <c r="P178" s="42">
        <v>689.67</v>
      </c>
      <c r="Q178" s="42">
        <v>650.80999999999995</v>
      </c>
      <c r="R178" s="52">
        <f t="shared" si="2"/>
        <v>134479.56999999998</v>
      </c>
      <c r="S178" s="50">
        <f>+R178/365</f>
        <v>368.43717808219174</v>
      </c>
    </row>
    <row r="179" spans="1:19" hidden="1" x14ac:dyDescent="0.25">
      <c r="A179" s="8" t="s">
        <v>19</v>
      </c>
      <c r="B179" s="8" t="s">
        <v>20</v>
      </c>
      <c r="C179" s="8" t="s">
        <v>104</v>
      </c>
      <c r="D179" s="8" t="s">
        <v>637</v>
      </c>
      <c r="E179" s="8" t="s">
        <v>641</v>
      </c>
      <c r="F179" s="42">
        <v>485.14</v>
      </c>
      <c r="G179" s="42">
        <v>380.66</v>
      </c>
      <c r="H179" s="42">
        <v>353.16</v>
      </c>
      <c r="I179" s="42">
        <v>467.53</v>
      </c>
      <c r="J179" s="42">
        <v>475.51</v>
      </c>
      <c r="K179" s="43">
        <v>477.82</v>
      </c>
      <c r="L179" s="42">
        <v>492.52</v>
      </c>
      <c r="M179" s="43">
        <v>472.83</v>
      </c>
      <c r="N179" s="42">
        <v>476.38</v>
      </c>
      <c r="O179" s="42">
        <v>427.66</v>
      </c>
      <c r="P179" s="42">
        <v>379.39</v>
      </c>
      <c r="Q179" s="42">
        <v>393.67</v>
      </c>
      <c r="R179" s="52">
        <f t="shared" si="2"/>
        <v>160807.26999999999</v>
      </c>
    </row>
    <row r="180" spans="1:19" hidden="1" x14ac:dyDescent="0.25">
      <c r="A180" s="8" t="s">
        <v>124</v>
      </c>
      <c r="B180" s="8" t="s">
        <v>425</v>
      </c>
      <c r="C180" s="8" t="s">
        <v>115</v>
      </c>
      <c r="D180" s="8" t="s">
        <v>479</v>
      </c>
      <c r="E180" s="8" t="s">
        <v>481</v>
      </c>
      <c r="F180" s="42">
        <v>476.64</v>
      </c>
      <c r="G180" s="42">
        <v>521.66</v>
      </c>
      <c r="H180" s="42">
        <v>508.36</v>
      </c>
      <c r="I180" s="42">
        <v>489.44</v>
      </c>
      <c r="J180" s="42">
        <v>449.87</v>
      </c>
      <c r="K180" s="43">
        <v>332.33</v>
      </c>
      <c r="L180" s="42">
        <v>442.9</v>
      </c>
      <c r="M180" s="43">
        <v>441.91</v>
      </c>
      <c r="N180" s="42">
        <v>430.6</v>
      </c>
      <c r="O180" s="42">
        <v>406.61</v>
      </c>
      <c r="P180" s="42">
        <v>404.67</v>
      </c>
      <c r="Q180" s="42">
        <v>381.16</v>
      </c>
      <c r="R180" s="52">
        <f t="shared" si="2"/>
        <v>160648.62999999998</v>
      </c>
    </row>
    <row r="181" spans="1:19" x14ac:dyDescent="0.25">
      <c r="A181" s="8" t="s">
        <v>27</v>
      </c>
      <c r="B181" s="8" t="s">
        <v>28</v>
      </c>
      <c r="C181" s="8" t="s">
        <v>29</v>
      </c>
      <c r="D181" s="8" t="s">
        <v>30</v>
      </c>
      <c r="E181" s="8" t="s">
        <v>36</v>
      </c>
      <c r="F181" s="42">
        <v>188.15</v>
      </c>
      <c r="G181" s="42">
        <v>193.51</v>
      </c>
      <c r="H181" s="42">
        <v>163.98</v>
      </c>
      <c r="I181" s="42">
        <v>139.56</v>
      </c>
      <c r="J181" s="42">
        <v>145.58000000000001</v>
      </c>
      <c r="K181" s="43">
        <v>139.51</v>
      </c>
      <c r="L181" s="42">
        <v>174.03</v>
      </c>
      <c r="M181" s="43">
        <v>193.01</v>
      </c>
      <c r="N181" s="42">
        <v>222.51</v>
      </c>
      <c r="O181" s="42">
        <v>194.86</v>
      </c>
      <c r="P181" s="42">
        <v>187.87</v>
      </c>
      <c r="Q181" s="42">
        <v>188.58</v>
      </c>
      <c r="R181" s="52">
        <f t="shared" si="2"/>
        <v>64795.67</v>
      </c>
      <c r="S181" s="50">
        <f>+R181/365</f>
        <v>177.52238356164384</v>
      </c>
    </row>
    <row r="182" spans="1:19" hidden="1" x14ac:dyDescent="0.25">
      <c r="A182" s="8" t="s">
        <v>79</v>
      </c>
      <c r="B182" s="8" t="s">
        <v>80</v>
      </c>
      <c r="C182" s="8" t="s">
        <v>81</v>
      </c>
      <c r="D182" s="8" t="s">
        <v>83</v>
      </c>
      <c r="E182" s="8" t="s">
        <v>530</v>
      </c>
      <c r="F182" s="42">
        <v>0</v>
      </c>
      <c r="G182" s="42">
        <v>0</v>
      </c>
      <c r="H182" s="42">
        <v>0</v>
      </c>
      <c r="I182" s="42">
        <v>0</v>
      </c>
      <c r="J182" s="42">
        <v>52.62</v>
      </c>
      <c r="K182" s="43">
        <v>308.30699999999996</v>
      </c>
      <c r="L182" s="42">
        <v>0</v>
      </c>
      <c r="M182" s="43">
        <v>0</v>
      </c>
      <c r="N182" s="42">
        <v>1521.9</v>
      </c>
      <c r="O182" s="42">
        <v>2099.81</v>
      </c>
      <c r="P182" s="42">
        <v>1257.06</v>
      </c>
      <c r="Q182" s="42">
        <v>0</v>
      </c>
      <c r="R182" s="52">
        <f t="shared" si="2"/>
        <v>159343.34</v>
      </c>
    </row>
    <row r="183" spans="1:19" x14ac:dyDescent="0.25">
      <c r="A183" s="8" t="s">
        <v>89</v>
      </c>
      <c r="B183" s="8" t="s">
        <v>197</v>
      </c>
      <c r="C183" s="8" t="s">
        <v>29</v>
      </c>
      <c r="D183" s="8" t="s">
        <v>200</v>
      </c>
      <c r="E183" s="8" t="s">
        <v>199</v>
      </c>
      <c r="F183" s="42">
        <v>892.5</v>
      </c>
      <c r="G183" s="42">
        <v>893.52</v>
      </c>
      <c r="H183" s="42">
        <v>899.49</v>
      </c>
      <c r="I183" s="42">
        <v>885.4</v>
      </c>
      <c r="J183" s="42">
        <v>911.39</v>
      </c>
      <c r="K183" s="43">
        <v>920.18</v>
      </c>
      <c r="L183" s="42">
        <v>890.47</v>
      </c>
      <c r="M183" s="43">
        <v>900.18</v>
      </c>
      <c r="N183" s="42">
        <v>984.05</v>
      </c>
      <c r="O183" s="42">
        <v>963</v>
      </c>
      <c r="P183" s="42">
        <v>906.41</v>
      </c>
      <c r="Q183" s="42">
        <v>913.01</v>
      </c>
      <c r="R183" s="52">
        <f t="shared" si="2"/>
        <v>333371</v>
      </c>
      <c r="S183" s="50">
        <f>+R183/365</f>
        <v>913.34520547945203</v>
      </c>
    </row>
    <row r="184" spans="1:19" hidden="1" x14ac:dyDescent="0.25">
      <c r="A184" s="8" t="s">
        <v>19</v>
      </c>
      <c r="B184" s="8" t="s">
        <v>103</v>
      </c>
      <c r="C184" s="8" t="s">
        <v>17</v>
      </c>
      <c r="D184" s="8" t="s">
        <v>668</v>
      </c>
      <c r="E184" s="8" t="s">
        <v>676</v>
      </c>
      <c r="F184" s="42">
        <v>461.49</v>
      </c>
      <c r="G184" s="42">
        <v>475.24</v>
      </c>
      <c r="H184" s="42">
        <v>440.53</v>
      </c>
      <c r="I184" s="42">
        <v>393.62</v>
      </c>
      <c r="J184" s="42">
        <v>415.71</v>
      </c>
      <c r="K184" s="43">
        <v>455.04</v>
      </c>
      <c r="L184" s="42">
        <v>461.41</v>
      </c>
      <c r="M184" s="43">
        <v>442.59</v>
      </c>
      <c r="N184" s="42">
        <v>447.71</v>
      </c>
      <c r="O184" s="42">
        <v>433.49</v>
      </c>
      <c r="P184" s="42">
        <v>407.76</v>
      </c>
      <c r="Q184" s="42">
        <v>386.5</v>
      </c>
      <c r="R184" s="52">
        <f t="shared" si="2"/>
        <v>158723.93999999997</v>
      </c>
    </row>
    <row r="185" spans="1:19" hidden="1" x14ac:dyDescent="0.25">
      <c r="A185" s="8" t="s">
        <v>19</v>
      </c>
      <c r="B185" s="8" t="s">
        <v>66</v>
      </c>
      <c r="C185" s="8" t="s">
        <v>220</v>
      </c>
      <c r="D185" s="8" t="s">
        <v>607</v>
      </c>
      <c r="E185" s="8" t="s">
        <v>607</v>
      </c>
      <c r="F185" s="42">
        <v>505.67</v>
      </c>
      <c r="G185" s="42">
        <v>486.98</v>
      </c>
      <c r="H185" s="42">
        <v>477.04</v>
      </c>
      <c r="I185" s="42">
        <v>437.61</v>
      </c>
      <c r="J185" s="42">
        <v>409.53</v>
      </c>
      <c r="K185" s="43">
        <v>455.87</v>
      </c>
      <c r="L185" s="42">
        <v>479.65</v>
      </c>
      <c r="M185" s="43">
        <v>451.17</v>
      </c>
      <c r="N185" s="42">
        <v>420.54</v>
      </c>
      <c r="O185" s="42">
        <v>337.48</v>
      </c>
      <c r="P185" s="42">
        <v>342.35</v>
      </c>
      <c r="Q185" s="42">
        <v>336.72</v>
      </c>
      <c r="R185" s="52">
        <f t="shared" si="2"/>
        <v>156241.60000000001</v>
      </c>
    </row>
    <row r="186" spans="1:19" x14ac:dyDescent="0.25">
      <c r="A186" s="8" t="s">
        <v>89</v>
      </c>
      <c r="B186" s="8" t="s">
        <v>273</v>
      </c>
      <c r="C186" s="8" t="s">
        <v>29</v>
      </c>
      <c r="D186" s="8" t="s">
        <v>330</v>
      </c>
      <c r="E186" s="8" t="s">
        <v>334</v>
      </c>
      <c r="F186" s="42">
        <v>3611.12</v>
      </c>
      <c r="G186" s="42">
        <v>3581.12</v>
      </c>
      <c r="H186" s="42">
        <v>3520.36</v>
      </c>
      <c r="I186" s="42">
        <v>3782.35</v>
      </c>
      <c r="J186" s="42">
        <v>3892.08</v>
      </c>
      <c r="K186" s="43">
        <v>3717.18</v>
      </c>
      <c r="L186" s="42">
        <v>3990.5</v>
      </c>
      <c r="M186" s="43">
        <v>3829.74</v>
      </c>
      <c r="N186" s="42">
        <v>3799.5</v>
      </c>
      <c r="O186" s="42">
        <v>3620.91</v>
      </c>
      <c r="P186" s="42">
        <v>3518.07</v>
      </c>
      <c r="Q186" s="42">
        <v>3851.07</v>
      </c>
      <c r="R186" s="52">
        <f t="shared" si="2"/>
        <v>1360573.54</v>
      </c>
      <c r="S186" s="50">
        <f>+R186/365</f>
        <v>3727.5987397260274</v>
      </c>
    </row>
    <row r="187" spans="1:19" hidden="1" x14ac:dyDescent="0.25">
      <c r="A187" s="8" t="s">
        <v>19</v>
      </c>
      <c r="B187" s="8" t="s">
        <v>20</v>
      </c>
      <c r="C187" s="8" t="s">
        <v>17</v>
      </c>
      <c r="D187" s="8" t="s">
        <v>613</v>
      </c>
      <c r="E187" s="8" t="s">
        <v>617</v>
      </c>
      <c r="F187" s="42">
        <v>544.05999999999995</v>
      </c>
      <c r="G187" s="42">
        <v>424.7</v>
      </c>
      <c r="H187" s="42">
        <v>394.64</v>
      </c>
      <c r="I187" s="42">
        <v>378.7</v>
      </c>
      <c r="J187" s="42">
        <v>347.14</v>
      </c>
      <c r="K187" s="43">
        <v>327.38</v>
      </c>
      <c r="L187" s="42">
        <v>315.99</v>
      </c>
      <c r="M187" s="43">
        <v>291.18</v>
      </c>
      <c r="N187" s="42">
        <v>333.39</v>
      </c>
      <c r="O187" s="42">
        <v>525.58000000000004</v>
      </c>
      <c r="P187" s="42">
        <v>560.75</v>
      </c>
      <c r="Q187" s="42">
        <v>577.38</v>
      </c>
      <c r="R187" s="52">
        <f t="shared" si="2"/>
        <v>152773.26999999999</v>
      </c>
    </row>
    <row r="188" spans="1:19" hidden="1" x14ac:dyDescent="0.25">
      <c r="A188" s="8" t="s">
        <v>133</v>
      </c>
      <c r="B188" s="8" t="s">
        <v>292</v>
      </c>
      <c r="C188" s="8" t="s">
        <v>304</v>
      </c>
      <c r="D188" s="8" t="s">
        <v>510</v>
      </c>
      <c r="E188" s="8" t="s">
        <v>509</v>
      </c>
      <c r="F188" s="42">
        <v>368.46</v>
      </c>
      <c r="G188" s="42">
        <v>288.92</v>
      </c>
      <c r="H188" s="42">
        <v>395.55</v>
      </c>
      <c r="I188" s="42">
        <v>324.31</v>
      </c>
      <c r="J188" s="42">
        <v>612.88</v>
      </c>
      <c r="K188" s="43">
        <v>465.65</v>
      </c>
      <c r="L188" s="42">
        <v>414.16</v>
      </c>
      <c r="M188" s="43">
        <v>424.46</v>
      </c>
      <c r="N188" s="42">
        <v>423.39</v>
      </c>
      <c r="O188" s="42">
        <v>439.46</v>
      </c>
      <c r="P188" s="42">
        <v>413.43</v>
      </c>
      <c r="Q188" s="42">
        <v>418.93</v>
      </c>
      <c r="R188" s="52">
        <f t="shared" si="2"/>
        <v>152184.05999999997</v>
      </c>
    </row>
    <row r="189" spans="1:19" hidden="1" x14ac:dyDescent="0.25">
      <c r="A189" s="8" t="s">
        <v>19</v>
      </c>
      <c r="B189" s="8" t="s">
        <v>20</v>
      </c>
      <c r="C189" s="8" t="s">
        <v>304</v>
      </c>
      <c r="D189" s="8" t="s">
        <v>306</v>
      </c>
      <c r="E189" s="8" t="s">
        <v>305</v>
      </c>
      <c r="F189" s="42">
        <v>511.01</v>
      </c>
      <c r="G189" s="42">
        <v>136.72999999999999</v>
      </c>
      <c r="H189" s="42">
        <v>532.54999999999995</v>
      </c>
      <c r="I189" s="42">
        <v>447.94</v>
      </c>
      <c r="J189" s="42">
        <v>430.88</v>
      </c>
      <c r="K189" s="43">
        <v>418.35</v>
      </c>
      <c r="L189" s="42">
        <v>415.28</v>
      </c>
      <c r="M189" s="43">
        <v>410.81</v>
      </c>
      <c r="N189" s="42">
        <v>414.67</v>
      </c>
      <c r="O189" s="42">
        <v>413.67</v>
      </c>
      <c r="P189" s="42">
        <v>400.3</v>
      </c>
      <c r="Q189" s="42">
        <v>327.79</v>
      </c>
      <c r="R189" s="52">
        <f t="shared" si="2"/>
        <v>148567.93</v>
      </c>
    </row>
    <row r="190" spans="1:19" hidden="1" x14ac:dyDescent="0.25">
      <c r="A190" s="8" t="s">
        <v>19</v>
      </c>
      <c r="B190" s="8" t="s">
        <v>103</v>
      </c>
      <c r="C190" s="8" t="s">
        <v>81</v>
      </c>
      <c r="D190" s="8" t="s">
        <v>312</v>
      </c>
      <c r="E190" s="8" t="s">
        <v>311</v>
      </c>
      <c r="F190" s="42">
        <v>442.54</v>
      </c>
      <c r="G190" s="42">
        <v>433.6</v>
      </c>
      <c r="H190" s="42">
        <v>427.72</v>
      </c>
      <c r="I190" s="42">
        <v>421.02</v>
      </c>
      <c r="J190" s="42">
        <v>409.3</v>
      </c>
      <c r="K190" s="43">
        <v>400.85</v>
      </c>
      <c r="L190" s="42">
        <v>398.59</v>
      </c>
      <c r="M190" s="43">
        <v>391.93</v>
      </c>
      <c r="N190" s="42">
        <v>378.14</v>
      </c>
      <c r="O190" s="42">
        <v>379.61</v>
      </c>
      <c r="P190" s="42">
        <v>370.17</v>
      </c>
      <c r="Q190" s="42">
        <v>371.46</v>
      </c>
      <c r="R190" s="52">
        <f t="shared" si="2"/>
        <v>146701.85</v>
      </c>
    </row>
    <row r="191" spans="1:19" hidden="1" x14ac:dyDescent="0.25">
      <c r="A191" s="8" t="s">
        <v>267</v>
      </c>
      <c r="B191" s="8" t="s">
        <v>268</v>
      </c>
      <c r="C191" s="8" t="s">
        <v>126</v>
      </c>
      <c r="D191" s="8" t="s">
        <v>269</v>
      </c>
      <c r="E191" s="8" t="s">
        <v>269</v>
      </c>
      <c r="F191" s="42">
        <v>436.47</v>
      </c>
      <c r="G191" s="42">
        <v>418.81</v>
      </c>
      <c r="H191" s="42">
        <v>405.48</v>
      </c>
      <c r="I191" s="42">
        <v>404.14</v>
      </c>
      <c r="J191" s="42">
        <v>414.64</v>
      </c>
      <c r="K191" s="43">
        <v>382.74</v>
      </c>
      <c r="L191" s="42">
        <v>319.2</v>
      </c>
      <c r="M191" s="43">
        <v>389.86</v>
      </c>
      <c r="N191" s="42">
        <v>421.84</v>
      </c>
      <c r="O191" s="42">
        <v>394.07</v>
      </c>
      <c r="P191" s="42">
        <v>386.35</v>
      </c>
      <c r="Q191" s="42">
        <v>410.94</v>
      </c>
      <c r="R191" s="52">
        <f t="shared" si="2"/>
        <v>145469.24</v>
      </c>
    </row>
    <row r="192" spans="1:19" x14ac:dyDescent="0.25">
      <c r="A192" s="8" t="s">
        <v>61</v>
      </c>
      <c r="B192" s="8" t="s">
        <v>417</v>
      </c>
      <c r="C192" s="8" t="s">
        <v>29</v>
      </c>
      <c r="D192" s="8" t="s">
        <v>411</v>
      </c>
      <c r="E192" s="8" t="s">
        <v>418</v>
      </c>
      <c r="F192" s="42">
        <v>338.36</v>
      </c>
      <c r="G192" s="42">
        <v>374.59</v>
      </c>
      <c r="H192" s="42">
        <v>376.33</v>
      </c>
      <c r="I192" s="42">
        <v>0</v>
      </c>
      <c r="J192" s="42">
        <v>311.92</v>
      </c>
      <c r="K192" s="43">
        <v>0</v>
      </c>
      <c r="L192" s="42">
        <v>363.02</v>
      </c>
      <c r="M192" s="43">
        <v>372.04</v>
      </c>
      <c r="N192" s="42">
        <v>358.98</v>
      </c>
      <c r="O192" s="42">
        <v>54.44</v>
      </c>
      <c r="P192" s="42">
        <v>186.17</v>
      </c>
      <c r="Q192" s="42">
        <v>308.8</v>
      </c>
      <c r="R192" s="52">
        <f t="shared" si="2"/>
        <v>92715.23000000001</v>
      </c>
      <c r="S192" s="50">
        <f>+R192/365</f>
        <v>254.01432876712332</v>
      </c>
    </row>
    <row r="193" spans="1:19" hidden="1" x14ac:dyDescent="0.25">
      <c r="A193" s="8" t="s">
        <v>19</v>
      </c>
      <c r="B193" s="8" t="s">
        <v>299</v>
      </c>
      <c r="C193" s="8" t="s">
        <v>81</v>
      </c>
      <c r="D193" s="8" t="s">
        <v>301</v>
      </c>
      <c r="E193" s="8" t="s">
        <v>300</v>
      </c>
      <c r="F193" s="42">
        <v>268.36</v>
      </c>
      <c r="G193" s="42">
        <v>324.22000000000003</v>
      </c>
      <c r="H193" s="42">
        <v>327.99</v>
      </c>
      <c r="I193" s="42">
        <v>361.79</v>
      </c>
      <c r="J193" s="42">
        <v>486.93</v>
      </c>
      <c r="K193" s="43">
        <v>460.86</v>
      </c>
      <c r="L193" s="42">
        <v>443.49</v>
      </c>
      <c r="M193" s="43">
        <v>448.04</v>
      </c>
      <c r="N193" s="42">
        <v>439.84</v>
      </c>
      <c r="O193" s="42">
        <v>391.46</v>
      </c>
      <c r="P193" s="42">
        <v>396.21</v>
      </c>
      <c r="Q193" s="42">
        <v>414.75</v>
      </c>
      <c r="R193" s="52">
        <f t="shared" si="2"/>
        <v>145050.78</v>
      </c>
    </row>
    <row r="194" spans="1:19" x14ac:dyDescent="0.25">
      <c r="A194" s="8" t="s">
        <v>61</v>
      </c>
      <c r="B194" s="8" t="s">
        <v>399</v>
      </c>
      <c r="C194" s="8" t="s">
        <v>29</v>
      </c>
      <c r="D194" s="8" t="s">
        <v>411</v>
      </c>
      <c r="E194" s="8" t="s">
        <v>418</v>
      </c>
      <c r="F194" s="42">
        <v>0</v>
      </c>
      <c r="G194" s="42">
        <v>0</v>
      </c>
      <c r="H194" s="42">
        <v>0</v>
      </c>
      <c r="I194" s="42">
        <v>198.14</v>
      </c>
      <c r="J194" s="42">
        <v>0</v>
      </c>
      <c r="K194" s="43">
        <v>309.56</v>
      </c>
      <c r="L194" s="42">
        <v>0</v>
      </c>
      <c r="M194" s="43">
        <v>0</v>
      </c>
      <c r="N194" s="42">
        <v>0</v>
      </c>
      <c r="O194" s="42">
        <v>0</v>
      </c>
      <c r="P194" s="42">
        <v>0</v>
      </c>
      <c r="Q194" s="42">
        <v>0</v>
      </c>
      <c r="R194" s="52">
        <f t="shared" si="2"/>
        <v>15231</v>
      </c>
      <c r="S194" s="50">
        <f>+R194/365</f>
        <v>41.728767123287675</v>
      </c>
    </row>
    <row r="195" spans="1:19" hidden="1" x14ac:dyDescent="0.25">
      <c r="A195" s="8" t="s">
        <v>19</v>
      </c>
      <c r="B195" s="8" t="s">
        <v>20</v>
      </c>
      <c r="C195" s="8" t="s">
        <v>17</v>
      </c>
      <c r="D195" s="8" t="s">
        <v>610</v>
      </c>
      <c r="E195" s="8" t="s">
        <v>621</v>
      </c>
      <c r="F195" s="42">
        <v>408.32</v>
      </c>
      <c r="G195" s="42">
        <v>443.04</v>
      </c>
      <c r="H195" s="42">
        <v>406.76</v>
      </c>
      <c r="I195" s="42">
        <v>364.89</v>
      </c>
      <c r="J195" s="42">
        <v>377.4</v>
      </c>
      <c r="K195" s="43">
        <v>385.77</v>
      </c>
      <c r="L195" s="42">
        <v>336.04</v>
      </c>
      <c r="M195" s="43">
        <v>313.79000000000002</v>
      </c>
      <c r="N195" s="42">
        <v>294.7</v>
      </c>
      <c r="O195" s="42">
        <v>394.33</v>
      </c>
      <c r="P195" s="42">
        <v>468.02</v>
      </c>
      <c r="Q195" s="42">
        <v>452.45</v>
      </c>
      <c r="R195" s="52">
        <f t="shared" si="2"/>
        <v>141168.31</v>
      </c>
    </row>
    <row r="196" spans="1:19" hidden="1" x14ac:dyDescent="0.25">
      <c r="A196" s="8" t="s">
        <v>19</v>
      </c>
      <c r="B196" s="8" t="s">
        <v>66</v>
      </c>
      <c r="C196" s="8" t="s">
        <v>67</v>
      </c>
      <c r="D196" s="8" t="s">
        <v>68</v>
      </c>
      <c r="E196" s="8" t="s">
        <v>68</v>
      </c>
      <c r="F196" s="42">
        <v>408.63</v>
      </c>
      <c r="G196" s="42">
        <v>400.44</v>
      </c>
      <c r="H196" s="42">
        <v>391.62</v>
      </c>
      <c r="I196" s="42">
        <v>360.39</v>
      </c>
      <c r="J196" s="42">
        <v>364.28</v>
      </c>
      <c r="K196" s="43">
        <v>378.95</v>
      </c>
      <c r="L196" s="42">
        <v>392.81</v>
      </c>
      <c r="M196" s="43">
        <v>382.15</v>
      </c>
      <c r="N196" s="42">
        <v>373.92</v>
      </c>
      <c r="O196" s="42">
        <v>378.16</v>
      </c>
      <c r="P196" s="42">
        <v>367.49</v>
      </c>
      <c r="Q196" s="42">
        <v>366.88</v>
      </c>
      <c r="R196" s="52">
        <f t="shared" si="2"/>
        <v>138855.25</v>
      </c>
    </row>
    <row r="197" spans="1:19" hidden="1" x14ac:dyDescent="0.25">
      <c r="A197" s="8" t="s">
        <v>124</v>
      </c>
      <c r="B197" s="8" t="s">
        <v>125</v>
      </c>
      <c r="C197" s="8" t="s">
        <v>67</v>
      </c>
      <c r="D197" s="8" t="s">
        <v>344</v>
      </c>
      <c r="E197" s="8" t="s">
        <v>345</v>
      </c>
      <c r="F197" s="42">
        <v>440.55</v>
      </c>
      <c r="G197" s="42">
        <v>359.47</v>
      </c>
      <c r="H197" s="42">
        <v>268.2</v>
      </c>
      <c r="I197" s="42">
        <v>273.20999999999998</v>
      </c>
      <c r="J197" s="42">
        <v>406.83</v>
      </c>
      <c r="K197" s="43">
        <v>486.11</v>
      </c>
      <c r="L197" s="42">
        <v>421.4</v>
      </c>
      <c r="M197" s="43">
        <v>427.61</v>
      </c>
      <c r="N197" s="42">
        <v>361.86</v>
      </c>
      <c r="O197" s="42">
        <v>360.73</v>
      </c>
      <c r="P197" s="42">
        <v>324.91000000000003</v>
      </c>
      <c r="Q197" s="42">
        <v>386.44</v>
      </c>
      <c r="R197" s="52">
        <f t="shared" si="2"/>
        <v>137512.41999999998</v>
      </c>
    </row>
    <row r="198" spans="1:19" x14ac:dyDescent="0.25">
      <c r="A198" s="8" t="s">
        <v>124</v>
      </c>
      <c r="B198" s="8" t="s">
        <v>373</v>
      </c>
      <c r="C198" s="8" t="s">
        <v>29</v>
      </c>
      <c r="D198" s="8" t="s">
        <v>375</v>
      </c>
      <c r="E198" s="8" t="s">
        <v>381</v>
      </c>
      <c r="F198" s="42">
        <v>259.98</v>
      </c>
      <c r="G198" s="42">
        <v>240.47</v>
      </c>
      <c r="H198" s="42">
        <v>205.9</v>
      </c>
      <c r="I198" s="42">
        <v>5.08</v>
      </c>
      <c r="J198" s="42">
        <v>179.82</v>
      </c>
      <c r="K198" s="43">
        <v>558.84</v>
      </c>
      <c r="L198" s="42">
        <v>419.31</v>
      </c>
      <c r="M198" s="43">
        <v>383.7</v>
      </c>
      <c r="N198" s="42">
        <v>428.54</v>
      </c>
      <c r="O198" s="42">
        <v>386.37</v>
      </c>
      <c r="P198" s="42">
        <v>81.14</v>
      </c>
      <c r="Q198" s="42">
        <v>397.79</v>
      </c>
      <c r="R198" s="52">
        <f t="shared" si="2"/>
        <v>108160.13</v>
      </c>
      <c r="S198" s="50">
        <f>+R198/365</f>
        <v>296.32912328767122</v>
      </c>
    </row>
    <row r="199" spans="1:19" x14ac:dyDescent="0.25">
      <c r="A199" s="8" t="s">
        <v>124</v>
      </c>
      <c r="B199" s="8" t="s">
        <v>379</v>
      </c>
      <c r="C199" s="8" t="s">
        <v>29</v>
      </c>
      <c r="D199" s="8" t="s">
        <v>375</v>
      </c>
      <c r="E199" s="8" t="s">
        <v>381</v>
      </c>
      <c r="F199" s="42">
        <v>484.24</v>
      </c>
      <c r="G199" s="42">
        <v>449.19</v>
      </c>
      <c r="H199" s="42">
        <v>430.25</v>
      </c>
      <c r="I199" s="42">
        <v>403.82</v>
      </c>
      <c r="J199" s="42">
        <v>375.69</v>
      </c>
      <c r="K199" s="43">
        <v>366.25</v>
      </c>
      <c r="L199" s="42">
        <v>352.02</v>
      </c>
      <c r="M199" s="43">
        <v>358.42</v>
      </c>
      <c r="N199" s="42">
        <v>29.56</v>
      </c>
      <c r="O199" s="42">
        <v>32.979999999999997</v>
      </c>
      <c r="P199" s="42">
        <v>66.239999999999995</v>
      </c>
      <c r="Q199" s="42">
        <v>178.81</v>
      </c>
      <c r="R199" s="52">
        <f t="shared" si="2"/>
        <v>107138.13</v>
      </c>
      <c r="S199" s="50">
        <f>+R199/365</f>
        <v>293.52912328767127</v>
      </c>
    </row>
    <row r="200" spans="1:19" hidden="1" x14ac:dyDescent="0.25">
      <c r="A200" s="8" t="s">
        <v>19</v>
      </c>
      <c r="B200" s="8" t="s">
        <v>78</v>
      </c>
      <c r="C200" s="8" t="s">
        <v>280</v>
      </c>
      <c r="D200" s="8" t="s">
        <v>319</v>
      </c>
      <c r="E200" s="8" t="s">
        <v>321</v>
      </c>
      <c r="F200" s="42">
        <v>404.43</v>
      </c>
      <c r="G200" s="42">
        <v>346.2</v>
      </c>
      <c r="H200" s="42">
        <v>351.16</v>
      </c>
      <c r="I200" s="42">
        <v>379.72</v>
      </c>
      <c r="J200" s="42">
        <v>396.38</v>
      </c>
      <c r="K200" s="43">
        <v>388.61</v>
      </c>
      <c r="L200" s="42">
        <v>377.35</v>
      </c>
      <c r="M200" s="43">
        <v>350.36</v>
      </c>
      <c r="N200" s="42">
        <v>360.9</v>
      </c>
      <c r="O200" s="42">
        <v>244.87</v>
      </c>
      <c r="P200" s="42">
        <v>352.9</v>
      </c>
      <c r="Q200" s="42">
        <v>342.69</v>
      </c>
      <c r="R200" s="52">
        <f t="shared" si="2"/>
        <v>130641.94</v>
      </c>
    </row>
    <row r="201" spans="1:19" hidden="1" x14ac:dyDescent="0.25">
      <c r="A201" s="8" t="s">
        <v>19</v>
      </c>
      <c r="B201" s="8" t="s">
        <v>66</v>
      </c>
      <c r="C201" s="8" t="s">
        <v>549</v>
      </c>
      <c r="D201" s="8" t="s">
        <v>551</v>
      </c>
      <c r="E201" s="8" t="s">
        <v>550</v>
      </c>
      <c r="F201" s="42">
        <v>388.92</v>
      </c>
      <c r="G201" s="42">
        <v>459.94</v>
      </c>
      <c r="H201" s="42">
        <v>395.15</v>
      </c>
      <c r="I201" s="42">
        <v>380.08</v>
      </c>
      <c r="J201" s="42">
        <v>389.81</v>
      </c>
      <c r="K201" s="43">
        <v>332.72</v>
      </c>
      <c r="L201" s="42">
        <v>309.89999999999998</v>
      </c>
      <c r="M201" s="43">
        <v>334.87</v>
      </c>
      <c r="N201" s="42">
        <v>320.37</v>
      </c>
      <c r="O201" s="42">
        <v>315.49</v>
      </c>
      <c r="P201" s="42">
        <v>260.08</v>
      </c>
      <c r="Q201" s="42">
        <v>258.54000000000002</v>
      </c>
      <c r="R201" s="52">
        <f t="shared" si="2"/>
        <v>125848.90000000001</v>
      </c>
    </row>
    <row r="202" spans="1:19" hidden="1" x14ac:dyDescent="0.25">
      <c r="A202" s="8" t="s">
        <v>79</v>
      </c>
      <c r="B202" s="8" t="s">
        <v>137</v>
      </c>
      <c r="C202" s="8" t="s">
        <v>138</v>
      </c>
      <c r="D202" s="8" t="s">
        <v>171</v>
      </c>
      <c r="E202" s="8" t="s">
        <v>597</v>
      </c>
      <c r="F202" s="42">
        <v>791.9</v>
      </c>
      <c r="G202" s="42">
        <v>500.29</v>
      </c>
      <c r="H202" s="42">
        <v>403.58</v>
      </c>
      <c r="I202" s="42">
        <v>423.87</v>
      </c>
      <c r="J202" s="42">
        <v>306.39</v>
      </c>
      <c r="K202" s="43">
        <v>296.23</v>
      </c>
      <c r="L202" s="42">
        <v>181.65</v>
      </c>
      <c r="M202" s="43">
        <v>283.94</v>
      </c>
      <c r="N202" s="42">
        <v>220.8</v>
      </c>
      <c r="O202" s="42">
        <v>267.16000000000003</v>
      </c>
      <c r="P202" s="42">
        <v>232.17</v>
      </c>
      <c r="Q202" s="42">
        <v>233.94</v>
      </c>
      <c r="R202" s="52">
        <f t="shared" si="2"/>
        <v>125725.58</v>
      </c>
    </row>
    <row r="203" spans="1:19" hidden="1" x14ac:dyDescent="0.25">
      <c r="A203" s="8" t="s">
        <v>27</v>
      </c>
      <c r="B203" s="8" t="s">
        <v>158</v>
      </c>
      <c r="C203" s="8" t="s">
        <v>17</v>
      </c>
      <c r="D203" s="8" t="s">
        <v>34</v>
      </c>
      <c r="E203" s="8" t="s">
        <v>266</v>
      </c>
      <c r="F203" s="42">
        <v>469.59</v>
      </c>
      <c r="G203" s="42">
        <v>471.49</v>
      </c>
      <c r="H203" s="42">
        <v>433.98</v>
      </c>
      <c r="I203" s="42">
        <v>444.13</v>
      </c>
      <c r="J203" s="42">
        <v>499.92</v>
      </c>
      <c r="K203" s="43">
        <v>442.45</v>
      </c>
      <c r="L203" s="42">
        <v>417.27</v>
      </c>
      <c r="M203" s="43">
        <v>302.20999999999998</v>
      </c>
      <c r="N203" s="42">
        <v>143.25</v>
      </c>
      <c r="O203" s="42">
        <v>144.44</v>
      </c>
      <c r="P203" s="42">
        <v>137.26</v>
      </c>
      <c r="Q203" s="42">
        <v>128.88</v>
      </c>
      <c r="R203" s="52">
        <f t="shared" si="2"/>
        <v>122499.40999999999</v>
      </c>
    </row>
    <row r="204" spans="1:19" hidden="1" x14ac:dyDescent="0.25">
      <c r="A204" s="8" t="s">
        <v>19</v>
      </c>
      <c r="B204" s="8" t="s">
        <v>46</v>
      </c>
      <c r="C204" s="8" t="s">
        <v>81</v>
      </c>
      <c r="D204" s="8" t="s">
        <v>324</v>
      </c>
      <c r="E204" s="8" t="s">
        <v>323</v>
      </c>
      <c r="F204" s="42">
        <v>375.04</v>
      </c>
      <c r="G204" s="42">
        <v>367.18</v>
      </c>
      <c r="H204" s="42">
        <v>357.1</v>
      </c>
      <c r="I204" s="42">
        <v>346.24</v>
      </c>
      <c r="J204" s="42">
        <v>339.89</v>
      </c>
      <c r="K204" s="43">
        <v>329.44</v>
      </c>
      <c r="L204" s="42">
        <v>324.64999999999998</v>
      </c>
      <c r="M204" s="43">
        <v>316.69</v>
      </c>
      <c r="N204" s="42">
        <v>307.08</v>
      </c>
      <c r="O204" s="42">
        <v>305.39999999999998</v>
      </c>
      <c r="P204" s="42">
        <v>299.45999999999998</v>
      </c>
      <c r="Q204" s="42">
        <v>288.89999999999998</v>
      </c>
      <c r="R204" s="52">
        <f t="shared" si="2"/>
        <v>120285.40999999997</v>
      </c>
    </row>
    <row r="205" spans="1:19" hidden="1" x14ac:dyDescent="0.25">
      <c r="A205" s="8" t="s">
        <v>19</v>
      </c>
      <c r="B205" s="8" t="s">
        <v>106</v>
      </c>
      <c r="C205" s="8" t="s">
        <v>104</v>
      </c>
      <c r="D205" s="8" t="s">
        <v>19</v>
      </c>
      <c r="E205" s="8" t="s">
        <v>107</v>
      </c>
      <c r="F205" s="42">
        <v>398.03</v>
      </c>
      <c r="G205" s="42">
        <v>380.12</v>
      </c>
      <c r="H205" s="42">
        <v>335.5</v>
      </c>
      <c r="I205" s="42">
        <v>360.02</v>
      </c>
      <c r="J205" s="42">
        <v>301.73</v>
      </c>
      <c r="K205" s="43">
        <v>295.91000000000003</v>
      </c>
      <c r="L205" s="42">
        <v>287.72000000000003</v>
      </c>
      <c r="M205" s="43">
        <v>286.37</v>
      </c>
      <c r="N205" s="42">
        <v>278.12</v>
      </c>
      <c r="O205" s="42">
        <v>296.06</v>
      </c>
      <c r="P205" s="42">
        <v>277.91000000000003</v>
      </c>
      <c r="Q205" s="42">
        <v>268.29000000000002</v>
      </c>
      <c r="R205" s="52">
        <f t="shared" ref="R205:R268" si="3">+SUMPRODUCT(F205:Q205,$F$11:$Q$11)</f>
        <v>114386.86000000003</v>
      </c>
    </row>
    <row r="206" spans="1:19" hidden="1" x14ac:dyDescent="0.25">
      <c r="A206" s="8" t="s">
        <v>19</v>
      </c>
      <c r="B206" s="8" t="s">
        <v>103</v>
      </c>
      <c r="C206" s="8" t="s">
        <v>104</v>
      </c>
      <c r="D206" s="8" t="s">
        <v>168</v>
      </c>
      <c r="E206" s="8" t="s">
        <v>519</v>
      </c>
      <c r="F206" s="42">
        <v>244.45</v>
      </c>
      <c r="G206" s="42">
        <v>243.33</v>
      </c>
      <c r="H206" s="42">
        <v>304.48</v>
      </c>
      <c r="I206" s="42">
        <v>333.86</v>
      </c>
      <c r="J206" s="42">
        <v>332.47</v>
      </c>
      <c r="K206" s="43">
        <v>335.21</v>
      </c>
      <c r="L206" s="42">
        <v>326.3</v>
      </c>
      <c r="M206" s="43">
        <v>340.49</v>
      </c>
      <c r="N206" s="42">
        <v>333.06</v>
      </c>
      <c r="O206" s="42">
        <v>330.48</v>
      </c>
      <c r="P206" s="42">
        <v>311.29000000000002</v>
      </c>
      <c r="Q206" s="42">
        <v>318.38</v>
      </c>
      <c r="R206" s="52">
        <f t="shared" si="3"/>
        <v>114324.39000000001</v>
      </c>
    </row>
    <row r="207" spans="1:19" hidden="1" x14ac:dyDescent="0.25">
      <c r="A207" s="8" t="s">
        <v>27</v>
      </c>
      <c r="B207" s="8" t="s">
        <v>84</v>
      </c>
      <c r="C207" s="8" t="s">
        <v>85</v>
      </c>
      <c r="D207" s="8" t="s">
        <v>87</v>
      </c>
      <c r="E207" s="8" t="s">
        <v>734</v>
      </c>
      <c r="F207" s="42">
        <v>301.27</v>
      </c>
      <c r="G207" s="42">
        <v>299.91000000000003</v>
      </c>
      <c r="H207" s="42">
        <v>303.12</v>
      </c>
      <c r="I207" s="42">
        <v>299.99</v>
      </c>
      <c r="J207" s="42">
        <v>297.52</v>
      </c>
      <c r="K207" s="43">
        <v>307.32</v>
      </c>
      <c r="L207" s="42">
        <v>320.13</v>
      </c>
      <c r="M207" s="43">
        <v>312.97000000000003</v>
      </c>
      <c r="N207" s="42">
        <v>318.13</v>
      </c>
      <c r="O207" s="42">
        <v>328.53</v>
      </c>
      <c r="P207" s="42">
        <v>324.17</v>
      </c>
      <c r="Q207" s="42">
        <v>309.39</v>
      </c>
      <c r="R207" s="52">
        <f t="shared" si="3"/>
        <v>113246.60999999999</v>
      </c>
    </row>
    <row r="208" spans="1:19" hidden="1" x14ac:dyDescent="0.25">
      <c r="A208" s="8" t="s">
        <v>27</v>
      </c>
      <c r="B208" s="8" t="s">
        <v>84</v>
      </c>
      <c r="C208" s="8" t="s">
        <v>753</v>
      </c>
      <c r="D208" s="8" t="s">
        <v>754</v>
      </c>
      <c r="E208" s="8" t="s">
        <v>755</v>
      </c>
      <c r="F208" s="42">
        <v>0</v>
      </c>
      <c r="G208" s="42">
        <v>0</v>
      </c>
      <c r="H208" s="42">
        <v>628.85</v>
      </c>
      <c r="I208" s="42">
        <v>558.49</v>
      </c>
      <c r="J208" s="42">
        <v>409.92</v>
      </c>
      <c r="K208" s="43">
        <v>392.33</v>
      </c>
      <c r="L208" s="42">
        <v>374.49</v>
      </c>
      <c r="M208" s="43">
        <v>330.8</v>
      </c>
      <c r="N208" s="42">
        <v>241.09</v>
      </c>
      <c r="O208" s="42">
        <v>269.20999999999998</v>
      </c>
      <c r="P208" s="42">
        <v>249.6</v>
      </c>
      <c r="Q208" s="42">
        <v>228.15</v>
      </c>
      <c r="R208" s="52">
        <f t="shared" si="3"/>
        <v>112729.31999999999</v>
      </c>
    </row>
    <row r="209" spans="1:19" hidden="1" x14ac:dyDescent="0.25">
      <c r="A209" s="8" t="s">
        <v>27</v>
      </c>
      <c r="B209" s="8" t="s">
        <v>761</v>
      </c>
      <c r="C209" s="8" t="s">
        <v>459</v>
      </c>
      <c r="D209" s="8" t="s">
        <v>766</v>
      </c>
      <c r="E209" s="8" t="s">
        <v>766</v>
      </c>
      <c r="F209" s="42">
        <v>306.49</v>
      </c>
      <c r="G209" s="42">
        <v>304.92</v>
      </c>
      <c r="H209" s="42">
        <v>302.16000000000003</v>
      </c>
      <c r="I209" s="42">
        <v>288.62</v>
      </c>
      <c r="J209" s="42">
        <v>306.35000000000002</v>
      </c>
      <c r="K209" s="43">
        <v>323.70999999999998</v>
      </c>
      <c r="L209" s="42">
        <v>328.86</v>
      </c>
      <c r="M209" s="43">
        <v>344.91</v>
      </c>
      <c r="N209" s="42">
        <v>320.77</v>
      </c>
      <c r="O209" s="42">
        <v>293.94</v>
      </c>
      <c r="P209" s="42">
        <v>293.81</v>
      </c>
      <c r="Q209" s="42">
        <v>289.42</v>
      </c>
      <c r="R209" s="52">
        <f t="shared" si="3"/>
        <v>112681.09000000001</v>
      </c>
    </row>
    <row r="210" spans="1:19" hidden="1" x14ac:dyDescent="0.25">
      <c r="A210" s="8" t="s">
        <v>19</v>
      </c>
      <c r="B210" s="8" t="s">
        <v>66</v>
      </c>
      <c r="C210" s="8" t="s">
        <v>17</v>
      </c>
      <c r="D210" s="8" t="s">
        <v>604</v>
      </c>
      <c r="E210" s="8" t="s">
        <v>605</v>
      </c>
      <c r="F210" s="42">
        <v>331.11</v>
      </c>
      <c r="G210" s="42">
        <v>321.97000000000003</v>
      </c>
      <c r="H210" s="42">
        <v>317.32</v>
      </c>
      <c r="I210" s="42">
        <v>309.49</v>
      </c>
      <c r="J210" s="42">
        <v>307.75</v>
      </c>
      <c r="K210" s="43">
        <v>307.81</v>
      </c>
      <c r="L210" s="42">
        <v>307.12</v>
      </c>
      <c r="M210" s="43">
        <v>297.88</v>
      </c>
      <c r="N210" s="42">
        <v>296.77</v>
      </c>
      <c r="O210" s="42">
        <v>294.52999999999997</v>
      </c>
      <c r="P210" s="42">
        <v>291.11</v>
      </c>
      <c r="Q210" s="42">
        <v>288.52999999999997</v>
      </c>
      <c r="R210" s="52">
        <f t="shared" si="3"/>
        <v>111641.99999999999</v>
      </c>
    </row>
    <row r="211" spans="1:19" x14ac:dyDescent="0.25">
      <c r="A211" s="8" t="s">
        <v>231</v>
      </c>
      <c r="B211" s="8" t="s">
        <v>464</v>
      </c>
      <c r="C211" s="8" t="s">
        <v>43</v>
      </c>
      <c r="D211" s="8" t="s">
        <v>466</v>
      </c>
      <c r="E211" s="8" t="s">
        <v>467</v>
      </c>
      <c r="F211" s="42">
        <v>29.07</v>
      </c>
      <c r="G211" s="42">
        <v>30.07</v>
      </c>
      <c r="H211" s="42">
        <v>27.36</v>
      </c>
      <c r="I211" s="42">
        <v>28.21</v>
      </c>
      <c r="J211" s="42">
        <v>29.83</v>
      </c>
      <c r="K211" s="43">
        <v>25.66</v>
      </c>
      <c r="L211" s="42">
        <v>26.97</v>
      </c>
      <c r="M211" s="43">
        <v>26.03</v>
      </c>
      <c r="N211" s="42">
        <v>28.54</v>
      </c>
      <c r="O211" s="42">
        <v>26.64</v>
      </c>
      <c r="P211" s="42">
        <v>26.7</v>
      </c>
      <c r="Q211" s="42">
        <v>26.43</v>
      </c>
      <c r="R211" s="52">
        <f t="shared" si="3"/>
        <v>10077.49</v>
      </c>
      <c r="S211" s="50">
        <f>+R211/365</f>
        <v>27.609561643835615</v>
      </c>
    </row>
    <row r="212" spans="1:19" hidden="1" x14ac:dyDescent="0.25">
      <c r="A212" s="8" t="s">
        <v>19</v>
      </c>
      <c r="B212" s="8" t="s">
        <v>78</v>
      </c>
      <c r="C212" s="8" t="s">
        <v>280</v>
      </c>
      <c r="D212" s="8" t="s">
        <v>319</v>
      </c>
      <c r="E212" s="8" t="s">
        <v>318</v>
      </c>
      <c r="F212" s="42">
        <v>330.43</v>
      </c>
      <c r="G212" s="42">
        <v>319.42</v>
      </c>
      <c r="H212" s="42">
        <v>322.77999999999997</v>
      </c>
      <c r="I212" s="42">
        <v>328.17</v>
      </c>
      <c r="J212" s="42">
        <v>330.05</v>
      </c>
      <c r="K212" s="43">
        <v>314.06</v>
      </c>
      <c r="L212" s="42">
        <v>306.18</v>
      </c>
      <c r="M212" s="43">
        <v>304.66000000000003</v>
      </c>
      <c r="N212" s="42">
        <v>306.76</v>
      </c>
      <c r="O212" s="42">
        <v>281.85000000000002</v>
      </c>
      <c r="P212" s="42">
        <v>205.81</v>
      </c>
      <c r="Q212" s="42">
        <v>272.37</v>
      </c>
      <c r="R212" s="52">
        <f t="shared" si="3"/>
        <v>110185.68000000002</v>
      </c>
    </row>
    <row r="213" spans="1:19" x14ac:dyDescent="0.25">
      <c r="A213" s="8" t="s">
        <v>124</v>
      </c>
      <c r="B213" s="8" t="s">
        <v>382</v>
      </c>
      <c r="C213" s="8" t="s">
        <v>29</v>
      </c>
      <c r="D213" s="8" t="s">
        <v>384</v>
      </c>
      <c r="E213" s="8" t="s">
        <v>383</v>
      </c>
      <c r="F213" s="42">
        <v>362.28</v>
      </c>
      <c r="G213" s="42">
        <v>358.78</v>
      </c>
      <c r="H213" s="42">
        <v>223.56</v>
      </c>
      <c r="I213" s="42">
        <v>280.98</v>
      </c>
      <c r="J213" s="42">
        <v>213.18</v>
      </c>
      <c r="K213" s="43">
        <v>200.06</v>
      </c>
      <c r="L213" s="42">
        <v>235.46</v>
      </c>
      <c r="M213" s="43">
        <v>264.49</v>
      </c>
      <c r="N213" s="42">
        <v>271.97000000000003</v>
      </c>
      <c r="O213" s="42">
        <v>200.81</v>
      </c>
      <c r="P213" s="42">
        <v>184.04</v>
      </c>
      <c r="Q213" s="42">
        <v>307.64999999999998</v>
      </c>
      <c r="R213" s="52">
        <f t="shared" si="3"/>
        <v>94187.67</v>
      </c>
      <c r="S213" s="50">
        <f>+R213/365</f>
        <v>258.04841095890413</v>
      </c>
    </row>
    <row r="214" spans="1:19" hidden="1" x14ac:dyDescent="0.25">
      <c r="A214" s="8" t="s">
        <v>19</v>
      </c>
      <c r="B214" s="8" t="s">
        <v>46</v>
      </c>
      <c r="C214" s="8" t="s">
        <v>104</v>
      </c>
      <c r="D214" s="8" t="s">
        <v>602</v>
      </c>
      <c r="E214" s="8" t="s">
        <v>660</v>
      </c>
      <c r="F214" s="42">
        <v>150.38</v>
      </c>
      <c r="G214" s="42">
        <v>160.47999999999999</v>
      </c>
      <c r="H214" s="42">
        <v>155.84</v>
      </c>
      <c r="I214" s="42">
        <v>97.92</v>
      </c>
      <c r="J214" s="42">
        <v>137.46</v>
      </c>
      <c r="K214" s="43">
        <v>153.29</v>
      </c>
      <c r="L214" s="42">
        <v>126.73</v>
      </c>
      <c r="M214" s="43">
        <v>226.9</v>
      </c>
      <c r="N214" s="42">
        <v>402.31</v>
      </c>
      <c r="O214" s="42">
        <v>533.29</v>
      </c>
      <c r="P214" s="42">
        <v>641.64</v>
      </c>
      <c r="Q214" s="42">
        <v>733.79</v>
      </c>
      <c r="R214" s="52">
        <f t="shared" si="3"/>
        <v>107344.32999999999</v>
      </c>
    </row>
    <row r="215" spans="1:19" x14ac:dyDescent="0.25">
      <c r="A215" s="8" t="s">
        <v>15</v>
      </c>
      <c r="B215" s="8" t="s">
        <v>131</v>
      </c>
      <c r="C215" s="8" t="s">
        <v>43</v>
      </c>
      <c r="D215" s="8" t="s">
        <v>16</v>
      </c>
      <c r="E215" s="8" t="s">
        <v>235</v>
      </c>
      <c r="F215" s="42">
        <v>1524.08</v>
      </c>
      <c r="G215" s="42">
        <v>1337.2</v>
      </c>
      <c r="H215" s="42">
        <v>1225.3699999999999</v>
      </c>
      <c r="I215" s="42">
        <v>1413.39</v>
      </c>
      <c r="J215" s="42">
        <v>1379.37</v>
      </c>
      <c r="K215" s="43">
        <v>1422.45</v>
      </c>
      <c r="L215" s="42">
        <v>1301.0899999999999</v>
      </c>
      <c r="M215" s="43">
        <v>1296.43</v>
      </c>
      <c r="N215" s="42">
        <v>1230.5999999999999</v>
      </c>
      <c r="O215" s="42">
        <v>1211.3599999999999</v>
      </c>
      <c r="P215" s="42">
        <v>1199.05</v>
      </c>
      <c r="Q215" s="42">
        <v>1234.76</v>
      </c>
      <c r="R215" s="52">
        <f t="shared" si="3"/>
        <v>479752.56</v>
      </c>
      <c r="S215" s="50">
        <f>+R215/365</f>
        <v>1314.3905753424658</v>
      </c>
    </row>
    <row r="216" spans="1:19" x14ac:dyDescent="0.25">
      <c r="A216" s="8" t="s">
        <v>15</v>
      </c>
      <c r="B216" s="8" t="s">
        <v>236</v>
      </c>
      <c r="C216" s="8" t="s">
        <v>43</v>
      </c>
      <c r="D216" s="8" t="s">
        <v>16</v>
      </c>
      <c r="E216" s="8" t="s">
        <v>237</v>
      </c>
      <c r="F216" s="42">
        <v>229.44</v>
      </c>
      <c r="G216" s="42">
        <v>226.18</v>
      </c>
      <c r="H216" s="42">
        <v>225.5</v>
      </c>
      <c r="I216" s="42">
        <v>233.52</v>
      </c>
      <c r="J216" s="42">
        <v>233.81</v>
      </c>
      <c r="K216" s="43">
        <v>226.97</v>
      </c>
      <c r="L216" s="42">
        <v>214.24</v>
      </c>
      <c r="M216" s="43">
        <v>219.73</v>
      </c>
      <c r="N216" s="42">
        <v>206.95</v>
      </c>
      <c r="O216" s="42">
        <v>201.97</v>
      </c>
      <c r="P216" s="42">
        <v>193.5</v>
      </c>
      <c r="Q216" s="42">
        <v>193.06</v>
      </c>
      <c r="R216" s="52">
        <f t="shared" si="3"/>
        <v>79211.490000000005</v>
      </c>
      <c r="S216" s="50">
        <f>+R216/365</f>
        <v>217.01778082191782</v>
      </c>
    </row>
    <row r="217" spans="1:19" hidden="1" x14ac:dyDescent="0.25">
      <c r="A217" s="8" t="s">
        <v>19</v>
      </c>
      <c r="B217" s="8" t="s">
        <v>103</v>
      </c>
      <c r="C217" s="8" t="s">
        <v>104</v>
      </c>
      <c r="D217" s="8" t="s">
        <v>19</v>
      </c>
      <c r="E217" s="8" t="s">
        <v>680</v>
      </c>
      <c r="F217" s="42">
        <v>313.11</v>
      </c>
      <c r="G217" s="42">
        <v>261.97000000000003</v>
      </c>
      <c r="H217" s="42">
        <v>239.23</v>
      </c>
      <c r="I217" s="42">
        <v>293.64999999999998</v>
      </c>
      <c r="J217" s="42">
        <v>307.74</v>
      </c>
      <c r="K217" s="43">
        <v>305.54000000000002</v>
      </c>
      <c r="L217" s="42">
        <v>314.22000000000003</v>
      </c>
      <c r="M217" s="43">
        <v>297.57</v>
      </c>
      <c r="N217" s="42">
        <v>237.3</v>
      </c>
      <c r="O217" s="42">
        <v>244.15</v>
      </c>
      <c r="P217" s="42">
        <v>256.24</v>
      </c>
      <c r="Q217" s="42">
        <v>276.13</v>
      </c>
      <c r="R217" s="52">
        <f t="shared" si="3"/>
        <v>101873.70999999999</v>
      </c>
    </row>
    <row r="218" spans="1:19" hidden="1" x14ac:dyDescent="0.25">
      <c r="A218" s="8" t="s">
        <v>19</v>
      </c>
      <c r="B218" s="8" t="s">
        <v>78</v>
      </c>
      <c r="C218" s="8" t="s">
        <v>85</v>
      </c>
      <c r="D218" s="8" t="s">
        <v>682</v>
      </c>
      <c r="E218" s="8" t="s">
        <v>683</v>
      </c>
      <c r="F218" s="42">
        <v>207.57</v>
      </c>
      <c r="G218" s="42">
        <v>349.92</v>
      </c>
      <c r="H218" s="42">
        <v>317.19</v>
      </c>
      <c r="I218" s="42">
        <v>281.77999999999997</v>
      </c>
      <c r="J218" s="42">
        <v>250.65</v>
      </c>
      <c r="K218" s="43">
        <v>252.09</v>
      </c>
      <c r="L218" s="42">
        <v>233.54</v>
      </c>
      <c r="M218" s="43">
        <v>338.26</v>
      </c>
      <c r="N218" s="42">
        <v>294.10000000000002</v>
      </c>
      <c r="O218" s="42">
        <v>285.45999999999998</v>
      </c>
      <c r="P218" s="42">
        <v>272.27</v>
      </c>
      <c r="Q218" s="42">
        <v>255.26</v>
      </c>
      <c r="R218" s="52">
        <f t="shared" si="3"/>
        <v>101330.79</v>
      </c>
    </row>
    <row r="219" spans="1:19" x14ac:dyDescent="0.25">
      <c r="A219" s="8" t="s">
        <v>15</v>
      </c>
      <c r="B219" s="8" t="s">
        <v>131</v>
      </c>
      <c r="C219" s="8" t="s">
        <v>43</v>
      </c>
      <c r="D219" s="8" t="s">
        <v>16</v>
      </c>
      <c r="E219" s="8" t="s">
        <v>237</v>
      </c>
      <c r="F219" s="42">
        <v>101.25</v>
      </c>
      <c r="G219" s="42">
        <v>97.32</v>
      </c>
      <c r="H219" s="42">
        <v>83.7</v>
      </c>
      <c r="I219" s="42">
        <v>126.28</v>
      </c>
      <c r="J219" s="42">
        <v>138.12</v>
      </c>
      <c r="K219" s="43">
        <v>127.46</v>
      </c>
      <c r="L219" s="42">
        <v>116.01</v>
      </c>
      <c r="M219" s="43">
        <v>115.65</v>
      </c>
      <c r="N219" s="42">
        <v>118.98</v>
      </c>
      <c r="O219" s="42">
        <v>113.89</v>
      </c>
      <c r="P219" s="42">
        <v>111.06</v>
      </c>
      <c r="Q219" s="42">
        <v>92.44</v>
      </c>
      <c r="R219" s="52">
        <f t="shared" si="3"/>
        <v>40831.22</v>
      </c>
      <c r="S219" s="50">
        <f>+R219/365</f>
        <v>111.86635616438356</v>
      </c>
    </row>
    <row r="220" spans="1:19" hidden="1" x14ac:dyDescent="0.25">
      <c r="A220" s="8" t="s">
        <v>19</v>
      </c>
      <c r="B220" s="8" t="s">
        <v>155</v>
      </c>
      <c r="C220" s="8" t="s">
        <v>17</v>
      </c>
      <c r="D220" s="8" t="s">
        <v>157</v>
      </c>
      <c r="E220" s="8" t="s">
        <v>156</v>
      </c>
      <c r="F220" s="42">
        <v>306.8</v>
      </c>
      <c r="G220" s="42">
        <v>302.58</v>
      </c>
      <c r="H220" s="42">
        <v>296.61</v>
      </c>
      <c r="I220" s="42">
        <v>284.95999999999998</v>
      </c>
      <c r="J220" s="42">
        <v>283.12</v>
      </c>
      <c r="K220" s="43">
        <v>284.91000000000003</v>
      </c>
      <c r="L220" s="42">
        <v>270.11</v>
      </c>
      <c r="M220" s="43">
        <v>259.14</v>
      </c>
      <c r="N220" s="42">
        <v>258.77999999999997</v>
      </c>
      <c r="O220" s="42">
        <v>246.46</v>
      </c>
      <c r="P220" s="42">
        <v>249.54</v>
      </c>
      <c r="Q220" s="42">
        <v>243.42</v>
      </c>
      <c r="R220" s="52">
        <f t="shared" si="3"/>
        <v>99893.4</v>
      </c>
    </row>
    <row r="221" spans="1:19" hidden="1" x14ac:dyDescent="0.25">
      <c r="A221" s="8" t="s">
        <v>19</v>
      </c>
      <c r="B221" s="8" t="s">
        <v>78</v>
      </c>
      <c r="C221" s="8" t="s">
        <v>17</v>
      </c>
      <c r="D221" s="8" t="s">
        <v>77</v>
      </c>
      <c r="E221" s="8" t="s">
        <v>76</v>
      </c>
      <c r="F221" s="42">
        <v>268.52999999999997</v>
      </c>
      <c r="G221" s="42">
        <v>220.19</v>
      </c>
      <c r="H221" s="42">
        <v>343.14</v>
      </c>
      <c r="I221" s="42">
        <v>299.47000000000003</v>
      </c>
      <c r="J221" s="42">
        <v>280.33999999999997</v>
      </c>
      <c r="K221" s="43">
        <v>250.8</v>
      </c>
      <c r="L221" s="42">
        <v>234.11</v>
      </c>
      <c r="M221" s="43">
        <v>205.74</v>
      </c>
      <c r="N221" s="42">
        <v>327.63</v>
      </c>
      <c r="O221" s="42">
        <v>300.11</v>
      </c>
      <c r="P221" s="42">
        <v>284.05</v>
      </c>
      <c r="Q221" s="42">
        <v>245.32</v>
      </c>
      <c r="R221" s="52">
        <f t="shared" si="3"/>
        <v>99219.81</v>
      </c>
    </row>
    <row r="222" spans="1:19" hidden="1" x14ac:dyDescent="0.25">
      <c r="A222" s="8" t="s">
        <v>89</v>
      </c>
      <c r="B222" s="8" t="s">
        <v>288</v>
      </c>
      <c r="C222" s="8" t="s">
        <v>126</v>
      </c>
      <c r="D222" s="8" t="s">
        <v>290</v>
      </c>
      <c r="E222" s="8" t="s">
        <v>291</v>
      </c>
      <c r="F222" s="42">
        <v>344.61</v>
      </c>
      <c r="G222" s="42">
        <v>321.05</v>
      </c>
      <c r="H222" s="42">
        <v>291.67</v>
      </c>
      <c r="I222" s="42">
        <v>299.32</v>
      </c>
      <c r="J222" s="42">
        <v>281.66000000000003</v>
      </c>
      <c r="K222" s="43">
        <v>274.58999999999997</v>
      </c>
      <c r="L222" s="42">
        <v>168.53</v>
      </c>
      <c r="M222" s="43">
        <v>242.47</v>
      </c>
      <c r="N222" s="42">
        <v>279</v>
      </c>
      <c r="O222" s="42">
        <v>258.77999999999997</v>
      </c>
      <c r="P222" s="42">
        <v>201.9</v>
      </c>
      <c r="Q222" s="42">
        <v>249.64</v>
      </c>
      <c r="R222" s="52">
        <f t="shared" si="3"/>
        <v>97591.859999999986</v>
      </c>
    </row>
    <row r="223" spans="1:19" hidden="1" x14ac:dyDescent="0.25">
      <c r="A223" s="8" t="s">
        <v>27</v>
      </c>
      <c r="B223" s="8" t="s">
        <v>84</v>
      </c>
      <c r="C223" s="8" t="s">
        <v>753</v>
      </c>
      <c r="D223" s="8" t="s">
        <v>758</v>
      </c>
      <c r="E223" s="8" t="s">
        <v>759</v>
      </c>
      <c r="F223" s="42">
        <v>289.77</v>
      </c>
      <c r="G223" s="42">
        <v>284.52</v>
      </c>
      <c r="H223" s="42">
        <v>283.43</v>
      </c>
      <c r="I223" s="42">
        <v>251.46</v>
      </c>
      <c r="J223" s="42">
        <v>278.82</v>
      </c>
      <c r="K223" s="43">
        <v>274.08999999999997</v>
      </c>
      <c r="L223" s="42">
        <v>271.37</v>
      </c>
      <c r="M223" s="43">
        <v>267.79000000000002</v>
      </c>
      <c r="N223" s="42">
        <v>239.17</v>
      </c>
      <c r="O223" s="42">
        <v>257.20999999999998</v>
      </c>
      <c r="P223" s="42">
        <v>250.12</v>
      </c>
      <c r="Q223" s="42">
        <v>250.06</v>
      </c>
      <c r="R223" s="52">
        <f t="shared" si="3"/>
        <v>97263.71</v>
      </c>
    </row>
    <row r="224" spans="1:19" hidden="1" x14ac:dyDescent="0.25">
      <c r="A224" s="8" t="s">
        <v>19</v>
      </c>
      <c r="B224" s="8" t="s">
        <v>70</v>
      </c>
      <c r="C224" s="8" t="s">
        <v>441</v>
      </c>
      <c r="D224" s="8" t="s">
        <v>442</v>
      </c>
      <c r="E224" s="8" t="s">
        <v>442</v>
      </c>
      <c r="F224" s="42">
        <v>524.53</v>
      </c>
      <c r="G224" s="42">
        <v>398.86</v>
      </c>
      <c r="H224" s="42">
        <v>291.64</v>
      </c>
      <c r="I224" s="42">
        <v>249.41</v>
      </c>
      <c r="J224" s="42">
        <v>243.96</v>
      </c>
      <c r="K224" s="43">
        <v>226.05</v>
      </c>
      <c r="L224" s="42">
        <v>221.27</v>
      </c>
      <c r="M224" s="43">
        <v>217.39</v>
      </c>
      <c r="N224" s="42">
        <v>208.44</v>
      </c>
      <c r="O224" s="42">
        <v>203.52</v>
      </c>
      <c r="P224" s="42">
        <v>204.1</v>
      </c>
      <c r="Q224" s="42">
        <v>204.29</v>
      </c>
      <c r="R224" s="52">
        <f t="shared" si="3"/>
        <v>96912.680000000008</v>
      </c>
    </row>
    <row r="225" spans="1:19" hidden="1" x14ac:dyDescent="0.25">
      <c r="A225" s="8" t="s">
        <v>19</v>
      </c>
      <c r="B225" s="8" t="s">
        <v>66</v>
      </c>
      <c r="C225" s="8" t="s">
        <v>104</v>
      </c>
      <c r="D225" s="8" t="s">
        <v>19</v>
      </c>
      <c r="E225" s="8" t="s">
        <v>107</v>
      </c>
      <c r="F225" s="42">
        <v>259.97000000000003</v>
      </c>
      <c r="G225" s="42">
        <v>298.97000000000003</v>
      </c>
      <c r="H225" s="42">
        <v>294.07</v>
      </c>
      <c r="I225" s="42">
        <v>294.62</v>
      </c>
      <c r="J225" s="42">
        <v>293.22000000000003</v>
      </c>
      <c r="K225" s="43">
        <v>280.37</v>
      </c>
      <c r="L225" s="42">
        <v>279.02</v>
      </c>
      <c r="M225" s="43">
        <v>276.61</v>
      </c>
      <c r="N225" s="42">
        <v>272.62</v>
      </c>
      <c r="O225" s="42">
        <v>268.31</v>
      </c>
      <c r="P225" s="42">
        <v>139.6</v>
      </c>
      <c r="Q225" s="42">
        <v>186.86</v>
      </c>
      <c r="R225" s="52">
        <f t="shared" si="3"/>
        <v>95587.32</v>
      </c>
    </row>
    <row r="226" spans="1:19" hidden="1" x14ac:dyDescent="0.25">
      <c r="A226" s="8" t="s">
        <v>19</v>
      </c>
      <c r="B226" s="8" t="s">
        <v>20</v>
      </c>
      <c r="C226" s="8" t="s">
        <v>104</v>
      </c>
      <c r="D226" s="8" t="s">
        <v>637</v>
      </c>
      <c r="E226" s="8" t="s">
        <v>639</v>
      </c>
      <c r="F226" s="42">
        <v>302.54000000000002</v>
      </c>
      <c r="G226" s="42">
        <v>307.63</v>
      </c>
      <c r="H226" s="42">
        <v>301.22000000000003</v>
      </c>
      <c r="I226" s="42">
        <v>290.02</v>
      </c>
      <c r="J226" s="42">
        <v>282.08</v>
      </c>
      <c r="K226" s="43">
        <v>251.3</v>
      </c>
      <c r="L226" s="42">
        <v>255.17</v>
      </c>
      <c r="M226" s="43">
        <v>242.28</v>
      </c>
      <c r="N226" s="42">
        <v>240.12</v>
      </c>
      <c r="O226" s="42">
        <v>230.56</v>
      </c>
      <c r="P226" s="42">
        <v>216.51</v>
      </c>
      <c r="Q226" s="42">
        <v>207.08</v>
      </c>
      <c r="R226" s="52">
        <f t="shared" si="3"/>
        <v>95000.97</v>
      </c>
    </row>
    <row r="227" spans="1:19" hidden="1" x14ac:dyDescent="0.25">
      <c r="A227" s="8" t="s">
        <v>19</v>
      </c>
      <c r="B227" s="8" t="s">
        <v>46</v>
      </c>
      <c r="C227" s="8" t="s">
        <v>104</v>
      </c>
      <c r="D227" s="8" t="s">
        <v>602</v>
      </c>
      <c r="E227" s="8" t="s">
        <v>661</v>
      </c>
      <c r="F227" s="42">
        <v>275.42</v>
      </c>
      <c r="G227" s="42">
        <v>278.8</v>
      </c>
      <c r="H227" s="42">
        <v>273.01</v>
      </c>
      <c r="I227" s="42">
        <v>268.93</v>
      </c>
      <c r="J227" s="42">
        <v>266.68</v>
      </c>
      <c r="K227" s="43">
        <v>257.2</v>
      </c>
      <c r="L227" s="42">
        <v>257.72000000000003</v>
      </c>
      <c r="M227" s="43">
        <v>251.89</v>
      </c>
      <c r="N227" s="42">
        <v>248.52</v>
      </c>
      <c r="O227" s="42">
        <v>254.48</v>
      </c>
      <c r="P227" s="42">
        <v>243.32</v>
      </c>
      <c r="Q227" s="42">
        <v>246.66</v>
      </c>
      <c r="R227" s="52">
        <f t="shared" si="3"/>
        <v>94947.160000000018</v>
      </c>
    </row>
    <row r="228" spans="1:19" hidden="1" x14ac:dyDescent="0.25">
      <c r="A228" s="8" t="s">
        <v>19</v>
      </c>
      <c r="B228" s="8" t="s">
        <v>78</v>
      </c>
      <c r="C228" s="8" t="s">
        <v>85</v>
      </c>
      <c r="D228" s="8" t="s">
        <v>685</v>
      </c>
      <c r="E228" s="8" t="s">
        <v>686</v>
      </c>
      <c r="F228" s="42">
        <v>351.8</v>
      </c>
      <c r="G228" s="42">
        <v>324.82</v>
      </c>
      <c r="H228" s="42">
        <v>298.45</v>
      </c>
      <c r="I228" s="42">
        <v>277.27999999999997</v>
      </c>
      <c r="J228" s="42">
        <v>268.3</v>
      </c>
      <c r="K228" s="43">
        <v>261.27999999999997</v>
      </c>
      <c r="L228" s="42">
        <v>241.12</v>
      </c>
      <c r="M228" s="43">
        <v>236.71</v>
      </c>
      <c r="N228" s="42">
        <v>228.41</v>
      </c>
      <c r="O228" s="42">
        <v>225.89</v>
      </c>
      <c r="P228" s="42">
        <v>216.07</v>
      </c>
      <c r="Q228" s="42">
        <v>194.4</v>
      </c>
      <c r="R228" s="52">
        <f t="shared" si="3"/>
        <v>94902.930000000008</v>
      </c>
    </row>
    <row r="229" spans="1:19" x14ac:dyDescent="0.25">
      <c r="A229" s="8" t="s">
        <v>89</v>
      </c>
      <c r="B229" s="8" t="s">
        <v>197</v>
      </c>
      <c r="C229" s="8" t="s">
        <v>29</v>
      </c>
      <c r="D229" s="8" t="s">
        <v>200</v>
      </c>
      <c r="E229" s="8" t="s">
        <v>201</v>
      </c>
      <c r="F229" s="42">
        <v>1144.99</v>
      </c>
      <c r="G229" s="42">
        <v>1137.48</v>
      </c>
      <c r="H229" s="42">
        <v>1162.29</v>
      </c>
      <c r="I229" s="42">
        <v>1116.55</v>
      </c>
      <c r="J229" s="42">
        <v>979.35</v>
      </c>
      <c r="K229" s="43">
        <v>742.51</v>
      </c>
      <c r="L229" s="42">
        <v>751.56</v>
      </c>
      <c r="M229" s="43">
        <v>1188.21</v>
      </c>
      <c r="N229" s="42">
        <v>1135.5899999999999</v>
      </c>
      <c r="O229" s="42">
        <v>1133.24</v>
      </c>
      <c r="P229" s="42">
        <v>1160.3399999999999</v>
      </c>
      <c r="Q229" s="42">
        <v>1135.94</v>
      </c>
      <c r="R229" s="52">
        <f t="shared" si="3"/>
        <v>388862.12</v>
      </c>
      <c r="S229" s="50">
        <f>+R229/365</f>
        <v>1065.3756712328768</v>
      </c>
    </row>
    <row r="230" spans="1:19" hidden="1" x14ac:dyDescent="0.25">
      <c r="A230" s="8" t="s">
        <v>27</v>
      </c>
      <c r="B230" s="8" t="s">
        <v>84</v>
      </c>
      <c r="C230" s="8" t="s">
        <v>753</v>
      </c>
      <c r="D230" s="8" t="s">
        <v>754</v>
      </c>
      <c r="E230" s="8" t="s">
        <v>757</v>
      </c>
      <c r="F230" s="42">
        <v>0</v>
      </c>
      <c r="G230" s="42">
        <v>0</v>
      </c>
      <c r="H230" s="42">
        <v>56.08</v>
      </c>
      <c r="I230" s="42">
        <v>0</v>
      </c>
      <c r="J230" s="42">
        <v>0</v>
      </c>
      <c r="K230" s="43">
        <v>202.02</v>
      </c>
      <c r="L230" s="42">
        <v>495.36</v>
      </c>
      <c r="M230" s="43">
        <v>500.95</v>
      </c>
      <c r="N230" s="42">
        <v>475.63</v>
      </c>
      <c r="O230" s="42">
        <v>439.52</v>
      </c>
      <c r="P230" s="42">
        <v>429.22</v>
      </c>
      <c r="Q230" s="42">
        <v>440</v>
      </c>
      <c r="R230" s="52">
        <f t="shared" si="3"/>
        <v>93095.31</v>
      </c>
    </row>
    <row r="231" spans="1:19" x14ac:dyDescent="0.25">
      <c r="A231" s="8" t="s">
        <v>27</v>
      </c>
      <c r="B231" s="8" t="s">
        <v>84</v>
      </c>
      <c r="C231" s="8" t="s">
        <v>43</v>
      </c>
      <c r="D231" s="8" t="s">
        <v>258</v>
      </c>
      <c r="E231" s="8" t="s">
        <v>259</v>
      </c>
      <c r="F231" s="42">
        <v>9372.56</v>
      </c>
      <c r="G231" s="42">
        <v>9042.4</v>
      </c>
      <c r="H231" s="42">
        <v>9038.6</v>
      </c>
      <c r="I231" s="42">
        <v>9292.17</v>
      </c>
      <c r="J231" s="42">
        <v>9179.44</v>
      </c>
      <c r="K231" s="43">
        <v>9199.08</v>
      </c>
      <c r="L231" s="42">
        <v>9211.23</v>
      </c>
      <c r="M231" s="43">
        <v>9360.19</v>
      </c>
      <c r="N231" s="42">
        <v>9599.61</v>
      </c>
      <c r="O231" s="42">
        <v>9838.01</v>
      </c>
      <c r="P231" s="42">
        <v>9839.58</v>
      </c>
      <c r="Q231" s="42">
        <v>9876.57</v>
      </c>
      <c r="R231" s="52">
        <f t="shared" si="3"/>
        <v>3433275</v>
      </c>
      <c r="S231" s="50">
        <f>+R231/365</f>
        <v>9406.232876712329</v>
      </c>
    </row>
    <row r="232" spans="1:19" hidden="1" x14ac:dyDescent="0.25">
      <c r="A232" s="8" t="s">
        <v>55</v>
      </c>
      <c r="B232" s="8" t="s">
        <v>60</v>
      </c>
      <c r="C232" s="8" t="s">
        <v>57</v>
      </c>
      <c r="D232" s="8" t="s">
        <v>59</v>
      </c>
      <c r="E232" s="8" t="s">
        <v>60</v>
      </c>
      <c r="F232" s="42">
        <v>293.02999999999997</v>
      </c>
      <c r="G232" s="42">
        <v>305.39</v>
      </c>
      <c r="H232" s="42">
        <v>282.64999999999998</v>
      </c>
      <c r="I232" s="42">
        <v>277.8</v>
      </c>
      <c r="J232" s="42">
        <v>251.35</v>
      </c>
      <c r="K232" s="43">
        <v>260.37</v>
      </c>
      <c r="L232" s="42">
        <v>249.23</v>
      </c>
      <c r="M232" s="43">
        <v>236.29</v>
      </c>
      <c r="N232" s="42">
        <v>212.2</v>
      </c>
      <c r="O232" s="42">
        <v>226.03</v>
      </c>
      <c r="P232" s="42">
        <v>210.1</v>
      </c>
      <c r="Q232" s="42">
        <v>194.32</v>
      </c>
      <c r="R232" s="52">
        <f t="shared" si="3"/>
        <v>91084.92</v>
      </c>
    </row>
    <row r="233" spans="1:19" x14ac:dyDescent="0.25">
      <c r="A233" s="8" t="s">
        <v>124</v>
      </c>
      <c r="B233" s="8" t="s">
        <v>353</v>
      </c>
      <c r="C233" s="8" t="s">
        <v>29</v>
      </c>
      <c r="D233" s="8" t="s">
        <v>353</v>
      </c>
      <c r="E233" s="8" t="s">
        <v>353</v>
      </c>
      <c r="F233" s="42">
        <v>1961.72</v>
      </c>
      <c r="G233" s="42">
        <v>2174.4899999999998</v>
      </c>
      <c r="H233" s="42">
        <v>2243.25</v>
      </c>
      <c r="I233" s="42">
        <v>2256.34</v>
      </c>
      <c r="J233" s="42">
        <v>2229.9299999999998</v>
      </c>
      <c r="K233" s="43">
        <v>2133.0700000000002</v>
      </c>
      <c r="L233" s="42">
        <v>1777.31</v>
      </c>
      <c r="M233" s="43">
        <v>1577.48</v>
      </c>
      <c r="N233" s="42">
        <v>1447.77</v>
      </c>
      <c r="O233" s="42">
        <v>1884.51</v>
      </c>
      <c r="P233" s="42">
        <v>1991.44</v>
      </c>
      <c r="Q233" s="42">
        <v>1887.39</v>
      </c>
      <c r="R233" s="52">
        <f t="shared" si="3"/>
        <v>716153.61</v>
      </c>
      <c r="S233" s="50">
        <f>+R233/365</f>
        <v>1962.0646849315069</v>
      </c>
    </row>
    <row r="234" spans="1:19" x14ac:dyDescent="0.25">
      <c r="A234" s="8" t="s">
        <v>15</v>
      </c>
      <c r="B234" s="8" t="s">
        <v>393</v>
      </c>
      <c r="C234" s="8" t="s">
        <v>43</v>
      </c>
      <c r="D234" s="8" t="s">
        <v>393</v>
      </c>
      <c r="E234" s="8" t="s">
        <v>393</v>
      </c>
      <c r="F234" s="42">
        <v>241.09</v>
      </c>
      <c r="G234" s="42">
        <v>224.81</v>
      </c>
      <c r="H234" s="42">
        <v>227.55</v>
      </c>
      <c r="I234" s="42">
        <v>219.58</v>
      </c>
      <c r="J234" s="42">
        <v>217.82</v>
      </c>
      <c r="K234" s="43">
        <v>210.24</v>
      </c>
      <c r="L234" s="42">
        <v>197.26</v>
      </c>
      <c r="M234" s="43">
        <v>210.24</v>
      </c>
      <c r="N234" s="42">
        <v>170.05</v>
      </c>
      <c r="O234" s="42">
        <v>209.2</v>
      </c>
      <c r="P234" s="42">
        <v>202.74</v>
      </c>
      <c r="Q234" s="42">
        <v>197.48</v>
      </c>
      <c r="R234" s="52">
        <f t="shared" si="3"/>
        <v>76892.820000000007</v>
      </c>
      <c r="S234" s="50">
        <f>+R234/365</f>
        <v>210.66526027397262</v>
      </c>
    </row>
    <row r="235" spans="1:19" hidden="1" x14ac:dyDescent="0.25">
      <c r="A235" s="8" t="s">
        <v>19</v>
      </c>
      <c r="B235" s="8" t="s">
        <v>70</v>
      </c>
      <c r="C235" s="8" t="s">
        <v>104</v>
      </c>
      <c r="D235" s="8" t="s">
        <v>19</v>
      </c>
      <c r="E235" s="8" t="s">
        <v>112</v>
      </c>
      <c r="F235" s="42">
        <v>319.58999999999997</v>
      </c>
      <c r="G235" s="42">
        <v>304.41000000000003</v>
      </c>
      <c r="H235" s="42">
        <v>287.18</v>
      </c>
      <c r="I235" s="42">
        <v>266.89999999999998</v>
      </c>
      <c r="J235" s="42">
        <v>259.66000000000003</v>
      </c>
      <c r="K235" s="42">
        <v>223.29</v>
      </c>
      <c r="L235" s="42">
        <v>227.87</v>
      </c>
      <c r="M235" s="42">
        <v>221.49</v>
      </c>
      <c r="N235" s="42">
        <v>218.87</v>
      </c>
      <c r="O235" s="42">
        <v>213.42</v>
      </c>
      <c r="P235" s="42">
        <v>224.68</v>
      </c>
      <c r="Q235" s="42">
        <v>205.84</v>
      </c>
      <c r="R235" s="52">
        <f t="shared" si="3"/>
        <v>90322.23</v>
      </c>
    </row>
    <row r="236" spans="1:19" hidden="1" x14ac:dyDescent="0.25">
      <c r="A236" s="8" t="s">
        <v>19</v>
      </c>
      <c r="B236" s="8" t="s">
        <v>75</v>
      </c>
      <c r="C236" s="8" t="s">
        <v>17</v>
      </c>
      <c r="D236" s="8" t="s">
        <v>77</v>
      </c>
      <c r="E236" s="8" t="s">
        <v>76</v>
      </c>
      <c r="F236" s="42">
        <v>382.38</v>
      </c>
      <c r="G236" s="42">
        <v>332.86</v>
      </c>
      <c r="H236" s="42">
        <v>101.96</v>
      </c>
      <c r="I236" s="42">
        <v>276.74</v>
      </c>
      <c r="J236" s="42">
        <v>215.16</v>
      </c>
      <c r="K236" s="43">
        <v>233.28</v>
      </c>
      <c r="L236" s="42">
        <v>241.86</v>
      </c>
      <c r="M236" s="43">
        <v>235.69</v>
      </c>
      <c r="N236" s="42">
        <v>227.02</v>
      </c>
      <c r="O236" s="42">
        <v>231.06</v>
      </c>
      <c r="P236" s="42">
        <v>246.57</v>
      </c>
      <c r="Q236" s="42">
        <v>250.84</v>
      </c>
      <c r="R236" s="52">
        <f t="shared" si="3"/>
        <v>90255.83</v>
      </c>
    </row>
    <row r="237" spans="1:19" hidden="1" x14ac:dyDescent="0.25">
      <c r="A237" s="8" t="s">
        <v>19</v>
      </c>
      <c r="B237" s="8" t="s">
        <v>20</v>
      </c>
      <c r="C237" s="8" t="s">
        <v>649</v>
      </c>
      <c r="D237" s="8" t="s">
        <v>650</v>
      </c>
      <c r="E237" s="8" t="s">
        <v>651</v>
      </c>
      <c r="F237" s="42">
        <v>0</v>
      </c>
      <c r="G237" s="42">
        <v>0</v>
      </c>
      <c r="H237" s="42">
        <v>0</v>
      </c>
      <c r="I237" s="42">
        <v>0</v>
      </c>
      <c r="J237" s="42">
        <v>19.47</v>
      </c>
      <c r="K237" s="43">
        <v>466.27266666666668</v>
      </c>
      <c r="L237" s="42">
        <v>397.01</v>
      </c>
      <c r="M237" s="43">
        <v>368.79</v>
      </c>
      <c r="N237" s="42">
        <v>371.72</v>
      </c>
      <c r="O237" s="42">
        <v>457.36</v>
      </c>
      <c r="P237" s="42">
        <v>433.83</v>
      </c>
      <c r="Q237" s="42">
        <v>415.38</v>
      </c>
      <c r="R237" s="52">
        <f t="shared" si="3"/>
        <v>89552.989999999991</v>
      </c>
    </row>
    <row r="238" spans="1:19" hidden="1" x14ac:dyDescent="0.25">
      <c r="A238" s="8" t="s">
        <v>19</v>
      </c>
      <c r="B238" s="8" t="s">
        <v>155</v>
      </c>
      <c r="C238" s="8" t="s">
        <v>280</v>
      </c>
      <c r="D238" s="8" t="s">
        <v>319</v>
      </c>
      <c r="E238" s="8" t="s">
        <v>701</v>
      </c>
      <c r="F238" s="42">
        <v>282.85000000000002</v>
      </c>
      <c r="G238" s="42">
        <v>268.95</v>
      </c>
      <c r="H238" s="42">
        <v>258.32</v>
      </c>
      <c r="I238" s="42">
        <v>257.04000000000002</v>
      </c>
      <c r="J238" s="42">
        <v>243.16</v>
      </c>
      <c r="K238" s="43">
        <v>237.42</v>
      </c>
      <c r="L238" s="42">
        <v>236.48</v>
      </c>
      <c r="M238" s="43">
        <v>223.73</v>
      </c>
      <c r="N238" s="42">
        <v>216.54</v>
      </c>
      <c r="O238" s="42">
        <v>211.34</v>
      </c>
      <c r="P238" s="42">
        <v>231.44</v>
      </c>
      <c r="Q238" s="42">
        <v>230.96</v>
      </c>
      <c r="R238" s="52">
        <f t="shared" si="3"/>
        <v>88095.839999999982</v>
      </c>
    </row>
    <row r="239" spans="1:19" hidden="1" x14ac:dyDescent="0.25">
      <c r="A239" s="8" t="s">
        <v>19</v>
      </c>
      <c r="B239" s="8" t="s">
        <v>20</v>
      </c>
      <c r="C239" s="8" t="s">
        <v>115</v>
      </c>
      <c r="D239" s="8" t="s">
        <v>117</v>
      </c>
      <c r="E239" s="8" t="s">
        <v>119</v>
      </c>
      <c r="F239" s="42">
        <v>457.87</v>
      </c>
      <c r="G239" s="42">
        <v>438.75</v>
      </c>
      <c r="H239" s="42">
        <v>434.42</v>
      </c>
      <c r="I239" s="42">
        <v>424.17</v>
      </c>
      <c r="J239" s="42">
        <v>395.68</v>
      </c>
      <c r="K239" s="43">
        <v>394.93</v>
      </c>
      <c r="L239" s="42">
        <v>300.26</v>
      </c>
      <c r="M239" s="43">
        <v>0</v>
      </c>
      <c r="N239" s="42">
        <v>0</v>
      </c>
      <c r="O239" s="42">
        <v>0</v>
      </c>
      <c r="P239" s="42">
        <v>0</v>
      </c>
      <c r="Q239" s="42">
        <v>0</v>
      </c>
      <c r="R239" s="52">
        <f t="shared" si="3"/>
        <v>86093.13</v>
      </c>
    </row>
    <row r="240" spans="1:19" hidden="1" x14ac:dyDescent="0.25">
      <c r="A240" s="8" t="s">
        <v>27</v>
      </c>
      <c r="B240" s="8" t="s">
        <v>158</v>
      </c>
      <c r="C240" s="8" t="s">
        <v>17</v>
      </c>
      <c r="D240" s="8" t="s">
        <v>157</v>
      </c>
      <c r="E240" s="8" t="s">
        <v>164</v>
      </c>
      <c r="F240" s="42">
        <v>302.02999999999997</v>
      </c>
      <c r="G240" s="42">
        <v>300.01</v>
      </c>
      <c r="H240" s="42">
        <v>295.27999999999997</v>
      </c>
      <c r="I240" s="42">
        <v>271.83</v>
      </c>
      <c r="J240" s="42">
        <v>0</v>
      </c>
      <c r="K240" s="43">
        <v>193.72</v>
      </c>
      <c r="L240" s="42">
        <v>234.68</v>
      </c>
      <c r="M240" s="43">
        <v>242.99</v>
      </c>
      <c r="N240" s="42">
        <v>239.1</v>
      </c>
      <c r="O240" s="42">
        <v>243.29</v>
      </c>
      <c r="P240" s="42">
        <v>247.33</v>
      </c>
      <c r="Q240" s="42">
        <v>239.23</v>
      </c>
      <c r="R240" s="52">
        <f t="shared" si="3"/>
        <v>85242.180000000008</v>
      </c>
    </row>
    <row r="241" spans="1:19" x14ac:dyDescent="0.25">
      <c r="A241" s="8" t="s">
        <v>15</v>
      </c>
      <c r="B241" s="8" t="s">
        <v>393</v>
      </c>
      <c r="C241" s="8" t="s">
        <v>43</v>
      </c>
      <c r="D241" s="8" t="s">
        <v>393</v>
      </c>
      <c r="E241" s="8" t="s">
        <v>394</v>
      </c>
      <c r="F241" s="42">
        <v>315.57</v>
      </c>
      <c r="G241" s="42">
        <v>308.42</v>
      </c>
      <c r="H241" s="42">
        <v>292.11</v>
      </c>
      <c r="I241" s="42">
        <v>295.58999999999997</v>
      </c>
      <c r="J241" s="42">
        <v>301.69</v>
      </c>
      <c r="K241" s="43">
        <v>286.13</v>
      </c>
      <c r="L241" s="42">
        <v>290.54000000000002</v>
      </c>
      <c r="M241" s="43">
        <v>289.87</v>
      </c>
      <c r="N241" s="42">
        <v>288.16000000000003</v>
      </c>
      <c r="O241" s="42">
        <v>283.19</v>
      </c>
      <c r="P241" s="42">
        <v>286.33</v>
      </c>
      <c r="Q241" s="42">
        <v>256.67</v>
      </c>
      <c r="R241" s="52">
        <f t="shared" si="3"/>
        <v>106240.9</v>
      </c>
      <c r="S241" s="50">
        <f>+R241/365</f>
        <v>291.07095890410955</v>
      </c>
    </row>
    <row r="242" spans="1:19" hidden="1" x14ac:dyDescent="0.25">
      <c r="A242" s="8" t="s">
        <v>19</v>
      </c>
      <c r="B242" s="8" t="s">
        <v>166</v>
      </c>
      <c r="C242" s="8" t="s">
        <v>104</v>
      </c>
      <c r="D242" s="8" t="s">
        <v>637</v>
      </c>
      <c r="E242" s="8" t="s">
        <v>698</v>
      </c>
      <c r="F242" s="42">
        <v>291.54000000000002</v>
      </c>
      <c r="G242" s="42">
        <v>279.91000000000003</v>
      </c>
      <c r="H242" s="42">
        <v>261.7</v>
      </c>
      <c r="I242" s="42">
        <v>263.13</v>
      </c>
      <c r="J242" s="42">
        <v>233.29</v>
      </c>
      <c r="K242" s="43">
        <v>213.99</v>
      </c>
      <c r="L242" s="42">
        <v>202.42</v>
      </c>
      <c r="M242" s="43">
        <v>217.01</v>
      </c>
      <c r="N242" s="42">
        <v>214.12</v>
      </c>
      <c r="O242" s="42">
        <v>217.61</v>
      </c>
      <c r="P242" s="42">
        <v>191.54</v>
      </c>
      <c r="Q242" s="42">
        <v>204.27</v>
      </c>
      <c r="R242" s="52">
        <f t="shared" si="3"/>
        <v>84783.919999999984</v>
      </c>
    </row>
    <row r="243" spans="1:19" x14ac:dyDescent="0.25">
      <c r="A243" s="8" t="s">
        <v>15</v>
      </c>
      <c r="B243" s="8" t="s">
        <v>536</v>
      </c>
      <c r="C243" s="8" t="s">
        <v>43</v>
      </c>
      <c r="D243" s="8" t="s">
        <v>393</v>
      </c>
      <c r="E243" s="8" t="s">
        <v>394</v>
      </c>
      <c r="F243" s="42">
        <v>93.07</v>
      </c>
      <c r="G243" s="42">
        <v>0</v>
      </c>
      <c r="H243" s="42">
        <v>0</v>
      </c>
      <c r="I243" s="42">
        <v>0</v>
      </c>
      <c r="J243" s="42">
        <v>81.45</v>
      </c>
      <c r="K243" s="43">
        <v>110.5</v>
      </c>
      <c r="L243" s="42">
        <v>84.16</v>
      </c>
      <c r="M243" s="43">
        <v>64.930000000000007</v>
      </c>
      <c r="N243" s="42">
        <v>55.26</v>
      </c>
      <c r="O243" s="42">
        <v>23.62</v>
      </c>
      <c r="P243" s="42">
        <v>42.79</v>
      </c>
      <c r="Q243" s="42">
        <v>50.72</v>
      </c>
      <c r="R243" s="52">
        <f t="shared" si="3"/>
        <v>18592.949999999997</v>
      </c>
      <c r="S243" s="50">
        <f>+R243/365</f>
        <v>50.939589041095886</v>
      </c>
    </row>
    <row r="244" spans="1:19" x14ac:dyDescent="0.25">
      <c r="A244" s="8" t="s">
        <v>55</v>
      </c>
      <c r="B244" s="8" t="s">
        <v>249</v>
      </c>
      <c r="C244" s="8" t="s">
        <v>29</v>
      </c>
      <c r="D244" s="8" t="s">
        <v>398</v>
      </c>
      <c r="E244" s="8" t="s">
        <v>398</v>
      </c>
      <c r="F244" s="42">
        <v>6770.8</v>
      </c>
      <c r="G244" s="42">
        <v>6535.66</v>
      </c>
      <c r="H244" s="42">
        <v>6488.39</v>
      </c>
      <c r="I244" s="42">
        <v>6514.24</v>
      </c>
      <c r="J244" s="42">
        <v>6647.18</v>
      </c>
      <c r="K244" s="43">
        <v>6529.5</v>
      </c>
      <c r="L244" s="42">
        <v>6585.52</v>
      </c>
      <c r="M244" s="43">
        <v>6670.26</v>
      </c>
      <c r="N244" s="42">
        <v>6716.88</v>
      </c>
      <c r="O244" s="42">
        <v>6828.05</v>
      </c>
      <c r="P244" s="42">
        <v>7034.16</v>
      </c>
      <c r="Q244" s="42">
        <v>6922.67</v>
      </c>
      <c r="R244" s="52">
        <f t="shared" si="3"/>
        <v>2441140.85</v>
      </c>
      <c r="S244" s="50">
        <f>+R244/365</f>
        <v>6688.0571232876719</v>
      </c>
    </row>
    <row r="245" spans="1:19" hidden="1" x14ac:dyDescent="0.25">
      <c r="A245" s="8" t="s">
        <v>27</v>
      </c>
      <c r="B245" s="8" t="s">
        <v>158</v>
      </c>
      <c r="C245" s="8" t="s">
        <v>17</v>
      </c>
      <c r="D245" s="8" t="s">
        <v>157</v>
      </c>
      <c r="E245" s="8" t="s">
        <v>163</v>
      </c>
      <c r="F245" s="42">
        <v>291.66000000000003</v>
      </c>
      <c r="G245" s="42">
        <v>299.89</v>
      </c>
      <c r="H245" s="42">
        <v>297.14999999999998</v>
      </c>
      <c r="I245" s="42">
        <v>303.57</v>
      </c>
      <c r="J245" s="42">
        <v>310.11</v>
      </c>
      <c r="K245" s="43">
        <v>298.11</v>
      </c>
      <c r="L245" s="42">
        <v>243.48</v>
      </c>
      <c r="M245" s="43">
        <v>128.30000000000001</v>
      </c>
      <c r="N245" s="42">
        <v>266.97000000000003</v>
      </c>
      <c r="O245" s="42">
        <v>82.54</v>
      </c>
      <c r="P245" s="42">
        <v>86.91</v>
      </c>
      <c r="Q245" s="42">
        <v>91.4</v>
      </c>
      <c r="R245" s="52">
        <f t="shared" si="3"/>
        <v>81847.56</v>
      </c>
    </row>
    <row r="246" spans="1:19" x14ac:dyDescent="0.25">
      <c r="A246" s="8" t="s">
        <v>61</v>
      </c>
      <c r="B246" s="8" t="s">
        <v>401</v>
      </c>
      <c r="C246" s="8" t="s">
        <v>29</v>
      </c>
      <c r="D246" s="8" t="s">
        <v>401</v>
      </c>
      <c r="E246" s="8" t="s">
        <v>401</v>
      </c>
      <c r="F246" s="42">
        <v>112.65</v>
      </c>
      <c r="G246" s="42">
        <v>121.93</v>
      </c>
      <c r="H246" s="42">
        <v>121.76</v>
      </c>
      <c r="I246" s="42">
        <v>120.86</v>
      </c>
      <c r="J246" s="42">
        <v>120.73</v>
      </c>
      <c r="K246" s="43">
        <v>83.76</v>
      </c>
      <c r="L246" s="42">
        <v>82.89</v>
      </c>
      <c r="M246" s="43">
        <v>138.66999999999999</v>
      </c>
      <c r="N246" s="42">
        <v>112.76</v>
      </c>
      <c r="O246" s="42">
        <v>123.9</v>
      </c>
      <c r="P246" s="42">
        <v>105.54</v>
      </c>
      <c r="Q246" s="42">
        <v>104.95</v>
      </c>
      <c r="R246" s="52">
        <f t="shared" si="3"/>
        <v>41073.689999999995</v>
      </c>
      <c r="S246" s="50">
        <f>+R246/365</f>
        <v>112.53065753424656</v>
      </c>
    </row>
    <row r="247" spans="1:19" hidden="1" x14ac:dyDescent="0.25">
      <c r="A247" s="8" t="s">
        <v>19</v>
      </c>
      <c r="B247" s="8" t="s">
        <v>78</v>
      </c>
      <c r="C247" s="8" t="s">
        <v>313</v>
      </c>
      <c r="D247" s="8" t="s">
        <v>315</v>
      </c>
      <c r="E247" s="8" t="s">
        <v>316</v>
      </c>
      <c r="F247" s="42">
        <v>181</v>
      </c>
      <c r="G247" s="42">
        <v>176.24</v>
      </c>
      <c r="H247" s="42">
        <v>171.3</v>
      </c>
      <c r="I247" s="42">
        <v>167.71</v>
      </c>
      <c r="J247" s="42">
        <v>153.56</v>
      </c>
      <c r="K247" s="43">
        <v>152.13999999999999</v>
      </c>
      <c r="L247" s="42">
        <v>164.41</v>
      </c>
      <c r="M247" s="43">
        <v>280.39999999999998</v>
      </c>
      <c r="N247" s="42">
        <v>315.7</v>
      </c>
      <c r="O247" s="42">
        <v>314.08999999999997</v>
      </c>
      <c r="P247" s="42">
        <v>302.41000000000003</v>
      </c>
      <c r="Q247" s="42">
        <v>244.37</v>
      </c>
      <c r="R247" s="52">
        <f t="shared" si="3"/>
        <v>79856.55</v>
      </c>
    </row>
    <row r="248" spans="1:19" hidden="1" x14ac:dyDescent="0.25">
      <c r="A248" s="8" t="s">
        <v>27</v>
      </c>
      <c r="B248" s="8" t="s">
        <v>160</v>
      </c>
      <c r="C248" s="8" t="s">
        <v>17</v>
      </c>
      <c r="D248" s="8" t="s">
        <v>157</v>
      </c>
      <c r="E248" s="8" t="s">
        <v>162</v>
      </c>
      <c r="F248" s="42">
        <v>235.29</v>
      </c>
      <c r="G248" s="42">
        <v>212.01</v>
      </c>
      <c r="H248" s="42">
        <v>217.76</v>
      </c>
      <c r="I248" s="42">
        <v>211.7</v>
      </c>
      <c r="J248" s="42">
        <v>221.71</v>
      </c>
      <c r="K248" s="43">
        <v>222.91</v>
      </c>
      <c r="L248" s="42">
        <v>226.7</v>
      </c>
      <c r="M248" s="43">
        <v>223.12</v>
      </c>
      <c r="N248" s="42">
        <v>219.49</v>
      </c>
      <c r="O248" s="42">
        <v>216.27</v>
      </c>
      <c r="P248" s="42">
        <v>208.9</v>
      </c>
      <c r="Q248" s="42">
        <v>207.7</v>
      </c>
      <c r="R248" s="52">
        <f t="shared" si="3"/>
        <v>79831.33</v>
      </c>
    </row>
    <row r="249" spans="1:19" x14ac:dyDescent="0.25">
      <c r="A249" s="8" t="s">
        <v>61</v>
      </c>
      <c r="B249" s="8" t="s">
        <v>62</v>
      </c>
      <c r="C249" s="8" t="s">
        <v>29</v>
      </c>
      <c r="D249" s="8" t="s">
        <v>411</v>
      </c>
      <c r="E249" s="8" t="s">
        <v>419</v>
      </c>
      <c r="F249" s="42">
        <v>1085.01</v>
      </c>
      <c r="G249" s="42">
        <v>1029.8900000000001</v>
      </c>
      <c r="H249" s="42">
        <v>989.91</v>
      </c>
      <c r="I249" s="42">
        <v>922.58</v>
      </c>
      <c r="J249" s="42">
        <v>1034.45</v>
      </c>
      <c r="K249" s="43">
        <v>1025.3900000000001</v>
      </c>
      <c r="L249" s="42">
        <v>1066.43</v>
      </c>
      <c r="M249" s="43">
        <v>1036.28</v>
      </c>
      <c r="N249" s="42">
        <v>1039.95</v>
      </c>
      <c r="O249" s="42">
        <v>1032.9100000000001</v>
      </c>
      <c r="P249" s="42">
        <v>1031.18</v>
      </c>
      <c r="Q249" s="42">
        <v>987.18</v>
      </c>
      <c r="R249" s="52">
        <f t="shared" si="3"/>
        <v>373607.19000000006</v>
      </c>
      <c r="S249" s="50">
        <f>+R249/365</f>
        <v>1023.5813424657536</v>
      </c>
    </row>
    <row r="250" spans="1:19" hidden="1" x14ac:dyDescent="0.25">
      <c r="A250" s="8" t="s">
        <v>27</v>
      </c>
      <c r="B250" s="8" t="s">
        <v>160</v>
      </c>
      <c r="C250" s="8" t="s">
        <v>17</v>
      </c>
      <c r="D250" s="8" t="s">
        <v>157</v>
      </c>
      <c r="E250" s="8" t="s">
        <v>161</v>
      </c>
      <c r="F250" s="42">
        <v>238.22</v>
      </c>
      <c r="G250" s="42">
        <v>235.42</v>
      </c>
      <c r="H250" s="42">
        <v>221.18</v>
      </c>
      <c r="I250" s="42">
        <v>215.79</v>
      </c>
      <c r="J250" s="42">
        <v>214.93</v>
      </c>
      <c r="K250" s="43">
        <v>216.66</v>
      </c>
      <c r="L250" s="42">
        <v>217.26</v>
      </c>
      <c r="M250" s="43">
        <v>200.82</v>
      </c>
      <c r="N250" s="42">
        <v>205.07</v>
      </c>
      <c r="O250" s="42">
        <v>212.36</v>
      </c>
      <c r="P250" s="42">
        <v>212.41</v>
      </c>
      <c r="Q250" s="42">
        <v>207.65</v>
      </c>
      <c r="R250" s="52">
        <f t="shared" si="3"/>
        <v>78974.679999999993</v>
      </c>
    </row>
    <row r="251" spans="1:19" hidden="1" x14ac:dyDescent="0.25">
      <c r="A251" s="8" t="s">
        <v>79</v>
      </c>
      <c r="B251" s="8" t="s">
        <v>79</v>
      </c>
      <c r="C251" s="8" t="s">
        <v>138</v>
      </c>
      <c r="D251" s="8" t="s">
        <v>140</v>
      </c>
      <c r="E251" s="8" t="s">
        <v>144</v>
      </c>
      <c r="F251" s="42">
        <v>296.68</v>
      </c>
      <c r="G251" s="42">
        <v>238.29</v>
      </c>
      <c r="H251" s="42">
        <v>240.06</v>
      </c>
      <c r="I251" s="42">
        <v>211.73</v>
      </c>
      <c r="J251" s="42">
        <v>137.44999999999999</v>
      </c>
      <c r="K251" s="43">
        <v>182.1</v>
      </c>
      <c r="L251" s="42">
        <v>226.55</v>
      </c>
      <c r="M251" s="43">
        <v>281.83999999999997</v>
      </c>
      <c r="N251" s="42">
        <v>227.77</v>
      </c>
      <c r="O251" s="42">
        <v>202.61</v>
      </c>
      <c r="P251" s="42">
        <v>178.03</v>
      </c>
      <c r="Q251" s="42">
        <v>160.94</v>
      </c>
      <c r="R251" s="52">
        <f t="shared" si="3"/>
        <v>78591.049999999988</v>
      </c>
    </row>
    <row r="252" spans="1:19" hidden="1" x14ac:dyDescent="0.25">
      <c r="A252" s="8" t="s">
        <v>19</v>
      </c>
      <c r="B252" s="8" t="s">
        <v>20</v>
      </c>
      <c r="C252" s="8" t="s">
        <v>17</v>
      </c>
      <c r="D252" s="8" t="s">
        <v>613</v>
      </c>
      <c r="E252" s="8" t="s">
        <v>615</v>
      </c>
      <c r="F252" s="42">
        <v>272.3</v>
      </c>
      <c r="G252" s="42">
        <v>261.69</v>
      </c>
      <c r="H252" s="42">
        <v>289.74</v>
      </c>
      <c r="I252" s="42">
        <v>245.54</v>
      </c>
      <c r="J252" s="42">
        <v>226.22</v>
      </c>
      <c r="K252" s="43">
        <v>220.82</v>
      </c>
      <c r="L252" s="42">
        <v>176.75</v>
      </c>
      <c r="M252" s="43">
        <v>130.85</v>
      </c>
      <c r="N252" s="42">
        <v>144.94</v>
      </c>
      <c r="O252" s="42">
        <v>234.05</v>
      </c>
      <c r="P252" s="42">
        <v>202.82</v>
      </c>
      <c r="Q252" s="42">
        <v>173.11</v>
      </c>
      <c r="R252" s="52">
        <f t="shared" si="3"/>
        <v>78344.540000000008</v>
      </c>
    </row>
    <row r="253" spans="1:19" hidden="1" x14ac:dyDescent="0.25">
      <c r="A253" s="8" t="s">
        <v>327</v>
      </c>
      <c r="B253" s="8" t="s">
        <v>361</v>
      </c>
      <c r="C253" s="8" t="s">
        <v>250</v>
      </c>
      <c r="D253" s="8" t="s">
        <v>357</v>
      </c>
      <c r="E253" s="8" t="s">
        <v>362</v>
      </c>
      <c r="F253" s="42">
        <v>179.33</v>
      </c>
      <c r="G253" s="42">
        <v>209.05</v>
      </c>
      <c r="H253" s="42">
        <v>241.55</v>
      </c>
      <c r="I253" s="42">
        <v>244.42</v>
      </c>
      <c r="J253" s="42">
        <v>264.89</v>
      </c>
      <c r="K253" s="43">
        <v>260.38</v>
      </c>
      <c r="L253" s="42">
        <v>210.67</v>
      </c>
      <c r="M253" s="43">
        <v>218.99</v>
      </c>
      <c r="N253" s="42">
        <v>187.88</v>
      </c>
      <c r="O253" s="42">
        <v>189.81</v>
      </c>
      <c r="P253" s="42">
        <v>200.45</v>
      </c>
      <c r="Q253" s="42">
        <v>167.47</v>
      </c>
      <c r="R253" s="52">
        <f t="shared" si="3"/>
        <v>78301.31</v>
      </c>
    </row>
    <row r="254" spans="1:19" hidden="1" x14ac:dyDescent="0.25">
      <c r="A254" s="8" t="s">
        <v>124</v>
      </c>
      <c r="B254" s="8" t="s">
        <v>129</v>
      </c>
      <c r="C254" s="8" t="s">
        <v>126</v>
      </c>
      <c r="D254" s="8" t="s">
        <v>560</v>
      </c>
      <c r="E254" s="8" t="s">
        <v>769</v>
      </c>
      <c r="F254" s="42">
        <v>230.67</v>
      </c>
      <c r="G254" s="42">
        <v>211.79</v>
      </c>
      <c r="H254" s="42">
        <v>209.07</v>
      </c>
      <c r="I254" s="42">
        <v>204.2</v>
      </c>
      <c r="J254" s="42">
        <v>209.79</v>
      </c>
      <c r="K254" s="43">
        <v>215.43</v>
      </c>
      <c r="L254" s="42">
        <v>219.02</v>
      </c>
      <c r="M254" s="43">
        <v>205.58</v>
      </c>
      <c r="N254" s="42">
        <v>202.73</v>
      </c>
      <c r="O254" s="42">
        <v>209.42</v>
      </c>
      <c r="P254" s="42">
        <v>211.97</v>
      </c>
      <c r="Q254" s="42">
        <v>213.76</v>
      </c>
      <c r="R254" s="52">
        <f t="shared" si="3"/>
        <v>77376.63</v>
      </c>
    </row>
    <row r="255" spans="1:19" x14ac:dyDescent="0.25">
      <c r="A255" s="8" t="s">
        <v>61</v>
      </c>
      <c r="B255" s="8" t="s">
        <v>62</v>
      </c>
      <c r="C255" s="8" t="s">
        <v>29</v>
      </c>
      <c r="D255" s="8" t="s">
        <v>411</v>
      </c>
      <c r="E255" s="8" t="s">
        <v>420</v>
      </c>
      <c r="F255" s="42">
        <v>374.02</v>
      </c>
      <c r="G255" s="42">
        <v>364.49</v>
      </c>
      <c r="H255" s="42">
        <v>383.84</v>
      </c>
      <c r="I255" s="42">
        <v>377.73</v>
      </c>
      <c r="J255" s="42">
        <v>311.99</v>
      </c>
      <c r="K255" s="43">
        <v>371.72</v>
      </c>
      <c r="L255" s="42">
        <v>504.62</v>
      </c>
      <c r="M255" s="43">
        <v>525.73</v>
      </c>
      <c r="N255" s="42">
        <v>512.69000000000005</v>
      </c>
      <c r="O255" s="42">
        <v>545.91999999999996</v>
      </c>
      <c r="P255" s="42">
        <v>546.27</v>
      </c>
      <c r="Q255" s="42">
        <v>541.19000000000005</v>
      </c>
      <c r="R255" s="52">
        <f t="shared" si="3"/>
        <v>163264.63000000003</v>
      </c>
      <c r="S255" s="50">
        <f>+R255/365</f>
        <v>447.30035616438363</v>
      </c>
    </row>
    <row r="256" spans="1:19" hidden="1" x14ac:dyDescent="0.25">
      <c r="A256" s="8" t="s">
        <v>19</v>
      </c>
      <c r="B256" s="8" t="s">
        <v>70</v>
      </c>
      <c r="C256" s="8" t="s">
        <v>104</v>
      </c>
      <c r="D256" s="8" t="s">
        <v>19</v>
      </c>
      <c r="E256" s="8" t="s">
        <v>109</v>
      </c>
      <c r="F256" s="42">
        <v>223.39</v>
      </c>
      <c r="G256" s="42">
        <v>216.35</v>
      </c>
      <c r="H256" s="42">
        <v>216.16</v>
      </c>
      <c r="I256" s="42">
        <v>219.07</v>
      </c>
      <c r="J256" s="42">
        <v>205.29</v>
      </c>
      <c r="K256" s="43">
        <v>212.59</v>
      </c>
      <c r="L256" s="42">
        <v>210.18</v>
      </c>
      <c r="M256" s="43">
        <v>204.11</v>
      </c>
      <c r="N256" s="42">
        <v>203.24</v>
      </c>
      <c r="O256" s="42">
        <v>199.63</v>
      </c>
      <c r="P256" s="42">
        <v>197.73</v>
      </c>
      <c r="Q256" s="42">
        <v>197.44</v>
      </c>
      <c r="R256" s="52">
        <f t="shared" si="3"/>
        <v>76178.899999999994</v>
      </c>
    </row>
    <row r="257" spans="1:19" hidden="1" x14ac:dyDescent="0.25">
      <c r="A257" s="8" t="s">
        <v>133</v>
      </c>
      <c r="B257" s="8" t="s">
        <v>487</v>
      </c>
      <c r="C257" s="8" t="s">
        <v>126</v>
      </c>
      <c r="D257" s="8" t="s">
        <v>489</v>
      </c>
      <c r="E257" s="8" t="s">
        <v>488</v>
      </c>
      <c r="F257" s="42">
        <v>188.57</v>
      </c>
      <c r="G257" s="42">
        <v>182.13</v>
      </c>
      <c r="H257" s="42">
        <v>162.41999999999999</v>
      </c>
      <c r="I257" s="42">
        <v>171.7</v>
      </c>
      <c r="J257" s="42">
        <v>165.04</v>
      </c>
      <c r="K257" s="43">
        <v>198.73</v>
      </c>
      <c r="L257" s="42">
        <v>230.94</v>
      </c>
      <c r="M257" s="43">
        <v>231.33</v>
      </c>
      <c r="N257" s="42">
        <v>253.61</v>
      </c>
      <c r="O257" s="42">
        <v>239.07</v>
      </c>
      <c r="P257" s="42">
        <v>212.42</v>
      </c>
      <c r="Q257" s="42">
        <v>224.43</v>
      </c>
      <c r="R257" s="52">
        <f t="shared" si="3"/>
        <v>74889.240000000005</v>
      </c>
    </row>
    <row r="258" spans="1:19" hidden="1" x14ac:dyDescent="0.25">
      <c r="A258" s="8" t="s">
        <v>19</v>
      </c>
      <c r="B258" s="8" t="s">
        <v>20</v>
      </c>
      <c r="C258" s="8" t="s">
        <v>25</v>
      </c>
      <c r="D258" s="8" t="s">
        <v>626</v>
      </c>
      <c r="E258" s="8" t="s">
        <v>627</v>
      </c>
      <c r="F258" s="42">
        <v>0</v>
      </c>
      <c r="G258" s="42">
        <v>256.20999999999998</v>
      </c>
      <c r="H258" s="42">
        <v>243.57</v>
      </c>
      <c r="I258" s="42">
        <v>235.27</v>
      </c>
      <c r="J258" s="42">
        <v>228.55</v>
      </c>
      <c r="K258" s="43">
        <v>213.82</v>
      </c>
      <c r="L258" s="42">
        <v>206.83</v>
      </c>
      <c r="M258" s="43">
        <v>206.13</v>
      </c>
      <c r="N258" s="42">
        <v>203.63</v>
      </c>
      <c r="O258" s="42">
        <v>211.48</v>
      </c>
      <c r="P258" s="42">
        <v>210.7</v>
      </c>
      <c r="Q258" s="42">
        <v>210.51</v>
      </c>
      <c r="R258" s="52">
        <f t="shared" si="3"/>
        <v>73595.649999999994</v>
      </c>
    </row>
    <row r="259" spans="1:19" hidden="1" x14ac:dyDescent="0.25">
      <c r="A259" s="8" t="s">
        <v>27</v>
      </c>
      <c r="B259" s="8" t="s">
        <v>158</v>
      </c>
      <c r="C259" s="8" t="s">
        <v>17</v>
      </c>
      <c r="D259" s="8" t="s">
        <v>157</v>
      </c>
      <c r="E259" s="8" t="s">
        <v>159</v>
      </c>
      <c r="F259" s="42">
        <v>219.54</v>
      </c>
      <c r="G259" s="42">
        <v>216.76</v>
      </c>
      <c r="H259" s="42">
        <v>214.45</v>
      </c>
      <c r="I259" s="42">
        <v>205.87</v>
      </c>
      <c r="J259" s="42">
        <v>200.92</v>
      </c>
      <c r="K259" s="43">
        <v>198.27</v>
      </c>
      <c r="L259" s="42">
        <v>195.77</v>
      </c>
      <c r="M259" s="43">
        <v>194.8</v>
      </c>
      <c r="N259" s="42">
        <v>192.25</v>
      </c>
      <c r="O259" s="42">
        <v>196.59</v>
      </c>
      <c r="P259" s="42">
        <v>185.95</v>
      </c>
      <c r="Q259" s="42">
        <v>180.32</v>
      </c>
      <c r="R259" s="52">
        <f t="shared" si="3"/>
        <v>73013.570000000007</v>
      </c>
    </row>
    <row r="260" spans="1:19" hidden="1" x14ac:dyDescent="0.25">
      <c r="A260" s="8" t="s">
        <v>19</v>
      </c>
      <c r="B260" s="8" t="s">
        <v>20</v>
      </c>
      <c r="C260" s="8" t="s">
        <v>104</v>
      </c>
      <c r="D260" s="8" t="s">
        <v>392</v>
      </c>
      <c r="E260" s="8" t="s">
        <v>647</v>
      </c>
      <c r="F260" s="42">
        <v>185.75</v>
      </c>
      <c r="G260" s="42">
        <v>174.53</v>
      </c>
      <c r="H260" s="42">
        <v>170.56</v>
      </c>
      <c r="I260" s="42">
        <v>201.25</v>
      </c>
      <c r="J260" s="42">
        <v>202.72</v>
      </c>
      <c r="K260" s="43">
        <v>217.85</v>
      </c>
      <c r="L260" s="42">
        <v>214.22</v>
      </c>
      <c r="M260" s="43">
        <v>222.64</v>
      </c>
      <c r="N260" s="42">
        <v>212.06</v>
      </c>
      <c r="O260" s="42">
        <v>209.63</v>
      </c>
      <c r="P260" s="42">
        <v>199.84</v>
      </c>
      <c r="Q260" s="42">
        <v>125.12</v>
      </c>
      <c r="R260" s="52">
        <f t="shared" si="3"/>
        <v>71066.680000000008</v>
      </c>
    </row>
    <row r="261" spans="1:19" hidden="1" x14ac:dyDescent="0.25">
      <c r="A261" s="8" t="s">
        <v>19</v>
      </c>
      <c r="B261" s="8" t="s">
        <v>103</v>
      </c>
      <c r="C261" s="8" t="s">
        <v>104</v>
      </c>
      <c r="D261" s="8" t="s">
        <v>168</v>
      </c>
      <c r="E261" s="8" t="s">
        <v>681</v>
      </c>
      <c r="F261" s="42">
        <v>200.08</v>
      </c>
      <c r="G261" s="42">
        <v>202.19</v>
      </c>
      <c r="H261" s="42">
        <v>178.25</v>
      </c>
      <c r="I261" s="42">
        <v>205.23</v>
      </c>
      <c r="J261" s="42">
        <v>218.36</v>
      </c>
      <c r="K261" s="43">
        <v>205.69</v>
      </c>
      <c r="L261" s="42">
        <v>195.52</v>
      </c>
      <c r="M261" s="43">
        <v>174.52</v>
      </c>
      <c r="N261" s="42">
        <v>187.82</v>
      </c>
      <c r="O261" s="42">
        <v>198.12</v>
      </c>
      <c r="P261" s="42">
        <v>189.27</v>
      </c>
      <c r="Q261" s="42">
        <v>180.03</v>
      </c>
      <c r="R261" s="52">
        <f t="shared" si="3"/>
        <v>70992.899999999994</v>
      </c>
    </row>
    <row r="262" spans="1:19" hidden="1" x14ac:dyDescent="0.25">
      <c r="A262" s="8" t="s">
        <v>19</v>
      </c>
      <c r="B262" s="8" t="s">
        <v>103</v>
      </c>
      <c r="C262" s="8" t="s">
        <v>104</v>
      </c>
      <c r="D262" s="8" t="s">
        <v>168</v>
      </c>
      <c r="E262" s="8" t="s">
        <v>169</v>
      </c>
      <c r="F262" s="42">
        <v>206.45</v>
      </c>
      <c r="G262" s="42">
        <v>215.16</v>
      </c>
      <c r="H262" s="42">
        <v>0</v>
      </c>
      <c r="I262" s="42">
        <v>176.24</v>
      </c>
      <c r="J262" s="42">
        <v>143.44999999999999</v>
      </c>
      <c r="K262" s="43">
        <v>214.8</v>
      </c>
      <c r="L262" s="42">
        <v>210.73</v>
      </c>
      <c r="M262" s="43">
        <v>219.88</v>
      </c>
      <c r="N262" s="42">
        <v>231.97</v>
      </c>
      <c r="O262" s="42">
        <v>236.14</v>
      </c>
      <c r="P262" s="42">
        <v>236.38</v>
      </c>
      <c r="Q262" s="42">
        <v>220.85</v>
      </c>
      <c r="R262" s="52">
        <f t="shared" si="3"/>
        <v>70168.679999999993</v>
      </c>
    </row>
    <row r="263" spans="1:19" hidden="1" x14ac:dyDescent="0.25">
      <c r="A263" s="8" t="s">
        <v>61</v>
      </c>
      <c r="B263" s="8" t="s">
        <v>346</v>
      </c>
      <c r="C263" s="8" t="s">
        <v>67</v>
      </c>
      <c r="D263" s="8" t="s">
        <v>348</v>
      </c>
      <c r="E263" s="8" t="s">
        <v>347</v>
      </c>
      <c r="F263" s="42">
        <v>147.51</v>
      </c>
      <c r="G263" s="42">
        <v>56.3</v>
      </c>
      <c r="H263" s="42">
        <v>0</v>
      </c>
      <c r="I263" s="42">
        <v>0</v>
      </c>
      <c r="J263" s="42">
        <v>0</v>
      </c>
      <c r="K263" s="43">
        <v>0</v>
      </c>
      <c r="L263" s="42">
        <v>0</v>
      </c>
      <c r="M263" s="43">
        <v>0</v>
      </c>
      <c r="N263" s="42">
        <v>316.3</v>
      </c>
      <c r="O263" s="42">
        <v>378.48</v>
      </c>
      <c r="P263" s="42">
        <v>641.17999999999995</v>
      </c>
      <c r="Q263" s="42">
        <v>747.88</v>
      </c>
      <c r="R263" s="52">
        <f t="shared" si="3"/>
        <v>69790.76999999999</v>
      </c>
    </row>
    <row r="264" spans="1:19" x14ac:dyDescent="0.25">
      <c r="A264" s="8" t="s">
        <v>19</v>
      </c>
      <c r="B264" s="8" t="s">
        <v>70</v>
      </c>
      <c r="C264" s="8" t="s">
        <v>364</v>
      </c>
      <c r="D264" s="8" t="s">
        <v>407</v>
      </c>
      <c r="E264" s="8" t="s">
        <v>409</v>
      </c>
      <c r="F264" s="42">
        <v>28477.09</v>
      </c>
      <c r="G264" s="42">
        <v>27582.66</v>
      </c>
      <c r="H264" s="42">
        <v>26929.71</v>
      </c>
      <c r="I264" s="42">
        <v>27268.16</v>
      </c>
      <c r="J264" s="42">
        <v>26941.84</v>
      </c>
      <c r="K264" s="43">
        <v>26573.97</v>
      </c>
      <c r="L264" s="42">
        <v>26214.52</v>
      </c>
      <c r="M264" s="43">
        <v>26303.43</v>
      </c>
      <c r="N264" s="42">
        <v>25758.81</v>
      </c>
      <c r="O264" s="42">
        <v>25278.32</v>
      </c>
      <c r="P264" s="42">
        <v>25015.200000000001</v>
      </c>
      <c r="Q264" s="42">
        <v>24580.6</v>
      </c>
      <c r="R264" s="52">
        <f t="shared" si="3"/>
        <v>9637289.4900000002</v>
      </c>
      <c r="S264" s="50">
        <f>+R264/365</f>
        <v>26403.53284931507</v>
      </c>
    </row>
    <row r="265" spans="1:19" hidden="1" x14ac:dyDescent="0.25">
      <c r="A265" s="8" t="s">
        <v>19</v>
      </c>
      <c r="B265" s="8" t="s">
        <v>20</v>
      </c>
      <c r="C265" s="8" t="s">
        <v>631</v>
      </c>
      <c r="D265" s="8" t="s">
        <v>632</v>
      </c>
      <c r="E265" s="8" t="s">
        <v>633</v>
      </c>
      <c r="F265" s="42">
        <v>212.7</v>
      </c>
      <c r="G265" s="42">
        <v>185.12</v>
      </c>
      <c r="H265" s="42">
        <v>160.33000000000001</v>
      </c>
      <c r="I265" s="42">
        <v>202.56</v>
      </c>
      <c r="J265" s="42">
        <v>203.6</v>
      </c>
      <c r="K265" s="43">
        <v>190.4</v>
      </c>
      <c r="L265" s="42">
        <v>188.13</v>
      </c>
      <c r="M265" s="43">
        <v>171.06</v>
      </c>
      <c r="N265" s="42">
        <v>186.9</v>
      </c>
      <c r="O265" s="42">
        <v>179.81</v>
      </c>
      <c r="P265" s="42">
        <v>176.56</v>
      </c>
      <c r="Q265" s="42">
        <v>181.26</v>
      </c>
      <c r="R265" s="52">
        <f t="shared" si="3"/>
        <v>68079.55</v>
      </c>
    </row>
    <row r="266" spans="1:19" hidden="1" x14ac:dyDescent="0.25">
      <c r="A266" s="8" t="s">
        <v>89</v>
      </c>
      <c r="B266" s="8" t="s">
        <v>194</v>
      </c>
      <c r="C266" s="8" t="s">
        <v>81</v>
      </c>
      <c r="D266" s="8" t="s">
        <v>195</v>
      </c>
      <c r="E266" s="8" t="s">
        <v>195</v>
      </c>
      <c r="F266" s="42">
        <v>0</v>
      </c>
      <c r="G266" s="42">
        <v>0</v>
      </c>
      <c r="H266" s="42">
        <v>0</v>
      </c>
      <c r="I266" s="42">
        <v>0</v>
      </c>
      <c r="J266" s="42">
        <v>278.95</v>
      </c>
      <c r="K266" s="43">
        <v>0</v>
      </c>
      <c r="L266" s="42">
        <v>275.97000000000003</v>
      </c>
      <c r="M266" s="43">
        <v>258.87</v>
      </c>
      <c r="N266" s="42">
        <v>266.31</v>
      </c>
      <c r="O266" s="42">
        <v>560.26</v>
      </c>
      <c r="P266" s="42">
        <v>410.84</v>
      </c>
      <c r="Q266" s="42">
        <v>153.47</v>
      </c>
      <c r="R266" s="52">
        <f t="shared" si="3"/>
        <v>67667.62</v>
      </c>
    </row>
    <row r="267" spans="1:19" hidden="1" x14ac:dyDescent="0.25">
      <c r="A267" s="8" t="s">
        <v>27</v>
      </c>
      <c r="B267" s="8" t="s">
        <v>84</v>
      </c>
      <c r="C267" s="8" t="s">
        <v>85</v>
      </c>
      <c r="D267" s="8" t="s">
        <v>87</v>
      </c>
      <c r="E267" s="8" t="s">
        <v>733</v>
      </c>
      <c r="F267" s="42">
        <v>158.24</v>
      </c>
      <c r="G267" s="42">
        <v>159.41999999999999</v>
      </c>
      <c r="H267" s="42">
        <v>160.74</v>
      </c>
      <c r="I267" s="42">
        <v>159.11000000000001</v>
      </c>
      <c r="J267" s="42">
        <v>162.41999999999999</v>
      </c>
      <c r="K267" s="43">
        <v>165.92</v>
      </c>
      <c r="L267" s="42">
        <v>162.31</v>
      </c>
      <c r="M267" s="43">
        <v>177.03</v>
      </c>
      <c r="N267" s="42">
        <v>154.59</v>
      </c>
      <c r="O267" s="42">
        <v>214.34</v>
      </c>
      <c r="P267" s="42">
        <v>241.33</v>
      </c>
      <c r="Q267" s="42">
        <v>254.89</v>
      </c>
      <c r="R267" s="52">
        <f t="shared" si="3"/>
        <v>66081.33</v>
      </c>
    </row>
    <row r="268" spans="1:19" x14ac:dyDescent="0.25">
      <c r="A268" s="8" t="s">
        <v>19</v>
      </c>
      <c r="B268" s="8" t="s">
        <v>70</v>
      </c>
      <c r="C268" s="8" t="s">
        <v>29</v>
      </c>
      <c r="D268" s="8" t="s">
        <v>444</v>
      </c>
      <c r="E268" s="8" t="s">
        <v>445</v>
      </c>
      <c r="F268" s="42">
        <v>658.37</v>
      </c>
      <c r="G268" s="42">
        <v>610.30999999999995</v>
      </c>
      <c r="H268" s="42">
        <v>614.46</v>
      </c>
      <c r="I268" s="42">
        <v>587.83000000000004</v>
      </c>
      <c r="J268" s="42">
        <v>583.91999999999996</v>
      </c>
      <c r="K268" s="43">
        <v>623.1</v>
      </c>
      <c r="L268" s="42">
        <v>627.16</v>
      </c>
      <c r="M268" s="43">
        <v>627.13</v>
      </c>
      <c r="N268" s="42">
        <v>622.94000000000005</v>
      </c>
      <c r="O268" s="42">
        <v>545.54999999999995</v>
      </c>
      <c r="P268" s="42">
        <v>575.80999999999995</v>
      </c>
      <c r="Q268" s="42">
        <v>582.13</v>
      </c>
      <c r="R268" s="52">
        <f t="shared" si="3"/>
        <v>220779.4</v>
      </c>
      <c r="S268" s="50">
        <f>+R268/365</f>
        <v>604.87506849315071</v>
      </c>
    </row>
    <row r="269" spans="1:19" hidden="1" x14ac:dyDescent="0.25">
      <c r="A269" s="8" t="s">
        <v>19</v>
      </c>
      <c r="B269" s="8" t="s">
        <v>20</v>
      </c>
      <c r="C269" s="8" t="s">
        <v>17</v>
      </c>
      <c r="D269" s="8" t="s">
        <v>613</v>
      </c>
      <c r="E269" s="8" t="s">
        <v>619</v>
      </c>
      <c r="F269" s="42">
        <v>187.3</v>
      </c>
      <c r="G269" s="42">
        <v>179.75</v>
      </c>
      <c r="H269" s="42">
        <v>173.36</v>
      </c>
      <c r="I269" s="42">
        <v>177.62</v>
      </c>
      <c r="J269" s="42">
        <v>185.82</v>
      </c>
      <c r="K269" s="43">
        <v>183.74</v>
      </c>
      <c r="L269" s="42">
        <v>175.91</v>
      </c>
      <c r="M269" s="43">
        <v>176.09</v>
      </c>
      <c r="N269" s="42">
        <v>179.73</v>
      </c>
      <c r="O269" s="42">
        <v>184.02</v>
      </c>
      <c r="P269" s="42">
        <v>184.31</v>
      </c>
      <c r="Q269" s="42">
        <v>177.43</v>
      </c>
      <c r="R269" s="52">
        <f t="shared" ref="R269:R332" si="4">+SUMPRODUCT(F269:Q269,$F$11:$Q$11)</f>
        <v>65852.83</v>
      </c>
    </row>
    <row r="270" spans="1:19" hidden="1" x14ac:dyDescent="0.25">
      <c r="A270" s="8" t="s">
        <v>19</v>
      </c>
      <c r="B270" s="8" t="s">
        <v>103</v>
      </c>
      <c r="C270" s="8" t="s">
        <v>17</v>
      </c>
      <c r="D270" s="8" t="s">
        <v>668</v>
      </c>
      <c r="E270" s="8" t="s">
        <v>674</v>
      </c>
      <c r="F270" s="42">
        <v>198.51</v>
      </c>
      <c r="G270" s="42">
        <v>190.73</v>
      </c>
      <c r="H270" s="42">
        <v>193.62</v>
      </c>
      <c r="I270" s="42">
        <v>185.22</v>
      </c>
      <c r="J270" s="42">
        <v>187.74</v>
      </c>
      <c r="K270" s="43">
        <v>182.05</v>
      </c>
      <c r="L270" s="42">
        <v>177.28</v>
      </c>
      <c r="M270" s="43">
        <v>175.34</v>
      </c>
      <c r="N270" s="42">
        <v>173.77</v>
      </c>
      <c r="O270" s="42">
        <v>175.51</v>
      </c>
      <c r="P270" s="42">
        <v>164.58</v>
      </c>
      <c r="Q270" s="42">
        <v>146.35</v>
      </c>
      <c r="R270" s="52">
        <f t="shared" si="4"/>
        <v>65393.89</v>
      </c>
    </row>
    <row r="271" spans="1:19" hidden="1" x14ac:dyDescent="0.25">
      <c r="A271" s="8" t="s">
        <v>19</v>
      </c>
      <c r="B271" s="8" t="s">
        <v>103</v>
      </c>
      <c r="C271" s="8" t="s">
        <v>104</v>
      </c>
      <c r="D271" s="8" t="s">
        <v>19</v>
      </c>
      <c r="E271" s="8" t="s">
        <v>679</v>
      </c>
      <c r="F271" s="42">
        <v>197.74</v>
      </c>
      <c r="G271" s="42">
        <v>180.23</v>
      </c>
      <c r="H271" s="42">
        <v>95.38</v>
      </c>
      <c r="I271" s="42">
        <v>186.22</v>
      </c>
      <c r="J271" s="42">
        <v>198</v>
      </c>
      <c r="K271" s="43">
        <v>197.28</v>
      </c>
      <c r="L271" s="42">
        <v>185.64</v>
      </c>
      <c r="M271" s="43">
        <v>196.31</v>
      </c>
      <c r="N271" s="42">
        <v>190.8</v>
      </c>
      <c r="O271" s="42">
        <v>178.75</v>
      </c>
      <c r="P271" s="42">
        <v>169.64</v>
      </c>
      <c r="Q271" s="42">
        <v>170.54</v>
      </c>
      <c r="R271" s="52">
        <f t="shared" si="4"/>
        <v>65257.799999999996</v>
      </c>
    </row>
    <row r="272" spans="1:19" hidden="1" x14ac:dyDescent="0.25">
      <c r="A272" s="8" t="s">
        <v>19</v>
      </c>
      <c r="B272" s="8" t="s">
        <v>20</v>
      </c>
      <c r="C272" s="8" t="s">
        <v>115</v>
      </c>
      <c r="D272" s="8" t="s">
        <v>117</v>
      </c>
      <c r="E272" s="8" t="s">
        <v>118</v>
      </c>
      <c r="F272" s="42">
        <v>130.35</v>
      </c>
      <c r="G272" s="42">
        <v>129.96</v>
      </c>
      <c r="H272" s="42">
        <v>123.35</v>
      </c>
      <c r="I272" s="42">
        <v>120.7</v>
      </c>
      <c r="J272" s="42">
        <v>119.16</v>
      </c>
      <c r="K272" s="43">
        <v>118.8</v>
      </c>
      <c r="L272" s="42">
        <v>126.8</v>
      </c>
      <c r="M272" s="43">
        <v>190.19</v>
      </c>
      <c r="N272" s="42">
        <v>210.77</v>
      </c>
      <c r="O272" s="42">
        <v>245.03</v>
      </c>
      <c r="P272" s="42">
        <v>284.77</v>
      </c>
      <c r="Q272" s="42">
        <v>327.77</v>
      </c>
      <c r="R272" s="52">
        <f t="shared" si="4"/>
        <v>64832.229999999996</v>
      </c>
    </row>
    <row r="273" spans="1:19" x14ac:dyDescent="0.25">
      <c r="A273" s="8" t="s">
        <v>98</v>
      </c>
      <c r="B273" s="8" t="s">
        <v>403</v>
      </c>
      <c r="C273" s="8" t="s">
        <v>29</v>
      </c>
      <c r="D273" s="8" t="s">
        <v>405</v>
      </c>
      <c r="E273" s="8" t="s">
        <v>404</v>
      </c>
      <c r="F273" s="42">
        <v>53.29</v>
      </c>
      <c r="G273" s="42">
        <v>53.99</v>
      </c>
      <c r="H273" s="42">
        <v>53.95</v>
      </c>
      <c r="I273" s="42">
        <v>53.01</v>
      </c>
      <c r="J273" s="42">
        <v>50</v>
      </c>
      <c r="K273" s="43">
        <v>54.01</v>
      </c>
      <c r="L273" s="42">
        <v>50.4</v>
      </c>
      <c r="M273" s="43">
        <v>49.96</v>
      </c>
      <c r="N273" s="42">
        <v>49.3</v>
      </c>
      <c r="O273" s="42">
        <v>50.04</v>
      </c>
      <c r="P273" s="42">
        <v>0.8</v>
      </c>
      <c r="Q273" s="42">
        <v>0</v>
      </c>
      <c r="R273" s="52">
        <f t="shared" si="4"/>
        <v>15762.16</v>
      </c>
      <c r="S273" s="50">
        <f>+R273/365</f>
        <v>43.183999999999997</v>
      </c>
    </row>
    <row r="274" spans="1:19" hidden="1" x14ac:dyDescent="0.25">
      <c r="A274" s="8" t="s">
        <v>124</v>
      </c>
      <c r="B274" s="8" t="s">
        <v>125</v>
      </c>
      <c r="C274" s="8" t="s">
        <v>67</v>
      </c>
      <c r="D274" s="8" t="s">
        <v>344</v>
      </c>
      <c r="E274" s="8" t="s">
        <v>343</v>
      </c>
      <c r="F274" s="42">
        <v>195.77</v>
      </c>
      <c r="G274" s="42">
        <v>220.48</v>
      </c>
      <c r="H274" s="42">
        <v>220.58</v>
      </c>
      <c r="I274" s="42">
        <v>206.95</v>
      </c>
      <c r="J274" s="42">
        <v>159.02000000000001</v>
      </c>
      <c r="K274" s="43">
        <v>151.74</v>
      </c>
      <c r="L274" s="42">
        <v>136.41</v>
      </c>
      <c r="M274" s="43">
        <v>167.66</v>
      </c>
      <c r="N274" s="42">
        <v>178.19</v>
      </c>
      <c r="O274" s="42">
        <v>170.64</v>
      </c>
      <c r="P274" s="42">
        <v>160.63999999999999</v>
      </c>
      <c r="Q274" s="42">
        <v>147.59</v>
      </c>
      <c r="R274" s="52">
        <f t="shared" si="4"/>
        <v>64226.80999999999</v>
      </c>
    </row>
    <row r="275" spans="1:19" hidden="1" x14ac:dyDescent="0.25">
      <c r="A275" s="8" t="s">
        <v>124</v>
      </c>
      <c r="B275" s="8" t="s">
        <v>353</v>
      </c>
      <c r="C275" s="8" t="s">
        <v>126</v>
      </c>
      <c r="D275" s="8" t="s">
        <v>355</v>
      </c>
      <c r="E275" s="8" t="s">
        <v>354</v>
      </c>
      <c r="F275" s="42">
        <v>209.9</v>
      </c>
      <c r="G275" s="42">
        <v>193.47</v>
      </c>
      <c r="H275" s="42">
        <v>188.13</v>
      </c>
      <c r="I275" s="42">
        <v>192.7</v>
      </c>
      <c r="J275" s="42">
        <v>180.41</v>
      </c>
      <c r="K275" s="43">
        <v>158.43</v>
      </c>
      <c r="L275" s="42">
        <v>176.29</v>
      </c>
      <c r="M275" s="43">
        <v>164.99</v>
      </c>
      <c r="N275" s="42">
        <v>165.13</v>
      </c>
      <c r="O275" s="42">
        <v>157.11000000000001</v>
      </c>
      <c r="P275" s="42">
        <v>161.82</v>
      </c>
      <c r="Q275" s="42">
        <v>154.44999999999999</v>
      </c>
      <c r="R275" s="52">
        <f t="shared" si="4"/>
        <v>63929.24</v>
      </c>
    </row>
    <row r="276" spans="1:19" hidden="1" x14ac:dyDescent="0.25">
      <c r="A276" s="8" t="s">
        <v>89</v>
      </c>
      <c r="B276" s="44" t="s">
        <v>90</v>
      </c>
      <c r="C276" s="8" t="s">
        <v>91</v>
      </c>
      <c r="D276" s="8" t="s">
        <v>93</v>
      </c>
      <c r="E276" s="8" t="s">
        <v>94</v>
      </c>
      <c r="F276" s="42">
        <v>187.62</v>
      </c>
      <c r="G276" s="42">
        <v>142.99</v>
      </c>
      <c r="H276" s="42">
        <v>195.4</v>
      </c>
      <c r="I276" s="42">
        <v>151.47999999999999</v>
      </c>
      <c r="J276" s="42">
        <v>186.58</v>
      </c>
      <c r="K276" s="43">
        <v>179.64</v>
      </c>
      <c r="L276" s="42">
        <v>176.61</v>
      </c>
      <c r="M276" s="43">
        <v>171.08</v>
      </c>
      <c r="N276" s="42">
        <v>149.1</v>
      </c>
      <c r="O276" s="42">
        <v>167.55</v>
      </c>
      <c r="P276" s="42">
        <v>170.35</v>
      </c>
      <c r="Q276" s="42">
        <v>168.5</v>
      </c>
      <c r="R276" s="52">
        <f t="shared" si="4"/>
        <v>62374.360000000008</v>
      </c>
    </row>
    <row r="277" spans="1:19" hidden="1" x14ac:dyDescent="0.25">
      <c r="A277" s="8" t="s">
        <v>19</v>
      </c>
      <c r="B277" s="8" t="s">
        <v>103</v>
      </c>
      <c r="C277" s="8" t="s">
        <v>17</v>
      </c>
      <c r="D277" s="8" t="s">
        <v>668</v>
      </c>
      <c r="E277" s="8" t="s">
        <v>670</v>
      </c>
      <c r="F277" s="42">
        <v>205.86</v>
      </c>
      <c r="G277" s="42">
        <v>200.42</v>
      </c>
      <c r="H277" s="42">
        <v>193.02</v>
      </c>
      <c r="I277" s="42">
        <v>163.12</v>
      </c>
      <c r="J277" s="42">
        <v>143.54</v>
      </c>
      <c r="K277" s="43">
        <v>146.86000000000001</v>
      </c>
      <c r="L277" s="42">
        <v>152.69999999999999</v>
      </c>
      <c r="M277" s="43">
        <v>167.2</v>
      </c>
      <c r="N277" s="42">
        <v>172.32</v>
      </c>
      <c r="O277" s="42">
        <v>181.51</v>
      </c>
      <c r="P277" s="42">
        <v>155.22999999999999</v>
      </c>
      <c r="Q277" s="42">
        <v>167.65</v>
      </c>
      <c r="R277" s="52">
        <f t="shared" si="4"/>
        <v>62293.539999999994</v>
      </c>
    </row>
    <row r="278" spans="1:19" x14ac:dyDescent="0.25">
      <c r="A278" s="8" t="s">
        <v>327</v>
      </c>
      <c r="B278" s="8" t="s">
        <v>328</v>
      </c>
      <c r="C278" s="8" t="s">
        <v>29</v>
      </c>
      <c r="D278" s="8" t="s">
        <v>330</v>
      </c>
      <c r="E278" s="8" t="s">
        <v>335</v>
      </c>
      <c r="F278" s="42">
        <v>1060.57</v>
      </c>
      <c r="G278" s="42">
        <v>1063.98</v>
      </c>
      <c r="H278" s="42">
        <v>1099.95</v>
      </c>
      <c r="I278" s="42">
        <v>1186.04</v>
      </c>
      <c r="J278" s="42">
        <v>1203.57</v>
      </c>
      <c r="K278" s="43">
        <v>1130.1600000000001</v>
      </c>
      <c r="L278" s="42">
        <v>1164.56</v>
      </c>
      <c r="M278" s="43">
        <v>563.92999999999995</v>
      </c>
      <c r="N278" s="42">
        <v>987.91</v>
      </c>
      <c r="O278" s="42">
        <v>1061.45</v>
      </c>
      <c r="P278" s="42">
        <v>1084.6099999999999</v>
      </c>
      <c r="Q278" s="42">
        <v>1125.26</v>
      </c>
      <c r="R278" s="52">
        <f t="shared" si="4"/>
        <v>387111.02999999997</v>
      </c>
      <c r="S278" s="50">
        <f>+R278/365</f>
        <v>1060.5781643835617</v>
      </c>
    </row>
    <row r="279" spans="1:19" hidden="1" x14ac:dyDescent="0.25">
      <c r="A279" s="8" t="s">
        <v>19</v>
      </c>
      <c r="B279" s="8" t="s">
        <v>46</v>
      </c>
      <c r="C279" s="8" t="s">
        <v>17</v>
      </c>
      <c r="D279" s="8" t="s">
        <v>48</v>
      </c>
      <c r="E279" s="8" t="s">
        <v>47</v>
      </c>
      <c r="F279" s="42">
        <v>150.56</v>
      </c>
      <c r="G279" s="42">
        <v>150.63999999999999</v>
      </c>
      <c r="H279" s="42">
        <v>150.13999999999999</v>
      </c>
      <c r="I279" s="42">
        <v>142.01</v>
      </c>
      <c r="J279" s="42">
        <v>199.94</v>
      </c>
      <c r="K279" s="43">
        <v>228.46</v>
      </c>
      <c r="L279" s="42">
        <v>187.8</v>
      </c>
      <c r="M279" s="43">
        <v>158.62</v>
      </c>
      <c r="N279" s="42">
        <v>159.47</v>
      </c>
      <c r="O279" s="42">
        <v>162.59</v>
      </c>
      <c r="P279" s="42">
        <v>164.92</v>
      </c>
      <c r="Q279" s="42">
        <v>165.3</v>
      </c>
      <c r="R279" s="52">
        <f t="shared" si="4"/>
        <v>61487.17</v>
      </c>
    </row>
    <row r="280" spans="1:19" hidden="1" x14ac:dyDescent="0.25">
      <c r="A280" s="8" t="s">
        <v>19</v>
      </c>
      <c r="B280" s="8" t="s">
        <v>20</v>
      </c>
      <c r="C280" s="8" t="s">
        <v>17</v>
      </c>
      <c r="D280" s="8" t="s">
        <v>610</v>
      </c>
      <c r="E280" s="8" t="s">
        <v>611</v>
      </c>
      <c r="F280" s="42">
        <v>167.89</v>
      </c>
      <c r="G280" s="42">
        <v>181.75</v>
      </c>
      <c r="H280" s="42">
        <v>196.04</v>
      </c>
      <c r="I280" s="42">
        <v>168.17</v>
      </c>
      <c r="J280" s="42">
        <v>159.1</v>
      </c>
      <c r="K280" s="43">
        <v>153.63</v>
      </c>
      <c r="L280" s="42">
        <v>157.1</v>
      </c>
      <c r="M280" s="43">
        <v>170.3</v>
      </c>
      <c r="N280" s="42">
        <v>162.72999999999999</v>
      </c>
      <c r="O280" s="42">
        <v>158.66</v>
      </c>
      <c r="P280" s="42">
        <v>158.29</v>
      </c>
      <c r="Q280" s="42">
        <v>143.4</v>
      </c>
      <c r="R280" s="52">
        <f t="shared" si="4"/>
        <v>60100.79</v>
      </c>
    </row>
    <row r="281" spans="1:19" x14ac:dyDescent="0.25">
      <c r="A281" s="8" t="s">
        <v>61</v>
      </c>
      <c r="B281" s="8" t="s">
        <v>62</v>
      </c>
      <c r="C281" s="8" t="s">
        <v>29</v>
      </c>
      <c r="D281" s="8" t="s">
        <v>411</v>
      </c>
      <c r="E281" s="8" t="s">
        <v>421</v>
      </c>
      <c r="F281" s="42">
        <v>93.14</v>
      </c>
      <c r="G281" s="42">
        <v>107.05</v>
      </c>
      <c r="H281" s="42">
        <v>125.99</v>
      </c>
      <c r="I281" s="42">
        <v>120</v>
      </c>
      <c r="J281" s="42">
        <v>125.04</v>
      </c>
      <c r="K281" s="43">
        <v>122.25</v>
      </c>
      <c r="L281" s="42">
        <v>128.86000000000001</v>
      </c>
      <c r="M281" s="43">
        <v>128.05000000000001</v>
      </c>
      <c r="N281" s="42">
        <v>126.21</v>
      </c>
      <c r="O281" s="42">
        <v>137.94</v>
      </c>
      <c r="P281" s="42">
        <v>124.11</v>
      </c>
      <c r="Q281" s="42">
        <v>85.26</v>
      </c>
      <c r="R281" s="52">
        <f t="shared" si="4"/>
        <v>43327.18</v>
      </c>
      <c r="S281" s="50">
        <f>+R281/365</f>
        <v>118.70460273972603</v>
      </c>
    </row>
    <row r="282" spans="1:19" x14ac:dyDescent="0.25">
      <c r="A282" s="8" t="s">
        <v>27</v>
      </c>
      <c r="B282" s="8" t="s">
        <v>84</v>
      </c>
      <c r="C282" s="8" t="s">
        <v>43</v>
      </c>
      <c r="D282" s="8" t="s">
        <v>258</v>
      </c>
      <c r="E282" s="8" t="s">
        <v>260</v>
      </c>
      <c r="F282" s="42">
        <v>1400.75</v>
      </c>
      <c r="G282" s="42">
        <v>1489.9</v>
      </c>
      <c r="H282" s="42">
        <v>1613.92</v>
      </c>
      <c r="I282" s="42">
        <v>1558.37</v>
      </c>
      <c r="J282" s="42">
        <v>1544.76</v>
      </c>
      <c r="K282" s="43">
        <v>1556.55</v>
      </c>
      <c r="L282" s="42">
        <v>1484.89</v>
      </c>
      <c r="M282" s="43">
        <v>1592.16</v>
      </c>
      <c r="N282" s="42">
        <v>1605.07</v>
      </c>
      <c r="O282" s="42">
        <v>1507.84</v>
      </c>
      <c r="P282" s="42">
        <v>1493.14</v>
      </c>
      <c r="Q282" s="42">
        <v>1517.66</v>
      </c>
      <c r="R282" s="52">
        <f t="shared" si="4"/>
        <v>558632.48</v>
      </c>
      <c r="S282" s="50">
        <f>+R282/365</f>
        <v>1530.4999452054794</v>
      </c>
    </row>
    <row r="283" spans="1:19" hidden="1" x14ac:dyDescent="0.25">
      <c r="A283" s="8" t="s">
        <v>133</v>
      </c>
      <c r="B283" s="8" t="s">
        <v>292</v>
      </c>
      <c r="C283" s="8" t="s">
        <v>304</v>
      </c>
      <c r="D283" s="8" t="s">
        <v>470</v>
      </c>
      <c r="E283" s="8" t="s">
        <v>469</v>
      </c>
      <c r="F283" s="42">
        <v>186.65</v>
      </c>
      <c r="G283" s="42">
        <v>195.35</v>
      </c>
      <c r="H283" s="42">
        <v>191.41</v>
      </c>
      <c r="I283" s="42">
        <v>186.02</v>
      </c>
      <c r="J283" s="42">
        <v>169.57</v>
      </c>
      <c r="K283" s="43">
        <v>157.71</v>
      </c>
      <c r="L283" s="42">
        <v>154.97</v>
      </c>
      <c r="M283" s="43">
        <v>144.24</v>
      </c>
      <c r="N283" s="42">
        <v>138.05000000000001</v>
      </c>
      <c r="O283" s="42">
        <v>132.19</v>
      </c>
      <c r="P283" s="42">
        <v>129.62</v>
      </c>
      <c r="Q283" s="42">
        <v>126.29</v>
      </c>
      <c r="R283" s="52">
        <f t="shared" si="4"/>
        <v>58076.72</v>
      </c>
    </row>
    <row r="284" spans="1:19" hidden="1" x14ac:dyDescent="0.25">
      <c r="A284" s="8" t="s">
        <v>19</v>
      </c>
      <c r="B284" s="8" t="s">
        <v>155</v>
      </c>
      <c r="C284" s="8" t="s">
        <v>280</v>
      </c>
      <c r="D284" s="8" t="s">
        <v>319</v>
      </c>
      <c r="E284" s="8" t="s">
        <v>702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3">
        <v>0</v>
      </c>
      <c r="L284" s="42">
        <v>0</v>
      </c>
      <c r="M284" s="43">
        <v>0</v>
      </c>
      <c r="N284" s="42">
        <v>444.57</v>
      </c>
      <c r="O284" s="42">
        <v>597.36</v>
      </c>
      <c r="P284" s="42">
        <v>465.06</v>
      </c>
      <c r="Q284" s="42">
        <v>394.43</v>
      </c>
      <c r="R284" s="52">
        <f t="shared" si="4"/>
        <v>58034.39</v>
      </c>
    </row>
    <row r="285" spans="1:19" hidden="1" x14ac:dyDescent="0.25">
      <c r="A285" s="8" t="s">
        <v>89</v>
      </c>
      <c r="B285" s="8" t="s">
        <v>288</v>
      </c>
      <c r="C285" s="8" t="s">
        <v>126</v>
      </c>
      <c r="D285" s="8" t="s">
        <v>290</v>
      </c>
      <c r="E285" s="8" t="s">
        <v>289</v>
      </c>
      <c r="F285" s="42">
        <v>204.88</v>
      </c>
      <c r="G285" s="42">
        <v>183.64</v>
      </c>
      <c r="H285" s="42">
        <v>162.68</v>
      </c>
      <c r="I285" s="42">
        <v>172.34</v>
      </c>
      <c r="J285" s="42">
        <v>163.91</v>
      </c>
      <c r="K285" s="43">
        <v>142.94</v>
      </c>
      <c r="L285" s="42">
        <v>149.99</v>
      </c>
      <c r="M285" s="43">
        <v>139.86000000000001</v>
      </c>
      <c r="N285" s="42">
        <v>138.30000000000001</v>
      </c>
      <c r="O285" s="42">
        <v>138.69999999999999</v>
      </c>
      <c r="P285" s="42">
        <v>139.12</v>
      </c>
      <c r="Q285" s="42">
        <v>170.3</v>
      </c>
      <c r="R285" s="52">
        <f t="shared" si="4"/>
        <v>57962.840000000004</v>
      </c>
    </row>
    <row r="286" spans="1:19" hidden="1" x14ac:dyDescent="0.25">
      <c r="A286" s="8" t="s">
        <v>19</v>
      </c>
      <c r="B286" s="8" t="s">
        <v>46</v>
      </c>
      <c r="C286" s="8" t="s">
        <v>104</v>
      </c>
      <c r="D286" s="8" t="s">
        <v>19</v>
      </c>
      <c r="E286" s="8" t="s">
        <v>659</v>
      </c>
      <c r="F286" s="42">
        <v>209.15</v>
      </c>
      <c r="G286" s="42">
        <v>189.09</v>
      </c>
      <c r="H286" s="42">
        <v>190.56</v>
      </c>
      <c r="I286" s="42">
        <v>155.41</v>
      </c>
      <c r="J286" s="42">
        <v>155.32</v>
      </c>
      <c r="K286" s="43">
        <v>144.22999999999999</v>
      </c>
      <c r="L286" s="42">
        <v>151.38</v>
      </c>
      <c r="M286" s="43">
        <v>143.4</v>
      </c>
      <c r="N286" s="42">
        <v>142.82</v>
      </c>
      <c r="O286" s="42">
        <v>139.86000000000001</v>
      </c>
      <c r="P286" s="42">
        <v>130.08000000000001</v>
      </c>
      <c r="Q286" s="42">
        <v>122.38</v>
      </c>
      <c r="R286" s="52">
        <f t="shared" si="4"/>
        <v>56944.270000000004</v>
      </c>
    </row>
    <row r="287" spans="1:19" x14ac:dyDescent="0.25">
      <c r="A287" s="8" t="s">
        <v>27</v>
      </c>
      <c r="B287" s="8" t="s">
        <v>28</v>
      </c>
      <c r="C287" s="8" t="s">
        <v>29</v>
      </c>
      <c r="D287" s="8" t="s">
        <v>30</v>
      </c>
      <c r="E287" s="8" t="s">
        <v>37</v>
      </c>
      <c r="F287" s="42">
        <v>1.9</v>
      </c>
      <c r="G287" s="42">
        <v>8.2899999999999991</v>
      </c>
      <c r="H287" s="42">
        <v>39.51</v>
      </c>
      <c r="I287" s="42">
        <v>15.19</v>
      </c>
      <c r="J287" s="42">
        <v>4.54</v>
      </c>
      <c r="K287" s="43">
        <v>22.14</v>
      </c>
      <c r="L287" s="42">
        <v>7.31</v>
      </c>
      <c r="M287" s="43">
        <v>12.39</v>
      </c>
      <c r="N287" s="42">
        <v>4.22</v>
      </c>
      <c r="O287" s="42">
        <v>3.43</v>
      </c>
      <c r="P287" s="42">
        <v>3.43</v>
      </c>
      <c r="Q287" s="42">
        <v>2.4900000000000002</v>
      </c>
      <c r="R287" s="52">
        <f t="shared" si="4"/>
        <v>3800.1900000000005</v>
      </c>
      <c r="S287" s="50">
        <f>+R287/365</f>
        <v>10.411479452054795</v>
      </c>
    </row>
    <row r="288" spans="1:19" hidden="1" x14ac:dyDescent="0.25">
      <c r="A288" s="8" t="s">
        <v>19</v>
      </c>
      <c r="B288" s="8" t="s">
        <v>78</v>
      </c>
      <c r="C288" s="8" t="s">
        <v>280</v>
      </c>
      <c r="D288" s="8" t="s">
        <v>319</v>
      </c>
      <c r="E288" s="8" t="s">
        <v>687</v>
      </c>
      <c r="F288" s="42">
        <v>48.82</v>
      </c>
      <c r="G288" s="42">
        <v>159.78</v>
      </c>
      <c r="H288" s="42">
        <v>229.24</v>
      </c>
      <c r="I288" s="42">
        <v>208.92</v>
      </c>
      <c r="J288" s="42">
        <v>174.42</v>
      </c>
      <c r="K288" s="43">
        <v>168.07</v>
      </c>
      <c r="L288" s="42">
        <v>159.69999999999999</v>
      </c>
      <c r="M288" s="43">
        <v>156.69999999999999</v>
      </c>
      <c r="N288" s="42">
        <v>131.38999999999999</v>
      </c>
      <c r="O288" s="42">
        <v>139.63999999999999</v>
      </c>
      <c r="P288" s="42">
        <v>128.22</v>
      </c>
      <c r="Q288" s="42">
        <v>118.99</v>
      </c>
      <c r="R288" s="52">
        <f t="shared" si="4"/>
        <v>55424.649999999987</v>
      </c>
    </row>
    <row r="289" spans="1:19" x14ac:dyDescent="0.25">
      <c r="A289" s="8" t="s">
        <v>89</v>
      </c>
      <c r="B289" s="8" t="s">
        <v>90</v>
      </c>
      <c r="C289" s="8" t="s">
        <v>29</v>
      </c>
      <c r="D289" s="8" t="s">
        <v>433</v>
      </c>
      <c r="E289" s="8" t="s">
        <v>432</v>
      </c>
      <c r="F289" s="42">
        <v>2570.41</v>
      </c>
      <c r="G289" s="42">
        <v>2299.44</v>
      </c>
      <c r="H289" s="42">
        <v>2493.62</v>
      </c>
      <c r="I289" s="42">
        <v>2314.38</v>
      </c>
      <c r="J289" s="42">
        <v>2156.8200000000002</v>
      </c>
      <c r="K289" s="43">
        <v>2369.25</v>
      </c>
      <c r="L289" s="42">
        <v>2300.52</v>
      </c>
      <c r="M289" s="43">
        <v>2278.77</v>
      </c>
      <c r="N289" s="42">
        <v>2195.1</v>
      </c>
      <c r="O289" s="42">
        <v>2050.44</v>
      </c>
      <c r="P289" s="42">
        <v>2169.4499999999998</v>
      </c>
      <c r="Q289" s="42">
        <v>2110.9899999999998</v>
      </c>
      <c r="R289" s="52">
        <f t="shared" si="4"/>
        <v>830638.39</v>
      </c>
      <c r="S289" s="50">
        <f>+R289/365</f>
        <v>2275.7216164383563</v>
      </c>
    </row>
    <row r="290" spans="1:19" hidden="1" x14ac:dyDescent="0.25">
      <c r="A290" s="8" t="s">
        <v>19</v>
      </c>
      <c r="B290" s="8" t="s">
        <v>78</v>
      </c>
      <c r="C290" s="8" t="s">
        <v>313</v>
      </c>
      <c r="D290" s="8" t="s">
        <v>315</v>
      </c>
      <c r="E290" s="8" t="s">
        <v>317</v>
      </c>
      <c r="F290" s="42">
        <v>226.91</v>
      </c>
      <c r="G290" s="42">
        <v>69.5</v>
      </c>
      <c r="H290" s="42">
        <v>214.74</v>
      </c>
      <c r="I290" s="42">
        <v>64.97</v>
      </c>
      <c r="J290" s="42">
        <v>65.680000000000007</v>
      </c>
      <c r="K290" s="43">
        <v>216.18</v>
      </c>
      <c r="L290" s="42">
        <v>72.430000000000007</v>
      </c>
      <c r="M290" s="43">
        <v>94.85</v>
      </c>
      <c r="N290" s="42">
        <v>135.12</v>
      </c>
      <c r="O290" s="42">
        <v>144.58000000000001</v>
      </c>
      <c r="P290" s="42">
        <v>141.51</v>
      </c>
      <c r="Q290" s="42">
        <v>319.83</v>
      </c>
      <c r="R290" s="52">
        <f t="shared" si="4"/>
        <v>53989.020000000004</v>
      </c>
    </row>
    <row r="291" spans="1:19" hidden="1" x14ac:dyDescent="0.25">
      <c r="A291" s="8" t="s">
        <v>19</v>
      </c>
      <c r="B291" s="8" t="s">
        <v>103</v>
      </c>
      <c r="C291" s="8" t="s">
        <v>17</v>
      </c>
      <c r="D291" s="8" t="s">
        <v>668</v>
      </c>
      <c r="E291" s="8" t="s">
        <v>673</v>
      </c>
      <c r="F291" s="42">
        <v>68.05</v>
      </c>
      <c r="G291" s="42">
        <v>73.42</v>
      </c>
      <c r="H291" s="42">
        <v>67.23</v>
      </c>
      <c r="I291" s="42">
        <v>64.900000000000006</v>
      </c>
      <c r="J291" s="42">
        <v>63.35</v>
      </c>
      <c r="K291" s="43">
        <v>78.239999999999995</v>
      </c>
      <c r="L291" s="42">
        <v>330.51</v>
      </c>
      <c r="M291" s="43">
        <v>226.78</v>
      </c>
      <c r="N291" s="42">
        <v>192.49</v>
      </c>
      <c r="O291" s="42">
        <v>180.51</v>
      </c>
      <c r="P291" s="42">
        <v>203.63</v>
      </c>
      <c r="Q291" s="42">
        <v>194.45</v>
      </c>
      <c r="R291" s="52">
        <f t="shared" si="4"/>
        <v>53290.840000000004</v>
      </c>
    </row>
    <row r="292" spans="1:19" hidden="1" x14ac:dyDescent="0.25">
      <c r="A292" s="8" t="s">
        <v>19</v>
      </c>
      <c r="B292" s="8" t="s">
        <v>46</v>
      </c>
      <c r="C292" s="8" t="s">
        <v>51</v>
      </c>
      <c r="D292" s="8" t="s">
        <v>282</v>
      </c>
      <c r="E292" s="8" t="s">
        <v>281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3">
        <v>0</v>
      </c>
      <c r="L292" s="42">
        <v>243.2</v>
      </c>
      <c r="M292" s="43">
        <v>279.2</v>
      </c>
      <c r="N292" s="42">
        <v>250.51</v>
      </c>
      <c r="O292" s="42">
        <v>270.68</v>
      </c>
      <c r="P292" s="42">
        <v>299.36</v>
      </c>
      <c r="Q292" s="42">
        <v>393.46</v>
      </c>
      <c r="R292" s="52">
        <f t="shared" si="4"/>
        <v>53278.840000000004</v>
      </c>
    </row>
    <row r="293" spans="1:19" hidden="1" x14ac:dyDescent="0.25">
      <c r="A293" s="8" t="s">
        <v>209</v>
      </c>
      <c r="B293" s="8" t="s">
        <v>219</v>
      </c>
      <c r="C293" s="8" t="s">
        <v>220</v>
      </c>
      <c r="D293" s="8" t="s">
        <v>221</v>
      </c>
      <c r="E293" s="8" t="s">
        <v>221</v>
      </c>
      <c r="F293" s="42">
        <v>157.63</v>
      </c>
      <c r="G293" s="42">
        <v>151.75</v>
      </c>
      <c r="H293" s="42">
        <v>152.63999999999999</v>
      </c>
      <c r="I293" s="42">
        <v>147.38999999999999</v>
      </c>
      <c r="J293" s="42">
        <v>130.71</v>
      </c>
      <c r="K293" s="43">
        <v>141.41</v>
      </c>
      <c r="L293" s="42">
        <v>152.04</v>
      </c>
      <c r="M293" s="43">
        <v>150.81</v>
      </c>
      <c r="N293" s="42">
        <v>145.6</v>
      </c>
      <c r="O293" s="42">
        <v>142.54</v>
      </c>
      <c r="P293" s="42">
        <v>137.57</v>
      </c>
      <c r="Q293" s="42">
        <v>132.99</v>
      </c>
      <c r="R293" s="52">
        <f t="shared" si="4"/>
        <v>53008.26</v>
      </c>
    </row>
    <row r="294" spans="1:19" hidden="1" x14ac:dyDescent="0.25">
      <c r="A294" s="8" t="s">
        <v>19</v>
      </c>
      <c r="B294" s="8" t="s">
        <v>20</v>
      </c>
      <c r="C294" s="8" t="s">
        <v>17</v>
      </c>
      <c r="D294" s="8" t="s">
        <v>613</v>
      </c>
      <c r="E294" s="8" t="s">
        <v>616</v>
      </c>
      <c r="F294" s="42">
        <v>150.63</v>
      </c>
      <c r="G294" s="42">
        <v>150.09</v>
      </c>
      <c r="H294" s="42">
        <v>147</v>
      </c>
      <c r="I294" s="42">
        <v>144.57</v>
      </c>
      <c r="J294" s="42">
        <v>142.69999999999999</v>
      </c>
      <c r="K294" s="43">
        <v>143.47</v>
      </c>
      <c r="L294" s="42">
        <v>144.65</v>
      </c>
      <c r="M294" s="43">
        <v>143.94</v>
      </c>
      <c r="N294" s="42">
        <v>143.88</v>
      </c>
      <c r="O294" s="42">
        <v>144.09</v>
      </c>
      <c r="P294" s="42">
        <v>140.12</v>
      </c>
      <c r="Q294" s="42">
        <v>141.29</v>
      </c>
      <c r="R294" s="52">
        <f t="shared" si="4"/>
        <v>52807.02</v>
      </c>
    </row>
    <row r="295" spans="1:19" hidden="1" x14ac:dyDescent="0.25">
      <c r="A295" s="8" t="s">
        <v>19</v>
      </c>
      <c r="B295" s="8" t="s">
        <v>46</v>
      </c>
      <c r="C295" s="8" t="s">
        <v>280</v>
      </c>
      <c r="D295" s="8" t="s">
        <v>282</v>
      </c>
      <c r="E295" s="8" t="s">
        <v>281</v>
      </c>
      <c r="F295" s="42">
        <v>359.82</v>
      </c>
      <c r="G295" s="42">
        <v>359.3</v>
      </c>
      <c r="H295" s="42">
        <v>237.08</v>
      </c>
      <c r="I295" s="42">
        <v>250.75</v>
      </c>
      <c r="J295" s="42">
        <v>269.39999999999998</v>
      </c>
      <c r="K295" s="43">
        <v>264.27</v>
      </c>
      <c r="L295" s="42">
        <v>0</v>
      </c>
      <c r="M295" s="43">
        <v>0</v>
      </c>
      <c r="N295" s="42">
        <v>0</v>
      </c>
      <c r="O295" s="42">
        <v>0</v>
      </c>
      <c r="P295" s="42">
        <v>0</v>
      </c>
      <c r="Q295" s="42">
        <v>0</v>
      </c>
      <c r="R295" s="52">
        <f t="shared" si="4"/>
        <v>52366.3</v>
      </c>
    </row>
    <row r="296" spans="1:19" hidden="1" x14ac:dyDescent="0.25">
      <c r="A296" s="8" t="s">
        <v>19</v>
      </c>
      <c r="B296" s="8" t="s">
        <v>66</v>
      </c>
      <c r="C296" s="8" t="s">
        <v>220</v>
      </c>
      <c r="D296" s="8" t="s">
        <v>608</v>
      </c>
      <c r="E296" s="8" t="s">
        <v>609</v>
      </c>
      <c r="F296" s="42">
        <v>56.93</v>
      </c>
      <c r="G296" s="42">
        <v>155.38</v>
      </c>
      <c r="H296" s="42">
        <v>154.41999999999999</v>
      </c>
      <c r="I296" s="42">
        <v>152.34</v>
      </c>
      <c r="J296" s="42">
        <v>149.94999999999999</v>
      </c>
      <c r="K296" s="43">
        <v>135.69</v>
      </c>
      <c r="L296" s="42">
        <v>154.82</v>
      </c>
      <c r="M296" s="43">
        <v>142.58000000000001</v>
      </c>
      <c r="N296" s="42">
        <v>155.93</v>
      </c>
      <c r="O296" s="42">
        <v>155.94</v>
      </c>
      <c r="P296" s="42">
        <v>153.08000000000001</v>
      </c>
      <c r="Q296" s="42">
        <v>154.13</v>
      </c>
      <c r="R296" s="52">
        <f t="shared" si="4"/>
        <v>52293.710000000006</v>
      </c>
    </row>
    <row r="297" spans="1:19" hidden="1" x14ac:dyDescent="0.25">
      <c r="A297" s="8" t="s">
        <v>19</v>
      </c>
      <c r="B297" s="8" t="s">
        <v>20</v>
      </c>
      <c r="C297" s="8" t="s">
        <v>104</v>
      </c>
      <c r="D297" s="8" t="s">
        <v>637</v>
      </c>
      <c r="E297" s="8" t="s">
        <v>642</v>
      </c>
      <c r="F297" s="42">
        <v>172.32</v>
      </c>
      <c r="G297" s="42">
        <v>159.80000000000001</v>
      </c>
      <c r="H297" s="42">
        <v>148.63999999999999</v>
      </c>
      <c r="I297" s="42">
        <v>151.07</v>
      </c>
      <c r="J297" s="42">
        <v>143.88999999999999</v>
      </c>
      <c r="K297" s="43">
        <v>141.02000000000001</v>
      </c>
      <c r="L297" s="42">
        <v>131.4</v>
      </c>
      <c r="M297" s="43">
        <v>133.05000000000001</v>
      </c>
      <c r="N297" s="42">
        <v>130.49</v>
      </c>
      <c r="O297" s="42">
        <v>119.77</v>
      </c>
      <c r="P297" s="42">
        <v>138.69</v>
      </c>
      <c r="Q297" s="42">
        <v>134.6</v>
      </c>
      <c r="R297" s="52">
        <f t="shared" si="4"/>
        <v>51806.27</v>
      </c>
    </row>
    <row r="298" spans="1:19" hidden="1" x14ac:dyDescent="0.25">
      <c r="A298" s="8" t="s">
        <v>19</v>
      </c>
      <c r="B298" s="8" t="s">
        <v>70</v>
      </c>
      <c r="C298" s="8" t="s">
        <v>21</v>
      </c>
      <c r="D298" s="8" t="s">
        <v>456</v>
      </c>
      <c r="E298" s="8" t="s">
        <v>455</v>
      </c>
      <c r="F298" s="42">
        <v>215.59</v>
      </c>
      <c r="G298" s="42">
        <v>212.96</v>
      </c>
      <c r="H298" s="42">
        <v>211.69</v>
      </c>
      <c r="I298" s="42">
        <v>201.34</v>
      </c>
      <c r="J298" s="42">
        <v>194</v>
      </c>
      <c r="K298" s="43">
        <v>163.82</v>
      </c>
      <c r="L298" s="42">
        <v>145.58000000000001</v>
      </c>
      <c r="M298" s="43">
        <v>127.51</v>
      </c>
      <c r="N298" s="42">
        <v>87.1</v>
      </c>
      <c r="O298" s="42">
        <v>59.72</v>
      </c>
      <c r="P298" s="42">
        <v>45.33</v>
      </c>
      <c r="Q298" s="42">
        <v>33.58</v>
      </c>
      <c r="R298" s="52">
        <f t="shared" si="4"/>
        <v>51508.350000000006</v>
      </c>
    </row>
    <row r="299" spans="1:19" hidden="1" x14ac:dyDescent="0.25">
      <c r="A299" s="8" t="s">
        <v>19</v>
      </c>
      <c r="B299" s="8" t="s">
        <v>46</v>
      </c>
      <c r="C299" s="8" t="s">
        <v>662</v>
      </c>
      <c r="D299" s="8" t="s">
        <v>663</v>
      </c>
      <c r="E299" s="8" t="s">
        <v>664</v>
      </c>
      <c r="F299" s="42">
        <v>136.38999999999999</v>
      </c>
      <c r="G299" s="42">
        <v>163.71</v>
      </c>
      <c r="H299" s="42">
        <v>170.84</v>
      </c>
      <c r="I299" s="42">
        <v>158</v>
      </c>
      <c r="J299" s="42">
        <v>154.58000000000001</v>
      </c>
      <c r="K299" s="43">
        <v>143.33000000000001</v>
      </c>
      <c r="L299" s="42">
        <v>141.97</v>
      </c>
      <c r="M299" s="43">
        <v>131.44999999999999</v>
      </c>
      <c r="N299" s="42">
        <v>128.27000000000001</v>
      </c>
      <c r="O299" s="42">
        <v>123.26</v>
      </c>
      <c r="P299" s="42">
        <v>120.43</v>
      </c>
      <c r="Q299" s="42">
        <v>120.9</v>
      </c>
      <c r="R299" s="52">
        <f t="shared" si="4"/>
        <v>51445.869999999995</v>
      </c>
    </row>
    <row r="300" spans="1:19" hidden="1" x14ac:dyDescent="0.25">
      <c r="A300" s="8" t="s">
        <v>19</v>
      </c>
      <c r="B300" s="8" t="s">
        <v>166</v>
      </c>
      <c r="C300" s="8" t="s">
        <v>242</v>
      </c>
      <c r="D300" s="8" t="s">
        <v>247</v>
      </c>
      <c r="E300" s="8" t="s">
        <v>248</v>
      </c>
      <c r="F300" s="42">
        <v>197.07</v>
      </c>
      <c r="G300" s="42">
        <v>191.66</v>
      </c>
      <c r="H300" s="42">
        <v>183.81</v>
      </c>
      <c r="I300" s="42">
        <v>171.23</v>
      </c>
      <c r="J300" s="42">
        <v>159.26</v>
      </c>
      <c r="K300" s="43">
        <v>148.43</v>
      </c>
      <c r="L300" s="42">
        <v>117.09</v>
      </c>
      <c r="M300" s="43">
        <v>91.76</v>
      </c>
      <c r="N300" s="42">
        <v>86.64</v>
      </c>
      <c r="O300" s="42">
        <v>89.02</v>
      </c>
      <c r="P300" s="42">
        <v>117.8</v>
      </c>
      <c r="Q300" s="42">
        <v>129.41</v>
      </c>
      <c r="R300" s="52">
        <f t="shared" si="4"/>
        <v>51079.499999999993</v>
      </c>
    </row>
    <row r="301" spans="1:19" hidden="1" x14ac:dyDescent="0.25">
      <c r="A301" s="8" t="s">
        <v>19</v>
      </c>
      <c r="B301" s="8" t="s">
        <v>46</v>
      </c>
      <c r="C301" s="8" t="s">
        <v>104</v>
      </c>
      <c r="D301" s="8" t="s">
        <v>19</v>
      </c>
      <c r="E301" s="8" t="s">
        <v>657</v>
      </c>
      <c r="F301" s="42">
        <v>170.59</v>
      </c>
      <c r="G301" s="42">
        <v>170.04</v>
      </c>
      <c r="H301" s="42">
        <v>153.88999999999999</v>
      </c>
      <c r="I301" s="42">
        <v>154.13999999999999</v>
      </c>
      <c r="J301" s="42">
        <v>148.78</v>
      </c>
      <c r="K301" s="43">
        <v>149.06</v>
      </c>
      <c r="L301" s="42">
        <v>134.01</v>
      </c>
      <c r="M301" s="43">
        <v>142.99</v>
      </c>
      <c r="N301" s="42">
        <v>125.89</v>
      </c>
      <c r="O301" s="42">
        <v>124.88</v>
      </c>
      <c r="P301" s="42">
        <v>101.72</v>
      </c>
      <c r="Q301" s="42">
        <v>98.1</v>
      </c>
      <c r="R301" s="52">
        <f t="shared" si="4"/>
        <v>50855.859999999993</v>
      </c>
    </row>
    <row r="302" spans="1:19" x14ac:dyDescent="0.25">
      <c r="A302" s="8" t="s">
        <v>203</v>
      </c>
      <c r="B302" s="8" t="s">
        <v>434</v>
      </c>
      <c r="C302" s="8" t="s">
        <v>43</v>
      </c>
      <c r="D302" s="8" t="s">
        <v>434</v>
      </c>
      <c r="E302" s="8" t="s">
        <v>434</v>
      </c>
      <c r="F302" s="42">
        <v>53.41</v>
      </c>
      <c r="G302" s="42">
        <v>83</v>
      </c>
      <c r="H302" s="42">
        <v>49.65</v>
      </c>
      <c r="I302" s="42">
        <v>52.36</v>
      </c>
      <c r="J302" s="42">
        <v>54.72</v>
      </c>
      <c r="K302" s="43">
        <v>47.62</v>
      </c>
      <c r="L302" s="42">
        <v>55.56</v>
      </c>
      <c r="M302" s="43">
        <v>55.37</v>
      </c>
      <c r="N302" s="42">
        <v>96.26</v>
      </c>
      <c r="O302" s="42">
        <v>112.22</v>
      </c>
      <c r="P302" s="42">
        <v>54.79</v>
      </c>
      <c r="Q302" s="42">
        <v>51.68</v>
      </c>
      <c r="R302" s="52">
        <f t="shared" si="4"/>
        <v>23265.809999999998</v>
      </c>
      <c r="S302" s="50">
        <f>+R302/365</f>
        <v>63.741945205479446</v>
      </c>
    </row>
    <row r="303" spans="1:19" hidden="1" x14ac:dyDescent="0.25">
      <c r="A303" s="8" t="s">
        <v>27</v>
      </c>
      <c r="B303" s="8" t="s">
        <v>84</v>
      </c>
      <c r="C303" s="8" t="s">
        <v>85</v>
      </c>
      <c r="D303" s="8" t="s">
        <v>87</v>
      </c>
      <c r="E303" s="8" t="s">
        <v>736</v>
      </c>
      <c r="F303" s="42">
        <v>191.3</v>
      </c>
      <c r="G303" s="42">
        <v>179.77</v>
      </c>
      <c r="H303" s="42">
        <v>162.30000000000001</v>
      </c>
      <c r="I303" s="42">
        <v>155.25</v>
      </c>
      <c r="J303" s="42">
        <v>128.49</v>
      </c>
      <c r="K303" s="43">
        <v>117.11</v>
      </c>
      <c r="L303" s="42">
        <v>135.59</v>
      </c>
      <c r="M303" s="66">
        <v>129.56</v>
      </c>
      <c r="N303" s="42">
        <v>126.47</v>
      </c>
      <c r="O303" s="42">
        <v>119.5</v>
      </c>
      <c r="P303" s="42">
        <v>113.41</v>
      </c>
      <c r="Q303" s="42">
        <v>110.62</v>
      </c>
      <c r="R303" s="52">
        <f t="shared" si="4"/>
        <v>50698.92</v>
      </c>
    </row>
    <row r="304" spans="1:19" hidden="1" x14ac:dyDescent="0.25">
      <c r="A304" s="8" t="s">
        <v>19</v>
      </c>
      <c r="B304" s="44" t="s">
        <v>46</v>
      </c>
      <c r="C304" s="8" t="s">
        <v>206</v>
      </c>
      <c r="D304" s="8" t="s">
        <v>296</v>
      </c>
      <c r="E304" s="8" t="s">
        <v>295</v>
      </c>
      <c r="F304" s="42">
        <v>168.86</v>
      </c>
      <c r="G304" s="42">
        <v>167.78</v>
      </c>
      <c r="H304" s="42">
        <v>158.81</v>
      </c>
      <c r="I304" s="42">
        <v>138.16999999999999</v>
      </c>
      <c r="J304" s="42">
        <v>136.29</v>
      </c>
      <c r="K304" s="43">
        <v>133.57</v>
      </c>
      <c r="L304" s="42">
        <v>127.48</v>
      </c>
      <c r="M304" s="43">
        <v>125.15</v>
      </c>
      <c r="N304" s="42">
        <v>128.35</v>
      </c>
      <c r="O304" s="42">
        <v>129.58000000000001</v>
      </c>
      <c r="P304" s="42">
        <v>124.65</v>
      </c>
      <c r="Q304" s="42">
        <v>119.01</v>
      </c>
      <c r="R304" s="52">
        <f t="shared" si="4"/>
        <v>50360.619999999995</v>
      </c>
    </row>
    <row r="305" spans="1:19" hidden="1" x14ac:dyDescent="0.25">
      <c r="A305" s="8" t="s">
        <v>203</v>
      </c>
      <c r="B305" s="8" t="s">
        <v>204</v>
      </c>
      <c r="C305" s="8" t="s">
        <v>17</v>
      </c>
      <c r="D305" s="8" t="s">
        <v>205</v>
      </c>
      <c r="E305" s="8" t="s">
        <v>204</v>
      </c>
      <c r="F305" s="42">
        <v>137.22999999999999</v>
      </c>
      <c r="G305" s="42">
        <v>136.57</v>
      </c>
      <c r="H305" s="42">
        <v>129.97</v>
      </c>
      <c r="I305" s="42">
        <v>137.1</v>
      </c>
      <c r="J305" s="42">
        <v>137.19</v>
      </c>
      <c r="K305" s="43">
        <v>135.4</v>
      </c>
      <c r="L305" s="42">
        <v>133.03</v>
      </c>
      <c r="M305" s="43">
        <v>132.29</v>
      </c>
      <c r="N305" s="42">
        <v>131.4</v>
      </c>
      <c r="O305" s="42">
        <v>129.13</v>
      </c>
      <c r="P305" s="42">
        <v>127.57</v>
      </c>
      <c r="Q305" s="42">
        <v>128.22999999999999</v>
      </c>
      <c r="R305" s="52">
        <f t="shared" si="4"/>
        <v>48507.229999999996</v>
      </c>
    </row>
    <row r="306" spans="1:19" hidden="1" x14ac:dyDescent="0.25">
      <c r="A306" s="8" t="s">
        <v>267</v>
      </c>
      <c r="B306" s="8" t="s">
        <v>268</v>
      </c>
      <c r="C306" s="8" t="s">
        <v>126</v>
      </c>
      <c r="D306" s="8" t="s">
        <v>560</v>
      </c>
      <c r="E306" s="8" t="s">
        <v>707</v>
      </c>
      <c r="F306" s="42">
        <v>132.74</v>
      </c>
      <c r="G306" s="42">
        <v>124.89</v>
      </c>
      <c r="H306" s="42">
        <v>129.19999999999999</v>
      </c>
      <c r="I306" s="42">
        <v>125.17</v>
      </c>
      <c r="J306" s="42">
        <v>123.24</v>
      </c>
      <c r="K306" s="43">
        <v>120.51</v>
      </c>
      <c r="L306" s="42">
        <v>133.6</v>
      </c>
      <c r="M306" s="42">
        <v>167.25</v>
      </c>
      <c r="N306" s="42">
        <v>138.31</v>
      </c>
      <c r="O306" s="42">
        <v>124.85</v>
      </c>
      <c r="P306" s="42">
        <v>126.87</v>
      </c>
      <c r="Q306" s="42">
        <v>129.83000000000001</v>
      </c>
      <c r="R306" s="52">
        <f t="shared" si="4"/>
        <v>47984.73</v>
      </c>
    </row>
    <row r="307" spans="1:19" x14ac:dyDescent="0.25">
      <c r="A307" s="8" t="s">
        <v>15</v>
      </c>
      <c r="B307" s="8" t="s">
        <v>131</v>
      </c>
      <c r="C307" s="8" t="s">
        <v>43</v>
      </c>
      <c r="D307" s="8" t="s">
        <v>16</v>
      </c>
      <c r="E307" s="8" t="s">
        <v>131</v>
      </c>
      <c r="F307" s="42">
        <v>159.04</v>
      </c>
      <c r="G307" s="42">
        <v>150.63999999999999</v>
      </c>
      <c r="H307" s="42">
        <v>149.22</v>
      </c>
      <c r="I307" s="42">
        <v>146.22</v>
      </c>
      <c r="J307" s="42">
        <v>144.94</v>
      </c>
      <c r="K307" s="43">
        <v>142.41999999999999</v>
      </c>
      <c r="L307" s="42">
        <v>136.96</v>
      </c>
      <c r="M307" s="43">
        <v>133.55000000000001</v>
      </c>
      <c r="N307" s="42">
        <v>127.61</v>
      </c>
      <c r="O307" s="42">
        <v>128.62</v>
      </c>
      <c r="P307" s="42">
        <v>102.48</v>
      </c>
      <c r="Q307" s="42">
        <v>55.38</v>
      </c>
      <c r="R307" s="52">
        <f t="shared" si="4"/>
        <v>47918.830000000009</v>
      </c>
      <c r="S307" s="50">
        <f>+R307/365</f>
        <v>131.28446575342468</v>
      </c>
    </row>
    <row r="308" spans="1:19" hidden="1" x14ac:dyDescent="0.25">
      <c r="A308" s="8" t="s">
        <v>19</v>
      </c>
      <c r="B308" s="8" t="s">
        <v>20</v>
      </c>
      <c r="C308" s="8" t="s">
        <v>104</v>
      </c>
      <c r="D308" s="8" t="s">
        <v>392</v>
      </c>
      <c r="E308" s="8" t="s">
        <v>391</v>
      </c>
      <c r="F308" s="42">
        <v>131.1</v>
      </c>
      <c r="G308" s="42">
        <v>117.77</v>
      </c>
      <c r="H308" s="42">
        <v>115.9</v>
      </c>
      <c r="I308" s="42">
        <v>115.2</v>
      </c>
      <c r="J308" s="42">
        <v>146.25</v>
      </c>
      <c r="K308" s="43">
        <v>127.18</v>
      </c>
      <c r="L308" s="42">
        <v>131.47999999999999</v>
      </c>
      <c r="M308" s="43">
        <v>135.41999999999999</v>
      </c>
      <c r="N308" s="42">
        <v>132.63999999999999</v>
      </c>
      <c r="O308" s="42">
        <v>133</v>
      </c>
      <c r="P308" s="42">
        <v>127.5</v>
      </c>
      <c r="Q308" s="42">
        <v>149.01</v>
      </c>
      <c r="R308" s="52">
        <f t="shared" si="4"/>
        <v>47580.119999999995</v>
      </c>
    </row>
    <row r="309" spans="1:19" hidden="1" x14ac:dyDescent="0.25">
      <c r="A309" s="8" t="s">
        <v>19</v>
      </c>
      <c r="B309" s="8" t="s">
        <v>46</v>
      </c>
      <c r="C309" s="8" t="s">
        <v>104</v>
      </c>
      <c r="D309" s="8" t="s">
        <v>19</v>
      </c>
      <c r="E309" s="8" t="s">
        <v>658</v>
      </c>
      <c r="F309" s="42">
        <v>118.01</v>
      </c>
      <c r="G309" s="42">
        <v>129.71</v>
      </c>
      <c r="H309" s="42">
        <v>116.2</v>
      </c>
      <c r="I309" s="42">
        <v>103.28</v>
      </c>
      <c r="J309" s="42">
        <v>119.79</v>
      </c>
      <c r="K309" s="43">
        <v>151.22</v>
      </c>
      <c r="L309" s="42">
        <v>145.35</v>
      </c>
      <c r="M309" s="43">
        <v>137.51</v>
      </c>
      <c r="N309" s="42">
        <v>138.5</v>
      </c>
      <c r="O309" s="42">
        <v>140.74</v>
      </c>
      <c r="P309" s="42">
        <v>125.06</v>
      </c>
      <c r="Q309" s="42">
        <v>136.13999999999999</v>
      </c>
      <c r="R309" s="52">
        <f t="shared" si="4"/>
        <v>47499.62</v>
      </c>
    </row>
    <row r="310" spans="1:19" x14ac:dyDescent="0.25">
      <c r="A310" s="8" t="s">
        <v>124</v>
      </c>
      <c r="B310" s="8" t="s">
        <v>353</v>
      </c>
      <c r="C310" s="8" t="s">
        <v>29</v>
      </c>
      <c r="D310" s="8" t="s">
        <v>516</v>
      </c>
      <c r="E310" s="8" t="s">
        <v>515</v>
      </c>
      <c r="F310" s="42">
        <v>0</v>
      </c>
      <c r="G310" s="42">
        <v>18.510000000000002</v>
      </c>
      <c r="H310" s="42">
        <v>198.07</v>
      </c>
      <c r="I310" s="42">
        <v>206.44</v>
      </c>
      <c r="J310" s="42">
        <v>147.25</v>
      </c>
      <c r="K310" s="43">
        <v>95.66</v>
      </c>
      <c r="L310" s="42">
        <v>56.95</v>
      </c>
      <c r="M310" s="43">
        <v>0</v>
      </c>
      <c r="N310" s="42">
        <v>0</v>
      </c>
      <c r="O310" s="42">
        <v>4.21</v>
      </c>
      <c r="P310" s="42">
        <v>0.46</v>
      </c>
      <c r="Q310" s="42">
        <v>0.38</v>
      </c>
      <c r="R310" s="52">
        <f t="shared" si="4"/>
        <v>22207.739999999998</v>
      </c>
      <c r="S310" s="50">
        <f>+R310/365</f>
        <v>60.843123287671226</v>
      </c>
    </row>
    <row r="311" spans="1:19" hidden="1" x14ac:dyDescent="0.25">
      <c r="A311" s="8" t="s">
        <v>133</v>
      </c>
      <c r="B311" s="8" t="s">
        <v>238</v>
      </c>
      <c r="C311" s="8" t="s">
        <v>126</v>
      </c>
      <c r="D311" s="8" t="s">
        <v>351</v>
      </c>
      <c r="E311" s="8" t="s">
        <v>352</v>
      </c>
      <c r="F311" s="42">
        <v>69.14</v>
      </c>
      <c r="G311" s="42">
        <v>34.340000000000003</v>
      </c>
      <c r="H311" s="42">
        <v>18.2</v>
      </c>
      <c r="I311" s="42">
        <v>20.02</v>
      </c>
      <c r="J311" s="42">
        <v>28.97</v>
      </c>
      <c r="K311" s="43">
        <v>83.37</v>
      </c>
      <c r="L311" s="42">
        <v>231.73</v>
      </c>
      <c r="M311" s="43">
        <v>226.32</v>
      </c>
      <c r="N311" s="42">
        <v>211.58</v>
      </c>
      <c r="O311" s="42">
        <v>211.99</v>
      </c>
      <c r="P311" s="42">
        <v>198.72</v>
      </c>
      <c r="Q311" s="42">
        <v>195.93</v>
      </c>
      <c r="R311" s="52">
        <f t="shared" si="4"/>
        <v>46822.9</v>
      </c>
    </row>
    <row r="312" spans="1:19" x14ac:dyDescent="0.25">
      <c r="A312" s="8" t="s">
        <v>61</v>
      </c>
      <c r="B312" s="8" t="s">
        <v>62</v>
      </c>
      <c r="C312" s="8" t="s">
        <v>29</v>
      </c>
      <c r="D312" s="8" t="s">
        <v>64</v>
      </c>
      <c r="E312" s="8" t="s">
        <v>65</v>
      </c>
      <c r="F312" s="42">
        <v>1024.03</v>
      </c>
      <c r="G312" s="42">
        <v>1000.45</v>
      </c>
      <c r="H312" s="42">
        <v>959.28</v>
      </c>
      <c r="I312" s="42">
        <v>1006.37</v>
      </c>
      <c r="J312" s="42">
        <v>1009.93</v>
      </c>
      <c r="K312" s="43">
        <v>994.81</v>
      </c>
      <c r="L312" s="42">
        <v>921.74</v>
      </c>
      <c r="M312" s="43">
        <v>948.49</v>
      </c>
      <c r="N312" s="42">
        <v>1002.69</v>
      </c>
      <c r="O312" s="42">
        <v>954.01</v>
      </c>
      <c r="P312" s="42">
        <v>903.98</v>
      </c>
      <c r="Q312" s="42">
        <v>835.81</v>
      </c>
      <c r="R312" s="52">
        <f t="shared" si="4"/>
        <v>351500.08999999997</v>
      </c>
      <c r="S312" s="50">
        <f>+R312/365</f>
        <v>963.01394520547933</v>
      </c>
    </row>
    <row r="313" spans="1:19" hidden="1" x14ac:dyDescent="0.25">
      <c r="A313" s="8" t="s">
        <v>19</v>
      </c>
      <c r="B313" s="8" t="s">
        <v>20</v>
      </c>
      <c r="C313" s="8" t="s">
        <v>17</v>
      </c>
      <c r="D313" s="8" t="s">
        <v>624</v>
      </c>
      <c r="E313" s="8" t="s">
        <v>648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3">
        <v>131.16999999999999</v>
      </c>
      <c r="L313" s="42">
        <v>288.38</v>
      </c>
      <c r="M313" s="43">
        <v>349.56</v>
      </c>
      <c r="N313" s="42">
        <v>311.89999999999998</v>
      </c>
      <c r="O313" s="42">
        <v>299.48</v>
      </c>
      <c r="P313" s="42">
        <v>93.32</v>
      </c>
      <c r="Q313" s="42">
        <v>0</v>
      </c>
      <c r="R313" s="52">
        <f t="shared" si="4"/>
        <v>45151.720000000008</v>
      </c>
    </row>
    <row r="314" spans="1:19" x14ac:dyDescent="0.25">
      <c r="A314" s="8" t="s">
        <v>15</v>
      </c>
      <c r="B314" s="8" t="s">
        <v>492</v>
      </c>
      <c r="C314" s="8" t="s">
        <v>43</v>
      </c>
      <c r="D314" s="8" t="s">
        <v>15</v>
      </c>
      <c r="E314" s="8" t="s">
        <v>493</v>
      </c>
      <c r="F314" s="42">
        <v>216.64</v>
      </c>
      <c r="G314" s="42">
        <v>212.67</v>
      </c>
      <c r="H314" s="42">
        <v>161.16999999999999</v>
      </c>
      <c r="I314" s="42">
        <v>186.16</v>
      </c>
      <c r="J314" s="42">
        <v>190.78</v>
      </c>
      <c r="K314" s="43">
        <v>196.55</v>
      </c>
      <c r="L314" s="42">
        <v>204.63</v>
      </c>
      <c r="M314" s="43">
        <v>214.27</v>
      </c>
      <c r="N314" s="42">
        <v>212.04</v>
      </c>
      <c r="O314" s="42">
        <v>204.9</v>
      </c>
      <c r="P314" s="42">
        <v>524.02</v>
      </c>
      <c r="Q314" s="42">
        <v>780.81</v>
      </c>
      <c r="R314" s="52">
        <f t="shared" si="4"/>
        <v>100687.06</v>
      </c>
      <c r="S314" s="50">
        <f>+R314/365</f>
        <v>275.85495890410959</v>
      </c>
    </row>
    <row r="315" spans="1:19" x14ac:dyDescent="0.25">
      <c r="A315" s="8" t="s">
        <v>27</v>
      </c>
      <c r="B315" s="8" t="s">
        <v>84</v>
      </c>
      <c r="C315" s="8" t="s">
        <v>29</v>
      </c>
      <c r="D315" s="8" t="s">
        <v>739</v>
      </c>
      <c r="E315" s="8" t="s">
        <v>739</v>
      </c>
      <c r="F315" s="42">
        <v>122499.45</v>
      </c>
      <c r="G315" s="42">
        <v>121803.04</v>
      </c>
      <c r="H315" s="42">
        <v>117360.31</v>
      </c>
      <c r="I315" s="42">
        <v>121200.72</v>
      </c>
      <c r="J315" s="42">
        <v>120572.42</v>
      </c>
      <c r="K315" s="43">
        <v>119761.46</v>
      </c>
      <c r="L315" s="42">
        <v>118783.92</v>
      </c>
      <c r="M315" s="43">
        <v>119631.98</v>
      </c>
      <c r="N315" s="42">
        <v>118199.27</v>
      </c>
      <c r="O315" s="42">
        <v>117518.68</v>
      </c>
      <c r="P315" s="42">
        <v>116863.3</v>
      </c>
      <c r="Q315" s="42">
        <v>117712</v>
      </c>
      <c r="R315" s="52">
        <f t="shared" si="4"/>
        <v>43547669.18</v>
      </c>
      <c r="S315" s="50">
        <f>+R315/365</f>
        <v>119308.68268493151</v>
      </c>
    </row>
    <row r="316" spans="1:19" hidden="1" x14ac:dyDescent="0.25">
      <c r="A316" s="8" t="s">
        <v>19</v>
      </c>
      <c r="B316" s="8" t="s">
        <v>299</v>
      </c>
      <c r="C316" s="8" t="s">
        <v>51</v>
      </c>
      <c r="D316" s="8" t="s">
        <v>512</v>
      </c>
      <c r="E316" s="8" t="s">
        <v>511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3">
        <v>0</v>
      </c>
      <c r="L316" s="42">
        <v>82.02</v>
      </c>
      <c r="M316" s="43">
        <v>273.31</v>
      </c>
      <c r="N316" s="42">
        <v>331.1</v>
      </c>
      <c r="O316" s="42">
        <v>281.3</v>
      </c>
      <c r="P316" s="42">
        <v>200.1</v>
      </c>
      <c r="Q316" s="42">
        <v>277.08</v>
      </c>
      <c r="R316" s="52">
        <f t="shared" si="4"/>
        <v>44261.009999999995</v>
      </c>
    </row>
    <row r="317" spans="1:19" hidden="1" x14ac:dyDescent="0.25">
      <c r="A317" s="8" t="s">
        <v>19</v>
      </c>
      <c r="B317" s="8" t="s">
        <v>103</v>
      </c>
      <c r="C317" s="8" t="s">
        <v>17</v>
      </c>
      <c r="D317" s="8" t="s">
        <v>668</v>
      </c>
      <c r="E317" s="8" t="s">
        <v>675</v>
      </c>
      <c r="F317" s="42">
        <v>166.43</v>
      </c>
      <c r="G317" s="42">
        <v>182.56</v>
      </c>
      <c r="H317" s="42">
        <v>187.84</v>
      </c>
      <c r="I317" s="42">
        <v>162.05000000000001</v>
      </c>
      <c r="J317" s="42">
        <v>82.3</v>
      </c>
      <c r="K317" s="43">
        <v>51.48</v>
      </c>
      <c r="L317" s="42">
        <v>35.79</v>
      </c>
      <c r="M317" s="43">
        <v>21.45</v>
      </c>
      <c r="N317" s="42">
        <v>17.16</v>
      </c>
      <c r="O317" s="42">
        <v>125.55</v>
      </c>
      <c r="P317" s="42">
        <v>222.3</v>
      </c>
      <c r="Q317" s="42">
        <v>203.43</v>
      </c>
      <c r="R317" s="52">
        <f t="shared" si="4"/>
        <v>44207.87</v>
      </c>
    </row>
    <row r="318" spans="1:19" hidden="1" x14ac:dyDescent="0.25">
      <c r="A318" s="8" t="s">
        <v>79</v>
      </c>
      <c r="B318" s="8" t="s">
        <v>137</v>
      </c>
      <c r="C318" s="8" t="s">
        <v>138</v>
      </c>
      <c r="D318" s="8" t="s">
        <v>140</v>
      </c>
      <c r="E318" s="8" t="s">
        <v>139</v>
      </c>
      <c r="F318" s="42">
        <v>189.23</v>
      </c>
      <c r="G318" s="42">
        <v>184.64</v>
      </c>
      <c r="H318" s="42">
        <v>173.32</v>
      </c>
      <c r="I318" s="42">
        <v>144.43</v>
      </c>
      <c r="J318" s="42">
        <v>139.77000000000001</v>
      </c>
      <c r="K318" s="43">
        <v>117.5</v>
      </c>
      <c r="L318" s="42">
        <v>62.39</v>
      </c>
      <c r="M318" s="43">
        <v>95.87</v>
      </c>
      <c r="N318" s="42">
        <v>82.77</v>
      </c>
      <c r="O318" s="42">
        <v>105.74</v>
      </c>
      <c r="P318" s="42">
        <v>72.67</v>
      </c>
      <c r="Q318" s="42">
        <v>61.19</v>
      </c>
      <c r="R318" s="52">
        <f t="shared" si="4"/>
        <v>43343.83</v>
      </c>
    </row>
    <row r="319" spans="1:19" x14ac:dyDescent="0.25">
      <c r="A319" s="8" t="s">
        <v>124</v>
      </c>
      <c r="B319" s="8" t="s">
        <v>353</v>
      </c>
      <c r="C319" s="8" t="s">
        <v>29</v>
      </c>
      <c r="D319" s="8" t="s">
        <v>516</v>
      </c>
      <c r="E319" s="8" t="s">
        <v>385</v>
      </c>
      <c r="F319" s="42">
        <v>88.45</v>
      </c>
      <c r="G319" s="42">
        <v>109.41</v>
      </c>
      <c r="H319" s="42">
        <v>80.63</v>
      </c>
      <c r="I319" s="42">
        <v>121.63</v>
      </c>
      <c r="J319" s="42">
        <v>107.03</v>
      </c>
      <c r="K319" s="43">
        <v>131.41999999999999</v>
      </c>
      <c r="L319" s="42">
        <v>111.96</v>
      </c>
      <c r="M319" s="43">
        <v>144.27000000000001</v>
      </c>
      <c r="N319" s="42">
        <v>132.06</v>
      </c>
      <c r="O319" s="42">
        <v>126.81</v>
      </c>
      <c r="P319" s="42">
        <v>164.2</v>
      </c>
      <c r="Q319" s="42">
        <v>170.6</v>
      </c>
      <c r="R319" s="52">
        <f t="shared" si="4"/>
        <v>45265.029999999992</v>
      </c>
      <c r="S319" s="50">
        <f>+R319/365</f>
        <v>124.01378082191779</v>
      </c>
    </row>
    <row r="320" spans="1:19" hidden="1" x14ac:dyDescent="0.25">
      <c r="A320" s="8" t="s">
        <v>19</v>
      </c>
      <c r="B320" s="8" t="s">
        <v>103</v>
      </c>
      <c r="C320" s="8" t="s">
        <v>304</v>
      </c>
      <c r="D320" s="8" t="s">
        <v>306</v>
      </c>
      <c r="E320" s="8" t="s">
        <v>665</v>
      </c>
      <c r="F320" s="42">
        <v>38.869999999999997</v>
      </c>
      <c r="G320" s="42">
        <v>91.03</v>
      </c>
      <c r="H320" s="42">
        <v>129.80000000000001</v>
      </c>
      <c r="I320" s="42">
        <v>137.47</v>
      </c>
      <c r="J320" s="42">
        <v>144.08000000000001</v>
      </c>
      <c r="K320" s="43">
        <v>146.6</v>
      </c>
      <c r="L320" s="42">
        <v>120.46</v>
      </c>
      <c r="M320" s="43">
        <v>117.85</v>
      </c>
      <c r="N320" s="42">
        <v>121.59</v>
      </c>
      <c r="O320" s="42">
        <v>120.43</v>
      </c>
      <c r="P320" s="42">
        <v>118.73</v>
      </c>
      <c r="Q320" s="42">
        <v>121.76</v>
      </c>
      <c r="R320" s="52">
        <f t="shared" si="4"/>
        <v>42871.29</v>
      </c>
    </row>
    <row r="321" spans="1:19" x14ac:dyDescent="0.25">
      <c r="A321" s="8" t="s">
        <v>61</v>
      </c>
      <c r="B321" s="8" t="s">
        <v>62</v>
      </c>
      <c r="C321" s="8" t="s">
        <v>29</v>
      </c>
      <c r="D321" s="8" t="s">
        <v>401</v>
      </c>
      <c r="E321" s="8" t="s">
        <v>402</v>
      </c>
      <c r="F321" s="42">
        <v>2696.46</v>
      </c>
      <c r="G321" s="42">
        <v>2719.4</v>
      </c>
      <c r="H321" s="42">
        <v>2709.21</v>
      </c>
      <c r="I321" s="42">
        <v>2633.2</v>
      </c>
      <c r="J321" s="42">
        <v>2726.08</v>
      </c>
      <c r="K321" s="43">
        <v>2742.07</v>
      </c>
      <c r="L321" s="42">
        <v>2571.89</v>
      </c>
      <c r="M321" s="43">
        <v>2556.08</v>
      </c>
      <c r="N321" s="42">
        <v>2654.18</v>
      </c>
      <c r="O321" s="42">
        <v>2464.9699999999998</v>
      </c>
      <c r="P321" s="42">
        <v>2257.29</v>
      </c>
      <c r="Q321" s="42">
        <v>2296.7600000000002</v>
      </c>
      <c r="R321" s="52">
        <f t="shared" si="4"/>
        <v>943410.34999999986</v>
      </c>
      <c r="S321" s="50">
        <f>+R321/365</f>
        <v>2584.6858904109586</v>
      </c>
    </row>
    <row r="322" spans="1:19" hidden="1" x14ac:dyDescent="0.25">
      <c r="A322" s="8" t="s">
        <v>89</v>
      </c>
      <c r="B322" s="8" t="s">
        <v>533</v>
      </c>
      <c r="C322" s="8" t="s">
        <v>81</v>
      </c>
      <c r="D322" s="8" t="s">
        <v>778</v>
      </c>
      <c r="E322" s="8" t="s">
        <v>534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3">
        <v>0</v>
      </c>
      <c r="L322" s="42">
        <v>0</v>
      </c>
      <c r="M322" s="43">
        <v>0</v>
      </c>
      <c r="N322" s="42">
        <v>0</v>
      </c>
      <c r="O322" s="42">
        <v>504.54</v>
      </c>
      <c r="P322" s="42">
        <v>478.57</v>
      </c>
      <c r="Q322" s="42">
        <v>375.2</v>
      </c>
      <c r="R322" s="52">
        <f t="shared" si="4"/>
        <v>41629.040000000001</v>
      </c>
    </row>
    <row r="323" spans="1:19" hidden="1" x14ac:dyDescent="0.25">
      <c r="A323" s="8" t="s">
        <v>27</v>
      </c>
      <c r="B323" s="8" t="s">
        <v>84</v>
      </c>
      <c r="C323" s="44" t="s">
        <v>85</v>
      </c>
      <c r="D323" s="44" t="s">
        <v>87</v>
      </c>
      <c r="E323" s="8" t="s">
        <v>735</v>
      </c>
      <c r="F323" s="42">
        <v>148.68</v>
      </c>
      <c r="G323" s="42">
        <v>134.32</v>
      </c>
      <c r="H323" s="42">
        <v>135.19999999999999</v>
      </c>
      <c r="I323" s="42">
        <v>135.27000000000001</v>
      </c>
      <c r="J323" s="42">
        <v>132.18</v>
      </c>
      <c r="K323" s="43">
        <v>117.74</v>
      </c>
      <c r="L323" s="42">
        <v>96.52</v>
      </c>
      <c r="M323" s="43">
        <v>92.18</v>
      </c>
      <c r="N323" s="42">
        <v>92.36</v>
      </c>
      <c r="O323" s="42">
        <v>107.43</v>
      </c>
      <c r="P323" s="42">
        <v>93.82</v>
      </c>
      <c r="Q323" s="42">
        <v>83.08</v>
      </c>
      <c r="R323" s="52">
        <f t="shared" si="4"/>
        <v>41590.030000000013</v>
      </c>
    </row>
    <row r="324" spans="1:19" hidden="1" x14ac:dyDescent="0.25">
      <c r="A324" s="8" t="s">
        <v>79</v>
      </c>
      <c r="B324" s="8" t="s">
        <v>79</v>
      </c>
      <c r="C324" s="8" t="s">
        <v>138</v>
      </c>
      <c r="D324" s="8" t="s">
        <v>140</v>
      </c>
      <c r="E324" s="8" t="s">
        <v>142</v>
      </c>
      <c r="F324" s="42">
        <v>123.42</v>
      </c>
      <c r="G324" s="42">
        <v>115.79</v>
      </c>
      <c r="H324" s="42">
        <v>113.23</v>
      </c>
      <c r="I324" s="42">
        <v>120.77</v>
      </c>
      <c r="J324" s="42">
        <v>129.94</v>
      </c>
      <c r="K324" s="43">
        <v>128.4</v>
      </c>
      <c r="L324" s="42">
        <v>80.58</v>
      </c>
      <c r="M324" s="43">
        <v>122.71</v>
      </c>
      <c r="N324" s="42">
        <v>99.2</v>
      </c>
      <c r="O324" s="42">
        <v>121</v>
      </c>
      <c r="P324" s="42">
        <v>105.27</v>
      </c>
      <c r="Q324" s="42">
        <v>105.74</v>
      </c>
      <c r="R324" s="52">
        <f t="shared" si="4"/>
        <v>41546.54</v>
      </c>
    </row>
    <row r="325" spans="1:19" x14ac:dyDescent="0.25">
      <c r="A325" s="8" t="s">
        <v>61</v>
      </c>
      <c r="B325" s="8" t="s">
        <v>401</v>
      </c>
      <c r="C325" s="8" t="s">
        <v>29</v>
      </c>
      <c r="D325" s="8" t="s">
        <v>401</v>
      </c>
      <c r="E325" s="8" t="s">
        <v>402</v>
      </c>
      <c r="F325" s="42">
        <v>1684.46</v>
      </c>
      <c r="G325" s="42">
        <v>1712.92</v>
      </c>
      <c r="H325" s="42">
        <v>1688.12</v>
      </c>
      <c r="I325" s="42">
        <v>1682.53</v>
      </c>
      <c r="J325" s="42">
        <v>1706.58</v>
      </c>
      <c r="K325" s="43">
        <v>1706.36</v>
      </c>
      <c r="L325" s="42">
        <v>1599.24</v>
      </c>
      <c r="M325" s="43">
        <v>1547.79</v>
      </c>
      <c r="N325" s="42">
        <v>1511.77</v>
      </c>
      <c r="O325" s="42">
        <v>1575.54</v>
      </c>
      <c r="P325" s="42">
        <v>1730.16</v>
      </c>
      <c r="Q325" s="42">
        <v>1645.77</v>
      </c>
      <c r="R325" s="52">
        <f t="shared" si="4"/>
        <v>601758.86</v>
      </c>
      <c r="S325" s="50">
        <f>+R325/365</f>
        <v>1648.654410958904</v>
      </c>
    </row>
    <row r="326" spans="1:19" x14ac:dyDescent="0.25">
      <c r="A326" s="8" t="s">
        <v>89</v>
      </c>
      <c r="B326" s="8" t="s">
        <v>776</v>
      </c>
      <c r="C326" s="8" t="s">
        <v>29</v>
      </c>
      <c r="D326" s="8" t="s">
        <v>196</v>
      </c>
      <c r="E326" s="8" t="s">
        <v>536</v>
      </c>
      <c r="F326" s="42">
        <v>51.63</v>
      </c>
      <c r="G326" s="42">
        <v>51.36</v>
      </c>
      <c r="H326" s="42">
        <v>51.46</v>
      </c>
      <c r="I326" s="42">
        <v>51.05</v>
      </c>
      <c r="J326" s="42">
        <v>51.28</v>
      </c>
      <c r="K326" s="43">
        <v>51.29</v>
      </c>
      <c r="L326" s="42">
        <v>51.22</v>
      </c>
      <c r="M326" s="43">
        <v>27.99</v>
      </c>
      <c r="N326" s="42">
        <v>0</v>
      </c>
      <c r="O326" s="42">
        <v>0</v>
      </c>
      <c r="P326" s="42">
        <v>0</v>
      </c>
      <c r="Q326" s="42">
        <v>0</v>
      </c>
      <c r="R326" s="52">
        <f t="shared" si="4"/>
        <v>11749.26</v>
      </c>
      <c r="S326" s="50">
        <f>+R326/365</f>
        <v>32.189753424657532</v>
      </c>
    </row>
    <row r="327" spans="1:19" hidden="1" x14ac:dyDescent="0.25">
      <c r="A327" s="8" t="s">
        <v>27</v>
      </c>
      <c r="B327" s="8" t="s">
        <v>84</v>
      </c>
      <c r="C327" s="8" t="s">
        <v>85</v>
      </c>
      <c r="D327" s="8" t="s">
        <v>87</v>
      </c>
      <c r="E327" s="8" t="s">
        <v>732</v>
      </c>
      <c r="F327" s="42">
        <v>119.41</v>
      </c>
      <c r="G327" s="42">
        <v>113.47</v>
      </c>
      <c r="H327" s="42">
        <v>108.02</v>
      </c>
      <c r="I327" s="42">
        <v>104.43</v>
      </c>
      <c r="J327" s="42">
        <v>102.58</v>
      </c>
      <c r="K327" s="43">
        <v>103.21</v>
      </c>
      <c r="L327" s="42">
        <v>103.78</v>
      </c>
      <c r="M327" s="43">
        <v>101.81</v>
      </c>
      <c r="N327" s="42">
        <v>105.26</v>
      </c>
      <c r="O327" s="42">
        <v>104.99</v>
      </c>
      <c r="P327" s="42">
        <v>113.38</v>
      </c>
      <c r="Q327" s="42">
        <v>118.97</v>
      </c>
      <c r="R327" s="52">
        <f t="shared" si="4"/>
        <v>39511.919999999998</v>
      </c>
    </row>
    <row r="328" spans="1:19" hidden="1" x14ac:dyDescent="0.25">
      <c r="A328" s="8" t="s">
        <v>19</v>
      </c>
      <c r="B328" s="8" t="s">
        <v>66</v>
      </c>
      <c r="C328" s="8" t="s">
        <v>67</v>
      </c>
      <c r="D328" s="8" t="s">
        <v>68</v>
      </c>
      <c r="E328" s="8" t="s">
        <v>69</v>
      </c>
      <c r="F328" s="42">
        <v>96.08</v>
      </c>
      <c r="G328" s="42">
        <v>97.03</v>
      </c>
      <c r="H328" s="42">
        <v>96.91</v>
      </c>
      <c r="I328" s="42">
        <v>99.44</v>
      </c>
      <c r="J328" s="42">
        <v>96.15</v>
      </c>
      <c r="K328" s="43">
        <v>94.14</v>
      </c>
      <c r="L328" s="42">
        <v>93.12</v>
      </c>
      <c r="M328" s="42">
        <v>115.64</v>
      </c>
      <c r="N328" s="42">
        <v>112.23</v>
      </c>
      <c r="O328" s="42">
        <v>115.46</v>
      </c>
      <c r="P328" s="42">
        <v>112.51</v>
      </c>
      <c r="Q328" s="42">
        <v>108.46</v>
      </c>
      <c r="R328" s="52">
        <f t="shared" si="4"/>
        <v>37642.86</v>
      </c>
    </row>
    <row r="329" spans="1:19" hidden="1" x14ac:dyDescent="0.25">
      <c r="A329" s="8" t="s">
        <v>19</v>
      </c>
      <c r="B329" s="8" t="s">
        <v>78</v>
      </c>
      <c r="C329" s="8" t="s">
        <v>313</v>
      </c>
      <c r="D329" s="8" t="s">
        <v>692</v>
      </c>
      <c r="E329" s="8" t="s">
        <v>693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3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1165.01</v>
      </c>
      <c r="R329" s="52">
        <f t="shared" si="4"/>
        <v>36115.31</v>
      </c>
    </row>
    <row r="330" spans="1:19" hidden="1" x14ac:dyDescent="0.25">
      <c r="A330" s="8" t="s">
        <v>19</v>
      </c>
      <c r="B330" s="8" t="s">
        <v>20</v>
      </c>
      <c r="C330" s="8" t="s">
        <v>115</v>
      </c>
      <c r="D330" s="8" t="s">
        <v>117</v>
      </c>
      <c r="E330" s="8" t="s">
        <v>116</v>
      </c>
      <c r="F330" s="42">
        <v>81.48</v>
      </c>
      <c r="G330" s="42">
        <v>81.5</v>
      </c>
      <c r="H330" s="42">
        <v>78.290000000000006</v>
      </c>
      <c r="I330" s="42">
        <v>75.400000000000006</v>
      </c>
      <c r="J330" s="42">
        <v>83.81</v>
      </c>
      <c r="K330" s="43">
        <v>83.87</v>
      </c>
      <c r="L330" s="42">
        <v>89.65</v>
      </c>
      <c r="M330" s="43">
        <v>130.84</v>
      </c>
      <c r="N330" s="42">
        <v>121.73</v>
      </c>
      <c r="O330" s="42">
        <v>124.61</v>
      </c>
      <c r="P330" s="42">
        <v>118.93</v>
      </c>
      <c r="Q330" s="42">
        <v>104.29</v>
      </c>
      <c r="R330" s="52">
        <f t="shared" si="4"/>
        <v>35761.970000000008</v>
      </c>
    </row>
    <row r="331" spans="1:19" hidden="1" x14ac:dyDescent="0.25">
      <c r="A331" s="8" t="s">
        <v>55</v>
      </c>
      <c r="B331" s="8" t="s">
        <v>249</v>
      </c>
      <c r="C331" s="8" t="s">
        <v>547</v>
      </c>
      <c r="D331" s="8" t="s">
        <v>538</v>
      </c>
      <c r="E331" s="8" t="s">
        <v>538</v>
      </c>
      <c r="F331" s="42">
        <v>0</v>
      </c>
      <c r="G331" s="42">
        <v>0</v>
      </c>
      <c r="H331" s="42">
        <v>0</v>
      </c>
      <c r="I331" s="42">
        <v>0</v>
      </c>
      <c r="J331" s="42">
        <v>70.94</v>
      </c>
      <c r="K331" s="43">
        <v>369.8</v>
      </c>
      <c r="L331" s="42">
        <v>211.83</v>
      </c>
      <c r="M331" s="43">
        <v>227.36</v>
      </c>
      <c r="N331" s="42">
        <v>192.98</v>
      </c>
      <c r="O331" s="42">
        <v>7.61</v>
      </c>
      <c r="P331" s="42">
        <v>33.07</v>
      </c>
      <c r="Q331" s="42">
        <v>50.81</v>
      </c>
      <c r="R331" s="52">
        <f t="shared" si="4"/>
        <v>35500.550000000003</v>
      </c>
    </row>
    <row r="332" spans="1:19" hidden="1" x14ac:dyDescent="0.25">
      <c r="A332" s="8" t="s">
        <v>79</v>
      </c>
      <c r="B332" s="8" t="s">
        <v>137</v>
      </c>
      <c r="C332" s="8" t="s">
        <v>138</v>
      </c>
      <c r="D332" s="8" t="s">
        <v>140</v>
      </c>
      <c r="E332" s="8" t="s">
        <v>140</v>
      </c>
      <c r="F332" s="42">
        <v>118.06</v>
      </c>
      <c r="G332" s="42">
        <v>135.32</v>
      </c>
      <c r="H332" s="42">
        <v>136.22999999999999</v>
      </c>
      <c r="I332" s="42">
        <v>108.4</v>
      </c>
      <c r="J332" s="42">
        <v>88.52</v>
      </c>
      <c r="K332" s="43">
        <v>89.47</v>
      </c>
      <c r="L332" s="42">
        <v>48.9</v>
      </c>
      <c r="M332" s="43">
        <v>79.680000000000007</v>
      </c>
      <c r="N332" s="42">
        <v>70.13</v>
      </c>
      <c r="O332" s="42">
        <v>88.26</v>
      </c>
      <c r="P332" s="42">
        <v>86.9</v>
      </c>
      <c r="Q332" s="42">
        <v>87.48</v>
      </c>
      <c r="R332" s="52">
        <f t="shared" si="4"/>
        <v>34496.990000000005</v>
      </c>
    </row>
    <row r="333" spans="1:19" hidden="1" x14ac:dyDescent="0.25">
      <c r="A333" s="8" t="s">
        <v>19</v>
      </c>
      <c r="B333" s="8" t="s">
        <v>66</v>
      </c>
      <c r="C333" s="8" t="s">
        <v>85</v>
      </c>
      <c r="D333" s="8" t="s">
        <v>598</v>
      </c>
      <c r="E333" s="8" t="s">
        <v>600</v>
      </c>
      <c r="F333" s="42">
        <v>318.66000000000003</v>
      </c>
      <c r="G333" s="42">
        <v>293.64</v>
      </c>
      <c r="H333" s="42">
        <v>288.86</v>
      </c>
      <c r="I333" s="42">
        <v>0</v>
      </c>
      <c r="J333" s="42">
        <v>0</v>
      </c>
      <c r="K333" s="43">
        <v>0</v>
      </c>
      <c r="L333" s="42">
        <v>0</v>
      </c>
      <c r="M333" s="43">
        <v>0</v>
      </c>
      <c r="N333" s="42">
        <v>0</v>
      </c>
      <c r="O333" s="42">
        <v>0</v>
      </c>
      <c r="P333" s="42">
        <v>0</v>
      </c>
      <c r="Q333" s="42">
        <v>227.43</v>
      </c>
      <c r="R333" s="52">
        <f t="shared" ref="R333:R396" si="5">+SUMPRODUCT(F333:Q333,$F$11:$Q$11)</f>
        <v>34105.370000000003</v>
      </c>
    </row>
    <row r="334" spans="1:19" hidden="1" x14ac:dyDescent="0.25">
      <c r="A334" s="8" t="s">
        <v>19</v>
      </c>
      <c r="B334" s="8" t="s">
        <v>20</v>
      </c>
      <c r="C334" s="8" t="s">
        <v>17</v>
      </c>
      <c r="D334" s="8" t="s">
        <v>610</v>
      </c>
      <c r="E334" s="8" t="s">
        <v>620</v>
      </c>
      <c r="F334" s="42">
        <v>66.06</v>
      </c>
      <c r="G334" s="42">
        <v>73.63</v>
      </c>
      <c r="H334" s="42">
        <v>77.41</v>
      </c>
      <c r="I334" s="42">
        <v>78.75</v>
      </c>
      <c r="J334" s="42">
        <v>94.59</v>
      </c>
      <c r="K334" s="43">
        <v>70.84</v>
      </c>
      <c r="L334" s="42">
        <v>68.77</v>
      </c>
      <c r="M334" s="43">
        <v>58.21</v>
      </c>
      <c r="N334" s="42">
        <v>62.09</v>
      </c>
      <c r="O334" s="42">
        <v>44.85</v>
      </c>
      <c r="P334" s="42">
        <v>74.209999999999994</v>
      </c>
      <c r="Q334" s="42">
        <v>341.88</v>
      </c>
      <c r="R334" s="52">
        <f t="shared" si="5"/>
        <v>33943.21</v>
      </c>
    </row>
    <row r="335" spans="1:19" hidden="1" x14ac:dyDescent="0.25">
      <c r="A335" s="8" t="s">
        <v>133</v>
      </c>
      <c r="B335" s="8" t="s">
        <v>238</v>
      </c>
      <c r="C335" s="8" t="s">
        <v>126</v>
      </c>
      <c r="D335" s="8" t="s">
        <v>486</v>
      </c>
      <c r="E335" s="8" t="s">
        <v>709</v>
      </c>
      <c r="F335" s="42">
        <v>91.32</v>
      </c>
      <c r="G335" s="42">
        <v>128.93</v>
      </c>
      <c r="H335" s="42">
        <v>119.32</v>
      </c>
      <c r="I335" s="42">
        <v>107.16</v>
      </c>
      <c r="J335" s="42">
        <v>100.69</v>
      </c>
      <c r="K335" s="43">
        <v>94.4</v>
      </c>
      <c r="L335" s="42">
        <v>89.9</v>
      </c>
      <c r="M335" s="43">
        <v>85.12</v>
      </c>
      <c r="N335" s="42">
        <v>84.24</v>
      </c>
      <c r="O335" s="42">
        <v>66.52</v>
      </c>
      <c r="P335" s="42">
        <v>56.31</v>
      </c>
      <c r="Q335" s="42">
        <v>77.010000000000005</v>
      </c>
      <c r="R335" s="52">
        <f t="shared" si="5"/>
        <v>33399.620000000003</v>
      </c>
    </row>
    <row r="336" spans="1:19" hidden="1" x14ac:dyDescent="0.25">
      <c r="A336" s="8" t="s">
        <v>19</v>
      </c>
      <c r="B336" s="8" t="s">
        <v>166</v>
      </c>
      <c r="C336" s="8" t="s">
        <v>242</v>
      </c>
      <c r="D336" s="8" t="s">
        <v>244</v>
      </c>
      <c r="E336" s="8" t="s">
        <v>243</v>
      </c>
      <c r="F336" s="42">
        <v>106.99</v>
      </c>
      <c r="G336" s="42">
        <v>94.41</v>
      </c>
      <c r="H336" s="42">
        <v>93.17</v>
      </c>
      <c r="I336" s="42">
        <v>94.99</v>
      </c>
      <c r="J336" s="42">
        <v>90.08</v>
      </c>
      <c r="K336" s="43">
        <v>85.67</v>
      </c>
      <c r="L336" s="42">
        <v>84.55</v>
      </c>
      <c r="M336" s="43">
        <v>84.35</v>
      </c>
      <c r="N336" s="42">
        <v>89.51</v>
      </c>
      <c r="O336" s="42">
        <v>91.21</v>
      </c>
      <c r="P336" s="42">
        <v>88.91</v>
      </c>
      <c r="Q336" s="42">
        <v>86.93</v>
      </c>
      <c r="R336" s="52">
        <f t="shared" si="5"/>
        <v>33171.55999999999</v>
      </c>
    </row>
    <row r="337" spans="1:19" hidden="1" x14ac:dyDescent="0.25">
      <c r="A337" s="8" t="s">
        <v>19</v>
      </c>
      <c r="B337" s="8" t="s">
        <v>46</v>
      </c>
      <c r="C337" s="8" t="s">
        <v>206</v>
      </c>
      <c r="D337" s="8" t="s">
        <v>208</v>
      </c>
      <c r="E337" s="8" t="s">
        <v>612</v>
      </c>
      <c r="F337" s="42">
        <v>92.87</v>
      </c>
      <c r="G337" s="42">
        <v>94.07</v>
      </c>
      <c r="H337" s="42">
        <v>93.6</v>
      </c>
      <c r="I337" s="42">
        <v>96.57</v>
      </c>
      <c r="J337" s="42">
        <v>97.79</v>
      </c>
      <c r="K337" s="43">
        <v>98.2</v>
      </c>
      <c r="L337" s="42">
        <v>94.71</v>
      </c>
      <c r="M337" s="43">
        <v>93.96</v>
      </c>
      <c r="N337" s="42">
        <v>92.84</v>
      </c>
      <c r="O337" s="42">
        <v>92.44</v>
      </c>
      <c r="P337" s="42">
        <v>87.55</v>
      </c>
      <c r="Q337" s="42">
        <v>33.42</v>
      </c>
      <c r="R337" s="52">
        <f t="shared" si="5"/>
        <v>32451.25</v>
      </c>
    </row>
    <row r="338" spans="1:19" hidden="1" x14ac:dyDescent="0.25">
      <c r="A338" s="8" t="s">
        <v>19</v>
      </c>
      <c r="B338" s="8" t="s">
        <v>20</v>
      </c>
      <c r="C338" s="8" t="s">
        <v>628</v>
      </c>
      <c r="D338" s="8" t="s">
        <v>360</v>
      </c>
      <c r="E338" s="8" t="s">
        <v>629</v>
      </c>
      <c r="F338" s="42">
        <v>9.4499999999999993</v>
      </c>
      <c r="G338" s="42">
        <v>9.41</v>
      </c>
      <c r="H338" s="42">
        <v>55.59</v>
      </c>
      <c r="I338" s="42">
        <v>70.86</v>
      </c>
      <c r="J338" s="42">
        <v>86.06</v>
      </c>
      <c r="K338" s="43">
        <v>105.72</v>
      </c>
      <c r="L338" s="42">
        <v>116.88</v>
      </c>
      <c r="M338" s="43">
        <v>113.23</v>
      </c>
      <c r="N338" s="42">
        <v>113.17</v>
      </c>
      <c r="O338" s="42">
        <v>149.9</v>
      </c>
      <c r="P338" s="42">
        <v>127.77</v>
      </c>
      <c r="Q338" s="42">
        <v>82.69</v>
      </c>
      <c r="R338" s="52">
        <f t="shared" si="5"/>
        <v>31816.880000000001</v>
      </c>
    </row>
    <row r="339" spans="1:19" hidden="1" x14ac:dyDescent="0.25">
      <c r="A339" s="8" t="s">
        <v>19</v>
      </c>
      <c r="B339" s="8" t="s">
        <v>78</v>
      </c>
      <c r="C339" s="8" t="s">
        <v>85</v>
      </c>
      <c r="D339" s="8" t="s">
        <v>682</v>
      </c>
      <c r="E339" s="8" t="s">
        <v>684</v>
      </c>
      <c r="F339" s="42">
        <v>103.35</v>
      </c>
      <c r="G339" s="42">
        <v>106.45</v>
      </c>
      <c r="H339" s="42">
        <v>99.54</v>
      </c>
      <c r="I339" s="42">
        <v>93.08</v>
      </c>
      <c r="J339" s="42">
        <v>97.14</v>
      </c>
      <c r="K339" s="43">
        <v>94.67</v>
      </c>
      <c r="L339" s="42">
        <v>39.590000000000003</v>
      </c>
      <c r="M339" s="43">
        <v>37.36</v>
      </c>
      <c r="N339" s="42">
        <v>92.75</v>
      </c>
      <c r="O339" s="42">
        <v>92.46</v>
      </c>
      <c r="P339" s="42">
        <v>91.03</v>
      </c>
      <c r="Q339" s="42">
        <v>93.59</v>
      </c>
      <c r="R339" s="52">
        <f t="shared" si="5"/>
        <v>31580.43</v>
      </c>
    </row>
    <row r="340" spans="1:19" hidden="1" x14ac:dyDescent="0.25">
      <c r="A340" s="8" t="s">
        <v>19</v>
      </c>
      <c r="B340" s="8" t="s">
        <v>20</v>
      </c>
      <c r="C340" s="8" t="s">
        <v>104</v>
      </c>
      <c r="D340" s="8" t="s">
        <v>602</v>
      </c>
      <c r="E340" s="8" t="s">
        <v>636</v>
      </c>
      <c r="F340" s="42">
        <v>62.78</v>
      </c>
      <c r="G340" s="42">
        <v>103.95</v>
      </c>
      <c r="H340" s="42">
        <v>116.51</v>
      </c>
      <c r="I340" s="42">
        <v>113.27</v>
      </c>
      <c r="J340" s="42">
        <v>84.21</v>
      </c>
      <c r="K340" s="43">
        <v>106.48</v>
      </c>
      <c r="L340" s="42">
        <v>84.71</v>
      </c>
      <c r="M340" s="43">
        <v>77.23</v>
      </c>
      <c r="N340" s="42">
        <v>71.900000000000006</v>
      </c>
      <c r="O340" s="42">
        <v>68.59</v>
      </c>
      <c r="P340" s="42">
        <v>75.72</v>
      </c>
      <c r="Q340" s="42">
        <v>73.87</v>
      </c>
      <c r="R340" s="52">
        <f t="shared" si="5"/>
        <v>31536.600000000002</v>
      </c>
    </row>
    <row r="341" spans="1:19" hidden="1" x14ac:dyDescent="0.25">
      <c r="A341" s="8" t="s">
        <v>19</v>
      </c>
      <c r="B341" s="8" t="s">
        <v>20</v>
      </c>
      <c r="C341" s="8" t="s">
        <v>17</v>
      </c>
      <c r="D341" s="8" t="s">
        <v>613</v>
      </c>
      <c r="E341" s="8" t="s">
        <v>618</v>
      </c>
      <c r="F341" s="42">
        <v>68.900000000000006</v>
      </c>
      <c r="G341" s="42">
        <v>65.239999999999995</v>
      </c>
      <c r="H341" s="42">
        <v>62.75</v>
      </c>
      <c r="I341" s="42">
        <v>66.33</v>
      </c>
      <c r="J341" s="42">
        <v>93.87</v>
      </c>
      <c r="K341" s="43">
        <v>102.83</v>
      </c>
      <c r="L341" s="42">
        <v>97.71</v>
      </c>
      <c r="M341" s="43">
        <v>96.65</v>
      </c>
      <c r="N341" s="42">
        <v>93.94</v>
      </c>
      <c r="O341" s="42">
        <v>97.42</v>
      </c>
      <c r="P341" s="42">
        <v>94.55</v>
      </c>
      <c r="Q341" s="42">
        <v>88.34</v>
      </c>
      <c r="R341" s="52">
        <f t="shared" si="5"/>
        <v>31331.06</v>
      </c>
    </row>
    <row r="342" spans="1:19" hidden="1" x14ac:dyDescent="0.25">
      <c r="A342" s="8" t="s">
        <v>19</v>
      </c>
      <c r="B342" s="8" t="s">
        <v>20</v>
      </c>
      <c r="C342" s="8" t="s">
        <v>17</v>
      </c>
      <c r="D342" s="8" t="s">
        <v>613</v>
      </c>
      <c r="E342" s="8" t="s">
        <v>614</v>
      </c>
      <c r="F342" s="42">
        <v>122.52</v>
      </c>
      <c r="G342" s="42">
        <v>103.45</v>
      </c>
      <c r="H342" s="42">
        <v>100.22</v>
      </c>
      <c r="I342" s="42">
        <v>92.2</v>
      </c>
      <c r="J342" s="42">
        <v>84.17</v>
      </c>
      <c r="K342" s="43">
        <v>77.930000000000007</v>
      </c>
      <c r="L342" s="42">
        <v>71.790000000000006</v>
      </c>
      <c r="M342" s="43">
        <v>79.680000000000007</v>
      </c>
      <c r="N342" s="42">
        <v>79.42</v>
      </c>
      <c r="O342" s="42">
        <v>72.05</v>
      </c>
      <c r="P342" s="42">
        <v>64.819999999999993</v>
      </c>
      <c r="Q342" s="42">
        <v>57.33</v>
      </c>
      <c r="R342" s="52">
        <f t="shared" si="5"/>
        <v>30548.26</v>
      </c>
    </row>
    <row r="343" spans="1:19" x14ac:dyDescent="0.25">
      <c r="A343" s="8" t="s">
        <v>133</v>
      </c>
      <c r="B343" s="8" t="s">
        <v>349</v>
      </c>
      <c r="C343" s="8" t="s">
        <v>29</v>
      </c>
      <c r="D343" s="8" t="s">
        <v>491</v>
      </c>
      <c r="E343" s="8" t="s">
        <v>490</v>
      </c>
      <c r="F343" s="42">
        <v>1797.55</v>
      </c>
      <c r="G343" s="42">
        <v>1766.03</v>
      </c>
      <c r="H343" s="42">
        <v>1649.73</v>
      </c>
      <c r="I343" s="42">
        <v>1636.59</v>
      </c>
      <c r="J343" s="42">
        <v>1591.52</v>
      </c>
      <c r="K343" s="43">
        <v>1590.07</v>
      </c>
      <c r="L343" s="42">
        <v>1535.31</v>
      </c>
      <c r="M343" s="43">
        <v>1405.83</v>
      </c>
      <c r="N343" s="42">
        <v>1479.33</v>
      </c>
      <c r="O343" s="42">
        <v>1346.42</v>
      </c>
      <c r="P343" s="42">
        <v>1331.74</v>
      </c>
      <c r="Q343" s="42">
        <v>1306.73</v>
      </c>
      <c r="R343" s="52">
        <f t="shared" si="5"/>
        <v>560206.52999999991</v>
      </c>
      <c r="S343" s="50">
        <f>+R343/365</f>
        <v>1534.8124109589039</v>
      </c>
    </row>
    <row r="344" spans="1:19" hidden="1" x14ac:dyDescent="0.25">
      <c r="A344" s="8" t="s">
        <v>19</v>
      </c>
      <c r="B344" s="8" t="s">
        <v>103</v>
      </c>
      <c r="C344" s="8" t="s">
        <v>17</v>
      </c>
      <c r="D344" s="8" t="s">
        <v>668</v>
      </c>
      <c r="E344" s="8" t="s">
        <v>677</v>
      </c>
      <c r="F344" s="42">
        <v>32.1</v>
      </c>
      <c r="G344" s="42">
        <v>27.54</v>
      </c>
      <c r="H344" s="42">
        <v>100.33</v>
      </c>
      <c r="I344" s="42">
        <v>103.69</v>
      </c>
      <c r="J344" s="42">
        <v>112.8</v>
      </c>
      <c r="K344" s="43">
        <v>115.57</v>
      </c>
      <c r="L344" s="42">
        <v>84.57</v>
      </c>
      <c r="M344" s="43">
        <v>72.959999999999994</v>
      </c>
      <c r="N344" s="42">
        <v>77.34</v>
      </c>
      <c r="O344" s="42">
        <v>73.06</v>
      </c>
      <c r="P344" s="42">
        <v>75.05</v>
      </c>
      <c r="Q344" s="42">
        <v>73.14</v>
      </c>
      <c r="R344" s="52">
        <f t="shared" si="5"/>
        <v>28938.379999999997</v>
      </c>
    </row>
    <row r="345" spans="1:19" hidden="1" x14ac:dyDescent="0.25">
      <c r="A345" s="8" t="s">
        <v>79</v>
      </c>
      <c r="B345" s="8" t="s">
        <v>137</v>
      </c>
      <c r="C345" s="8" t="s">
        <v>138</v>
      </c>
      <c r="D345" s="8" t="s">
        <v>140</v>
      </c>
      <c r="E345" s="8" t="s">
        <v>143</v>
      </c>
      <c r="F345" s="42">
        <v>77.349999999999994</v>
      </c>
      <c r="G345" s="42">
        <v>91.46</v>
      </c>
      <c r="H345" s="42">
        <v>89.94</v>
      </c>
      <c r="I345" s="42">
        <v>96.03</v>
      </c>
      <c r="J345" s="42">
        <v>91.84</v>
      </c>
      <c r="K345" s="43">
        <v>92.37</v>
      </c>
      <c r="L345" s="42">
        <v>52.81</v>
      </c>
      <c r="M345" s="43">
        <v>81.48</v>
      </c>
      <c r="N345" s="42">
        <v>58.43</v>
      </c>
      <c r="O345" s="42">
        <v>70.19</v>
      </c>
      <c r="P345" s="42">
        <v>68.099999999999994</v>
      </c>
      <c r="Q345" s="42">
        <v>80.13</v>
      </c>
      <c r="R345" s="52">
        <f t="shared" si="5"/>
        <v>28864.719999999998</v>
      </c>
    </row>
    <row r="346" spans="1:19" hidden="1" x14ac:dyDescent="0.25">
      <c r="A346" s="8" t="s">
        <v>19</v>
      </c>
      <c r="B346" s="8" t="s">
        <v>46</v>
      </c>
      <c r="C346" s="10" t="s">
        <v>654</v>
      </c>
      <c r="D346" s="8" t="s">
        <v>655</v>
      </c>
      <c r="E346" s="8" t="s">
        <v>656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3">
        <v>0</v>
      </c>
      <c r="L346" s="42">
        <v>0</v>
      </c>
      <c r="M346" s="43">
        <v>149.28</v>
      </c>
      <c r="N346" s="42">
        <v>289.48</v>
      </c>
      <c r="O346" s="42">
        <v>209.86</v>
      </c>
      <c r="P346" s="42">
        <v>161.05000000000001</v>
      </c>
      <c r="Q346" s="42">
        <v>130.6</v>
      </c>
      <c r="R346" s="52">
        <f t="shared" si="5"/>
        <v>28697.84</v>
      </c>
    </row>
    <row r="347" spans="1:19" hidden="1" x14ac:dyDescent="0.25">
      <c r="A347" s="8" t="s">
        <v>19</v>
      </c>
      <c r="B347" s="8" t="s">
        <v>66</v>
      </c>
      <c r="C347" s="8" t="s">
        <v>601</v>
      </c>
      <c r="D347" s="8" t="s">
        <v>23</v>
      </c>
      <c r="E347" s="8" t="s">
        <v>602</v>
      </c>
      <c r="F347" s="42">
        <v>82.86</v>
      </c>
      <c r="G347" s="42">
        <v>83.28</v>
      </c>
      <c r="H347" s="42">
        <v>83.28</v>
      </c>
      <c r="I347" s="42">
        <v>77.67</v>
      </c>
      <c r="J347" s="42">
        <v>75.61</v>
      </c>
      <c r="K347" s="42">
        <v>75.78</v>
      </c>
      <c r="L347" s="42">
        <v>76.400000000000006</v>
      </c>
      <c r="M347" s="42">
        <v>76.540000000000006</v>
      </c>
      <c r="N347" s="42">
        <v>76.569999999999993</v>
      </c>
      <c r="O347" s="42">
        <v>76.31</v>
      </c>
      <c r="P347" s="42">
        <v>44.92</v>
      </c>
      <c r="Q347" s="42">
        <v>72.069999999999993</v>
      </c>
      <c r="R347" s="52">
        <f t="shared" si="5"/>
        <v>27415.21</v>
      </c>
    </row>
    <row r="348" spans="1:19" x14ac:dyDescent="0.25">
      <c r="A348" s="8" t="s">
        <v>61</v>
      </c>
      <c r="B348" s="8" t="s">
        <v>401</v>
      </c>
      <c r="C348" s="8" t="s">
        <v>29</v>
      </c>
      <c r="D348" s="8" t="s">
        <v>468</v>
      </c>
      <c r="E348" s="8" t="s">
        <v>468</v>
      </c>
      <c r="F348" s="42">
        <v>438.69</v>
      </c>
      <c r="G348" s="42">
        <v>450.86</v>
      </c>
      <c r="H348" s="42">
        <v>445.42</v>
      </c>
      <c r="I348" s="42">
        <v>448.03</v>
      </c>
      <c r="J348" s="42">
        <v>383.49</v>
      </c>
      <c r="K348" s="43">
        <v>324.43</v>
      </c>
      <c r="L348" s="42">
        <v>451.14</v>
      </c>
      <c r="M348" s="43">
        <v>518.52</v>
      </c>
      <c r="N348" s="42">
        <v>540.26</v>
      </c>
      <c r="O348" s="42">
        <v>600.25</v>
      </c>
      <c r="P348" s="42">
        <v>527.46</v>
      </c>
      <c r="Q348" s="42">
        <v>406.21</v>
      </c>
      <c r="R348" s="52">
        <f t="shared" si="5"/>
        <v>168384.8</v>
      </c>
      <c r="S348" s="50">
        <f>+R348/365</f>
        <v>461.32821917808218</v>
      </c>
    </row>
    <row r="349" spans="1:19" x14ac:dyDescent="0.25">
      <c r="A349" s="8" t="s">
        <v>19</v>
      </c>
      <c r="B349" s="8" t="s">
        <v>66</v>
      </c>
      <c r="C349" s="8" t="s">
        <v>43</v>
      </c>
      <c r="D349" s="8" t="s">
        <v>495</v>
      </c>
      <c r="E349" s="8" t="s">
        <v>494</v>
      </c>
      <c r="F349" s="42">
        <v>681.14</v>
      </c>
      <c r="G349" s="42">
        <v>689.85</v>
      </c>
      <c r="H349" s="42">
        <v>689.39</v>
      </c>
      <c r="I349" s="42">
        <v>325.45999999999998</v>
      </c>
      <c r="J349" s="42">
        <v>347.22</v>
      </c>
      <c r="K349" s="43">
        <v>340.17</v>
      </c>
      <c r="L349" s="42">
        <v>336.04</v>
      </c>
      <c r="M349" s="43">
        <v>320.72000000000003</v>
      </c>
      <c r="N349" s="42">
        <v>335.02</v>
      </c>
      <c r="O349" s="42">
        <v>342.1</v>
      </c>
      <c r="P349" s="42">
        <v>288.93</v>
      </c>
      <c r="Q349" s="42">
        <v>557.19000000000005</v>
      </c>
      <c r="R349" s="52">
        <f t="shared" si="5"/>
        <v>159491.00000000003</v>
      </c>
      <c r="S349" s="50">
        <f>+R349/365</f>
        <v>436.96164383561654</v>
      </c>
    </row>
    <row r="350" spans="1:19" hidden="1" x14ac:dyDescent="0.25">
      <c r="A350" s="8" t="s">
        <v>19</v>
      </c>
      <c r="B350" s="8" t="s">
        <v>46</v>
      </c>
      <c r="C350" s="8" t="s">
        <v>280</v>
      </c>
      <c r="D350" s="8" t="s">
        <v>282</v>
      </c>
      <c r="E350" s="8" t="s">
        <v>283</v>
      </c>
      <c r="F350" s="42">
        <v>147.34</v>
      </c>
      <c r="G350" s="42">
        <v>143.46</v>
      </c>
      <c r="H350" s="42">
        <v>140.63</v>
      </c>
      <c r="I350" s="42">
        <v>161.96</v>
      </c>
      <c r="J350" s="42">
        <v>152.12</v>
      </c>
      <c r="K350" s="43">
        <v>147.75</v>
      </c>
      <c r="L350" s="42">
        <v>0</v>
      </c>
      <c r="M350" s="43">
        <v>0</v>
      </c>
      <c r="N350" s="42">
        <v>0</v>
      </c>
      <c r="O350" s="42">
        <v>0</v>
      </c>
      <c r="P350" s="42">
        <v>0</v>
      </c>
      <c r="Q350" s="42">
        <v>0</v>
      </c>
      <c r="R350" s="52">
        <f t="shared" si="5"/>
        <v>26950.97</v>
      </c>
    </row>
    <row r="351" spans="1:19" hidden="1" x14ac:dyDescent="0.25">
      <c r="A351" s="8" t="s">
        <v>19</v>
      </c>
      <c r="B351" s="8" t="s">
        <v>46</v>
      </c>
      <c r="C351" s="8" t="s">
        <v>51</v>
      </c>
      <c r="D351" s="8" t="s">
        <v>282</v>
      </c>
      <c r="E351" s="8" t="s">
        <v>283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3">
        <v>0</v>
      </c>
      <c r="L351" s="42">
        <v>132.29</v>
      </c>
      <c r="M351" s="43">
        <v>151.61000000000001</v>
      </c>
      <c r="N351" s="42">
        <v>145.08000000000001</v>
      </c>
      <c r="O351" s="42">
        <v>149.76</v>
      </c>
      <c r="P351" s="42">
        <v>149.22999999999999</v>
      </c>
      <c r="Q351" s="42">
        <v>144.84</v>
      </c>
      <c r="R351" s="52">
        <f t="shared" si="5"/>
        <v>26762.800000000003</v>
      </c>
    </row>
    <row r="352" spans="1:19" hidden="1" x14ac:dyDescent="0.25">
      <c r="A352" s="8" t="s">
        <v>19</v>
      </c>
      <c r="B352" s="8" t="s">
        <v>20</v>
      </c>
      <c r="C352" s="8" t="s">
        <v>17</v>
      </c>
      <c r="D352" s="8" t="s">
        <v>624</v>
      </c>
      <c r="E352" s="8" t="s">
        <v>625</v>
      </c>
      <c r="F352" s="42">
        <v>119.37</v>
      </c>
      <c r="G352" s="42">
        <v>107.51</v>
      </c>
      <c r="H352" s="42">
        <v>103.21</v>
      </c>
      <c r="I352" s="42">
        <v>91.67</v>
      </c>
      <c r="J352" s="42">
        <v>82.09</v>
      </c>
      <c r="K352" s="43">
        <v>75.66</v>
      </c>
      <c r="L352" s="42">
        <v>72.5</v>
      </c>
      <c r="M352" s="43">
        <v>72.77</v>
      </c>
      <c r="N352" s="42">
        <v>63.04</v>
      </c>
      <c r="O352" s="42">
        <v>36.770000000000003</v>
      </c>
      <c r="P352" s="42">
        <v>29.43</v>
      </c>
      <c r="Q352" s="42">
        <v>0</v>
      </c>
      <c r="R352" s="52">
        <f t="shared" si="5"/>
        <v>25892.29</v>
      </c>
    </row>
    <row r="353" spans="1:19" hidden="1" x14ac:dyDescent="0.25">
      <c r="A353" s="8" t="s">
        <v>19</v>
      </c>
      <c r="B353" s="8" t="s">
        <v>166</v>
      </c>
      <c r="C353" s="8" t="s">
        <v>104</v>
      </c>
      <c r="D353" s="8" t="s">
        <v>168</v>
      </c>
      <c r="E353" s="8" t="s">
        <v>696</v>
      </c>
      <c r="F353" s="42">
        <v>76.95</v>
      </c>
      <c r="G353" s="42">
        <v>69.94</v>
      </c>
      <c r="H353" s="42">
        <v>71.010000000000005</v>
      </c>
      <c r="I353" s="42">
        <v>70.98</v>
      </c>
      <c r="J353" s="42">
        <v>70.06</v>
      </c>
      <c r="K353" s="43">
        <v>69.489999999999995</v>
      </c>
      <c r="L353" s="42">
        <v>71.75</v>
      </c>
      <c r="M353" s="43">
        <v>75.52</v>
      </c>
      <c r="N353" s="42">
        <v>74.2</v>
      </c>
      <c r="O353" s="42">
        <v>53.82</v>
      </c>
      <c r="P353" s="42">
        <v>47.28</v>
      </c>
      <c r="Q353" s="42">
        <v>81.180000000000007</v>
      </c>
      <c r="R353" s="52">
        <f t="shared" si="5"/>
        <v>25325.810000000005</v>
      </c>
    </row>
    <row r="354" spans="1:19" x14ac:dyDescent="0.25">
      <c r="A354" s="8" t="s">
        <v>98</v>
      </c>
      <c r="B354" s="8" t="s">
        <v>483</v>
      </c>
      <c r="C354" s="8" t="s">
        <v>29</v>
      </c>
      <c r="D354" s="8" t="s">
        <v>483</v>
      </c>
      <c r="E354" s="8" t="s">
        <v>99</v>
      </c>
      <c r="F354" s="42">
        <v>141.18</v>
      </c>
      <c r="G354" s="42">
        <v>143.27000000000001</v>
      </c>
      <c r="H354" s="42">
        <v>141.87</v>
      </c>
      <c r="I354" s="42">
        <v>143.35</v>
      </c>
      <c r="J354" s="42">
        <v>137.44999999999999</v>
      </c>
      <c r="K354" s="43">
        <v>138.35</v>
      </c>
      <c r="L354" s="42">
        <v>143.84</v>
      </c>
      <c r="M354" s="43">
        <v>119</v>
      </c>
      <c r="N354" s="42">
        <v>90.22</v>
      </c>
      <c r="O354" s="42">
        <v>89.5</v>
      </c>
      <c r="P354" s="42">
        <v>103.68</v>
      </c>
      <c r="Q354" s="42">
        <v>89.08</v>
      </c>
      <c r="R354" s="52">
        <f t="shared" si="5"/>
        <v>44999.080000000009</v>
      </c>
      <c r="S354" s="50">
        <f>+R354/365</f>
        <v>123.28515068493154</v>
      </c>
    </row>
    <row r="355" spans="1:19" hidden="1" x14ac:dyDescent="0.25">
      <c r="A355" s="8" t="s">
        <v>27</v>
      </c>
      <c r="B355" s="8" t="s">
        <v>160</v>
      </c>
      <c r="C355" s="8" t="s">
        <v>17</v>
      </c>
      <c r="D355" s="8" t="s">
        <v>157</v>
      </c>
      <c r="E355" s="8" t="s">
        <v>165</v>
      </c>
      <c r="F355" s="42">
        <v>74.680000000000007</v>
      </c>
      <c r="G355" s="42">
        <v>72.31</v>
      </c>
      <c r="H355" s="42">
        <v>71.09</v>
      </c>
      <c r="I355" s="42">
        <v>70.88</v>
      </c>
      <c r="J355" s="42">
        <v>70.27</v>
      </c>
      <c r="K355" s="43">
        <v>68.959999999999994</v>
      </c>
      <c r="L355" s="42">
        <v>68.45</v>
      </c>
      <c r="M355" s="43">
        <v>65.040000000000006</v>
      </c>
      <c r="N355" s="42">
        <v>66.28</v>
      </c>
      <c r="O355" s="42">
        <v>62.79</v>
      </c>
      <c r="P355" s="42">
        <v>61.16</v>
      </c>
      <c r="Q355" s="42">
        <v>61.04</v>
      </c>
      <c r="R355" s="52">
        <f t="shared" si="5"/>
        <v>24717.240000000005</v>
      </c>
    </row>
    <row r="356" spans="1:19" hidden="1" x14ac:dyDescent="0.25">
      <c r="A356" s="8" t="s">
        <v>124</v>
      </c>
      <c r="B356" s="8" t="s">
        <v>379</v>
      </c>
      <c r="C356" s="8" t="s">
        <v>126</v>
      </c>
      <c r="D356" s="8" t="s">
        <v>439</v>
      </c>
      <c r="E356" s="8" t="s">
        <v>440</v>
      </c>
      <c r="F356" s="42">
        <v>134.94999999999999</v>
      </c>
      <c r="G356" s="42">
        <v>92.61</v>
      </c>
      <c r="H356" s="42">
        <v>91.95</v>
      </c>
      <c r="I356" s="42">
        <v>118.89</v>
      </c>
      <c r="J356" s="42">
        <v>75.69</v>
      </c>
      <c r="K356" s="43">
        <v>43.67</v>
      </c>
      <c r="L356" s="42">
        <v>53.59</v>
      </c>
      <c r="M356" s="43">
        <v>46.87</v>
      </c>
      <c r="N356" s="42">
        <v>42.08</v>
      </c>
      <c r="O356" s="42">
        <v>38.130000000000003</v>
      </c>
      <c r="P356" s="42">
        <v>37.76</v>
      </c>
      <c r="Q356" s="42">
        <v>10.61</v>
      </c>
      <c r="R356" s="52">
        <f t="shared" si="5"/>
        <v>23870.57</v>
      </c>
    </row>
    <row r="357" spans="1:19" x14ac:dyDescent="0.25">
      <c r="A357" s="8" t="s">
        <v>27</v>
      </c>
      <c r="B357" s="8" t="s">
        <v>28</v>
      </c>
      <c r="C357" s="8" t="s">
        <v>29</v>
      </c>
      <c r="D357" s="8" t="s">
        <v>30</v>
      </c>
      <c r="E357" s="8" t="s">
        <v>38</v>
      </c>
      <c r="F357" s="42">
        <v>77.680000000000007</v>
      </c>
      <c r="G357" s="42">
        <v>218.38</v>
      </c>
      <c r="H357" s="42">
        <v>211.01</v>
      </c>
      <c r="I357" s="42">
        <v>120</v>
      </c>
      <c r="J357" s="42">
        <v>115</v>
      </c>
      <c r="K357" s="43">
        <v>163.34</v>
      </c>
      <c r="L357" s="42">
        <v>152.16</v>
      </c>
      <c r="M357" s="43">
        <v>121.28</v>
      </c>
      <c r="N357" s="42">
        <v>114.3</v>
      </c>
      <c r="O357" s="42">
        <v>74.37</v>
      </c>
      <c r="P357" s="42">
        <v>57.98</v>
      </c>
      <c r="Q357" s="42">
        <v>66.58</v>
      </c>
      <c r="R357" s="52">
        <f t="shared" si="5"/>
        <v>45143.72</v>
      </c>
      <c r="S357" s="50">
        <f>+R357/365</f>
        <v>123.68142465753425</v>
      </c>
    </row>
    <row r="358" spans="1:19" hidden="1" x14ac:dyDescent="0.25">
      <c r="A358" s="8" t="s">
        <v>19</v>
      </c>
      <c r="B358" s="8" t="s">
        <v>20</v>
      </c>
      <c r="C358" s="8" t="s">
        <v>104</v>
      </c>
      <c r="D358" s="8" t="s">
        <v>637</v>
      </c>
      <c r="E358" s="8" t="s">
        <v>643</v>
      </c>
      <c r="F358" s="42">
        <v>51.63</v>
      </c>
      <c r="G358" s="42">
        <v>63.22</v>
      </c>
      <c r="H358" s="42">
        <v>65.209999999999994</v>
      </c>
      <c r="I358" s="42">
        <v>71.260000000000005</v>
      </c>
      <c r="J358" s="42">
        <v>65.38</v>
      </c>
      <c r="K358" s="43">
        <v>53.37</v>
      </c>
      <c r="L358" s="42">
        <v>66.64</v>
      </c>
      <c r="M358" s="43">
        <v>67.77</v>
      </c>
      <c r="N358" s="42">
        <v>59.52</v>
      </c>
      <c r="O358" s="42">
        <v>53.63</v>
      </c>
      <c r="P358" s="42">
        <v>71.33</v>
      </c>
      <c r="Q358" s="42">
        <v>69.92</v>
      </c>
      <c r="R358" s="52">
        <f t="shared" si="5"/>
        <v>23080.14</v>
      </c>
    </row>
    <row r="359" spans="1:19" hidden="1" x14ac:dyDescent="0.25">
      <c r="A359" s="8" t="s">
        <v>89</v>
      </c>
      <c r="B359" s="8" t="s">
        <v>533</v>
      </c>
      <c r="C359" s="8" t="s">
        <v>81</v>
      </c>
      <c r="D359" s="8" t="s">
        <v>778</v>
      </c>
      <c r="E359" s="8" t="s">
        <v>534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3">
        <v>131.155</v>
      </c>
      <c r="L359" s="42">
        <v>48.62</v>
      </c>
      <c r="M359" s="43">
        <v>270.64999999999998</v>
      </c>
      <c r="N359" s="42">
        <v>289.58</v>
      </c>
      <c r="O359" s="42">
        <v>0</v>
      </c>
      <c r="P359" s="42">
        <v>0</v>
      </c>
      <c r="Q359" s="42">
        <v>0</v>
      </c>
      <c r="R359" s="52">
        <f t="shared" si="5"/>
        <v>22519.42</v>
      </c>
    </row>
    <row r="360" spans="1:19" x14ac:dyDescent="0.25">
      <c r="A360" s="8" t="s">
        <v>124</v>
      </c>
      <c r="B360" s="8" t="s">
        <v>353</v>
      </c>
      <c r="C360" s="8" t="s">
        <v>29</v>
      </c>
      <c r="D360" s="8" t="s">
        <v>516</v>
      </c>
      <c r="E360" s="8" t="s">
        <v>386</v>
      </c>
      <c r="F360" s="42">
        <v>88.16</v>
      </c>
      <c r="G360" s="42">
        <v>80.12</v>
      </c>
      <c r="H360" s="42">
        <v>86.23</v>
      </c>
      <c r="I360" s="42">
        <v>82.06</v>
      </c>
      <c r="J360" s="42">
        <v>77.650000000000006</v>
      </c>
      <c r="K360" s="43">
        <v>87.05</v>
      </c>
      <c r="L360" s="42">
        <v>60.16</v>
      </c>
      <c r="M360" s="43">
        <v>87.27</v>
      </c>
      <c r="N360" s="42">
        <v>82.73</v>
      </c>
      <c r="O360" s="42">
        <v>69.44</v>
      </c>
      <c r="P360" s="42">
        <v>65.03</v>
      </c>
      <c r="Q360" s="42">
        <v>35.26</v>
      </c>
      <c r="R360" s="52">
        <f t="shared" si="5"/>
        <v>27378.730000000003</v>
      </c>
      <c r="S360" s="50">
        <f>+R360/365</f>
        <v>75.010219178082195</v>
      </c>
    </row>
    <row r="361" spans="1:19" hidden="1" x14ac:dyDescent="0.25">
      <c r="A361" s="8" t="s">
        <v>55</v>
      </c>
      <c r="B361" s="8" t="s">
        <v>151</v>
      </c>
      <c r="C361" s="8" t="s">
        <v>152</v>
      </c>
      <c r="D361" s="8" t="s">
        <v>154</v>
      </c>
      <c r="E361" s="8" t="s">
        <v>153</v>
      </c>
      <c r="F361" s="42">
        <v>65.209999999999994</v>
      </c>
      <c r="G361" s="42">
        <v>65.69</v>
      </c>
      <c r="H361" s="42">
        <v>65.819999999999993</v>
      </c>
      <c r="I361" s="42">
        <v>63.82</v>
      </c>
      <c r="J361" s="42">
        <v>62.79</v>
      </c>
      <c r="K361" s="43">
        <v>60.11</v>
      </c>
      <c r="L361" s="42">
        <v>63.91</v>
      </c>
      <c r="M361" s="43">
        <v>57.15</v>
      </c>
      <c r="N361" s="42">
        <v>53.47</v>
      </c>
      <c r="O361" s="42">
        <v>53.97</v>
      </c>
      <c r="P361" s="42">
        <v>57.68</v>
      </c>
      <c r="Q361" s="42">
        <v>55.63</v>
      </c>
      <c r="R361" s="52">
        <f t="shared" si="5"/>
        <v>22050.6</v>
      </c>
    </row>
    <row r="362" spans="1:19" hidden="1" x14ac:dyDescent="0.25">
      <c r="A362" s="8" t="s">
        <v>19</v>
      </c>
      <c r="B362" s="8" t="s">
        <v>103</v>
      </c>
      <c r="C362" s="8" t="s">
        <v>17</v>
      </c>
      <c r="D362" s="8" t="s">
        <v>668</v>
      </c>
      <c r="E362" s="8" t="s">
        <v>669</v>
      </c>
      <c r="F362" s="42">
        <v>63.33</v>
      </c>
      <c r="G362" s="42">
        <v>65.03</v>
      </c>
      <c r="H362" s="42">
        <v>61.92</v>
      </c>
      <c r="I362" s="42">
        <v>57.74</v>
      </c>
      <c r="J362" s="42">
        <v>57.74</v>
      </c>
      <c r="K362" s="43">
        <v>60.35</v>
      </c>
      <c r="L362" s="42">
        <v>62.12</v>
      </c>
      <c r="M362" s="43">
        <v>63.52</v>
      </c>
      <c r="N362" s="42">
        <v>64.05</v>
      </c>
      <c r="O362" s="42">
        <v>65.599999999999994</v>
      </c>
      <c r="P362" s="42">
        <v>49.02</v>
      </c>
      <c r="Q362" s="42">
        <v>49.07</v>
      </c>
      <c r="R362" s="52">
        <f t="shared" si="5"/>
        <v>21877.939999999995</v>
      </c>
    </row>
    <row r="363" spans="1:19" x14ac:dyDescent="0.25">
      <c r="A363" s="8" t="s">
        <v>387</v>
      </c>
      <c r="B363" s="8" t="s">
        <v>388</v>
      </c>
      <c r="C363" s="8" t="s">
        <v>29</v>
      </c>
      <c r="D363" s="8" t="s">
        <v>516</v>
      </c>
      <c r="E363" s="8" t="s">
        <v>389</v>
      </c>
      <c r="F363" s="42">
        <v>263.29000000000002</v>
      </c>
      <c r="G363" s="42">
        <v>260.02999999999997</v>
      </c>
      <c r="H363" s="42">
        <v>256.08</v>
      </c>
      <c r="I363" s="42">
        <v>258.76</v>
      </c>
      <c r="J363" s="42">
        <v>16.7</v>
      </c>
      <c r="K363" s="43">
        <v>188.55</v>
      </c>
      <c r="L363" s="42">
        <v>259.14</v>
      </c>
      <c r="M363" s="43">
        <v>260.31</v>
      </c>
      <c r="N363" s="42">
        <v>263.5</v>
      </c>
      <c r="O363" s="42">
        <v>257.81</v>
      </c>
      <c r="P363" s="42">
        <v>260.16000000000003</v>
      </c>
      <c r="Q363" s="42">
        <v>260.08999999999997</v>
      </c>
      <c r="R363" s="52">
        <f t="shared" si="5"/>
        <v>85185.959999999992</v>
      </c>
      <c r="S363" s="50">
        <f>+R363/365</f>
        <v>233.38619178082189</v>
      </c>
    </row>
    <row r="364" spans="1:19" hidden="1" x14ac:dyDescent="0.25">
      <c r="A364" s="8" t="s">
        <v>19</v>
      </c>
      <c r="B364" s="8" t="s">
        <v>299</v>
      </c>
      <c r="C364" s="8" t="s">
        <v>280</v>
      </c>
      <c r="D364" s="8" t="s">
        <v>512</v>
      </c>
      <c r="E364" s="8" t="s">
        <v>511</v>
      </c>
      <c r="F364" s="42">
        <v>160.33000000000001</v>
      </c>
      <c r="G364" s="42">
        <v>160.19999999999999</v>
      </c>
      <c r="H364" s="42">
        <v>152.56</v>
      </c>
      <c r="I364" s="42">
        <v>113.09</v>
      </c>
      <c r="J364" s="42">
        <v>64.25</v>
      </c>
      <c r="K364" s="43">
        <v>71.010000000000005</v>
      </c>
      <c r="L364" s="42">
        <v>0</v>
      </c>
      <c r="M364" s="43">
        <v>0</v>
      </c>
      <c r="N364" s="42">
        <v>0</v>
      </c>
      <c r="O364" s="42">
        <v>0</v>
      </c>
      <c r="P364" s="42">
        <v>0</v>
      </c>
      <c r="Q364" s="42">
        <v>0</v>
      </c>
      <c r="R364" s="52">
        <f t="shared" si="5"/>
        <v>21699.94</v>
      </c>
    </row>
    <row r="365" spans="1:19" x14ac:dyDescent="0.25">
      <c r="A365" s="8" t="s">
        <v>27</v>
      </c>
      <c r="B365" s="8" t="s">
        <v>28</v>
      </c>
      <c r="C365" s="8" t="s">
        <v>29</v>
      </c>
      <c r="D365" s="8" t="s">
        <v>30</v>
      </c>
      <c r="E365" s="8" t="s">
        <v>39</v>
      </c>
      <c r="F365" s="42">
        <v>1840.33</v>
      </c>
      <c r="G365" s="42">
        <v>1995.24</v>
      </c>
      <c r="H365" s="42">
        <v>1981.06</v>
      </c>
      <c r="I365" s="42">
        <v>1909.5</v>
      </c>
      <c r="J365" s="42">
        <v>1706.61</v>
      </c>
      <c r="K365" s="43">
        <v>1849.26</v>
      </c>
      <c r="L365" s="42">
        <v>2102.4499999999998</v>
      </c>
      <c r="M365" s="43">
        <v>2541.59</v>
      </c>
      <c r="N365" s="42">
        <v>3065.46</v>
      </c>
      <c r="O365" s="42">
        <v>4255.12</v>
      </c>
      <c r="P365" s="42">
        <v>4761.7</v>
      </c>
      <c r="Q365" s="42">
        <v>5173.8100000000004</v>
      </c>
      <c r="R365" s="52">
        <f t="shared" si="5"/>
        <v>1011074.39</v>
      </c>
      <c r="S365" s="50">
        <f>+R365/365</f>
        <v>2770.0668219178083</v>
      </c>
    </row>
    <row r="366" spans="1:19" hidden="1" x14ac:dyDescent="0.25">
      <c r="A366" s="8" t="s">
        <v>79</v>
      </c>
      <c r="B366" s="8" t="s">
        <v>137</v>
      </c>
      <c r="C366" s="8" t="s">
        <v>138</v>
      </c>
      <c r="D366" s="8" t="s">
        <v>184</v>
      </c>
      <c r="E366" s="8" t="s">
        <v>187</v>
      </c>
      <c r="F366" s="42">
        <v>48.52</v>
      </c>
      <c r="G366" s="42">
        <v>49.82</v>
      </c>
      <c r="H366" s="42">
        <v>60.52</v>
      </c>
      <c r="I366" s="42">
        <v>57.17</v>
      </c>
      <c r="J366" s="42">
        <v>55.9</v>
      </c>
      <c r="K366" s="43">
        <v>56.8</v>
      </c>
      <c r="L366" s="42">
        <v>33.26</v>
      </c>
      <c r="M366" s="43">
        <v>54.68</v>
      </c>
      <c r="N366" s="42">
        <v>49.27</v>
      </c>
      <c r="O366" s="42">
        <v>64.099999999999994</v>
      </c>
      <c r="P366" s="42">
        <v>63.77</v>
      </c>
      <c r="Q366" s="42">
        <v>56.1</v>
      </c>
      <c r="R366" s="52">
        <f t="shared" si="5"/>
        <v>19770.739999999998</v>
      </c>
    </row>
    <row r="367" spans="1:19" hidden="1" x14ac:dyDescent="0.25">
      <c r="A367" s="8" t="s">
        <v>19</v>
      </c>
      <c r="B367" s="8" t="s">
        <v>20</v>
      </c>
      <c r="C367" s="8" t="s">
        <v>17</v>
      </c>
      <c r="D367" s="8" t="s">
        <v>610</v>
      </c>
      <c r="E367" s="8" t="s">
        <v>622</v>
      </c>
      <c r="F367" s="42">
        <v>36.799999999999997</v>
      </c>
      <c r="G367" s="42">
        <v>41.75</v>
      </c>
      <c r="H367" s="42">
        <v>40.28</v>
      </c>
      <c r="I367" s="42">
        <v>55.65</v>
      </c>
      <c r="J367" s="42">
        <v>69.87</v>
      </c>
      <c r="K367" s="42">
        <v>60.03</v>
      </c>
      <c r="L367" s="42">
        <v>59.83</v>
      </c>
      <c r="M367" s="42">
        <v>62.32</v>
      </c>
      <c r="N367" s="42">
        <v>56.51</v>
      </c>
      <c r="O367" s="42">
        <v>57.96</v>
      </c>
      <c r="P367" s="42">
        <v>52.61</v>
      </c>
      <c r="Q367" s="42">
        <v>52.1</v>
      </c>
      <c r="R367" s="52">
        <f t="shared" si="5"/>
        <v>19666.959999999995</v>
      </c>
    </row>
    <row r="368" spans="1:19" x14ac:dyDescent="0.25">
      <c r="A368" s="8" t="s">
        <v>27</v>
      </c>
      <c r="B368" s="8" t="s">
        <v>28</v>
      </c>
      <c r="C368" s="8" t="s">
        <v>29</v>
      </c>
      <c r="D368" s="8" t="s">
        <v>30</v>
      </c>
      <c r="E368" s="8" t="s">
        <v>40</v>
      </c>
      <c r="F368" s="42">
        <v>1714.94</v>
      </c>
      <c r="G368" s="42">
        <v>1723.69</v>
      </c>
      <c r="H368" s="42">
        <v>1738.77</v>
      </c>
      <c r="I368" s="42">
        <v>1325.92</v>
      </c>
      <c r="J368" s="42">
        <v>1564.43</v>
      </c>
      <c r="K368" s="43">
        <v>1380.44</v>
      </c>
      <c r="L368" s="42">
        <v>1518.5</v>
      </c>
      <c r="M368" s="43">
        <v>1537.56</v>
      </c>
      <c r="N368" s="42">
        <v>1611.85</v>
      </c>
      <c r="O368" s="42">
        <v>1248.0999999999999</v>
      </c>
      <c r="P368" s="42">
        <v>1130.3900000000001</v>
      </c>
      <c r="Q368" s="42">
        <v>811.55</v>
      </c>
      <c r="R368" s="52">
        <f t="shared" si="5"/>
        <v>525870.67000000004</v>
      </c>
      <c r="S368" s="50">
        <f>+R368/365</f>
        <v>1440.7415616438357</v>
      </c>
    </row>
    <row r="369" spans="1:19" hidden="1" x14ac:dyDescent="0.25">
      <c r="A369" s="8" t="s">
        <v>19</v>
      </c>
      <c r="B369" s="8" t="s">
        <v>166</v>
      </c>
      <c r="C369" s="8" t="s">
        <v>17</v>
      </c>
      <c r="D369" s="8" t="s">
        <v>668</v>
      </c>
      <c r="E369" s="8" t="s">
        <v>694</v>
      </c>
      <c r="F369" s="42">
        <v>127.03</v>
      </c>
      <c r="G369" s="42">
        <v>60.58</v>
      </c>
      <c r="H369" s="42">
        <v>47.14</v>
      </c>
      <c r="I369" s="42">
        <v>46.28</v>
      </c>
      <c r="J369" s="42">
        <v>50.21</v>
      </c>
      <c r="K369" s="43">
        <v>47.17</v>
      </c>
      <c r="L369" s="42">
        <v>32.64</v>
      </c>
      <c r="M369" s="43">
        <v>35.5</v>
      </c>
      <c r="N369" s="42">
        <v>43.02</v>
      </c>
      <c r="O369" s="42">
        <v>42.61</v>
      </c>
      <c r="P369" s="42">
        <v>48.46</v>
      </c>
      <c r="Q369" s="42">
        <v>44.26</v>
      </c>
      <c r="R369" s="52">
        <f t="shared" si="5"/>
        <v>19005.230000000003</v>
      </c>
    </row>
    <row r="370" spans="1:19" x14ac:dyDescent="0.25">
      <c r="A370" s="8" t="s">
        <v>27</v>
      </c>
      <c r="B370" s="8" t="s">
        <v>28</v>
      </c>
      <c r="C370" s="8" t="s">
        <v>29</v>
      </c>
      <c r="D370" s="8" t="s">
        <v>30</v>
      </c>
      <c r="E370" s="8" t="s">
        <v>41</v>
      </c>
      <c r="F370" s="42">
        <v>199.99</v>
      </c>
      <c r="G370" s="42">
        <v>218.21</v>
      </c>
      <c r="H370" s="42">
        <v>288.18</v>
      </c>
      <c r="I370" s="42">
        <v>308.08999999999997</v>
      </c>
      <c r="J370" s="42">
        <v>277.8</v>
      </c>
      <c r="K370" s="43">
        <v>188.63</v>
      </c>
      <c r="L370" s="42">
        <v>316.85000000000002</v>
      </c>
      <c r="M370" s="43">
        <v>218.28</v>
      </c>
      <c r="N370" s="42">
        <v>398.88</v>
      </c>
      <c r="O370" s="42">
        <v>387.55</v>
      </c>
      <c r="P370" s="42">
        <v>410</v>
      </c>
      <c r="Q370" s="42">
        <v>441.66</v>
      </c>
      <c r="R370" s="52">
        <f t="shared" si="5"/>
        <v>111317.49</v>
      </c>
      <c r="S370" s="50">
        <f>+R370/365</f>
        <v>304.97942465753425</v>
      </c>
    </row>
    <row r="371" spans="1:19" x14ac:dyDescent="0.25">
      <c r="A371" s="8" t="s">
        <v>61</v>
      </c>
      <c r="B371" s="8" t="s">
        <v>62</v>
      </c>
      <c r="C371" s="8" t="s">
        <v>29</v>
      </c>
      <c r="D371" s="8" t="s">
        <v>74</v>
      </c>
      <c r="E371" s="8" t="s">
        <v>73</v>
      </c>
      <c r="F371" s="42">
        <v>4472.33</v>
      </c>
      <c r="G371" s="42">
        <v>4289.3100000000004</v>
      </c>
      <c r="H371" s="42">
        <v>4436.6000000000004</v>
      </c>
      <c r="I371" s="42">
        <v>4297.37</v>
      </c>
      <c r="J371" s="42">
        <v>4014.99</v>
      </c>
      <c r="K371" s="43">
        <v>4163.17</v>
      </c>
      <c r="L371" s="42">
        <v>3936.47</v>
      </c>
      <c r="M371" s="43">
        <v>4005.08</v>
      </c>
      <c r="N371" s="42">
        <v>4110.2700000000004</v>
      </c>
      <c r="O371" s="42">
        <v>4002.79</v>
      </c>
      <c r="P371" s="42">
        <v>3975.4</v>
      </c>
      <c r="Q371" s="42">
        <v>4156.42</v>
      </c>
      <c r="R371" s="52">
        <f t="shared" si="5"/>
        <v>1516252.0599999998</v>
      </c>
      <c r="S371" s="50">
        <f>+R371/365</f>
        <v>4154.1152328767121</v>
      </c>
    </row>
    <row r="372" spans="1:19" hidden="1" x14ac:dyDescent="0.25">
      <c r="A372" s="8" t="s">
        <v>19</v>
      </c>
      <c r="B372" s="8" t="s">
        <v>103</v>
      </c>
      <c r="C372" s="8" t="s">
        <v>17</v>
      </c>
      <c r="D372" s="8" t="s">
        <v>114</v>
      </c>
      <c r="E372" s="8" t="s">
        <v>667</v>
      </c>
      <c r="F372" s="42">
        <v>0</v>
      </c>
      <c r="G372" s="42">
        <v>0</v>
      </c>
      <c r="H372" s="42">
        <v>66.98</v>
      </c>
      <c r="I372" s="42">
        <v>33.43</v>
      </c>
      <c r="J372" s="42">
        <v>338.02</v>
      </c>
      <c r="K372" s="43">
        <v>154</v>
      </c>
      <c r="L372" s="42">
        <v>0</v>
      </c>
      <c r="M372" s="43">
        <v>0</v>
      </c>
      <c r="N372" s="42">
        <v>0</v>
      </c>
      <c r="O372" s="42">
        <v>0</v>
      </c>
      <c r="P372" s="42">
        <v>0</v>
      </c>
      <c r="Q372" s="42">
        <v>0</v>
      </c>
      <c r="R372" s="52">
        <f t="shared" si="5"/>
        <v>18177.900000000001</v>
      </c>
    </row>
    <row r="373" spans="1:19" hidden="1" x14ac:dyDescent="0.25">
      <c r="A373" s="8" t="s">
        <v>79</v>
      </c>
      <c r="B373" s="8" t="s">
        <v>137</v>
      </c>
      <c r="C373" s="8" t="s">
        <v>138</v>
      </c>
      <c r="D373" s="8" t="s">
        <v>171</v>
      </c>
      <c r="E373" s="8" t="s">
        <v>173</v>
      </c>
      <c r="F373" s="42">
        <v>99.9</v>
      </c>
      <c r="G373" s="42">
        <v>104.5</v>
      </c>
      <c r="H373" s="42">
        <v>85</v>
      </c>
      <c r="I373" s="42">
        <v>98.6</v>
      </c>
      <c r="J373" s="42">
        <v>95.9</v>
      </c>
      <c r="K373" s="43">
        <v>93.73</v>
      </c>
      <c r="L373" s="42">
        <v>8.48</v>
      </c>
      <c r="M373" s="43">
        <v>0</v>
      </c>
      <c r="N373" s="42">
        <v>0</v>
      </c>
      <c r="O373" s="42">
        <v>0</v>
      </c>
      <c r="P373" s="42">
        <v>0</v>
      </c>
      <c r="Q373" s="42">
        <v>0</v>
      </c>
      <c r="R373" s="52">
        <f t="shared" si="5"/>
        <v>17663.580000000002</v>
      </c>
    </row>
    <row r="374" spans="1:19" x14ac:dyDescent="0.25">
      <c r="A374" s="8" t="s">
        <v>61</v>
      </c>
      <c r="B374" s="8" t="s">
        <v>399</v>
      </c>
      <c r="C374" s="8" t="s">
        <v>29</v>
      </c>
      <c r="D374" s="8" t="s">
        <v>411</v>
      </c>
      <c r="E374" s="8" t="s">
        <v>422</v>
      </c>
      <c r="F374" s="42">
        <v>275.69</v>
      </c>
      <c r="G374" s="42">
        <v>299.12</v>
      </c>
      <c r="H374" s="42">
        <v>76.510000000000005</v>
      </c>
      <c r="I374" s="42">
        <v>130.81</v>
      </c>
      <c r="J374" s="42">
        <v>140.09</v>
      </c>
      <c r="K374" s="43">
        <v>147.16999999999999</v>
      </c>
      <c r="L374" s="42">
        <v>147.94</v>
      </c>
      <c r="M374" s="43">
        <v>142.49</v>
      </c>
      <c r="N374" s="42">
        <v>115.17</v>
      </c>
      <c r="O374" s="42">
        <v>41.58</v>
      </c>
      <c r="P374" s="42">
        <v>132.16</v>
      </c>
      <c r="Q374" s="42">
        <v>150.24</v>
      </c>
      <c r="R374" s="52">
        <f t="shared" si="5"/>
        <v>54345.400000000009</v>
      </c>
      <c r="S374" s="50">
        <f>+R374/365</f>
        <v>148.89150684931508</v>
      </c>
    </row>
    <row r="375" spans="1:19" hidden="1" x14ac:dyDescent="0.25">
      <c r="A375" s="8" t="s">
        <v>19</v>
      </c>
      <c r="B375" s="8" t="s">
        <v>166</v>
      </c>
      <c r="C375" s="8" t="s">
        <v>242</v>
      </c>
      <c r="D375" s="8" t="s">
        <v>244</v>
      </c>
      <c r="E375" s="8" t="s">
        <v>245</v>
      </c>
      <c r="F375" s="42">
        <v>46.45</v>
      </c>
      <c r="G375" s="42">
        <v>43.41</v>
      </c>
      <c r="H375" s="42">
        <v>44.47</v>
      </c>
      <c r="I375" s="42">
        <v>45.01</v>
      </c>
      <c r="J375" s="42">
        <v>43.64</v>
      </c>
      <c r="K375" s="43">
        <v>44.11</v>
      </c>
      <c r="L375" s="42">
        <v>43.87</v>
      </c>
      <c r="M375" s="43">
        <v>43.36</v>
      </c>
      <c r="N375" s="42">
        <v>43.9</v>
      </c>
      <c r="O375" s="42">
        <v>47.18</v>
      </c>
      <c r="P375" s="42">
        <v>44.26</v>
      </c>
      <c r="Q375" s="42">
        <v>41.78</v>
      </c>
      <c r="R375" s="52">
        <f t="shared" si="5"/>
        <v>16167.13</v>
      </c>
    </row>
    <row r="376" spans="1:19" hidden="1" x14ac:dyDescent="0.25">
      <c r="A376" s="8" t="s">
        <v>19</v>
      </c>
      <c r="B376" s="8" t="s">
        <v>66</v>
      </c>
      <c r="C376" s="8" t="s">
        <v>85</v>
      </c>
      <c r="D376" s="8" t="s">
        <v>598</v>
      </c>
      <c r="E376" s="8" t="s">
        <v>599</v>
      </c>
      <c r="F376" s="42">
        <v>115.3</v>
      </c>
      <c r="G376" s="42">
        <v>166.85</v>
      </c>
      <c r="H376" s="42">
        <v>174.94</v>
      </c>
      <c r="I376" s="42">
        <v>0</v>
      </c>
      <c r="J376" s="42">
        <v>0</v>
      </c>
      <c r="K376" s="43">
        <v>0</v>
      </c>
      <c r="L376" s="42">
        <v>0</v>
      </c>
      <c r="M376" s="43">
        <v>0</v>
      </c>
      <c r="N376" s="42">
        <v>0</v>
      </c>
      <c r="O376" s="42">
        <v>0</v>
      </c>
      <c r="P376" s="42">
        <v>0</v>
      </c>
      <c r="Q376" s="42">
        <v>76.55</v>
      </c>
      <c r="R376" s="52">
        <f t="shared" si="5"/>
        <v>16042.29</v>
      </c>
    </row>
    <row r="377" spans="1:19" x14ac:dyDescent="0.25">
      <c r="A377" s="8" t="s">
        <v>61</v>
      </c>
      <c r="B377" s="8" t="s">
        <v>399</v>
      </c>
      <c r="C377" s="8" t="s">
        <v>29</v>
      </c>
      <c r="D377" s="8" t="s">
        <v>411</v>
      </c>
      <c r="E377" s="8" t="s">
        <v>423</v>
      </c>
      <c r="F377" s="42">
        <v>133.27000000000001</v>
      </c>
      <c r="G377" s="42">
        <v>151.34</v>
      </c>
      <c r="H377" s="42">
        <v>164.63</v>
      </c>
      <c r="I377" s="42">
        <v>140.41</v>
      </c>
      <c r="J377" s="42">
        <v>150.97999999999999</v>
      </c>
      <c r="K377" s="43">
        <v>162.83000000000001</v>
      </c>
      <c r="L377" s="42">
        <v>173.04</v>
      </c>
      <c r="M377" s="43">
        <v>160.96</v>
      </c>
      <c r="N377" s="42">
        <v>158.36000000000001</v>
      </c>
      <c r="O377" s="42">
        <v>154.09</v>
      </c>
      <c r="P377" s="42">
        <v>37.47</v>
      </c>
      <c r="Q377" s="42">
        <v>78.97</v>
      </c>
      <c r="R377" s="52">
        <f t="shared" si="5"/>
        <v>50703.76</v>
      </c>
      <c r="S377" s="50">
        <f>+R377/365</f>
        <v>138.91441095890411</v>
      </c>
    </row>
    <row r="378" spans="1:19" hidden="1" x14ac:dyDescent="0.25">
      <c r="A378" s="8" t="s">
        <v>19</v>
      </c>
      <c r="B378" s="8" t="s">
        <v>66</v>
      </c>
      <c r="C378" s="8" t="s">
        <v>601</v>
      </c>
      <c r="D378" s="8" t="s">
        <v>603</v>
      </c>
      <c r="E378" s="8" t="s">
        <v>603</v>
      </c>
      <c r="F378" s="42">
        <v>45.05</v>
      </c>
      <c r="G378" s="42">
        <v>44.96</v>
      </c>
      <c r="H378" s="42">
        <v>44.98</v>
      </c>
      <c r="I378" s="42">
        <v>43.89</v>
      </c>
      <c r="J378" s="42">
        <v>43.8</v>
      </c>
      <c r="K378" s="43">
        <v>43.85</v>
      </c>
      <c r="L378" s="42">
        <v>38.909999999999997</v>
      </c>
      <c r="M378" s="43">
        <v>35.74</v>
      </c>
      <c r="N378" s="42">
        <v>35.57</v>
      </c>
      <c r="O378" s="42">
        <v>32.67</v>
      </c>
      <c r="P378" s="42">
        <v>46.45</v>
      </c>
      <c r="Q378" s="42">
        <v>48.44</v>
      </c>
      <c r="R378" s="52">
        <f t="shared" si="5"/>
        <v>15328.970000000001</v>
      </c>
    </row>
    <row r="379" spans="1:19" x14ac:dyDescent="0.25">
      <c r="A379" s="8" t="s">
        <v>61</v>
      </c>
      <c r="B379" s="8" t="s">
        <v>399</v>
      </c>
      <c r="C379" s="8" t="s">
        <v>29</v>
      </c>
      <c r="D379" s="8" t="s">
        <v>411</v>
      </c>
      <c r="E379" s="8" t="s">
        <v>424</v>
      </c>
      <c r="F379" s="42">
        <v>178.86</v>
      </c>
      <c r="G379" s="42">
        <v>175.15</v>
      </c>
      <c r="H379" s="42">
        <v>167.29</v>
      </c>
      <c r="I379" s="42">
        <v>171.51</v>
      </c>
      <c r="J379" s="42">
        <v>166.97</v>
      </c>
      <c r="K379" s="43">
        <v>173.19</v>
      </c>
      <c r="L379" s="42">
        <v>170.08</v>
      </c>
      <c r="M379" s="43">
        <v>162.02000000000001</v>
      </c>
      <c r="N379" s="42">
        <v>165.09</v>
      </c>
      <c r="O379" s="42">
        <v>165.77</v>
      </c>
      <c r="P379" s="42">
        <v>167.92</v>
      </c>
      <c r="Q379" s="42">
        <v>165.88</v>
      </c>
      <c r="R379" s="52">
        <f t="shared" si="5"/>
        <v>61718.47</v>
      </c>
      <c r="S379" s="50">
        <f>+R379/365</f>
        <v>169.09169863013699</v>
      </c>
    </row>
    <row r="380" spans="1:19" hidden="1" x14ac:dyDescent="0.25">
      <c r="A380" s="8" t="s">
        <v>79</v>
      </c>
      <c r="B380" s="8" t="s">
        <v>137</v>
      </c>
      <c r="C380" s="8" t="s">
        <v>138</v>
      </c>
      <c r="D380" s="8" t="s">
        <v>171</v>
      </c>
      <c r="E380" s="8" t="s">
        <v>596</v>
      </c>
      <c r="F380" s="42">
        <v>60.32</v>
      </c>
      <c r="G380" s="42">
        <v>65.819999999999993</v>
      </c>
      <c r="H380" s="42">
        <v>45.61</v>
      </c>
      <c r="I380" s="42">
        <v>42.8</v>
      </c>
      <c r="J380" s="42">
        <v>38.9</v>
      </c>
      <c r="K380" s="43">
        <v>44.37</v>
      </c>
      <c r="L380" s="42">
        <v>14.84</v>
      </c>
      <c r="M380" s="43">
        <v>43.1</v>
      </c>
      <c r="N380" s="42">
        <v>11.67</v>
      </c>
      <c r="O380" s="42">
        <v>47.97</v>
      </c>
      <c r="P380" s="42">
        <v>38.53</v>
      </c>
      <c r="Q380" s="42">
        <v>40.06</v>
      </c>
      <c r="R380" s="52">
        <f t="shared" si="5"/>
        <v>14978.86</v>
      </c>
    </row>
    <row r="381" spans="1:19" hidden="1" x14ac:dyDescent="0.25">
      <c r="A381" s="8" t="s">
        <v>19</v>
      </c>
      <c r="B381" s="8" t="s">
        <v>46</v>
      </c>
      <c r="C381" s="8" t="s">
        <v>206</v>
      </c>
      <c r="D381" s="8" t="s">
        <v>296</v>
      </c>
      <c r="E381" s="8" t="s">
        <v>297</v>
      </c>
      <c r="F381" s="42">
        <v>51.17</v>
      </c>
      <c r="G381" s="42">
        <v>50.76</v>
      </c>
      <c r="H381" s="42">
        <v>54.12</v>
      </c>
      <c r="I381" s="42">
        <v>53.72</v>
      </c>
      <c r="J381" s="42">
        <v>51.32</v>
      </c>
      <c r="K381" s="43">
        <v>50.23</v>
      </c>
      <c r="L381" s="42">
        <v>48.42</v>
      </c>
      <c r="M381" s="43">
        <v>43.79</v>
      </c>
      <c r="N381" s="42">
        <v>42.27</v>
      </c>
      <c r="O381" s="42">
        <v>25.54</v>
      </c>
      <c r="P381" s="42">
        <v>9.61</v>
      </c>
      <c r="Q381" s="42">
        <v>9.9700000000000006</v>
      </c>
      <c r="R381" s="52">
        <f t="shared" si="5"/>
        <v>14910.41</v>
      </c>
    </row>
    <row r="382" spans="1:19" hidden="1" x14ac:dyDescent="0.25">
      <c r="A382" s="8" t="s">
        <v>19</v>
      </c>
      <c r="B382" s="8" t="s">
        <v>20</v>
      </c>
      <c r="C382" s="8" t="s">
        <v>104</v>
      </c>
      <c r="D382" s="8" t="s">
        <v>637</v>
      </c>
      <c r="E382" s="8" t="s">
        <v>640</v>
      </c>
      <c r="F382" s="42">
        <v>41.73</v>
      </c>
      <c r="G382" s="42">
        <v>38.6</v>
      </c>
      <c r="H382" s="42">
        <v>34.08</v>
      </c>
      <c r="I382" s="42">
        <v>39.21</v>
      </c>
      <c r="J382" s="42">
        <v>43.35</v>
      </c>
      <c r="K382" s="43">
        <v>38.36</v>
      </c>
      <c r="L382" s="42">
        <v>38.21</v>
      </c>
      <c r="M382" s="43">
        <v>35.46</v>
      </c>
      <c r="N382" s="42">
        <v>33.76</v>
      </c>
      <c r="O382" s="42">
        <v>33.130000000000003</v>
      </c>
      <c r="P382" s="42">
        <v>33.64</v>
      </c>
      <c r="Q382" s="42">
        <v>41.09</v>
      </c>
      <c r="R382" s="52">
        <f t="shared" si="5"/>
        <v>13708.450000000003</v>
      </c>
    </row>
    <row r="383" spans="1:19" hidden="1" x14ac:dyDescent="0.25">
      <c r="A383" s="8" t="s">
        <v>19</v>
      </c>
      <c r="B383" s="8" t="s">
        <v>155</v>
      </c>
      <c r="C383" s="8" t="s">
        <v>280</v>
      </c>
      <c r="D383" s="8" t="s">
        <v>319</v>
      </c>
      <c r="E383" s="8" t="s">
        <v>703</v>
      </c>
      <c r="F383" s="42">
        <v>44.62</v>
      </c>
      <c r="G383" s="42">
        <v>41.06</v>
      </c>
      <c r="H383" s="42">
        <v>39.85</v>
      </c>
      <c r="I383" s="42">
        <v>39.950000000000003</v>
      </c>
      <c r="J383" s="42">
        <v>38.130000000000003</v>
      </c>
      <c r="K383" s="43">
        <v>34.090000000000003</v>
      </c>
      <c r="L383" s="42">
        <v>35.26</v>
      </c>
      <c r="M383" s="43">
        <v>32.619999999999997</v>
      </c>
      <c r="N383" s="42">
        <v>33.049999999999997</v>
      </c>
      <c r="O383" s="42">
        <v>35.159999999999997</v>
      </c>
      <c r="P383" s="42">
        <v>37.229999999999997</v>
      </c>
      <c r="Q383" s="42">
        <v>36.520000000000003</v>
      </c>
      <c r="R383" s="52">
        <f t="shared" si="5"/>
        <v>13606.239999999998</v>
      </c>
    </row>
    <row r="384" spans="1:19" hidden="1" x14ac:dyDescent="0.25">
      <c r="A384" s="8" t="s">
        <v>19</v>
      </c>
      <c r="B384" s="8" t="s">
        <v>166</v>
      </c>
      <c r="C384" s="8" t="s">
        <v>104</v>
      </c>
      <c r="D384" s="8" t="s">
        <v>602</v>
      </c>
      <c r="E384" s="8" t="s">
        <v>697</v>
      </c>
      <c r="F384" s="42">
        <v>38.71</v>
      </c>
      <c r="G384" s="42">
        <v>37.72</v>
      </c>
      <c r="H384" s="42">
        <v>37.39</v>
      </c>
      <c r="I384" s="42">
        <v>36.75</v>
      </c>
      <c r="J384" s="42">
        <v>35.340000000000003</v>
      </c>
      <c r="K384" s="43">
        <v>34.04</v>
      </c>
      <c r="L384" s="42">
        <v>35.270000000000003</v>
      </c>
      <c r="M384" s="43">
        <v>35.78</v>
      </c>
      <c r="N384" s="42">
        <v>34.880000000000003</v>
      </c>
      <c r="O384" s="42">
        <v>39.020000000000003</v>
      </c>
      <c r="P384" s="42">
        <v>33.53</v>
      </c>
      <c r="Q384" s="42">
        <v>33.5</v>
      </c>
      <c r="R384" s="52">
        <f t="shared" si="5"/>
        <v>13137.47</v>
      </c>
    </row>
    <row r="385" spans="1:19" hidden="1" x14ac:dyDescent="0.25">
      <c r="A385" s="8" t="s">
        <v>55</v>
      </c>
      <c r="B385" s="8" t="s">
        <v>56</v>
      </c>
      <c r="C385" s="8" t="s">
        <v>57</v>
      </c>
      <c r="D385" s="8" t="s">
        <v>59</v>
      </c>
      <c r="E385" s="8" t="s">
        <v>58</v>
      </c>
      <c r="F385" s="42">
        <v>40.26</v>
      </c>
      <c r="G385" s="42">
        <v>38.51</v>
      </c>
      <c r="H385" s="42">
        <v>39.68</v>
      </c>
      <c r="I385" s="42">
        <v>39.92</v>
      </c>
      <c r="J385" s="42">
        <v>38.659999999999997</v>
      </c>
      <c r="K385" s="43">
        <v>38.14</v>
      </c>
      <c r="L385" s="42">
        <v>38.71</v>
      </c>
      <c r="M385" s="43">
        <v>38.270000000000003</v>
      </c>
      <c r="N385" s="42">
        <v>37.18</v>
      </c>
      <c r="O385" s="42">
        <v>0</v>
      </c>
      <c r="P385" s="42">
        <v>37.04</v>
      </c>
      <c r="Q385" s="42">
        <v>36.659999999999997</v>
      </c>
      <c r="R385" s="52">
        <f t="shared" si="5"/>
        <v>12846.12</v>
      </c>
    </row>
    <row r="386" spans="1:19" hidden="1" x14ac:dyDescent="0.25">
      <c r="A386" s="8" t="s">
        <v>19</v>
      </c>
      <c r="B386" s="8" t="s">
        <v>46</v>
      </c>
      <c r="C386" s="8" t="s">
        <v>206</v>
      </c>
      <c r="D386" s="8" t="s">
        <v>296</v>
      </c>
      <c r="E386" s="8" t="s">
        <v>653</v>
      </c>
      <c r="F386" s="42">
        <v>35.950000000000003</v>
      </c>
      <c r="G386" s="42">
        <v>34.67</v>
      </c>
      <c r="H386" s="42">
        <v>33.75</v>
      </c>
      <c r="I386" s="42">
        <v>31.8</v>
      </c>
      <c r="J386" s="42">
        <v>31.48</v>
      </c>
      <c r="K386" s="43">
        <v>29.36</v>
      </c>
      <c r="L386" s="42">
        <v>38.11</v>
      </c>
      <c r="M386" s="43">
        <v>37.69</v>
      </c>
      <c r="N386" s="42">
        <v>37.299999999999997</v>
      </c>
      <c r="O386" s="42">
        <v>36.42</v>
      </c>
      <c r="P386" s="42">
        <v>35.44</v>
      </c>
      <c r="Q386" s="42">
        <v>36.4</v>
      </c>
      <c r="R386" s="52">
        <f t="shared" si="5"/>
        <v>12731.56</v>
      </c>
    </row>
    <row r="387" spans="1:19" hidden="1" x14ac:dyDescent="0.25">
      <c r="A387" s="8" t="s">
        <v>89</v>
      </c>
      <c r="B387" s="8" t="s">
        <v>90</v>
      </c>
      <c r="C387" s="8" t="s">
        <v>91</v>
      </c>
      <c r="D387" s="8" t="s">
        <v>93</v>
      </c>
      <c r="E387" s="8" t="s">
        <v>92</v>
      </c>
      <c r="F387" s="42">
        <v>40.409999999999997</v>
      </c>
      <c r="G387" s="42">
        <v>41.66</v>
      </c>
      <c r="H387" s="42">
        <v>41.64</v>
      </c>
      <c r="I387" s="42">
        <v>40.35</v>
      </c>
      <c r="J387" s="42">
        <v>41.45</v>
      </c>
      <c r="K387" s="43">
        <v>31.44</v>
      </c>
      <c r="L387" s="42">
        <v>30.84</v>
      </c>
      <c r="M387" s="43">
        <v>31.39</v>
      </c>
      <c r="N387" s="42">
        <v>31.52</v>
      </c>
      <c r="O387" s="42">
        <v>30.23</v>
      </c>
      <c r="P387" s="42">
        <v>28.86</v>
      </c>
      <c r="Q387" s="42">
        <v>28.49</v>
      </c>
      <c r="R387" s="52">
        <f t="shared" si="5"/>
        <v>12709.529999999999</v>
      </c>
    </row>
    <row r="388" spans="1:19" hidden="1" x14ac:dyDescent="0.25">
      <c r="A388" s="8" t="s">
        <v>27</v>
      </c>
      <c r="B388" s="8" t="s">
        <v>761</v>
      </c>
      <c r="C388" s="8" t="s">
        <v>762</v>
      </c>
      <c r="D388" s="8" t="s">
        <v>763</v>
      </c>
      <c r="E388" s="8" t="s">
        <v>764</v>
      </c>
      <c r="F388" s="42">
        <v>72.599999999999994</v>
      </c>
      <c r="G388" s="42">
        <v>0</v>
      </c>
      <c r="H388" s="42">
        <v>0</v>
      </c>
      <c r="I388" s="42">
        <v>103.74</v>
      </c>
      <c r="J388" s="42">
        <v>126.95</v>
      </c>
      <c r="K388" s="43">
        <v>92.05</v>
      </c>
      <c r="L388" s="42">
        <v>5.23</v>
      </c>
      <c r="M388" s="43">
        <v>0</v>
      </c>
      <c r="N388" s="42">
        <v>0</v>
      </c>
      <c r="O388" s="42">
        <v>0</v>
      </c>
      <c r="P388" s="42">
        <v>0</v>
      </c>
      <c r="Q388" s="42">
        <v>0</v>
      </c>
      <c r="R388" s="52">
        <f t="shared" si="5"/>
        <v>12221.88</v>
      </c>
    </row>
    <row r="389" spans="1:19" hidden="1" x14ac:dyDescent="0.25">
      <c r="A389" s="8" t="s">
        <v>19</v>
      </c>
      <c r="B389" s="8" t="s">
        <v>299</v>
      </c>
      <c r="C389" s="8" t="s">
        <v>280</v>
      </c>
      <c r="D389" s="8" t="s">
        <v>512</v>
      </c>
      <c r="E389" s="8" t="s">
        <v>513</v>
      </c>
      <c r="F389" s="42">
        <v>62.13</v>
      </c>
      <c r="G389" s="42">
        <v>66.569999999999993</v>
      </c>
      <c r="H389" s="42">
        <v>62.64</v>
      </c>
      <c r="I389" s="42">
        <v>67.02</v>
      </c>
      <c r="J389" s="42">
        <v>68.84</v>
      </c>
      <c r="K389" s="43">
        <v>64.92</v>
      </c>
      <c r="L389" s="42">
        <v>0</v>
      </c>
      <c r="M389" s="43">
        <v>0</v>
      </c>
      <c r="N389" s="42">
        <v>0</v>
      </c>
      <c r="O389" s="42">
        <v>0</v>
      </c>
      <c r="P389" s="42">
        <v>0</v>
      </c>
      <c r="Q389" s="42">
        <v>0</v>
      </c>
      <c r="R389" s="52">
        <f t="shared" si="5"/>
        <v>11824.070000000002</v>
      </c>
    </row>
    <row r="390" spans="1:19" x14ac:dyDescent="0.25">
      <c r="A390" s="8" t="s">
        <v>89</v>
      </c>
      <c r="B390" s="8" t="s">
        <v>197</v>
      </c>
      <c r="C390" s="8" t="s">
        <v>29</v>
      </c>
      <c r="D390" s="8" t="s">
        <v>200</v>
      </c>
      <c r="E390" s="8" t="s">
        <v>202</v>
      </c>
      <c r="F390" s="42">
        <v>203.56</v>
      </c>
      <c r="G390" s="42">
        <v>199.77</v>
      </c>
      <c r="H390" s="42">
        <v>190.11</v>
      </c>
      <c r="I390" s="42">
        <v>218.16</v>
      </c>
      <c r="J390" s="42">
        <v>177.71</v>
      </c>
      <c r="K390" s="43">
        <v>137.57</v>
      </c>
      <c r="L390" s="42">
        <v>162.59</v>
      </c>
      <c r="M390" s="43">
        <v>159.82</v>
      </c>
      <c r="N390" s="42">
        <v>144.13999999999999</v>
      </c>
      <c r="O390" s="42">
        <v>126.25</v>
      </c>
      <c r="P390" s="42">
        <v>150.81</v>
      </c>
      <c r="Q390" s="42">
        <v>94.58</v>
      </c>
      <c r="R390" s="52">
        <f t="shared" si="5"/>
        <v>59667.18</v>
      </c>
      <c r="S390" s="50">
        <f>+R390/365</f>
        <v>163.47172602739727</v>
      </c>
    </row>
    <row r="391" spans="1:19" hidden="1" x14ac:dyDescent="0.25">
      <c r="A391" s="8" t="s">
        <v>19</v>
      </c>
      <c r="B391" s="8" t="s">
        <v>166</v>
      </c>
      <c r="C391" s="8" t="s">
        <v>104</v>
      </c>
      <c r="D391" s="8" t="s">
        <v>637</v>
      </c>
      <c r="E391" s="8" t="s">
        <v>699</v>
      </c>
      <c r="F391" s="42">
        <v>38</v>
      </c>
      <c r="G391" s="42">
        <v>37.880000000000003</v>
      </c>
      <c r="H391" s="42">
        <v>38.61</v>
      </c>
      <c r="I391" s="42">
        <v>34.97</v>
      </c>
      <c r="J391" s="42">
        <v>38.21</v>
      </c>
      <c r="K391" s="43">
        <v>37.04</v>
      </c>
      <c r="L391" s="42">
        <v>32.26</v>
      </c>
      <c r="M391" s="43">
        <v>28.53</v>
      </c>
      <c r="N391" s="42">
        <v>23.93</v>
      </c>
      <c r="O391" s="42">
        <v>21.62</v>
      </c>
      <c r="P391" s="42">
        <v>26.77</v>
      </c>
      <c r="Q391" s="42">
        <v>28.69</v>
      </c>
      <c r="R391" s="52">
        <f t="shared" si="5"/>
        <v>11745.46</v>
      </c>
    </row>
    <row r="392" spans="1:19" x14ac:dyDescent="0.25">
      <c r="A392" s="8" t="s">
        <v>98</v>
      </c>
      <c r="B392" s="8" t="s">
        <v>483</v>
      </c>
      <c r="C392" s="8" t="s">
        <v>29</v>
      </c>
      <c r="D392" s="8" t="s">
        <v>483</v>
      </c>
      <c r="E392" s="8" t="s">
        <v>484</v>
      </c>
      <c r="F392" s="42">
        <v>1849.66</v>
      </c>
      <c r="G392" s="42">
        <v>1848.16</v>
      </c>
      <c r="H392" s="42">
        <v>1967.6</v>
      </c>
      <c r="I392" s="42">
        <v>2087.4499999999998</v>
      </c>
      <c r="J392" s="42">
        <v>2003.54</v>
      </c>
      <c r="K392" s="43">
        <v>1982.16</v>
      </c>
      <c r="L392" s="42">
        <v>1467.5</v>
      </c>
      <c r="M392" s="43">
        <v>26.72</v>
      </c>
      <c r="N392" s="42">
        <v>23.63</v>
      </c>
      <c r="O392" s="42">
        <v>118.78</v>
      </c>
      <c r="P392" s="42">
        <v>1124.82</v>
      </c>
      <c r="Q392" s="42">
        <v>1577.13</v>
      </c>
      <c r="R392" s="52">
        <f t="shared" si="5"/>
        <v>487629.11000000004</v>
      </c>
      <c r="S392" s="50">
        <f>+R392/365</f>
        <v>1335.9701643835617</v>
      </c>
    </row>
    <row r="393" spans="1:19" hidden="1" x14ac:dyDescent="0.25">
      <c r="A393" s="8" t="s">
        <v>19</v>
      </c>
      <c r="B393" s="8" t="s">
        <v>20</v>
      </c>
      <c r="C393" s="8" t="s">
        <v>631</v>
      </c>
      <c r="D393" s="8" t="s">
        <v>632</v>
      </c>
      <c r="E393" s="8" t="s">
        <v>634</v>
      </c>
      <c r="F393" s="42">
        <v>0</v>
      </c>
      <c r="G393" s="42">
        <v>0</v>
      </c>
      <c r="H393" s="42">
        <v>0</v>
      </c>
      <c r="I393" s="42">
        <v>18.309999999999999</v>
      </c>
      <c r="J393" s="42">
        <v>75.180000000000007</v>
      </c>
      <c r="K393" s="43">
        <v>55.45</v>
      </c>
      <c r="L393" s="42">
        <v>52.5</v>
      </c>
      <c r="M393" s="43">
        <v>47.86</v>
      </c>
      <c r="N393" s="42">
        <v>38.85</v>
      </c>
      <c r="O393" s="42">
        <v>27.15</v>
      </c>
      <c r="P393" s="42">
        <v>26.46</v>
      </c>
      <c r="Q393" s="42">
        <v>27.8</v>
      </c>
      <c r="R393" s="52">
        <f t="shared" si="5"/>
        <v>11317.289999999999</v>
      </c>
    </row>
    <row r="394" spans="1:19" hidden="1" x14ac:dyDescent="0.25">
      <c r="A394" s="8" t="s">
        <v>15</v>
      </c>
      <c r="B394" s="8" t="s">
        <v>24</v>
      </c>
      <c r="C394" s="8" t="s">
        <v>25</v>
      </c>
      <c r="D394" s="8" t="s">
        <v>26</v>
      </c>
      <c r="E394" s="8" t="s">
        <v>26</v>
      </c>
      <c r="F394" s="42">
        <v>31.01</v>
      </c>
      <c r="G394" s="42">
        <v>31.13</v>
      </c>
      <c r="H394" s="42">
        <v>30.73</v>
      </c>
      <c r="I394" s="42">
        <v>30.77</v>
      </c>
      <c r="J394" s="42">
        <v>30.48</v>
      </c>
      <c r="K394" s="43">
        <v>30.36</v>
      </c>
      <c r="L394" s="42">
        <v>30.09</v>
      </c>
      <c r="M394" s="43">
        <v>30.53</v>
      </c>
      <c r="N394" s="42">
        <v>30.15</v>
      </c>
      <c r="O394" s="42">
        <v>29.91</v>
      </c>
      <c r="P394" s="42">
        <v>30.44</v>
      </c>
      <c r="Q394" s="42">
        <v>29.96</v>
      </c>
      <c r="R394" s="52">
        <f t="shared" si="5"/>
        <v>11117.250000000002</v>
      </c>
    </row>
    <row r="395" spans="1:19" hidden="1" x14ac:dyDescent="0.25">
      <c r="A395" s="8" t="s">
        <v>19</v>
      </c>
      <c r="B395" s="8" t="s">
        <v>70</v>
      </c>
      <c r="C395" s="8" t="s">
        <v>67</v>
      </c>
      <c r="D395" s="8" t="s">
        <v>68</v>
      </c>
      <c r="E395" s="8" t="s">
        <v>553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3">
        <v>0</v>
      </c>
      <c r="L395" s="42">
        <v>0</v>
      </c>
      <c r="M395" s="43">
        <v>0</v>
      </c>
      <c r="N395" s="42">
        <v>0</v>
      </c>
      <c r="O395" s="42">
        <v>42.74</v>
      </c>
      <c r="P395" s="42">
        <v>147.41</v>
      </c>
      <c r="Q395" s="42">
        <v>167.61</v>
      </c>
      <c r="R395" s="52">
        <f t="shared" si="5"/>
        <v>10943.150000000001</v>
      </c>
    </row>
    <row r="396" spans="1:19" hidden="1" x14ac:dyDescent="0.25">
      <c r="A396" s="8" t="s">
        <v>89</v>
      </c>
      <c r="B396" s="8" t="s">
        <v>370</v>
      </c>
      <c r="C396" s="8" t="s">
        <v>371</v>
      </c>
      <c r="D396" s="8" t="s">
        <v>372</v>
      </c>
      <c r="E396" s="8" t="s">
        <v>773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3">
        <v>0</v>
      </c>
      <c r="L396" s="42">
        <v>0</v>
      </c>
      <c r="M396" s="43">
        <v>0</v>
      </c>
      <c r="N396" s="42">
        <v>0</v>
      </c>
      <c r="O396" s="42">
        <v>129.29</v>
      </c>
      <c r="P396" s="42">
        <v>111.9</v>
      </c>
      <c r="Q396" s="42">
        <v>111.65</v>
      </c>
      <c r="R396" s="52">
        <f t="shared" si="5"/>
        <v>10826.14</v>
      </c>
    </row>
    <row r="397" spans="1:19" x14ac:dyDescent="0.25">
      <c r="A397" s="8" t="s">
        <v>133</v>
      </c>
      <c r="B397" s="8" t="s">
        <v>349</v>
      </c>
      <c r="C397" s="8" t="s">
        <v>29</v>
      </c>
      <c r="D397" s="8" t="s">
        <v>491</v>
      </c>
      <c r="E397" s="8" t="s">
        <v>491</v>
      </c>
      <c r="F397" s="42">
        <v>768.35</v>
      </c>
      <c r="G397" s="42">
        <v>755.47</v>
      </c>
      <c r="H397" s="42">
        <v>756.7</v>
      </c>
      <c r="I397" s="42">
        <v>695.15</v>
      </c>
      <c r="J397" s="42">
        <v>744.01</v>
      </c>
      <c r="K397" s="43">
        <v>817.87</v>
      </c>
      <c r="L397" s="42">
        <v>1392.32</v>
      </c>
      <c r="M397" s="43">
        <v>1496.06</v>
      </c>
      <c r="N397" s="42">
        <v>1845.31</v>
      </c>
      <c r="O397" s="42">
        <v>2026.53</v>
      </c>
      <c r="P397" s="42">
        <v>1956.82</v>
      </c>
      <c r="Q397" s="42">
        <v>2029.08</v>
      </c>
      <c r="R397" s="52">
        <f t="shared" ref="R397:R460" si="6">+SUMPRODUCT(F397:Q397,$F$11:$Q$11)</f>
        <v>466212.2099999999</v>
      </c>
      <c r="S397" s="50">
        <f>+R397/365</f>
        <v>1277.293726027397</v>
      </c>
    </row>
    <row r="398" spans="1:19" hidden="1" x14ac:dyDescent="0.25">
      <c r="A398" s="8" t="s">
        <v>89</v>
      </c>
      <c r="B398" s="8" t="s">
        <v>370</v>
      </c>
      <c r="C398" s="8" t="s">
        <v>371</v>
      </c>
      <c r="D398" s="8" t="s">
        <v>372</v>
      </c>
      <c r="E398" s="8" t="s">
        <v>372</v>
      </c>
      <c r="F398" s="42">
        <v>29</v>
      </c>
      <c r="G398" s="42">
        <v>22.82</v>
      </c>
      <c r="H398" s="42">
        <v>22.82</v>
      </c>
      <c r="I398" s="42">
        <v>22.83</v>
      </c>
      <c r="J398" s="42">
        <v>18.809999999999999</v>
      </c>
      <c r="K398" s="43">
        <v>17.73</v>
      </c>
      <c r="L398" s="42">
        <v>41.08</v>
      </c>
      <c r="M398" s="43">
        <v>40.659999999999997</v>
      </c>
      <c r="N398" s="42">
        <v>77.23</v>
      </c>
      <c r="O398" s="42">
        <v>15.41</v>
      </c>
      <c r="P398" s="42">
        <v>14.99</v>
      </c>
      <c r="Q398" s="42">
        <v>14.63</v>
      </c>
      <c r="R398" s="52">
        <f t="shared" si="6"/>
        <v>10277.070000000002</v>
      </c>
    </row>
    <row r="399" spans="1:19" x14ac:dyDescent="0.25">
      <c r="A399" s="8" t="s">
        <v>133</v>
      </c>
      <c r="B399" s="8" t="s">
        <v>487</v>
      </c>
      <c r="C399" s="8" t="s">
        <v>29</v>
      </c>
      <c r="D399" s="8" t="s">
        <v>777</v>
      </c>
      <c r="E399" s="8" t="s">
        <v>777</v>
      </c>
      <c r="F399" s="42">
        <v>33.450000000000003</v>
      </c>
      <c r="G399" s="42">
        <v>31.84</v>
      </c>
      <c r="H399" s="42">
        <v>34.119999999999997</v>
      </c>
      <c r="I399" s="42">
        <v>33.700000000000003</v>
      </c>
      <c r="J399" s="42">
        <v>33.21</v>
      </c>
      <c r="K399" s="43">
        <v>34.25</v>
      </c>
      <c r="L399" s="42">
        <v>34.770000000000003</v>
      </c>
      <c r="M399" s="43">
        <v>33.9</v>
      </c>
      <c r="N399" s="42">
        <v>34.81</v>
      </c>
      <c r="O399" s="42">
        <v>33.950000000000003</v>
      </c>
      <c r="P399" s="42">
        <v>0.53</v>
      </c>
      <c r="Q399" s="42">
        <v>0</v>
      </c>
      <c r="R399" s="52">
        <f t="shared" si="6"/>
        <v>10295.620000000001</v>
      </c>
      <c r="S399" s="50">
        <f>+R399/365</f>
        <v>28.207178082191781</v>
      </c>
    </row>
    <row r="400" spans="1:19" hidden="1" x14ac:dyDescent="0.25">
      <c r="A400" s="8" t="s">
        <v>19</v>
      </c>
      <c r="B400" s="8" t="s">
        <v>20</v>
      </c>
      <c r="C400" s="8" t="s">
        <v>104</v>
      </c>
      <c r="D400" s="8" t="s">
        <v>637</v>
      </c>
      <c r="E400" s="8" t="s">
        <v>638</v>
      </c>
      <c r="F400" s="42">
        <v>20.99</v>
      </c>
      <c r="G400" s="42">
        <v>15.75</v>
      </c>
      <c r="H400" s="42">
        <v>22.68</v>
      </c>
      <c r="I400" s="42">
        <v>21.64</v>
      </c>
      <c r="J400" s="42">
        <v>23.55</v>
      </c>
      <c r="K400" s="43">
        <v>31.99</v>
      </c>
      <c r="L400" s="42">
        <v>29.95</v>
      </c>
      <c r="M400" s="43">
        <v>31</v>
      </c>
      <c r="N400" s="42">
        <v>27.17</v>
      </c>
      <c r="O400" s="42">
        <v>28.21</v>
      </c>
      <c r="P400" s="42">
        <v>37.729999999999997</v>
      </c>
      <c r="Q400" s="42">
        <v>34.64</v>
      </c>
      <c r="R400" s="52">
        <f t="shared" si="6"/>
        <v>9918.52</v>
      </c>
    </row>
    <row r="401" spans="1:19" x14ac:dyDescent="0.25">
      <c r="A401" s="8" t="s">
        <v>15</v>
      </c>
      <c r="B401" s="8" t="s">
        <v>393</v>
      </c>
      <c r="C401" s="8" t="s">
        <v>43</v>
      </c>
      <c r="D401" s="8" t="s">
        <v>393</v>
      </c>
      <c r="E401" s="8" t="s">
        <v>395</v>
      </c>
      <c r="F401" s="42">
        <v>947.99</v>
      </c>
      <c r="G401" s="42">
        <v>863.67</v>
      </c>
      <c r="H401" s="42">
        <v>901.42</v>
      </c>
      <c r="I401" s="42">
        <v>913.14</v>
      </c>
      <c r="J401" s="42">
        <v>762.37</v>
      </c>
      <c r="K401" s="43">
        <v>684.15</v>
      </c>
      <c r="L401" s="42">
        <v>820.68</v>
      </c>
      <c r="M401" s="43">
        <v>892.65</v>
      </c>
      <c r="N401" s="42">
        <v>911.04</v>
      </c>
      <c r="O401" s="42">
        <v>315.66000000000003</v>
      </c>
      <c r="P401" s="42">
        <v>0</v>
      </c>
      <c r="Q401" s="42">
        <v>68.52</v>
      </c>
      <c r="R401" s="52">
        <f t="shared" si="6"/>
        <v>245420.65</v>
      </c>
      <c r="S401" s="50">
        <f>+R401/365</f>
        <v>672.38534246575341</v>
      </c>
    </row>
    <row r="402" spans="1:19" hidden="1" x14ac:dyDescent="0.25">
      <c r="A402" s="8" t="s">
        <v>19</v>
      </c>
      <c r="B402" s="8" t="s">
        <v>166</v>
      </c>
      <c r="C402" s="8" t="s">
        <v>85</v>
      </c>
      <c r="D402" s="8" t="s">
        <v>528</v>
      </c>
      <c r="E402" s="8" t="s">
        <v>527</v>
      </c>
      <c r="F402" s="42">
        <v>0</v>
      </c>
      <c r="G402" s="42">
        <v>0</v>
      </c>
      <c r="H402" s="42">
        <v>0</v>
      </c>
      <c r="I402" s="42">
        <v>327.82</v>
      </c>
      <c r="J402" s="42">
        <v>0</v>
      </c>
      <c r="K402" s="43">
        <v>0</v>
      </c>
      <c r="L402" s="42">
        <v>0</v>
      </c>
      <c r="M402" s="43">
        <v>0</v>
      </c>
      <c r="N402" s="42">
        <v>0</v>
      </c>
      <c r="O402" s="42">
        <v>0</v>
      </c>
      <c r="P402" s="42">
        <v>0</v>
      </c>
      <c r="Q402" s="42">
        <v>0</v>
      </c>
      <c r="R402" s="52">
        <f t="shared" si="6"/>
        <v>9834.6</v>
      </c>
    </row>
    <row r="403" spans="1:19" hidden="1" x14ac:dyDescent="0.25">
      <c r="A403" s="8" t="s">
        <v>124</v>
      </c>
      <c r="B403" s="8" t="s">
        <v>379</v>
      </c>
      <c r="C403" s="8" t="s">
        <v>126</v>
      </c>
      <c r="D403" s="8" t="s">
        <v>439</v>
      </c>
      <c r="E403" s="8" t="s">
        <v>532</v>
      </c>
      <c r="F403" s="42">
        <v>0</v>
      </c>
      <c r="G403" s="42">
        <v>0</v>
      </c>
      <c r="H403" s="42">
        <v>0</v>
      </c>
      <c r="I403" s="42">
        <v>0</v>
      </c>
      <c r="J403" s="42">
        <v>8.8699999999999992</v>
      </c>
      <c r="K403" s="43">
        <v>50.16</v>
      </c>
      <c r="L403" s="42">
        <v>61.79</v>
      </c>
      <c r="M403" s="43">
        <v>55.95</v>
      </c>
      <c r="N403" s="42">
        <v>45.86</v>
      </c>
      <c r="O403" s="42">
        <v>37.69</v>
      </c>
      <c r="P403" s="42">
        <v>34.479999999999997</v>
      </c>
      <c r="Q403" s="42">
        <v>25.87</v>
      </c>
      <c r="R403" s="52">
        <f t="shared" si="6"/>
        <v>9810.2699999999986</v>
      </c>
    </row>
    <row r="404" spans="1:19" hidden="1" x14ac:dyDescent="0.25">
      <c r="A404" s="8" t="s">
        <v>27</v>
      </c>
      <c r="B404" s="8" t="s">
        <v>84</v>
      </c>
      <c r="C404" s="8" t="s">
        <v>17</v>
      </c>
      <c r="D404" s="8" t="s">
        <v>740</v>
      </c>
      <c r="E404" s="8" t="s">
        <v>741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3">
        <v>0</v>
      </c>
      <c r="L404" s="42">
        <v>0</v>
      </c>
      <c r="M404" s="43">
        <v>99.98</v>
      </c>
      <c r="N404" s="42">
        <v>128.96</v>
      </c>
      <c r="O404" s="42">
        <v>82.36</v>
      </c>
      <c r="P404" s="42">
        <v>0</v>
      </c>
      <c r="Q404" s="42">
        <v>0</v>
      </c>
      <c r="R404" s="52">
        <f t="shared" si="6"/>
        <v>9521.34</v>
      </c>
    </row>
    <row r="405" spans="1:19" hidden="1" x14ac:dyDescent="0.25">
      <c r="A405" s="8" t="s">
        <v>19</v>
      </c>
      <c r="B405" s="8" t="s">
        <v>46</v>
      </c>
      <c r="C405" s="8" t="s">
        <v>280</v>
      </c>
      <c r="D405" s="8" t="s">
        <v>512</v>
      </c>
      <c r="E405" s="8" t="s">
        <v>514</v>
      </c>
      <c r="F405" s="42">
        <v>55.81</v>
      </c>
      <c r="G405" s="42">
        <v>55.6</v>
      </c>
      <c r="H405" s="42">
        <v>52.9</v>
      </c>
      <c r="I405" s="42">
        <v>48.67</v>
      </c>
      <c r="J405" s="42">
        <v>49.47</v>
      </c>
      <c r="K405" s="43">
        <v>47.95</v>
      </c>
      <c r="L405" s="42">
        <v>0</v>
      </c>
      <c r="M405" s="43">
        <v>0</v>
      </c>
      <c r="N405" s="45">
        <v>0</v>
      </c>
      <c r="O405" s="42">
        <v>0</v>
      </c>
      <c r="P405" s="42">
        <v>0</v>
      </c>
      <c r="Q405" s="42">
        <v>0</v>
      </c>
      <c r="R405" s="52">
        <f t="shared" si="6"/>
        <v>9358.98</v>
      </c>
    </row>
    <row r="406" spans="1:19" hidden="1" x14ac:dyDescent="0.25">
      <c r="A406" s="8" t="s">
        <v>19</v>
      </c>
      <c r="B406" s="44" t="s">
        <v>299</v>
      </c>
      <c r="C406" s="8" t="s">
        <v>51</v>
      </c>
      <c r="D406" s="8" t="s">
        <v>512</v>
      </c>
      <c r="E406" s="8" t="s">
        <v>513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3">
        <v>0</v>
      </c>
      <c r="L406" s="42">
        <v>46.46</v>
      </c>
      <c r="M406" s="43">
        <v>60.59</v>
      </c>
      <c r="N406" s="42">
        <v>53.76</v>
      </c>
      <c r="O406" s="42">
        <v>38.380000000000003</v>
      </c>
      <c r="P406" s="42">
        <v>51.96</v>
      </c>
      <c r="Q406" s="42">
        <v>50.86</v>
      </c>
      <c r="R406" s="52">
        <f t="shared" si="6"/>
        <v>9256.59</v>
      </c>
    </row>
    <row r="407" spans="1:19" x14ac:dyDescent="0.25">
      <c r="A407" s="8" t="s">
        <v>15</v>
      </c>
      <c r="B407" s="8" t="s">
        <v>24</v>
      </c>
      <c r="C407" s="8" t="s">
        <v>43</v>
      </c>
      <c r="D407" s="8" t="s">
        <v>434</v>
      </c>
      <c r="E407" s="8" t="s">
        <v>435</v>
      </c>
      <c r="F407" s="42">
        <v>410.67</v>
      </c>
      <c r="G407" s="42">
        <v>419.34</v>
      </c>
      <c r="H407" s="42">
        <v>446.26</v>
      </c>
      <c r="I407" s="42">
        <v>434</v>
      </c>
      <c r="J407" s="42">
        <v>441.68</v>
      </c>
      <c r="K407" s="43">
        <v>432.9</v>
      </c>
      <c r="L407" s="42">
        <v>384.27</v>
      </c>
      <c r="M407" s="43">
        <v>335.54</v>
      </c>
      <c r="N407" s="42">
        <v>311.63</v>
      </c>
      <c r="O407" s="42">
        <v>396.87</v>
      </c>
      <c r="P407" s="42">
        <v>391.42</v>
      </c>
      <c r="Q407" s="42">
        <v>371.7</v>
      </c>
      <c r="R407" s="52">
        <f t="shared" si="6"/>
        <v>145236.71</v>
      </c>
      <c r="S407" s="50">
        <f>+R407/365</f>
        <v>397.90879452054793</v>
      </c>
    </row>
    <row r="408" spans="1:19" hidden="1" x14ac:dyDescent="0.25">
      <c r="A408" s="8" t="s">
        <v>15</v>
      </c>
      <c r="B408" s="8" t="s">
        <v>24</v>
      </c>
      <c r="C408" s="8" t="s">
        <v>25</v>
      </c>
      <c r="D408" s="8" t="s">
        <v>449</v>
      </c>
      <c r="E408" s="8" t="s">
        <v>449</v>
      </c>
      <c r="F408" s="42">
        <v>26.33</v>
      </c>
      <c r="G408" s="42">
        <v>25.72</v>
      </c>
      <c r="H408" s="42">
        <v>21.92</v>
      </c>
      <c r="I408" s="42">
        <v>21.27</v>
      </c>
      <c r="J408" s="42">
        <v>20.34</v>
      </c>
      <c r="K408" s="43">
        <v>19.399999999999999</v>
      </c>
      <c r="L408" s="42">
        <v>19.059999999999999</v>
      </c>
      <c r="M408" s="43">
        <v>22.36</v>
      </c>
      <c r="N408" s="42">
        <v>21.88</v>
      </c>
      <c r="O408" s="42">
        <v>17.78</v>
      </c>
      <c r="P408" s="42">
        <v>25.76</v>
      </c>
      <c r="Q408" s="42">
        <v>24.72</v>
      </c>
      <c r="R408" s="52">
        <f t="shared" si="6"/>
        <v>8097.2699999999995</v>
      </c>
    </row>
    <row r="409" spans="1:19" hidden="1" x14ac:dyDescent="0.25">
      <c r="A409" s="8" t="s">
        <v>79</v>
      </c>
      <c r="B409" s="8" t="s">
        <v>79</v>
      </c>
      <c r="C409" s="8" t="s">
        <v>138</v>
      </c>
      <c r="D409" s="8" t="s">
        <v>140</v>
      </c>
      <c r="E409" s="8" t="s">
        <v>145</v>
      </c>
      <c r="F409" s="42">
        <v>36.94</v>
      </c>
      <c r="G409" s="42">
        <v>39</v>
      </c>
      <c r="H409" s="42">
        <v>35.1</v>
      </c>
      <c r="I409" s="42">
        <v>27.83</v>
      </c>
      <c r="J409" s="42">
        <v>26.23</v>
      </c>
      <c r="K409" s="43">
        <v>26.77</v>
      </c>
      <c r="L409" s="42">
        <v>13.65</v>
      </c>
      <c r="M409" s="43">
        <v>23.68</v>
      </c>
      <c r="N409" s="42">
        <v>27.67</v>
      </c>
      <c r="O409" s="42">
        <v>6.13</v>
      </c>
      <c r="P409" s="42">
        <v>0</v>
      </c>
      <c r="Q409" s="42">
        <v>0</v>
      </c>
      <c r="R409" s="52">
        <f t="shared" si="6"/>
        <v>7953.73</v>
      </c>
    </row>
    <row r="410" spans="1:19" hidden="1" x14ac:dyDescent="0.25">
      <c r="A410" s="8" t="s">
        <v>267</v>
      </c>
      <c r="B410" s="8" t="s">
        <v>268</v>
      </c>
      <c r="C410" s="8" t="s">
        <v>126</v>
      </c>
      <c r="D410" s="8" t="s">
        <v>560</v>
      </c>
      <c r="E410" s="8" t="s">
        <v>559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3">
        <v>0</v>
      </c>
      <c r="L410" s="42">
        <v>0</v>
      </c>
      <c r="M410" s="43">
        <v>0</v>
      </c>
      <c r="N410" s="42">
        <v>0</v>
      </c>
      <c r="O410" s="42">
        <v>0</v>
      </c>
      <c r="P410" s="42">
        <v>105.07</v>
      </c>
      <c r="Q410" s="42">
        <v>139.96</v>
      </c>
      <c r="R410" s="52">
        <f t="shared" si="6"/>
        <v>7490.8600000000006</v>
      </c>
    </row>
    <row r="411" spans="1:19" hidden="1" x14ac:dyDescent="0.25">
      <c r="A411" s="8" t="s">
        <v>19</v>
      </c>
      <c r="B411" s="8" t="s">
        <v>46</v>
      </c>
      <c r="C411" s="8" t="s">
        <v>51</v>
      </c>
      <c r="D411" s="8" t="s">
        <v>512</v>
      </c>
      <c r="E411" s="8" t="s">
        <v>514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3">
        <v>0</v>
      </c>
      <c r="L411" s="42">
        <v>38.26</v>
      </c>
      <c r="M411" s="43">
        <v>45.21</v>
      </c>
      <c r="N411" s="42">
        <v>45.16</v>
      </c>
      <c r="O411" s="42">
        <v>42.27</v>
      </c>
      <c r="P411" s="42">
        <v>36.909999999999997</v>
      </c>
      <c r="Q411" s="42">
        <v>35.44</v>
      </c>
      <c r="R411" s="52">
        <f t="shared" si="6"/>
        <v>7458.68</v>
      </c>
    </row>
    <row r="412" spans="1:19" hidden="1" x14ac:dyDescent="0.25">
      <c r="A412" s="8" t="s">
        <v>79</v>
      </c>
      <c r="B412" s="8" t="s">
        <v>79</v>
      </c>
      <c r="C412" s="8" t="s">
        <v>138</v>
      </c>
      <c r="D412" s="8" t="s">
        <v>184</v>
      </c>
      <c r="E412" s="8" t="s">
        <v>188</v>
      </c>
      <c r="F412" s="42">
        <v>24.23</v>
      </c>
      <c r="G412" s="42">
        <v>25.86</v>
      </c>
      <c r="H412" s="42">
        <v>27.03</v>
      </c>
      <c r="I412" s="42">
        <v>25.3</v>
      </c>
      <c r="J412" s="42">
        <v>24.94</v>
      </c>
      <c r="K412" s="43">
        <v>26.3</v>
      </c>
      <c r="L412" s="42">
        <v>14.35</v>
      </c>
      <c r="M412" s="43">
        <v>23.26</v>
      </c>
      <c r="N412" s="42">
        <v>14.3</v>
      </c>
      <c r="O412" s="42">
        <v>13.1</v>
      </c>
      <c r="P412" s="42">
        <v>9.4</v>
      </c>
      <c r="Q412" s="42">
        <v>0</v>
      </c>
      <c r="R412" s="52">
        <f t="shared" si="6"/>
        <v>6917.2900000000018</v>
      </c>
    </row>
    <row r="413" spans="1:19" hidden="1" x14ac:dyDescent="0.25">
      <c r="A413" s="8" t="s">
        <v>19</v>
      </c>
      <c r="B413" s="8" t="s">
        <v>46</v>
      </c>
      <c r="C413" s="8" t="s">
        <v>206</v>
      </c>
      <c r="D413" s="8" t="s">
        <v>296</v>
      </c>
      <c r="E413" s="8" t="s">
        <v>298</v>
      </c>
      <c r="F413" s="42">
        <v>23.81</v>
      </c>
      <c r="G413" s="42">
        <v>23.23</v>
      </c>
      <c r="H413" s="42">
        <v>22.49</v>
      </c>
      <c r="I413" s="42">
        <v>21.54</v>
      </c>
      <c r="J413" s="42">
        <v>21.28</v>
      </c>
      <c r="K413" s="43">
        <v>21.61</v>
      </c>
      <c r="L413" s="42">
        <v>0.24</v>
      </c>
      <c r="M413" s="43">
        <v>0</v>
      </c>
      <c r="N413" s="42">
        <v>0</v>
      </c>
      <c r="O413" s="42">
        <v>11.22</v>
      </c>
      <c r="P413" s="42">
        <v>27.97</v>
      </c>
      <c r="Q413" s="42">
        <v>29.84</v>
      </c>
      <c r="R413" s="52">
        <f t="shared" si="6"/>
        <v>6159.3200000000006</v>
      </c>
    </row>
    <row r="414" spans="1:19" hidden="1" x14ac:dyDescent="0.25">
      <c r="A414" s="8" t="s">
        <v>19</v>
      </c>
      <c r="B414" s="8" t="s">
        <v>70</v>
      </c>
      <c r="C414" s="8" t="s">
        <v>21</v>
      </c>
      <c r="D414" s="8" t="s">
        <v>456</v>
      </c>
      <c r="E414" s="8" t="s">
        <v>457</v>
      </c>
      <c r="F414" s="42">
        <v>34.909999999999997</v>
      </c>
      <c r="G414" s="42">
        <v>37.51</v>
      </c>
      <c r="H414" s="42">
        <v>37.659999999999997</v>
      </c>
      <c r="I414" s="42">
        <v>33.81</v>
      </c>
      <c r="J414" s="42">
        <v>28.54</v>
      </c>
      <c r="K414" s="43">
        <v>4.74</v>
      </c>
      <c r="L414" s="42">
        <v>3.36</v>
      </c>
      <c r="M414" s="43">
        <v>0.33</v>
      </c>
      <c r="N414" s="42">
        <v>0.33</v>
      </c>
      <c r="O414" s="42">
        <v>0.33</v>
      </c>
      <c r="P414" s="42">
        <v>0.32</v>
      </c>
      <c r="Q414" s="42">
        <v>0.33</v>
      </c>
      <c r="R414" s="52">
        <f t="shared" si="6"/>
        <v>5495.5399999999981</v>
      </c>
    </row>
    <row r="415" spans="1:19" hidden="1" x14ac:dyDescent="0.25">
      <c r="A415" s="8" t="s">
        <v>19</v>
      </c>
      <c r="B415" s="8" t="s">
        <v>20</v>
      </c>
      <c r="C415" s="8" t="s">
        <v>17</v>
      </c>
      <c r="D415" s="8" t="s">
        <v>114</v>
      </c>
      <c r="E415" s="8" t="s">
        <v>113</v>
      </c>
      <c r="F415" s="42">
        <v>114.17</v>
      </c>
      <c r="G415" s="42">
        <v>56.54</v>
      </c>
      <c r="H415" s="42">
        <v>0</v>
      </c>
      <c r="I415" s="42">
        <v>0</v>
      </c>
      <c r="J415" s="42">
        <v>0</v>
      </c>
      <c r="K415" s="43">
        <v>0</v>
      </c>
      <c r="L415" s="42">
        <v>0</v>
      </c>
      <c r="M415" s="43">
        <v>0</v>
      </c>
      <c r="N415" s="42">
        <v>0</v>
      </c>
      <c r="O415" s="42">
        <v>0</v>
      </c>
      <c r="P415" s="42">
        <v>0</v>
      </c>
      <c r="Q415" s="42">
        <v>0</v>
      </c>
      <c r="R415" s="52">
        <f t="shared" si="6"/>
        <v>5122.3899999999994</v>
      </c>
    </row>
    <row r="416" spans="1:19" hidden="1" x14ac:dyDescent="0.25">
      <c r="A416" s="8" t="s">
        <v>133</v>
      </c>
      <c r="B416" s="8" t="s">
        <v>238</v>
      </c>
      <c r="C416" s="8" t="s">
        <v>81</v>
      </c>
      <c r="D416" s="8" t="s">
        <v>240</v>
      </c>
      <c r="E416" s="8" t="s">
        <v>241</v>
      </c>
      <c r="F416" s="42">
        <v>0</v>
      </c>
      <c r="G416" s="42">
        <v>0</v>
      </c>
      <c r="H416" s="42">
        <v>0</v>
      </c>
      <c r="I416" s="42">
        <v>0</v>
      </c>
      <c r="J416" s="42">
        <v>19.07</v>
      </c>
      <c r="K416" s="43">
        <v>16.309999999999999</v>
      </c>
      <c r="L416" s="42">
        <v>26.89</v>
      </c>
      <c r="M416" s="43">
        <v>16.989999999999998</v>
      </c>
      <c r="N416" s="42">
        <v>22.75</v>
      </c>
      <c r="O416" s="42">
        <v>21.52</v>
      </c>
      <c r="P416" s="42">
        <v>20.83</v>
      </c>
      <c r="Q416" s="42">
        <v>21.33</v>
      </c>
      <c r="R416" s="52">
        <f t="shared" si="6"/>
        <v>5076.4999999999991</v>
      </c>
    </row>
    <row r="417" spans="1:19" hidden="1" x14ac:dyDescent="0.25">
      <c r="A417" s="8" t="s">
        <v>19</v>
      </c>
      <c r="B417" s="8" t="s">
        <v>78</v>
      </c>
      <c r="C417" s="8" t="s">
        <v>17</v>
      </c>
      <c r="D417" s="8" t="s">
        <v>526</v>
      </c>
      <c r="E417" s="8" t="s">
        <v>525</v>
      </c>
      <c r="F417" s="42">
        <v>0</v>
      </c>
      <c r="G417" s="42">
        <v>0</v>
      </c>
      <c r="H417" s="42">
        <v>0</v>
      </c>
      <c r="I417" s="42">
        <v>33.86</v>
      </c>
      <c r="J417" s="42">
        <v>59.31</v>
      </c>
      <c r="K417" s="43">
        <v>72.02</v>
      </c>
      <c r="L417" s="42">
        <v>0</v>
      </c>
      <c r="M417" s="43">
        <v>0</v>
      </c>
      <c r="N417" s="42">
        <v>0</v>
      </c>
      <c r="O417" s="42">
        <v>0</v>
      </c>
      <c r="P417" s="42">
        <v>0</v>
      </c>
      <c r="Q417" s="42">
        <v>0</v>
      </c>
      <c r="R417" s="52">
        <f t="shared" si="6"/>
        <v>5015.01</v>
      </c>
    </row>
    <row r="418" spans="1:19" x14ac:dyDescent="0.25">
      <c r="A418" s="8" t="s">
        <v>15</v>
      </c>
      <c r="B418" s="8" t="s">
        <v>42</v>
      </c>
      <c r="C418" s="8" t="s">
        <v>43</v>
      </c>
      <c r="D418" s="8" t="s">
        <v>45</v>
      </c>
      <c r="E418" s="8" t="s">
        <v>44</v>
      </c>
      <c r="F418" s="42">
        <v>57.54</v>
      </c>
      <c r="G418" s="42">
        <v>62.27</v>
      </c>
      <c r="H418" s="42">
        <v>62.86</v>
      </c>
      <c r="I418" s="42">
        <v>66.37</v>
      </c>
      <c r="J418" s="42">
        <v>68.540000000000006</v>
      </c>
      <c r="K418" s="43">
        <v>73.55</v>
      </c>
      <c r="L418" s="42">
        <v>72.78</v>
      </c>
      <c r="M418" s="43">
        <v>70.45</v>
      </c>
      <c r="N418" s="42">
        <v>71.36</v>
      </c>
      <c r="O418" s="42">
        <v>73.61</v>
      </c>
      <c r="P418" s="42">
        <v>73.73</v>
      </c>
      <c r="Q418" s="42">
        <v>72.27</v>
      </c>
      <c r="R418" s="52">
        <f t="shared" si="6"/>
        <v>25113.410000000003</v>
      </c>
      <c r="S418" s="50">
        <f>+R418/365</f>
        <v>68.803863013698646</v>
      </c>
    </row>
    <row r="419" spans="1:19" hidden="1" x14ac:dyDescent="0.25">
      <c r="A419" s="8" t="s">
        <v>19</v>
      </c>
      <c r="B419" s="8" t="s">
        <v>46</v>
      </c>
      <c r="C419" s="8" t="s">
        <v>280</v>
      </c>
      <c r="D419" s="8" t="s">
        <v>282</v>
      </c>
      <c r="E419" s="8" t="s">
        <v>518</v>
      </c>
      <c r="F419" s="42">
        <v>26.53</v>
      </c>
      <c r="G419" s="42">
        <v>28.66</v>
      </c>
      <c r="H419" s="42">
        <v>27.73</v>
      </c>
      <c r="I419" s="42">
        <v>28.13</v>
      </c>
      <c r="J419" s="42">
        <v>29.68</v>
      </c>
      <c r="K419" s="43">
        <v>23.99</v>
      </c>
      <c r="L419" s="42">
        <v>0</v>
      </c>
      <c r="M419" s="43">
        <v>0</v>
      </c>
      <c r="N419" s="42">
        <v>0</v>
      </c>
      <c r="O419" s="42">
        <v>0</v>
      </c>
      <c r="P419" s="42">
        <v>0</v>
      </c>
      <c r="Q419" s="42">
        <v>0</v>
      </c>
      <c r="R419" s="52">
        <f t="shared" si="6"/>
        <v>4968.22</v>
      </c>
    </row>
    <row r="420" spans="1:19" hidden="1" x14ac:dyDescent="0.25">
      <c r="A420" s="8" t="s">
        <v>19</v>
      </c>
      <c r="B420" s="8" t="s">
        <v>20</v>
      </c>
      <c r="C420" s="10" t="s">
        <v>556</v>
      </c>
      <c r="D420" s="8" t="s">
        <v>114</v>
      </c>
      <c r="E420" s="8" t="s">
        <v>113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43">
        <v>0</v>
      </c>
      <c r="L420" s="42">
        <v>0</v>
      </c>
      <c r="M420" s="43">
        <v>0</v>
      </c>
      <c r="N420" s="42">
        <v>0</v>
      </c>
      <c r="O420" s="42">
        <v>0</v>
      </c>
      <c r="P420" s="42">
        <v>30.01</v>
      </c>
      <c r="Q420" s="42">
        <v>118.06</v>
      </c>
      <c r="R420" s="52">
        <f t="shared" si="6"/>
        <v>4560.16</v>
      </c>
    </row>
    <row r="421" spans="1:19" hidden="1" x14ac:dyDescent="0.25">
      <c r="A421" s="8" t="s">
        <v>19</v>
      </c>
      <c r="B421" s="8" t="s">
        <v>103</v>
      </c>
      <c r="C421" s="8" t="s">
        <v>17</v>
      </c>
      <c r="D421" s="8" t="s">
        <v>114</v>
      </c>
      <c r="E421" s="8" t="s">
        <v>113</v>
      </c>
      <c r="F421" s="42">
        <v>101.25</v>
      </c>
      <c r="G421" s="42">
        <v>50.14</v>
      </c>
      <c r="H421" s="42">
        <v>0</v>
      </c>
      <c r="I421" s="42">
        <v>0</v>
      </c>
      <c r="J421" s="42">
        <v>0</v>
      </c>
      <c r="K421" s="43">
        <v>0</v>
      </c>
      <c r="L421" s="42">
        <v>0</v>
      </c>
      <c r="M421" s="43">
        <v>0</v>
      </c>
      <c r="N421" s="42">
        <v>0</v>
      </c>
      <c r="O421" s="42">
        <v>0</v>
      </c>
      <c r="P421" s="42">
        <v>0</v>
      </c>
      <c r="Q421" s="42">
        <v>0</v>
      </c>
      <c r="R421" s="52">
        <f t="shared" si="6"/>
        <v>4542.67</v>
      </c>
    </row>
    <row r="422" spans="1:19" hidden="1" x14ac:dyDescent="0.25">
      <c r="A422" s="8" t="s">
        <v>19</v>
      </c>
      <c r="B422" s="8" t="s">
        <v>46</v>
      </c>
      <c r="C422" s="8" t="s">
        <v>51</v>
      </c>
      <c r="D422" s="8" t="s">
        <v>282</v>
      </c>
      <c r="E422" s="8" t="s">
        <v>518</v>
      </c>
      <c r="F422" s="42">
        <v>0</v>
      </c>
      <c r="G422" s="42">
        <v>0</v>
      </c>
      <c r="H422" s="42">
        <v>0</v>
      </c>
      <c r="I422" s="42">
        <v>0</v>
      </c>
      <c r="J422" s="42">
        <v>0</v>
      </c>
      <c r="K422" s="43">
        <v>0</v>
      </c>
      <c r="L422" s="42">
        <v>24.96</v>
      </c>
      <c r="M422" s="43">
        <v>29.02</v>
      </c>
      <c r="N422" s="42">
        <v>24.34</v>
      </c>
      <c r="O422" s="42">
        <v>24.68</v>
      </c>
      <c r="P422" s="42">
        <v>22.08</v>
      </c>
      <c r="Q422" s="42">
        <v>21.49</v>
      </c>
      <c r="R422" s="52">
        <f t="shared" si="6"/>
        <v>4497.25</v>
      </c>
    </row>
    <row r="423" spans="1:19" x14ac:dyDescent="0.25">
      <c r="A423" s="8" t="s">
        <v>15</v>
      </c>
      <c r="B423" s="8" t="s">
        <v>393</v>
      </c>
      <c r="C423" s="8" t="s">
        <v>43</v>
      </c>
      <c r="D423" s="8" t="s">
        <v>396</v>
      </c>
      <c r="E423" s="8" t="s">
        <v>396</v>
      </c>
      <c r="F423" s="42">
        <v>0.87</v>
      </c>
      <c r="G423" s="42">
        <v>23.75</v>
      </c>
      <c r="H423" s="42">
        <v>59.89</v>
      </c>
      <c r="I423" s="42">
        <v>117.63</v>
      </c>
      <c r="J423" s="42">
        <v>128.94999999999999</v>
      </c>
      <c r="K423" s="43">
        <v>143.83000000000001</v>
      </c>
      <c r="L423" s="42">
        <v>152.22</v>
      </c>
      <c r="M423" s="43">
        <v>155.63999999999999</v>
      </c>
      <c r="N423" s="42">
        <v>159.1</v>
      </c>
      <c r="O423" s="42">
        <v>150.02000000000001</v>
      </c>
      <c r="P423" s="42">
        <v>150.63999999999999</v>
      </c>
      <c r="Q423" s="42">
        <v>158.1</v>
      </c>
      <c r="R423" s="52">
        <f t="shared" si="6"/>
        <v>42777.39</v>
      </c>
      <c r="S423" s="50">
        <f>+R423/365</f>
        <v>117.19832876712329</v>
      </c>
    </row>
    <row r="424" spans="1:19" hidden="1" x14ac:dyDescent="0.25">
      <c r="A424" s="8" t="s">
        <v>133</v>
      </c>
      <c r="B424" s="8" t="s">
        <v>238</v>
      </c>
      <c r="C424" s="8" t="s">
        <v>126</v>
      </c>
      <c r="D424" s="8" t="s">
        <v>486</v>
      </c>
      <c r="E424" s="8" t="s">
        <v>710</v>
      </c>
      <c r="F424" s="42">
        <v>13.58</v>
      </c>
      <c r="G424" s="42">
        <v>6.39</v>
      </c>
      <c r="H424" s="42">
        <v>8.1999999999999993</v>
      </c>
      <c r="I424" s="42">
        <v>12.24</v>
      </c>
      <c r="J424" s="42">
        <v>15.02</v>
      </c>
      <c r="K424" s="43">
        <v>15.44</v>
      </c>
      <c r="L424" s="42">
        <v>14.68</v>
      </c>
      <c r="M424" s="43">
        <v>13.11</v>
      </c>
      <c r="N424" s="42">
        <v>10.37</v>
      </c>
      <c r="O424" s="42">
        <v>10.45</v>
      </c>
      <c r="P424" s="42">
        <v>11.97</v>
      </c>
      <c r="Q424" s="42">
        <v>8.94</v>
      </c>
      <c r="R424" s="52">
        <f t="shared" si="6"/>
        <v>4282.8999999999996</v>
      </c>
    </row>
    <row r="425" spans="1:19" hidden="1" x14ac:dyDescent="0.25">
      <c r="A425" s="8" t="s">
        <v>19</v>
      </c>
      <c r="B425" s="8" t="s">
        <v>103</v>
      </c>
      <c r="C425" s="10" t="s">
        <v>556</v>
      </c>
      <c r="D425" s="8" t="s">
        <v>114</v>
      </c>
      <c r="E425" s="8" t="s">
        <v>113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43">
        <v>0</v>
      </c>
      <c r="L425" s="42">
        <v>0</v>
      </c>
      <c r="M425" s="43">
        <v>0</v>
      </c>
      <c r="N425" s="42">
        <v>0</v>
      </c>
      <c r="O425" s="42">
        <v>0</v>
      </c>
      <c r="P425" s="42">
        <v>26.61</v>
      </c>
      <c r="Q425" s="42">
        <v>104.69</v>
      </c>
      <c r="R425" s="52">
        <f t="shared" si="6"/>
        <v>4043.6899999999996</v>
      </c>
    </row>
    <row r="426" spans="1:19" hidden="1" x14ac:dyDescent="0.25">
      <c r="A426" s="8" t="s">
        <v>19</v>
      </c>
      <c r="B426" s="8" t="s">
        <v>166</v>
      </c>
      <c r="C426" s="8" t="s">
        <v>17</v>
      </c>
      <c r="D426" s="8" t="s">
        <v>668</v>
      </c>
      <c r="E426" s="8" t="s">
        <v>695</v>
      </c>
      <c r="F426" s="42">
        <v>27.8</v>
      </c>
      <c r="G426" s="42">
        <v>18.010000000000002</v>
      </c>
      <c r="H426" s="42">
        <v>17.2</v>
      </c>
      <c r="I426" s="42">
        <v>15.89</v>
      </c>
      <c r="J426" s="42">
        <v>17.45</v>
      </c>
      <c r="K426" s="43">
        <v>15.59</v>
      </c>
      <c r="L426" s="42">
        <v>12.25</v>
      </c>
      <c r="M426" s="43">
        <v>1.6400000000000001</v>
      </c>
      <c r="N426" s="42">
        <v>0</v>
      </c>
      <c r="O426" s="42">
        <v>0</v>
      </c>
      <c r="P426" s="42">
        <v>0</v>
      </c>
      <c r="Q426" s="42">
        <v>0</v>
      </c>
      <c r="R426" s="52">
        <f t="shared" si="6"/>
        <v>3815.2200000000003</v>
      </c>
    </row>
    <row r="427" spans="1:19" x14ac:dyDescent="0.25">
      <c r="A427" s="8" t="s">
        <v>19</v>
      </c>
      <c r="B427" s="8" t="s">
        <v>70</v>
      </c>
      <c r="C427" s="8" t="s">
        <v>29</v>
      </c>
      <c r="D427" s="8" t="s">
        <v>444</v>
      </c>
      <c r="E427" s="8" t="s">
        <v>446</v>
      </c>
      <c r="F427" s="42">
        <v>78.8</v>
      </c>
      <c r="G427" s="42">
        <v>46.11</v>
      </c>
      <c r="H427" s="42">
        <v>39.49</v>
      </c>
      <c r="I427" s="42">
        <v>41.92</v>
      </c>
      <c r="J427" s="42">
        <v>35.64</v>
      </c>
      <c r="K427" s="43">
        <v>19.739999999999998</v>
      </c>
      <c r="L427" s="42">
        <v>14.24</v>
      </c>
      <c r="M427" s="43">
        <v>20.94</v>
      </c>
      <c r="N427" s="42">
        <v>20.59</v>
      </c>
      <c r="O427" s="42">
        <v>28.63</v>
      </c>
      <c r="P427" s="42">
        <v>26.05</v>
      </c>
      <c r="Q427" s="42">
        <v>11.09</v>
      </c>
      <c r="R427" s="52">
        <f t="shared" si="6"/>
        <v>11633.810000000001</v>
      </c>
      <c r="S427" s="50">
        <f>+R427/365</f>
        <v>31.873452054794523</v>
      </c>
    </row>
    <row r="428" spans="1:19" x14ac:dyDescent="0.25">
      <c r="A428" s="8" t="s">
        <v>61</v>
      </c>
      <c r="B428" s="8" t="s">
        <v>271</v>
      </c>
      <c r="C428" s="8" t="s">
        <v>29</v>
      </c>
      <c r="D428" s="8" t="s">
        <v>272</v>
      </c>
      <c r="E428" s="8" t="s">
        <v>271</v>
      </c>
      <c r="F428" s="42">
        <v>1892.63</v>
      </c>
      <c r="G428" s="42">
        <v>1715.82</v>
      </c>
      <c r="H428" s="42">
        <v>1662.54</v>
      </c>
      <c r="I428" s="42">
        <v>1636.67</v>
      </c>
      <c r="J428" s="42">
        <v>1655.95</v>
      </c>
      <c r="K428" s="43">
        <v>1760.55</v>
      </c>
      <c r="L428" s="42">
        <v>1778.91</v>
      </c>
      <c r="M428" s="43">
        <v>1785.53</v>
      </c>
      <c r="N428" s="42">
        <v>1776.36</v>
      </c>
      <c r="O428" s="42">
        <v>1766.59</v>
      </c>
      <c r="P428" s="42">
        <v>1650.69</v>
      </c>
      <c r="Q428" s="42">
        <v>1745.36</v>
      </c>
      <c r="R428" s="52">
        <f t="shared" si="6"/>
        <v>633683.87</v>
      </c>
      <c r="S428" s="50">
        <f>+R428/365</f>
        <v>1736.1201917808219</v>
      </c>
    </row>
    <row r="429" spans="1:19" hidden="1" x14ac:dyDescent="0.25">
      <c r="A429" s="8" t="s">
        <v>19</v>
      </c>
      <c r="B429" s="8" t="s">
        <v>103</v>
      </c>
      <c r="C429" s="8" t="s">
        <v>17</v>
      </c>
      <c r="D429" s="8" t="s">
        <v>668</v>
      </c>
      <c r="E429" s="8" t="s">
        <v>678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43">
        <v>0</v>
      </c>
      <c r="L429" s="42">
        <v>0</v>
      </c>
      <c r="M429" s="43">
        <v>0</v>
      </c>
      <c r="N429" s="42">
        <v>0</v>
      </c>
      <c r="O429" s="42">
        <v>17.14</v>
      </c>
      <c r="P429" s="42">
        <v>46.88</v>
      </c>
      <c r="Q429" s="42">
        <v>51.72</v>
      </c>
      <c r="R429" s="52">
        <f t="shared" si="6"/>
        <v>3541.0600000000004</v>
      </c>
    </row>
    <row r="430" spans="1:19" x14ac:dyDescent="0.25">
      <c r="A430" s="8" t="s">
        <v>146</v>
      </c>
      <c r="B430" s="8" t="s">
        <v>336</v>
      </c>
      <c r="C430" s="8" t="s">
        <v>29</v>
      </c>
      <c r="D430" s="8" t="s">
        <v>330</v>
      </c>
      <c r="E430" s="8" t="s">
        <v>337</v>
      </c>
      <c r="F430" s="42">
        <v>10903.37</v>
      </c>
      <c r="G430" s="42">
        <v>11256.16</v>
      </c>
      <c r="H430" s="42">
        <v>12115.73</v>
      </c>
      <c r="I430" s="42">
        <v>11629.55</v>
      </c>
      <c r="J430" s="42">
        <v>13871.06</v>
      </c>
      <c r="K430" s="42">
        <v>15588.09</v>
      </c>
      <c r="L430" s="42">
        <v>16094.44</v>
      </c>
      <c r="M430" s="42">
        <v>15650.16</v>
      </c>
      <c r="N430" s="42">
        <v>15886.39</v>
      </c>
      <c r="O430" s="42">
        <v>14045.53</v>
      </c>
      <c r="P430" s="42">
        <v>15039.08</v>
      </c>
      <c r="Q430" s="42">
        <v>16129.45</v>
      </c>
      <c r="R430" s="52">
        <f t="shared" si="6"/>
        <v>5122567.7200000007</v>
      </c>
      <c r="S430" s="50">
        <f>+R430/365</f>
        <v>14034.432109589043</v>
      </c>
    </row>
    <row r="431" spans="1:19" hidden="1" x14ac:dyDescent="0.25">
      <c r="A431" s="8" t="s">
        <v>89</v>
      </c>
      <c r="B431" s="8" t="s">
        <v>90</v>
      </c>
      <c r="C431" s="8" t="s">
        <v>91</v>
      </c>
      <c r="D431" s="8" t="s">
        <v>93</v>
      </c>
      <c r="E431" s="8" t="s">
        <v>96</v>
      </c>
      <c r="F431" s="42">
        <v>7.14</v>
      </c>
      <c r="G431" s="42">
        <v>6.83</v>
      </c>
      <c r="H431" s="42">
        <v>6.31</v>
      </c>
      <c r="I431" s="42">
        <v>5.57</v>
      </c>
      <c r="J431" s="42">
        <v>6.58</v>
      </c>
      <c r="K431" s="43">
        <v>5.83</v>
      </c>
      <c r="L431" s="42">
        <v>6.79</v>
      </c>
      <c r="M431" s="43">
        <v>6.31</v>
      </c>
      <c r="N431" s="42">
        <v>5.92</v>
      </c>
      <c r="O431" s="42">
        <v>5.68</v>
      </c>
      <c r="P431" s="42">
        <v>5.7</v>
      </c>
      <c r="Q431" s="42">
        <v>5.93</v>
      </c>
      <c r="R431" s="52">
        <f t="shared" si="6"/>
        <v>2268.7799999999997</v>
      </c>
    </row>
    <row r="432" spans="1:19" x14ac:dyDescent="0.25">
      <c r="A432" s="8" t="s">
        <v>89</v>
      </c>
      <c r="B432" s="8" t="s">
        <v>332</v>
      </c>
      <c r="C432" s="8" t="s">
        <v>29</v>
      </c>
      <c r="D432" s="8" t="s">
        <v>330</v>
      </c>
      <c r="E432" s="8" t="s">
        <v>337</v>
      </c>
      <c r="F432" s="42">
        <v>4544.6899999999996</v>
      </c>
      <c r="G432" s="42">
        <v>4149.1499999999996</v>
      </c>
      <c r="H432" s="42">
        <v>4110.25</v>
      </c>
      <c r="I432" s="42">
        <v>3735.31</v>
      </c>
      <c r="J432" s="42">
        <v>3600.48</v>
      </c>
      <c r="K432" s="43">
        <v>3380.71</v>
      </c>
      <c r="L432" s="42">
        <v>3297.4</v>
      </c>
      <c r="M432" s="43">
        <v>3434.69</v>
      </c>
      <c r="N432" s="42">
        <v>3820.37</v>
      </c>
      <c r="O432" s="42">
        <v>3915.74</v>
      </c>
      <c r="P432" s="42">
        <v>3970.54</v>
      </c>
      <c r="Q432" s="42">
        <v>3848.29</v>
      </c>
      <c r="R432" s="52">
        <f t="shared" si="6"/>
        <v>1392681.84</v>
      </c>
      <c r="S432" s="50">
        <f>+R432/365</f>
        <v>3815.5666849315071</v>
      </c>
    </row>
    <row r="433" spans="1:18" hidden="1" x14ac:dyDescent="0.25">
      <c r="A433" s="8" t="s">
        <v>27</v>
      </c>
      <c r="B433" s="8" t="s">
        <v>84</v>
      </c>
      <c r="C433" s="8" t="s">
        <v>17</v>
      </c>
      <c r="D433" s="8" t="s">
        <v>749</v>
      </c>
      <c r="E433" s="8" t="s">
        <v>751</v>
      </c>
      <c r="F433" s="42">
        <v>43.55</v>
      </c>
      <c r="G433" s="42">
        <v>30.92</v>
      </c>
      <c r="H433" s="42">
        <v>0</v>
      </c>
      <c r="I433" s="42">
        <v>0</v>
      </c>
      <c r="J433" s="42">
        <v>0</v>
      </c>
      <c r="K433" s="43">
        <v>0</v>
      </c>
      <c r="L433" s="42">
        <v>0</v>
      </c>
      <c r="M433" s="43">
        <v>0</v>
      </c>
      <c r="N433" s="42">
        <v>0</v>
      </c>
      <c r="O433" s="42">
        <v>0</v>
      </c>
      <c r="P433" s="42">
        <v>0</v>
      </c>
      <c r="Q433" s="42">
        <v>0</v>
      </c>
      <c r="R433" s="52">
        <f t="shared" si="6"/>
        <v>2215.81</v>
      </c>
    </row>
    <row r="434" spans="1:18" hidden="1" x14ac:dyDescent="0.25">
      <c r="A434" s="8" t="s">
        <v>19</v>
      </c>
      <c r="B434" s="8" t="s">
        <v>103</v>
      </c>
      <c r="C434" s="8" t="s">
        <v>304</v>
      </c>
      <c r="D434" s="8" t="s">
        <v>306</v>
      </c>
      <c r="E434" s="8" t="s">
        <v>308</v>
      </c>
      <c r="F434" s="42">
        <v>0.65</v>
      </c>
      <c r="G434" s="42">
        <v>1.0900000000000001</v>
      </c>
      <c r="H434" s="42">
        <v>1.98</v>
      </c>
      <c r="I434" s="42">
        <v>0.68</v>
      </c>
      <c r="J434" s="42">
        <v>9.86</v>
      </c>
      <c r="K434" s="43">
        <v>8.7100000000000009</v>
      </c>
      <c r="L434" s="42">
        <v>6.21</v>
      </c>
      <c r="M434" s="43">
        <v>9.1300000000000008</v>
      </c>
      <c r="N434" s="42">
        <v>5.89</v>
      </c>
      <c r="O434" s="42">
        <v>7.44</v>
      </c>
      <c r="P434" s="42">
        <v>8.4499999999999993</v>
      </c>
      <c r="Q434" s="42">
        <v>7.32</v>
      </c>
      <c r="R434" s="52">
        <f t="shared" si="6"/>
        <v>2062.71</v>
      </c>
    </row>
    <row r="435" spans="1:18" hidden="1" x14ac:dyDescent="0.25">
      <c r="A435" s="8" t="s">
        <v>89</v>
      </c>
      <c r="B435" s="8" t="s">
        <v>370</v>
      </c>
      <c r="C435" s="8" t="s">
        <v>371</v>
      </c>
      <c r="D435" s="8" t="s">
        <v>372</v>
      </c>
      <c r="E435" s="8" t="s">
        <v>774</v>
      </c>
      <c r="F435" s="42">
        <v>2.83</v>
      </c>
      <c r="G435" s="42">
        <v>2.52</v>
      </c>
      <c r="H435" s="42">
        <v>11.21</v>
      </c>
      <c r="I435" s="42">
        <v>12.76</v>
      </c>
      <c r="J435" s="42">
        <v>0.99</v>
      </c>
      <c r="K435" s="43">
        <v>8.51</v>
      </c>
      <c r="L435" s="42">
        <v>10.47</v>
      </c>
      <c r="M435" s="43">
        <v>9.9</v>
      </c>
      <c r="N435" s="42">
        <v>6.74</v>
      </c>
      <c r="O435" s="42">
        <v>0.87</v>
      </c>
      <c r="P435" s="42">
        <v>0</v>
      </c>
      <c r="Q435" s="42">
        <v>0</v>
      </c>
      <c r="R435" s="52">
        <f t="shared" si="6"/>
        <v>2035.2300000000002</v>
      </c>
    </row>
    <row r="436" spans="1:18" hidden="1" x14ac:dyDescent="0.25">
      <c r="A436" s="8" t="s">
        <v>133</v>
      </c>
      <c r="B436" s="8" t="s">
        <v>238</v>
      </c>
      <c r="C436" s="8" t="s">
        <v>67</v>
      </c>
      <c r="D436" s="8" t="s">
        <v>240</v>
      </c>
      <c r="E436" s="8" t="s">
        <v>241</v>
      </c>
      <c r="F436" s="42">
        <v>18.36</v>
      </c>
      <c r="G436" s="42">
        <v>0</v>
      </c>
      <c r="H436" s="42">
        <v>19.559999999999999</v>
      </c>
      <c r="I436" s="42">
        <v>21.73</v>
      </c>
      <c r="J436" s="42">
        <v>0</v>
      </c>
      <c r="K436" s="43">
        <v>0</v>
      </c>
      <c r="L436" s="42">
        <v>0</v>
      </c>
      <c r="M436" s="43">
        <v>0</v>
      </c>
      <c r="N436" s="42">
        <v>0</v>
      </c>
      <c r="O436" s="42">
        <v>0</v>
      </c>
      <c r="P436" s="42">
        <v>0</v>
      </c>
      <c r="Q436" s="42">
        <v>0</v>
      </c>
      <c r="R436" s="52">
        <f t="shared" si="6"/>
        <v>1827.42</v>
      </c>
    </row>
    <row r="437" spans="1:18" hidden="1" x14ac:dyDescent="0.25">
      <c r="A437" s="8" t="s">
        <v>89</v>
      </c>
      <c r="B437" s="8" t="s">
        <v>370</v>
      </c>
      <c r="C437" s="8" t="s">
        <v>628</v>
      </c>
      <c r="D437" s="8" t="s">
        <v>771</v>
      </c>
      <c r="E437" s="8" t="s">
        <v>775</v>
      </c>
      <c r="F437" s="42">
        <v>3.73</v>
      </c>
      <c r="G437" s="42">
        <v>3.82</v>
      </c>
      <c r="H437" s="42">
        <v>3.89</v>
      </c>
      <c r="I437" s="42">
        <v>3.5300000000000002</v>
      </c>
      <c r="J437" s="42">
        <v>3.06</v>
      </c>
      <c r="K437" s="43">
        <v>2.73</v>
      </c>
      <c r="L437" s="42">
        <v>4.7</v>
      </c>
      <c r="M437" s="43">
        <v>6.44</v>
      </c>
      <c r="N437" s="42">
        <v>5.36</v>
      </c>
      <c r="O437" s="42">
        <v>4.5600000000000005</v>
      </c>
      <c r="P437" s="42">
        <v>5.49</v>
      </c>
      <c r="Q437" s="42">
        <v>5.82</v>
      </c>
      <c r="R437" s="52">
        <f t="shared" si="6"/>
        <v>1618.4600000000003</v>
      </c>
    </row>
    <row r="438" spans="1:18" hidden="1" x14ac:dyDescent="0.25">
      <c r="A438" s="8" t="s">
        <v>27</v>
      </c>
      <c r="B438" s="8" t="s">
        <v>158</v>
      </c>
      <c r="C438" s="8" t="s">
        <v>176</v>
      </c>
      <c r="D438" s="8" t="s">
        <v>178</v>
      </c>
      <c r="E438" s="8" t="s">
        <v>722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43">
        <v>4.6899999999999995</v>
      </c>
      <c r="L438" s="42">
        <v>37.06</v>
      </c>
      <c r="M438" s="43">
        <v>0</v>
      </c>
      <c r="N438" s="42">
        <v>0</v>
      </c>
      <c r="O438" s="42">
        <v>0</v>
      </c>
      <c r="P438" s="42">
        <v>0</v>
      </c>
      <c r="Q438" s="42">
        <v>0</v>
      </c>
      <c r="R438" s="52">
        <f t="shared" si="6"/>
        <v>1289.5600000000002</v>
      </c>
    </row>
    <row r="439" spans="1:18" hidden="1" x14ac:dyDescent="0.25">
      <c r="A439" s="8" t="s">
        <v>15</v>
      </c>
      <c r="B439" s="8" t="s">
        <v>779</v>
      </c>
      <c r="C439" s="8" t="s">
        <v>628</v>
      </c>
      <c r="D439" s="8" t="s">
        <v>780</v>
      </c>
      <c r="E439" s="8" t="s">
        <v>781</v>
      </c>
      <c r="F439" s="42">
        <v>6.9</v>
      </c>
      <c r="G439" s="42">
        <v>6.83</v>
      </c>
      <c r="H439" s="42">
        <v>6.6</v>
      </c>
      <c r="I439" s="42">
        <v>5.38</v>
      </c>
      <c r="J439" s="42">
        <v>4.78</v>
      </c>
      <c r="K439" s="43">
        <v>2.2999999999999998</v>
      </c>
      <c r="L439" s="42">
        <v>2.13</v>
      </c>
      <c r="M439" s="43">
        <v>0.81</v>
      </c>
      <c r="N439" s="42">
        <v>1.01</v>
      </c>
      <c r="O439" s="42">
        <v>1.02</v>
      </c>
      <c r="P439" s="42">
        <v>0.39</v>
      </c>
      <c r="Q439" s="42">
        <v>0.51</v>
      </c>
      <c r="R439" s="52">
        <f t="shared" si="6"/>
        <v>1168.8899999999996</v>
      </c>
    </row>
    <row r="440" spans="1:18" hidden="1" x14ac:dyDescent="0.25">
      <c r="A440" s="8" t="s">
        <v>55</v>
      </c>
      <c r="B440" s="8" t="s">
        <v>60</v>
      </c>
      <c r="C440" s="8" t="s">
        <v>57</v>
      </c>
      <c r="D440" s="8" t="s">
        <v>59</v>
      </c>
      <c r="E440" s="8" t="s">
        <v>58</v>
      </c>
      <c r="F440" s="42">
        <v>0</v>
      </c>
      <c r="G440" s="42">
        <v>0</v>
      </c>
      <c r="H440" s="42">
        <v>0</v>
      </c>
      <c r="I440" s="42">
        <v>0</v>
      </c>
      <c r="J440" s="42">
        <v>0</v>
      </c>
      <c r="K440" s="43">
        <v>0</v>
      </c>
      <c r="L440" s="42">
        <v>0</v>
      </c>
      <c r="M440" s="43">
        <v>0</v>
      </c>
      <c r="N440" s="42">
        <v>0</v>
      </c>
      <c r="O440" s="42">
        <v>37.06</v>
      </c>
      <c r="P440" s="42">
        <v>0</v>
      </c>
      <c r="Q440" s="42">
        <v>0</v>
      </c>
      <c r="R440" s="52">
        <f t="shared" si="6"/>
        <v>1148.8600000000001</v>
      </c>
    </row>
    <row r="441" spans="1:18" hidden="1" x14ac:dyDescent="0.25">
      <c r="A441" s="8" t="s">
        <v>209</v>
      </c>
      <c r="B441" s="8" t="s">
        <v>210</v>
      </c>
      <c r="C441" s="8" t="s">
        <v>17</v>
      </c>
      <c r="D441" s="8" t="s">
        <v>212</v>
      </c>
      <c r="E441" s="8" t="s">
        <v>215</v>
      </c>
      <c r="F441" s="42">
        <v>1.88</v>
      </c>
      <c r="G441" s="42">
        <v>1.94</v>
      </c>
      <c r="H441" s="42">
        <v>2.2000000000000002</v>
      </c>
      <c r="I441" s="42">
        <v>2.98</v>
      </c>
      <c r="J441" s="42">
        <v>2.9</v>
      </c>
      <c r="K441" s="43">
        <v>3.27</v>
      </c>
      <c r="L441" s="42">
        <v>3.08</v>
      </c>
      <c r="M441" s="43">
        <v>2.4</v>
      </c>
      <c r="N441" s="42">
        <v>2.96</v>
      </c>
      <c r="O441" s="42">
        <v>3.1</v>
      </c>
      <c r="P441" s="42">
        <v>2.79</v>
      </c>
      <c r="Q441" s="42">
        <v>2.36</v>
      </c>
      <c r="R441" s="52">
        <f t="shared" si="6"/>
        <v>969.84</v>
      </c>
    </row>
    <row r="442" spans="1:18" hidden="1" x14ac:dyDescent="0.25">
      <c r="A442" s="8" t="s">
        <v>133</v>
      </c>
      <c r="B442" s="8" t="s">
        <v>349</v>
      </c>
      <c r="C442" s="8" t="s">
        <v>126</v>
      </c>
      <c r="D442" s="8" t="s">
        <v>351</v>
      </c>
      <c r="E442" s="8" t="s">
        <v>713</v>
      </c>
      <c r="F442" s="42">
        <v>0</v>
      </c>
      <c r="G442" s="42">
        <v>4.62</v>
      </c>
      <c r="H442" s="42">
        <v>3.75</v>
      </c>
      <c r="I442" s="42">
        <v>0</v>
      </c>
      <c r="J442" s="42">
        <v>3.48</v>
      </c>
      <c r="K442" s="43">
        <v>3.85</v>
      </c>
      <c r="L442" s="42">
        <v>1.22</v>
      </c>
      <c r="M442" s="43">
        <v>2.84</v>
      </c>
      <c r="N442" s="42">
        <v>2.61</v>
      </c>
      <c r="O442" s="42">
        <v>3.6</v>
      </c>
      <c r="P442" s="42">
        <v>2.09</v>
      </c>
      <c r="Q442" s="42">
        <v>1.54</v>
      </c>
      <c r="R442" s="52">
        <f t="shared" si="6"/>
        <v>895.19</v>
      </c>
    </row>
    <row r="443" spans="1:18" hidden="1" x14ac:dyDescent="0.25">
      <c r="A443" s="8" t="s">
        <v>27</v>
      </c>
      <c r="B443" s="8" t="s">
        <v>84</v>
      </c>
      <c r="C443" s="8" t="s">
        <v>17</v>
      </c>
      <c r="D443" s="8" t="s">
        <v>746</v>
      </c>
      <c r="E443" s="8" t="s">
        <v>748</v>
      </c>
      <c r="F443" s="42">
        <v>5.09</v>
      </c>
      <c r="G443" s="42">
        <v>21.21</v>
      </c>
      <c r="H443" s="42">
        <v>0</v>
      </c>
      <c r="I443" s="42">
        <v>0</v>
      </c>
      <c r="J443" s="42">
        <v>0</v>
      </c>
      <c r="K443" s="43">
        <v>0</v>
      </c>
      <c r="L443" s="42">
        <v>0</v>
      </c>
      <c r="M443" s="43">
        <v>0</v>
      </c>
      <c r="N443" s="42">
        <v>0</v>
      </c>
      <c r="O443" s="42">
        <v>0</v>
      </c>
      <c r="P443" s="42">
        <v>0</v>
      </c>
      <c r="Q443" s="42">
        <v>0</v>
      </c>
      <c r="R443" s="52">
        <f t="shared" si="6"/>
        <v>751.67</v>
      </c>
    </row>
    <row r="444" spans="1:18" hidden="1" x14ac:dyDescent="0.25">
      <c r="A444" s="8" t="s">
        <v>133</v>
      </c>
      <c r="B444" s="8" t="s">
        <v>292</v>
      </c>
      <c r="C444" s="8" t="s">
        <v>67</v>
      </c>
      <c r="D444" s="8" t="s">
        <v>240</v>
      </c>
      <c r="E444" s="8" t="s">
        <v>241</v>
      </c>
      <c r="F444" s="42">
        <v>0</v>
      </c>
      <c r="G444" s="42">
        <v>23.8</v>
      </c>
      <c r="H444" s="42">
        <v>0</v>
      </c>
      <c r="I444" s="42">
        <v>0</v>
      </c>
      <c r="J444" s="42">
        <v>0</v>
      </c>
      <c r="K444" s="43">
        <v>0</v>
      </c>
      <c r="L444" s="42">
        <v>0</v>
      </c>
      <c r="M444" s="43">
        <v>0</v>
      </c>
      <c r="N444" s="42">
        <v>0</v>
      </c>
      <c r="O444" s="42">
        <v>0</v>
      </c>
      <c r="P444" s="42">
        <v>0</v>
      </c>
      <c r="Q444" s="42">
        <v>0</v>
      </c>
      <c r="R444" s="52">
        <f t="shared" si="6"/>
        <v>666.4</v>
      </c>
    </row>
    <row r="445" spans="1:18" hidden="1" x14ac:dyDescent="0.25">
      <c r="A445" s="8" t="s">
        <v>27</v>
      </c>
      <c r="B445" s="8" t="s">
        <v>84</v>
      </c>
      <c r="C445" s="8" t="s">
        <v>17</v>
      </c>
      <c r="D445" s="8" t="s">
        <v>746</v>
      </c>
      <c r="E445" s="8" t="s">
        <v>747</v>
      </c>
      <c r="F445" s="42">
        <v>20.96</v>
      </c>
      <c r="G445" s="42">
        <v>0</v>
      </c>
      <c r="H445" s="42">
        <v>0</v>
      </c>
      <c r="I445" s="42">
        <v>0</v>
      </c>
      <c r="J445" s="42">
        <v>0</v>
      </c>
      <c r="K445" s="43">
        <v>0</v>
      </c>
      <c r="L445" s="42">
        <v>0</v>
      </c>
      <c r="M445" s="43">
        <v>0</v>
      </c>
      <c r="N445" s="42">
        <v>0</v>
      </c>
      <c r="O445" s="42">
        <v>0</v>
      </c>
      <c r="P445" s="42">
        <v>0</v>
      </c>
      <c r="Q445" s="42">
        <v>0</v>
      </c>
      <c r="R445" s="52">
        <f t="shared" si="6"/>
        <v>649.76</v>
      </c>
    </row>
    <row r="446" spans="1:18" hidden="1" x14ac:dyDescent="0.25">
      <c r="A446" s="8" t="s">
        <v>19</v>
      </c>
      <c r="B446" s="8" t="s">
        <v>20</v>
      </c>
      <c r="C446" s="8" t="s">
        <v>17</v>
      </c>
      <c r="D446" s="8" t="s">
        <v>610</v>
      </c>
      <c r="E446" s="8" t="s">
        <v>611</v>
      </c>
      <c r="F446" s="42">
        <v>17.18</v>
      </c>
      <c r="G446" s="42">
        <v>0</v>
      </c>
      <c r="H446" s="42">
        <v>0</v>
      </c>
      <c r="I446" s="42">
        <v>0</v>
      </c>
      <c r="J446" s="42">
        <v>0</v>
      </c>
      <c r="K446" s="43">
        <v>0</v>
      </c>
      <c r="L446" s="42">
        <v>0</v>
      </c>
      <c r="M446" s="43">
        <v>0</v>
      </c>
      <c r="N446" s="42">
        <v>0</v>
      </c>
      <c r="O446" s="42">
        <v>0</v>
      </c>
      <c r="P446" s="42">
        <v>0</v>
      </c>
      <c r="Q446" s="42">
        <v>0</v>
      </c>
      <c r="R446" s="52">
        <f t="shared" si="6"/>
        <v>532.58000000000004</v>
      </c>
    </row>
    <row r="447" spans="1:18" hidden="1" x14ac:dyDescent="0.25">
      <c r="A447" s="8" t="s">
        <v>27</v>
      </c>
      <c r="B447" s="8" t="s">
        <v>84</v>
      </c>
      <c r="C447" s="8" t="s">
        <v>17</v>
      </c>
      <c r="D447" s="8" t="s">
        <v>744</v>
      </c>
      <c r="E447" s="8" t="s">
        <v>745</v>
      </c>
      <c r="F447" s="42">
        <v>0</v>
      </c>
      <c r="G447" s="42">
        <v>0</v>
      </c>
      <c r="H447" s="42">
        <v>0</v>
      </c>
      <c r="I447" s="42">
        <v>0</v>
      </c>
      <c r="J447" s="42">
        <v>0</v>
      </c>
      <c r="K447" s="43">
        <v>0</v>
      </c>
      <c r="L447" s="42">
        <v>0</v>
      </c>
      <c r="M447" s="43">
        <v>0</v>
      </c>
      <c r="N447" s="42">
        <v>0</v>
      </c>
      <c r="O447" s="42">
        <v>0</v>
      </c>
      <c r="P447" s="42">
        <v>17.190000000000001</v>
      </c>
      <c r="Q447" s="42">
        <v>0</v>
      </c>
      <c r="R447" s="52">
        <f t="shared" si="6"/>
        <v>515.70000000000005</v>
      </c>
    </row>
    <row r="448" spans="1:18" hidden="1" x14ac:dyDescent="0.25">
      <c r="A448" s="8" t="s">
        <v>27</v>
      </c>
      <c r="B448" s="8" t="s">
        <v>84</v>
      </c>
      <c r="C448" s="8" t="s">
        <v>17</v>
      </c>
      <c r="D448" s="8" t="s">
        <v>742</v>
      </c>
      <c r="E448" s="8" t="s">
        <v>760</v>
      </c>
      <c r="F448" s="42">
        <v>0</v>
      </c>
      <c r="G448" s="42">
        <v>0</v>
      </c>
      <c r="H448" s="42">
        <v>0</v>
      </c>
      <c r="I448" s="42">
        <v>0</v>
      </c>
      <c r="J448" s="42">
        <v>2.7E-2</v>
      </c>
      <c r="K448" s="43">
        <v>14.89</v>
      </c>
      <c r="L448" s="42">
        <v>0</v>
      </c>
      <c r="M448" s="43">
        <v>0</v>
      </c>
      <c r="N448" s="42">
        <v>0</v>
      </c>
      <c r="O448" s="42">
        <v>0</v>
      </c>
      <c r="P448" s="42">
        <v>0</v>
      </c>
      <c r="Q448" s="42">
        <v>0</v>
      </c>
      <c r="R448" s="52">
        <f t="shared" si="6"/>
        <v>447.53700000000003</v>
      </c>
    </row>
    <row r="449" spans="1:19" hidden="1" x14ac:dyDescent="0.25">
      <c r="A449" s="8" t="s">
        <v>231</v>
      </c>
      <c r="B449" s="8" t="s">
        <v>277</v>
      </c>
      <c r="C449" s="8" t="s">
        <v>17</v>
      </c>
      <c r="D449" s="8" t="s">
        <v>278</v>
      </c>
      <c r="E449" s="8" t="s">
        <v>278</v>
      </c>
      <c r="F449" s="42">
        <v>0.96</v>
      </c>
      <c r="G449" s="42">
        <v>3.05</v>
      </c>
      <c r="H449" s="42">
        <v>1.21</v>
      </c>
      <c r="I449" s="42">
        <v>1.04</v>
      </c>
      <c r="J449" s="42">
        <v>0.27</v>
      </c>
      <c r="K449" s="43">
        <v>0</v>
      </c>
      <c r="L449" s="42">
        <v>1.06</v>
      </c>
      <c r="M449" s="43">
        <v>1.7</v>
      </c>
      <c r="N449" s="42">
        <v>0</v>
      </c>
      <c r="O449" s="42">
        <v>0</v>
      </c>
      <c r="P449" s="42">
        <v>1.44</v>
      </c>
      <c r="Q449" s="42">
        <v>2.99</v>
      </c>
      <c r="R449" s="52">
        <f t="shared" si="6"/>
        <v>413.69</v>
      </c>
    </row>
    <row r="450" spans="1:19" hidden="1" x14ac:dyDescent="0.25">
      <c r="A450" s="8" t="s">
        <v>19</v>
      </c>
      <c r="B450" s="8" t="s">
        <v>103</v>
      </c>
      <c r="C450" s="8" t="s">
        <v>304</v>
      </c>
      <c r="D450" s="8" t="s">
        <v>306</v>
      </c>
      <c r="E450" s="8" t="s">
        <v>666</v>
      </c>
      <c r="F450" s="42">
        <v>12.67</v>
      </c>
      <c r="G450" s="42">
        <v>0</v>
      </c>
      <c r="H450" s="42">
        <v>0</v>
      </c>
      <c r="I450" s="42">
        <v>0</v>
      </c>
      <c r="J450" s="42">
        <v>0</v>
      </c>
      <c r="K450" s="43">
        <v>0</v>
      </c>
      <c r="L450" s="42">
        <v>0</v>
      </c>
      <c r="M450" s="43">
        <v>0</v>
      </c>
      <c r="N450" s="42">
        <v>0</v>
      </c>
      <c r="O450" s="42">
        <v>0</v>
      </c>
      <c r="P450" s="42">
        <v>0</v>
      </c>
      <c r="Q450" s="42">
        <v>0</v>
      </c>
      <c r="R450" s="52">
        <f t="shared" si="6"/>
        <v>392.77</v>
      </c>
    </row>
    <row r="451" spans="1:19" hidden="1" x14ac:dyDescent="0.25">
      <c r="A451" s="8" t="s">
        <v>133</v>
      </c>
      <c r="B451" s="8" t="s">
        <v>238</v>
      </c>
      <c r="C451" s="8" t="s">
        <v>67</v>
      </c>
      <c r="D451" s="8" t="s">
        <v>240</v>
      </c>
      <c r="E451" s="8" t="s">
        <v>708</v>
      </c>
      <c r="F451" s="42">
        <v>4.53</v>
      </c>
      <c r="G451" s="42">
        <v>4.21</v>
      </c>
      <c r="H451" s="42">
        <v>4.0599999999999996</v>
      </c>
      <c r="I451" s="42">
        <v>0.28000000000000003</v>
      </c>
      <c r="J451" s="42">
        <v>0</v>
      </c>
      <c r="K451" s="43">
        <v>0</v>
      </c>
      <c r="L451" s="42">
        <v>0</v>
      </c>
      <c r="M451" s="43">
        <v>0</v>
      </c>
      <c r="N451" s="42">
        <v>0</v>
      </c>
      <c r="O451" s="42">
        <v>0</v>
      </c>
      <c r="P451" s="42">
        <v>0</v>
      </c>
      <c r="Q451" s="42">
        <v>0</v>
      </c>
      <c r="R451" s="52">
        <f t="shared" si="6"/>
        <v>392.56999999999994</v>
      </c>
    </row>
    <row r="452" spans="1:19" hidden="1" x14ac:dyDescent="0.25">
      <c r="A452" s="8" t="s">
        <v>133</v>
      </c>
      <c r="B452" s="8" t="s">
        <v>238</v>
      </c>
      <c r="C452" s="8" t="s">
        <v>81</v>
      </c>
      <c r="D452" s="8" t="s">
        <v>240</v>
      </c>
      <c r="E452" s="8" t="s">
        <v>239</v>
      </c>
      <c r="F452" s="42">
        <v>0</v>
      </c>
      <c r="G452" s="42">
        <v>0</v>
      </c>
      <c r="H452" s="42">
        <v>0</v>
      </c>
      <c r="I452" s="42">
        <v>0</v>
      </c>
      <c r="J452" s="42">
        <v>1.28</v>
      </c>
      <c r="K452" s="43">
        <v>1.1400000000000001</v>
      </c>
      <c r="L452" s="42">
        <v>1.5699999999999998</v>
      </c>
      <c r="M452" s="43">
        <v>1.1599999999999999</v>
      </c>
      <c r="N452" s="42">
        <v>0.82</v>
      </c>
      <c r="O452" s="42">
        <v>1.5</v>
      </c>
      <c r="P452" s="42">
        <v>2.21</v>
      </c>
      <c r="Q452" s="42">
        <v>2.54</v>
      </c>
      <c r="R452" s="52">
        <f t="shared" si="6"/>
        <v>374.65</v>
      </c>
    </row>
    <row r="453" spans="1:19" x14ac:dyDescent="0.25">
      <c r="A453" s="8" t="s">
        <v>124</v>
      </c>
      <c r="B453" s="8" t="s">
        <v>382</v>
      </c>
      <c r="C453" s="8" t="s">
        <v>29</v>
      </c>
      <c r="D453" s="8" t="s">
        <v>384</v>
      </c>
      <c r="E453" s="8" t="s">
        <v>390</v>
      </c>
      <c r="F453" s="42">
        <v>45.5</v>
      </c>
      <c r="G453" s="42">
        <v>151.62</v>
      </c>
      <c r="H453" s="42">
        <v>47.33</v>
      </c>
      <c r="I453" s="42">
        <v>94.59</v>
      </c>
      <c r="J453" s="42">
        <v>3.61</v>
      </c>
      <c r="K453" s="43">
        <v>2.57</v>
      </c>
      <c r="L453" s="42">
        <v>140.96</v>
      </c>
      <c r="M453" s="43">
        <v>103.41</v>
      </c>
      <c r="N453" s="42">
        <v>156.41999999999999</v>
      </c>
      <c r="O453" s="42">
        <v>71.78</v>
      </c>
      <c r="P453" s="42">
        <v>5.86</v>
      </c>
      <c r="Q453" s="42">
        <v>141.15</v>
      </c>
      <c r="R453" s="52">
        <f t="shared" si="6"/>
        <v>29194.5</v>
      </c>
      <c r="S453" s="50">
        <f>+R453/365</f>
        <v>79.984931506849321</v>
      </c>
    </row>
    <row r="454" spans="1:19" hidden="1" x14ac:dyDescent="0.25">
      <c r="A454" s="8" t="s">
        <v>209</v>
      </c>
      <c r="B454" s="8" t="s">
        <v>210</v>
      </c>
      <c r="C454" s="8" t="s">
        <v>17</v>
      </c>
      <c r="D454" s="8" t="s">
        <v>212</v>
      </c>
      <c r="E454" s="8" t="s">
        <v>211</v>
      </c>
      <c r="F454" s="42">
        <v>2.08</v>
      </c>
      <c r="G454" s="42">
        <v>1.29</v>
      </c>
      <c r="H454" s="42">
        <v>1.21</v>
      </c>
      <c r="I454" s="42">
        <v>1.07</v>
      </c>
      <c r="J454" s="42">
        <v>0.84</v>
      </c>
      <c r="K454" s="43">
        <v>1.1000000000000001</v>
      </c>
      <c r="L454" s="42">
        <v>1.1599999999999999</v>
      </c>
      <c r="M454" s="43">
        <v>0.8</v>
      </c>
      <c r="N454" s="42">
        <v>1.03</v>
      </c>
      <c r="O454" s="42">
        <v>1.3900000000000001</v>
      </c>
      <c r="P454" s="42">
        <v>7.0000000000000007E-2</v>
      </c>
      <c r="Q454" s="42">
        <v>0</v>
      </c>
      <c r="R454" s="52">
        <f t="shared" si="6"/>
        <v>366.1</v>
      </c>
    </row>
    <row r="455" spans="1:19" hidden="1" x14ac:dyDescent="0.25">
      <c r="A455" s="8" t="s">
        <v>27</v>
      </c>
      <c r="B455" s="8" t="s">
        <v>158</v>
      </c>
      <c r="C455" s="10" t="s">
        <v>176</v>
      </c>
      <c r="D455" s="8" t="s">
        <v>178</v>
      </c>
      <c r="E455" s="8" t="s">
        <v>724</v>
      </c>
      <c r="F455" s="42">
        <v>0</v>
      </c>
      <c r="G455" s="42">
        <v>0</v>
      </c>
      <c r="H455" s="42">
        <v>0</v>
      </c>
      <c r="I455" s="42">
        <v>0</v>
      </c>
      <c r="J455" s="42">
        <v>0</v>
      </c>
      <c r="K455" s="43">
        <v>0</v>
      </c>
      <c r="L455" s="42">
        <v>0</v>
      </c>
      <c r="M455" s="43">
        <v>0</v>
      </c>
      <c r="N455" s="42">
        <v>0</v>
      </c>
      <c r="O455" s="42">
        <v>0</v>
      </c>
      <c r="P455" s="42">
        <v>0</v>
      </c>
      <c r="Q455" s="42">
        <v>6.97</v>
      </c>
      <c r="R455" s="52">
        <f t="shared" si="6"/>
        <v>216.07</v>
      </c>
    </row>
    <row r="456" spans="1:19" hidden="1" x14ac:dyDescent="0.25">
      <c r="A456" s="8" t="s">
        <v>133</v>
      </c>
      <c r="B456" s="8" t="s">
        <v>238</v>
      </c>
      <c r="C456" s="8" t="s">
        <v>67</v>
      </c>
      <c r="D456" s="8" t="s">
        <v>240</v>
      </c>
      <c r="E456" s="8" t="s">
        <v>239</v>
      </c>
      <c r="F456" s="42">
        <v>2.02</v>
      </c>
      <c r="G456" s="42">
        <v>2.2800000000000002</v>
      </c>
      <c r="H456" s="42">
        <v>1.5899999999999999</v>
      </c>
      <c r="I456" s="42">
        <v>0</v>
      </c>
      <c r="J456" s="42">
        <v>0</v>
      </c>
      <c r="K456" s="43">
        <v>0</v>
      </c>
      <c r="L456" s="42">
        <v>0</v>
      </c>
      <c r="M456" s="43">
        <v>0</v>
      </c>
      <c r="N456" s="42">
        <v>0</v>
      </c>
      <c r="O456" s="42">
        <v>0</v>
      </c>
      <c r="P456" s="42">
        <v>0</v>
      </c>
      <c r="Q456" s="42">
        <v>0</v>
      </c>
      <c r="R456" s="52">
        <f t="shared" si="6"/>
        <v>175.75</v>
      </c>
    </row>
    <row r="457" spans="1:19" hidden="1" x14ac:dyDescent="0.25">
      <c r="A457" s="8" t="s">
        <v>79</v>
      </c>
      <c r="B457" s="8" t="s">
        <v>137</v>
      </c>
      <c r="C457" s="8" t="s">
        <v>138</v>
      </c>
      <c r="D457" s="8" t="s">
        <v>140</v>
      </c>
      <c r="E457" s="8" t="s">
        <v>562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43">
        <v>0</v>
      </c>
      <c r="L457" s="42">
        <v>0</v>
      </c>
      <c r="M457" s="43">
        <v>0</v>
      </c>
      <c r="N457" s="42">
        <v>0</v>
      </c>
      <c r="O457" s="42">
        <v>0</v>
      </c>
      <c r="P457" s="42">
        <v>0</v>
      </c>
      <c r="Q457" s="42">
        <v>4.13</v>
      </c>
      <c r="R457" s="52">
        <f t="shared" si="6"/>
        <v>128.03</v>
      </c>
    </row>
    <row r="458" spans="1:19" hidden="1" x14ac:dyDescent="0.25">
      <c r="A458" s="8" t="s">
        <v>98</v>
      </c>
      <c r="B458" s="8" t="s">
        <v>99</v>
      </c>
      <c r="C458" s="8" t="s">
        <v>100</v>
      </c>
      <c r="D458" s="8" t="s">
        <v>102</v>
      </c>
      <c r="E458" s="8" t="s">
        <v>101</v>
      </c>
      <c r="F458" s="42">
        <v>0.19</v>
      </c>
      <c r="G458" s="42">
        <v>0.44</v>
      </c>
      <c r="H458" s="42">
        <v>0.8</v>
      </c>
      <c r="I458" s="42">
        <v>0.35</v>
      </c>
      <c r="J458" s="42">
        <v>0.14000000000000001</v>
      </c>
      <c r="K458" s="43">
        <v>0.24</v>
      </c>
      <c r="L458" s="42">
        <v>0.24</v>
      </c>
      <c r="M458" s="43">
        <v>0.1</v>
      </c>
      <c r="N458" s="42">
        <v>0.1</v>
      </c>
      <c r="O458" s="42">
        <v>0.1</v>
      </c>
      <c r="P458" s="42">
        <v>0.28000000000000003</v>
      </c>
      <c r="Q458" s="42">
        <v>0.06</v>
      </c>
      <c r="R458" s="52">
        <f t="shared" si="6"/>
        <v>91.95</v>
      </c>
    </row>
    <row r="459" spans="1:19" hidden="1" x14ac:dyDescent="0.25">
      <c r="A459" s="8" t="s">
        <v>222</v>
      </c>
      <c r="B459" s="8" t="s">
        <v>229</v>
      </c>
      <c r="C459" s="8" t="s">
        <v>224</v>
      </c>
      <c r="D459" s="8" t="s">
        <v>226</v>
      </c>
      <c r="E459" s="8" t="s">
        <v>230</v>
      </c>
      <c r="F459" s="42">
        <v>0.24</v>
      </c>
      <c r="G459" s="42">
        <v>0.24</v>
      </c>
      <c r="H459" s="42">
        <v>0.23</v>
      </c>
      <c r="I459" s="42">
        <v>0.19</v>
      </c>
      <c r="J459" s="42">
        <v>0.22</v>
      </c>
      <c r="K459" s="43">
        <v>0.23</v>
      </c>
      <c r="L459" s="42">
        <v>0.25</v>
      </c>
      <c r="M459" s="43">
        <v>0.28000000000000003</v>
      </c>
      <c r="N459" s="42">
        <v>0.27</v>
      </c>
      <c r="O459" s="42">
        <v>0.3</v>
      </c>
      <c r="P459" s="42">
        <v>0.28000000000000003</v>
      </c>
      <c r="Q459" s="42">
        <v>0.28000000000000003</v>
      </c>
      <c r="R459" s="52">
        <f t="shared" si="6"/>
        <v>91.620000000000019</v>
      </c>
    </row>
    <row r="460" spans="1:19" hidden="1" x14ac:dyDescent="0.25">
      <c r="A460" s="8" t="s">
        <v>209</v>
      </c>
      <c r="B460" s="8" t="s">
        <v>210</v>
      </c>
      <c r="C460" s="8" t="s">
        <v>17</v>
      </c>
      <c r="D460" s="8" t="s">
        <v>212</v>
      </c>
      <c r="E460" s="8" t="s">
        <v>214</v>
      </c>
      <c r="F460" s="42">
        <v>0.44</v>
      </c>
      <c r="G460" s="42">
        <v>0.35</v>
      </c>
      <c r="H460" s="42">
        <v>0.63</v>
      </c>
      <c r="I460" s="42">
        <v>0</v>
      </c>
      <c r="J460" s="42">
        <v>0</v>
      </c>
      <c r="K460" s="43">
        <v>0</v>
      </c>
      <c r="L460" s="42">
        <v>0</v>
      </c>
      <c r="M460" s="43">
        <v>0</v>
      </c>
      <c r="N460" s="42">
        <v>0</v>
      </c>
      <c r="O460" s="42">
        <v>0</v>
      </c>
      <c r="P460" s="42">
        <v>0</v>
      </c>
      <c r="Q460" s="42">
        <v>1.3900000000000001</v>
      </c>
      <c r="R460" s="52">
        <f t="shared" si="6"/>
        <v>86.06</v>
      </c>
    </row>
    <row r="461" spans="1:19" hidden="1" x14ac:dyDescent="0.25">
      <c r="A461" s="8" t="s">
        <v>19</v>
      </c>
      <c r="B461" s="8" t="s">
        <v>166</v>
      </c>
      <c r="C461" s="8" t="s">
        <v>242</v>
      </c>
      <c r="D461" s="8" t="s">
        <v>247</v>
      </c>
      <c r="E461" s="8" t="s">
        <v>517</v>
      </c>
      <c r="F461" s="42">
        <v>0</v>
      </c>
      <c r="G461" s="42">
        <v>1.05</v>
      </c>
      <c r="H461" s="42">
        <v>0.43</v>
      </c>
      <c r="I461" s="42">
        <v>0.83</v>
      </c>
      <c r="J461" s="42">
        <v>0</v>
      </c>
      <c r="K461" s="43">
        <v>0</v>
      </c>
      <c r="L461" s="42">
        <v>0</v>
      </c>
      <c r="M461" s="43">
        <v>0</v>
      </c>
      <c r="N461" s="42">
        <v>0</v>
      </c>
      <c r="O461" s="42">
        <v>0</v>
      </c>
      <c r="P461" s="42">
        <v>0</v>
      </c>
      <c r="Q461" s="42">
        <v>0</v>
      </c>
      <c r="R461" s="52">
        <f t="shared" ref="R461:R467" si="7">+SUMPRODUCT(F461:Q461,$F$11:$Q$11)</f>
        <v>67.63</v>
      </c>
    </row>
    <row r="462" spans="1:19" hidden="1" x14ac:dyDescent="0.25">
      <c r="A462" s="8" t="s">
        <v>89</v>
      </c>
      <c r="B462" s="8" t="s">
        <v>146</v>
      </c>
      <c r="C462" s="8" t="s">
        <v>628</v>
      </c>
      <c r="D462" s="8" t="s">
        <v>771</v>
      </c>
      <c r="E462" s="8" t="s">
        <v>772</v>
      </c>
      <c r="F462" s="42">
        <v>0.9</v>
      </c>
      <c r="G462" s="42">
        <v>0.74</v>
      </c>
      <c r="H462" s="42">
        <v>0</v>
      </c>
      <c r="I462" s="42">
        <v>0</v>
      </c>
      <c r="J462" s="42">
        <v>0</v>
      </c>
      <c r="K462" s="43">
        <v>0</v>
      </c>
      <c r="L462" s="42">
        <v>0</v>
      </c>
      <c r="M462" s="43">
        <v>0</v>
      </c>
      <c r="N462" s="42">
        <v>0</v>
      </c>
      <c r="O462" s="42">
        <v>0</v>
      </c>
      <c r="P462" s="42">
        <v>0</v>
      </c>
      <c r="Q462" s="42">
        <v>0</v>
      </c>
      <c r="R462" s="52">
        <f t="shared" si="7"/>
        <v>48.620000000000005</v>
      </c>
    </row>
    <row r="463" spans="1:19" hidden="1" x14ac:dyDescent="0.25">
      <c r="A463" s="8" t="s">
        <v>133</v>
      </c>
      <c r="B463" s="8" t="s">
        <v>292</v>
      </c>
      <c r="C463" s="8" t="s">
        <v>242</v>
      </c>
      <c r="D463" s="8" t="s">
        <v>505</v>
      </c>
      <c r="E463" s="8" t="s">
        <v>504</v>
      </c>
      <c r="F463" s="42">
        <v>1.41</v>
      </c>
      <c r="G463" s="42">
        <v>0</v>
      </c>
      <c r="H463" s="42">
        <v>0</v>
      </c>
      <c r="I463" s="42">
        <v>0</v>
      </c>
      <c r="J463" s="42">
        <v>0</v>
      </c>
      <c r="K463" s="43">
        <v>0</v>
      </c>
      <c r="L463" s="42">
        <v>0</v>
      </c>
      <c r="M463" s="43">
        <v>0</v>
      </c>
      <c r="N463" s="42">
        <v>0</v>
      </c>
      <c r="O463" s="42">
        <v>0</v>
      </c>
      <c r="P463" s="42">
        <v>0</v>
      </c>
      <c r="Q463" s="42">
        <v>0</v>
      </c>
      <c r="R463" s="52">
        <f t="shared" si="7"/>
        <v>43.71</v>
      </c>
    </row>
    <row r="464" spans="1:19" hidden="1" x14ac:dyDescent="0.25">
      <c r="A464" s="8" t="s">
        <v>133</v>
      </c>
      <c r="B464" s="8" t="s">
        <v>238</v>
      </c>
      <c r="C464" s="8" t="s">
        <v>81</v>
      </c>
      <c r="D464" s="8" t="s">
        <v>240</v>
      </c>
      <c r="E464" s="8" t="s">
        <v>711</v>
      </c>
      <c r="F464" s="42">
        <v>0</v>
      </c>
      <c r="G464" s="42">
        <v>0</v>
      </c>
      <c r="H464" s="42">
        <v>0</v>
      </c>
      <c r="I464" s="42">
        <v>0</v>
      </c>
      <c r="J464" s="42">
        <v>0</v>
      </c>
      <c r="K464" s="43">
        <v>0</v>
      </c>
      <c r="L464" s="42">
        <v>1.3541935483870966</v>
      </c>
      <c r="M464" s="43">
        <v>0</v>
      </c>
      <c r="N464" s="42">
        <v>0</v>
      </c>
      <c r="O464" s="42">
        <v>0</v>
      </c>
      <c r="P464" s="42">
        <v>0</v>
      </c>
      <c r="Q464" s="42">
        <v>0</v>
      </c>
      <c r="R464" s="52">
        <f t="shared" si="7"/>
        <v>41.98</v>
      </c>
    </row>
    <row r="465" spans="1:19" hidden="1" x14ac:dyDescent="0.25">
      <c r="A465" s="8" t="s">
        <v>19</v>
      </c>
      <c r="B465" s="8" t="s">
        <v>46</v>
      </c>
      <c r="C465" s="8" t="s">
        <v>280</v>
      </c>
      <c r="D465" s="8" t="s">
        <v>282</v>
      </c>
      <c r="E465" s="8" t="s">
        <v>652</v>
      </c>
      <c r="F465" s="42">
        <v>0</v>
      </c>
      <c r="G465" s="42">
        <v>0</v>
      </c>
      <c r="H465" s="42">
        <v>0</v>
      </c>
      <c r="I465" s="42">
        <v>1.22</v>
      </c>
      <c r="J465" s="42">
        <v>0</v>
      </c>
      <c r="K465" s="43">
        <v>0</v>
      </c>
      <c r="L465" s="42">
        <v>0</v>
      </c>
      <c r="M465" s="43">
        <v>0</v>
      </c>
      <c r="N465" s="42">
        <v>0</v>
      </c>
      <c r="O465" s="42">
        <v>0</v>
      </c>
      <c r="P465" s="42">
        <v>0</v>
      </c>
      <c r="Q465" s="42">
        <v>0</v>
      </c>
      <c r="R465" s="52">
        <f t="shared" si="7"/>
        <v>36.6</v>
      </c>
    </row>
    <row r="466" spans="1:19" hidden="1" x14ac:dyDescent="0.25">
      <c r="A466" s="8" t="s">
        <v>209</v>
      </c>
      <c r="B466" s="8" t="s">
        <v>210</v>
      </c>
      <c r="C466" s="8" t="s">
        <v>17</v>
      </c>
      <c r="D466" s="8" t="s">
        <v>212</v>
      </c>
      <c r="E466" s="8" t="s">
        <v>213</v>
      </c>
      <c r="F466" s="42">
        <v>0.3</v>
      </c>
      <c r="G466" s="42">
        <v>0.27</v>
      </c>
      <c r="H466" s="42">
        <v>0</v>
      </c>
      <c r="I466" s="42">
        <v>0</v>
      </c>
      <c r="J466" s="42">
        <v>0</v>
      </c>
      <c r="K466" s="43">
        <v>0</v>
      </c>
      <c r="L466" s="42">
        <v>0</v>
      </c>
      <c r="M466" s="43">
        <v>0</v>
      </c>
      <c r="N466" s="42">
        <v>0</v>
      </c>
      <c r="O466" s="42">
        <v>0</v>
      </c>
      <c r="P466" s="42">
        <v>0</v>
      </c>
      <c r="Q466" s="42">
        <v>0</v>
      </c>
      <c r="R466" s="52">
        <f t="shared" si="7"/>
        <v>16.86</v>
      </c>
    </row>
    <row r="467" spans="1:19" hidden="1" x14ac:dyDescent="0.25">
      <c r="A467" s="8" t="s">
        <v>19</v>
      </c>
      <c r="B467" s="8" t="s">
        <v>46</v>
      </c>
      <c r="C467" s="8" t="s">
        <v>51</v>
      </c>
      <c r="D467" s="8" t="s">
        <v>282</v>
      </c>
      <c r="E467" s="8" t="s">
        <v>652</v>
      </c>
      <c r="F467" s="42">
        <v>0</v>
      </c>
      <c r="G467" s="42">
        <v>0</v>
      </c>
      <c r="H467" s="42">
        <v>0</v>
      </c>
      <c r="I467" s="42">
        <v>0</v>
      </c>
      <c r="J467" s="42">
        <v>0</v>
      </c>
      <c r="K467" s="43">
        <v>0</v>
      </c>
      <c r="L467" s="42">
        <v>0.12</v>
      </c>
      <c r="M467" s="43">
        <v>0</v>
      </c>
      <c r="N467" s="42">
        <v>0</v>
      </c>
      <c r="O467" s="42">
        <v>0</v>
      </c>
      <c r="P467" s="42">
        <v>0</v>
      </c>
      <c r="Q467" s="42">
        <v>0</v>
      </c>
      <c r="R467" s="52">
        <f t="shared" si="7"/>
        <v>3.7199999999999998</v>
      </c>
    </row>
    <row r="469" spans="1:19" x14ac:dyDescent="0.25">
      <c r="A469" s="48" t="s">
        <v>782</v>
      </c>
      <c r="E469" s="14"/>
    </row>
    <row r="470" spans="1:19" x14ac:dyDescent="0.25">
      <c r="F470" s="49"/>
      <c r="G470" s="49"/>
      <c r="H470" s="49"/>
      <c r="I470" s="49"/>
      <c r="J470" s="49"/>
      <c r="K470" s="50"/>
    </row>
    <row r="471" spans="1:19" x14ac:dyDescent="0.25">
      <c r="J471" s="49"/>
    </row>
    <row r="472" spans="1:19" ht="22.5" customHeight="1" x14ac:dyDescent="0.25">
      <c r="A472" s="46"/>
      <c r="B472" s="46"/>
      <c r="C472" s="46"/>
      <c r="D472" s="46"/>
      <c r="E472" s="46"/>
      <c r="F472" s="47">
        <f t="shared" ref="F472:Q472" si="8">SUM(F13:F467)</f>
        <v>898968.25000000023</v>
      </c>
      <c r="G472" s="47">
        <f t="shared" si="8"/>
        <v>892689.43999999971</v>
      </c>
      <c r="H472" s="47">
        <f t="shared" si="8"/>
        <v>884876.14</v>
      </c>
      <c r="I472" s="47">
        <f t="shared" si="8"/>
        <v>891011.42999999993</v>
      </c>
      <c r="J472" s="47">
        <f t="shared" si="8"/>
        <v>894518.57699999958</v>
      </c>
      <c r="K472" s="47">
        <f t="shared" si="8"/>
        <v>892187.44133333361</v>
      </c>
      <c r="L472" s="47">
        <f t="shared" si="8"/>
        <v>868749.88419354882</v>
      </c>
      <c r="M472" s="47">
        <f t="shared" si="8"/>
        <v>882863.58000000019</v>
      </c>
      <c r="N472" s="47">
        <f t="shared" si="8"/>
        <v>879497.42000000039</v>
      </c>
      <c r="O472" s="47">
        <f t="shared" si="8"/>
        <v>882748.79000000039</v>
      </c>
      <c r="P472" s="47">
        <f t="shared" si="8"/>
        <v>880270.80000000016</v>
      </c>
      <c r="Q472" s="47">
        <f t="shared" si="8"/>
        <v>882222.30999999912</v>
      </c>
      <c r="R472" s="52">
        <f>+SUM(R13:R467)</f>
        <v>323327690.52700031</v>
      </c>
      <c r="S472" s="14" t="s">
        <v>807</v>
      </c>
    </row>
    <row r="473" spans="1:19" x14ac:dyDescent="0.25"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</row>
    <row r="484" spans="18:18" x14ac:dyDescent="0.25">
      <c r="R484" s="52" t="s">
        <v>823</v>
      </c>
    </row>
    <row r="485" spans="18:18" x14ac:dyDescent="0.25">
      <c r="R485" s="52">
        <v>3789258.99</v>
      </c>
    </row>
    <row r="486" spans="18:18" x14ac:dyDescent="0.25">
      <c r="R486" s="52">
        <v>634320.76</v>
      </c>
    </row>
    <row r="487" spans="18:18" x14ac:dyDescent="0.25">
      <c r="R487" s="52">
        <v>482481.00999999995</v>
      </c>
    </row>
    <row r="488" spans="18:18" x14ac:dyDescent="0.25">
      <c r="R488" s="52">
        <v>387111.02999999997</v>
      </c>
    </row>
    <row r="489" spans="18:18" x14ac:dyDescent="0.25">
      <c r="R489" s="52">
        <v>56450.139999999992</v>
      </c>
    </row>
    <row r="490" spans="18:18" x14ac:dyDescent="0.25">
      <c r="R490" s="52">
        <v>5122567.7200000007</v>
      </c>
    </row>
    <row r="491" spans="18:18" x14ac:dyDescent="0.25">
      <c r="R491" s="52">
        <v>144187.41999999998</v>
      </c>
    </row>
    <row r="492" spans="18:18" x14ac:dyDescent="0.25">
      <c r="R492" s="52">
        <v>81600.09</v>
      </c>
    </row>
    <row r="493" spans="18:18" x14ac:dyDescent="0.25">
      <c r="R493" s="52">
        <v>20664.810000000001</v>
      </c>
    </row>
    <row r="494" spans="18:18" x14ac:dyDescent="0.25">
      <c r="R494" s="52">
        <v>2441140.85</v>
      </c>
    </row>
    <row r="495" spans="18:18" x14ac:dyDescent="0.25">
      <c r="R495" s="52">
        <v>252354.08</v>
      </c>
    </row>
    <row r="496" spans="18:18" x14ac:dyDescent="0.25">
      <c r="R496" s="52">
        <v>9637289.4900000002</v>
      </c>
    </row>
    <row r="497" spans="18:18" x14ac:dyDescent="0.25">
      <c r="R497" s="52">
        <v>2117844.46</v>
      </c>
    </row>
    <row r="498" spans="18:18" x14ac:dyDescent="0.25">
      <c r="R498" s="52">
        <v>1673020.49</v>
      </c>
    </row>
    <row r="499" spans="18:18" x14ac:dyDescent="0.25">
      <c r="R499" s="52">
        <v>1106994.6200000001</v>
      </c>
    </row>
    <row r="500" spans="18:18" x14ac:dyDescent="0.25">
      <c r="R500" s="52">
        <v>1250636.44</v>
      </c>
    </row>
    <row r="501" spans="18:18" x14ac:dyDescent="0.25">
      <c r="R501" s="52">
        <v>509787.63</v>
      </c>
    </row>
    <row r="502" spans="18:18" x14ac:dyDescent="0.25">
      <c r="R502" s="52">
        <v>471730.79</v>
      </c>
    </row>
    <row r="503" spans="18:18" x14ac:dyDescent="0.25">
      <c r="R503" s="52">
        <v>397120.91000000003</v>
      </c>
    </row>
    <row r="504" spans="18:18" x14ac:dyDescent="0.25">
      <c r="R504" s="52">
        <v>292805.36</v>
      </c>
    </row>
    <row r="505" spans="18:18" x14ac:dyDescent="0.25">
      <c r="R505" s="52">
        <v>220127.15</v>
      </c>
    </row>
    <row r="506" spans="18:18" x14ac:dyDescent="0.25">
      <c r="R506" s="52">
        <v>159491.00000000003</v>
      </c>
    </row>
    <row r="507" spans="18:18" x14ac:dyDescent="0.25">
      <c r="R507" s="52">
        <v>220779.4</v>
      </c>
    </row>
    <row r="508" spans="18:18" x14ac:dyDescent="0.25">
      <c r="R508" s="52">
        <v>134479.56999999998</v>
      </c>
    </row>
    <row r="509" spans="18:18" x14ac:dyDescent="0.25">
      <c r="R509" s="52">
        <v>11633.810000000001</v>
      </c>
    </row>
    <row r="510" spans="18:18" x14ac:dyDescent="0.25">
      <c r="R510" s="52">
        <v>560206.52999999991</v>
      </c>
    </row>
    <row r="511" spans="18:18" x14ac:dyDescent="0.25">
      <c r="R511" s="52">
        <v>466212.2099999999</v>
      </c>
    </row>
    <row r="512" spans="18:18" x14ac:dyDescent="0.25">
      <c r="R512" s="52">
        <v>10295.620000000001</v>
      </c>
    </row>
    <row r="513" spans="18:18" x14ac:dyDescent="0.25">
      <c r="R513" s="52">
        <v>5014.8999999999996</v>
      </c>
    </row>
    <row r="514" spans="18:18" x14ac:dyDescent="0.25">
      <c r="R514" s="52">
        <v>8493.08</v>
      </c>
    </row>
    <row r="515" spans="18:18" x14ac:dyDescent="0.25">
      <c r="R515" s="52">
        <v>23265.809999999998</v>
      </c>
    </row>
    <row r="516" spans="18:18" x14ac:dyDescent="0.25">
      <c r="R516" s="52">
        <v>1516252.0599999998</v>
      </c>
    </row>
    <row r="517" spans="18:18" x14ac:dyDescent="0.25">
      <c r="R517" s="52">
        <v>1088582.4400000002</v>
      </c>
    </row>
    <row r="518" spans="18:18" x14ac:dyDescent="0.25">
      <c r="R518" s="52">
        <v>943410.34999999986</v>
      </c>
    </row>
    <row r="519" spans="18:18" x14ac:dyDescent="0.25">
      <c r="R519" s="52">
        <v>633683.87</v>
      </c>
    </row>
    <row r="520" spans="18:18" x14ac:dyDescent="0.25">
      <c r="R520" s="52">
        <v>601758.86</v>
      </c>
    </row>
    <row r="521" spans="18:18" x14ac:dyDescent="0.25">
      <c r="R521" s="52">
        <v>462230.85000000003</v>
      </c>
    </row>
    <row r="522" spans="18:18" x14ac:dyDescent="0.25">
      <c r="R522" s="52">
        <v>451793.03</v>
      </c>
    </row>
    <row r="523" spans="18:18" x14ac:dyDescent="0.25">
      <c r="R523" s="52">
        <v>488491.59</v>
      </c>
    </row>
    <row r="524" spans="18:18" x14ac:dyDescent="0.25">
      <c r="R524" s="52">
        <v>373607.19000000006</v>
      </c>
    </row>
    <row r="525" spans="18:18" x14ac:dyDescent="0.25">
      <c r="R525" s="52">
        <v>351500.08999999997</v>
      </c>
    </row>
    <row r="526" spans="18:18" x14ac:dyDescent="0.25">
      <c r="R526" s="52">
        <v>279620.38</v>
      </c>
    </row>
    <row r="527" spans="18:18" x14ac:dyDescent="0.25">
      <c r="R527" s="52">
        <v>310551.21999999997</v>
      </c>
    </row>
    <row r="528" spans="18:18" x14ac:dyDescent="0.25">
      <c r="R528" s="52">
        <v>168384.8</v>
      </c>
    </row>
    <row r="529" spans="18:18" x14ac:dyDescent="0.25">
      <c r="R529" s="52">
        <v>163264.63000000003</v>
      </c>
    </row>
    <row r="530" spans="18:18" x14ac:dyDescent="0.25">
      <c r="R530" s="52">
        <v>92715.23000000001</v>
      </c>
    </row>
    <row r="531" spans="18:18" x14ac:dyDescent="0.25">
      <c r="R531" s="52">
        <v>159095.49000000002</v>
      </c>
    </row>
    <row r="532" spans="18:18" x14ac:dyDescent="0.25">
      <c r="R532" s="52">
        <v>54345.400000000009</v>
      </c>
    </row>
    <row r="533" spans="18:18" x14ac:dyDescent="0.25">
      <c r="R533" s="52">
        <v>82509.149999999994</v>
      </c>
    </row>
    <row r="534" spans="18:18" x14ac:dyDescent="0.25">
      <c r="R534" s="52">
        <v>61718.47</v>
      </c>
    </row>
    <row r="535" spans="18:18" x14ac:dyDescent="0.25">
      <c r="R535" s="52">
        <v>59041.130000000005</v>
      </c>
    </row>
    <row r="536" spans="18:18" x14ac:dyDescent="0.25">
      <c r="R536" s="52">
        <v>50703.76</v>
      </c>
    </row>
    <row r="537" spans="18:18" x14ac:dyDescent="0.25">
      <c r="R537" s="52">
        <v>41073.689999999995</v>
      </c>
    </row>
    <row r="538" spans="18:18" x14ac:dyDescent="0.25">
      <c r="R538" s="52">
        <v>43327.18</v>
      </c>
    </row>
    <row r="539" spans="18:18" x14ac:dyDescent="0.25">
      <c r="R539" s="52">
        <v>19271.160000000003</v>
      </c>
    </row>
    <row r="540" spans="18:18" x14ac:dyDescent="0.25">
      <c r="R540" s="52">
        <v>21804.93</v>
      </c>
    </row>
    <row r="541" spans="18:18" x14ac:dyDescent="0.25">
      <c r="R541" s="52">
        <v>4317.4399999999996</v>
      </c>
    </row>
    <row r="542" spans="18:18" x14ac:dyDescent="0.25">
      <c r="R542" s="52">
        <v>15231</v>
      </c>
    </row>
    <row r="543" spans="18:18" x14ac:dyDescent="0.25">
      <c r="R543" s="52">
        <v>43547669.18</v>
      </c>
    </row>
    <row r="544" spans="18:18" x14ac:dyDescent="0.25">
      <c r="R544" s="52">
        <v>23542897.050000001</v>
      </c>
    </row>
    <row r="545" spans="18:18" x14ac:dyDescent="0.25">
      <c r="R545" s="52">
        <v>17565020.589999996</v>
      </c>
    </row>
    <row r="546" spans="18:18" x14ac:dyDescent="0.25">
      <c r="R546" s="52">
        <v>14931996.380000001</v>
      </c>
    </row>
    <row r="547" spans="18:18" x14ac:dyDescent="0.25">
      <c r="R547" s="52">
        <v>7274612.9000000004</v>
      </c>
    </row>
    <row r="548" spans="18:18" x14ac:dyDescent="0.25">
      <c r="R548" s="52">
        <v>6339769.1000000006</v>
      </c>
    </row>
    <row r="549" spans="18:18" x14ac:dyDescent="0.25">
      <c r="R549" s="52">
        <v>3433275</v>
      </c>
    </row>
    <row r="550" spans="18:18" x14ac:dyDescent="0.25">
      <c r="R550" s="52">
        <v>1347576.1199999999</v>
      </c>
    </row>
    <row r="551" spans="18:18" x14ac:dyDescent="0.25">
      <c r="R551" s="52">
        <v>1627764.8</v>
      </c>
    </row>
    <row r="552" spans="18:18" x14ac:dyDescent="0.25">
      <c r="R552" s="52">
        <v>871392.68</v>
      </c>
    </row>
    <row r="553" spans="18:18" x14ac:dyDescent="0.25">
      <c r="R553" s="52">
        <v>863756.63</v>
      </c>
    </row>
    <row r="554" spans="18:18" x14ac:dyDescent="0.25">
      <c r="R554" s="52">
        <v>794314.16</v>
      </c>
    </row>
    <row r="555" spans="18:18" x14ac:dyDescent="0.25">
      <c r="R555" s="52">
        <v>1011074.39</v>
      </c>
    </row>
    <row r="556" spans="18:18" x14ac:dyDescent="0.25">
      <c r="R556" s="52">
        <v>525870.67000000004</v>
      </c>
    </row>
    <row r="557" spans="18:18" x14ac:dyDescent="0.25">
      <c r="R557" s="52">
        <v>558632.48</v>
      </c>
    </row>
    <row r="558" spans="18:18" x14ac:dyDescent="0.25">
      <c r="R558" s="52">
        <v>309670.5</v>
      </c>
    </row>
    <row r="559" spans="18:18" x14ac:dyDescent="0.25">
      <c r="R559" s="52">
        <v>441596.48</v>
      </c>
    </row>
    <row r="560" spans="18:18" x14ac:dyDescent="0.25">
      <c r="R560" s="52">
        <v>316503.15999999997</v>
      </c>
    </row>
    <row r="561" spans="18:18" x14ac:dyDescent="0.25">
      <c r="R561" s="52">
        <v>154181.67999999996</v>
      </c>
    </row>
    <row r="562" spans="18:18" x14ac:dyDescent="0.25">
      <c r="R562" s="52">
        <v>68832.38</v>
      </c>
    </row>
    <row r="563" spans="18:18" x14ac:dyDescent="0.25">
      <c r="R563" s="52">
        <v>82501.579999999987</v>
      </c>
    </row>
    <row r="564" spans="18:18" x14ac:dyDescent="0.25">
      <c r="R564" s="52">
        <v>90937.610000000015</v>
      </c>
    </row>
    <row r="565" spans="18:18" x14ac:dyDescent="0.25">
      <c r="R565" s="52">
        <v>111317.49</v>
      </c>
    </row>
    <row r="566" spans="18:18" x14ac:dyDescent="0.25">
      <c r="R566" s="52">
        <v>64795.67</v>
      </c>
    </row>
    <row r="567" spans="18:18" x14ac:dyDescent="0.25">
      <c r="R567" s="52">
        <v>45143.72</v>
      </c>
    </row>
    <row r="568" spans="18:18" x14ac:dyDescent="0.25">
      <c r="R568" s="52">
        <v>3568.17</v>
      </c>
    </row>
    <row r="569" spans="18:18" x14ac:dyDescent="0.25">
      <c r="R569" s="52">
        <v>3800.1900000000005</v>
      </c>
    </row>
    <row r="570" spans="18:18" x14ac:dyDescent="0.25">
      <c r="R570" s="52">
        <v>367.65999999999997</v>
      </c>
    </row>
    <row r="571" spans="18:18" x14ac:dyDescent="0.25">
      <c r="R571" s="52">
        <v>2209310.9899999998</v>
      </c>
    </row>
    <row r="572" spans="18:18" x14ac:dyDescent="0.25">
      <c r="R572" s="52">
        <v>85185.959999999992</v>
      </c>
    </row>
    <row r="573" spans="18:18" x14ac:dyDescent="0.25">
      <c r="R573" s="52">
        <v>487629.11000000004</v>
      </c>
    </row>
    <row r="574" spans="18:18" x14ac:dyDescent="0.25">
      <c r="R574" s="52">
        <v>44999.080000000009</v>
      </c>
    </row>
    <row r="575" spans="18:18" x14ac:dyDescent="0.25">
      <c r="R575" s="52">
        <v>15762.16</v>
      </c>
    </row>
    <row r="576" spans="18:18" x14ac:dyDescent="0.25">
      <c r="R576" s="52">
        <v>716153.61</v>
      </c>
    </row>
    <row r="577" spans="18:18" x14ac:dyDescent="0.25">
      <c r="R577" s="52">
        <v>498413.47</v>
      </c>
    </row>
    <row r="578" spans="18:18" x14ac:dyDescent="0.25">
      <c r="R578" s="52">
        <v>451132.2</v>
      </c>
    </row>
    <row r="579" spans="18:18" x14ac:dyDescent="0.25">
      <c r="R579" s="52">
        <v>107138.13</v>
      </c>
    </row>
    <row r="580" spans="18:18" x14ac:dyDescent="0.25">
      <c r="R580" s="52">
        <v>94187.67</v>
      </c>
    </row>
    <row r="581" spans="18:18" x14ac:dyDescent="0.25">
      <c r="R581" s="52">
        <v>108160.13</v>
      </c>
    </row>
    <row r="582" spans="18:18" x14ac:dyDescent="0.25">
      <c r="R582" s="52">
        <v>47262.25</v>
      </c>
    </row>
    <row r="583" spans="18:18" x14ac:dyDescent="0.25">
      <c r="R583" s="52">
        <v>45265.029999999992</v>
      </c>
    </row>
    <row r="584" spans="18:18" x14ac:dyDescent="0.25">
      <c r="R584" s="52">
        <v>27378.730000000003</v>
      </c>
    </row>
    <row r="585" spans="18:18" x14ac:dyDescent="0.25">
      <c r="R585" s="52">
        <v>29194.5</v>
      </c>
    </row>
    <row r="586" spans="18:18" x14ac:dyDescent="0.25">
      <c r="R586" s="52">
        <v>9866.4499999999989</v>
      </c>
    </row>
    <row r="587" spans="18:18" x14ac:dyDescent="0.25">
      <c r="R587" s="52">
        <v>22207.739999999998</v>
      </c>
    </row>
    <row r="588" spans="18:18" x14ac:dyDescent="0.25">
      <c r="R588" s="52">
        <v>10971769.640000001</v>
      </c>
    </row>
    <row r="589" spans="18:18" x14ac:dyDescent="0.25">
      <c r="R589" s="52">
        <v>4480285.2200000007</v>
      </c>
    </row>
    <row r="590" spans="18:18" x14ac:dyDescent="0.25">
      <c r="R590" s="52">
        <v>1392681.84</v>
      </c>
    </row>
    <row r="591" spans="18:18" x14ac:dyDescent="0.25">
      <c r="R591" s="52">
        <v>1360573.54</v>
      </c>
    </row>
    <row r="592" spans="18:18" x14ac:dyDescent="0.25">
      <c r="R592" s="52">
        <v>830638.39</v>
      </c>
    </row>
    <row r="593" spans="18:18" x14ac:dyDescent="0.25">
      <c r="R593" s="52">
        <v>614965.91999999993</v>
      </c>
    </row>
    <row r="594" spans="18:18" x14ac:dyDescent="0.25">
      <c r="R594" s="52">
        <v>388862.12</v>
      </c>
    </row>
    <row r="595" spans="18:18" x14ac:dyDescent="0.25">
      <c r="R595" s="52">
        <v>333371</v>
      </c>
    </row>
    <row r="596" spans="18:18" x14ac:dyDescent="0.25">
      <c r="R596" s="52">
        <v>66022.05</v>
      </c>
    </row>
    <row r="597" spans="18:18" x14ac:dyDescent="0.25">
      <c r="R597" s="52">
        <v>90784.36</v>
      </c>
    </row>
    <row r="598" spans="18:18" x14ac:dyDescent="0.25">
      <c r="R598" s="52">
        <v>133637.59</v>
      </c>
    </row>
    <row r="599" spans="18:18" x14ac:dyDescent="0.25">
      <c r="R599" s="52">
        <v>59667.18</v>
      </c>
    </row>
    <row r="600" spans="18:18" x14ac:dyDescent="0.25">
      <c r="R600" s="52">
        <v>26965.710000000003</v>
      </c>
    </row>
    <row r="601" spans="18:18" x14ac:dyDescent="0.25">
      <c r="R601" s="52">
        <v>11749.26</v>
      </c>
    </row>
    <row r="602" spans="18:18" x14ac:dyDescent="0.25">
      <c r="R602" s="52">
        <v>2708.16</v>
      </c>
    </row>
    <row r="603" spans="18:18" x14ac:dyDescent="0.25">
      <c r="R603" s="52">
        <v>17420.949999999997</v>
      </c>
    </row>
    <row r="604" spans="18:18" x14ac:dyDescent="0.25">
      <c r="R604" s="52">
        <v>10077.49</v>
      </c>
    </row>
    <row r="605" spans="18:18" x14ac:dyDescent="0.25">
      <c r="R605" s="52">
        <v>2230.84</v>
      </c>
    </row>
    <row r="606" spans="18:18" x14ac:dyDescent="0.25">
      <c r="R606" s="52">
        <v>479752.56</v>
      </c>
    </row>
    <row r="607" spans="18:18" x14ac:dyDescent="0.25">
      <c r="R607" s="52">
        <v>245420.65</v>
      </c>
    </row>
    <row r="608" spans="18:18" x14ac:dyDescent="0.25">
      <c r="R608" s="52">
        <v>145236.71</v>
      </c>
    </row>
    <row r="609" spans="18:18" x14ac:dyDescent="0.25">
      <c r="R609" s="52">
        <v>106240.9</v>
      </c>
    </row>
    <row r="610" spans="18:18" x14ac:dyDescent="0.25">
      <c r="R610" s="52">
        <v>76892.820000000007</v>
      </c>
    </row>
    <row r="611" spans="18:18" x14ac:dyDescent="0.25">
      <c r="R611" s="52">
        <v>79211.490000000005</v>
      </c>
    </row>
    <row r="612" spans="18:18" x14ac:dyDescent="0.25">
      <c r="R612" s="52">
        <v>100687.06</v>
      </c>
    </row>
    <row r="613" spans="18:18" x14ac:dyDescent="0.25">
      <c r="R613" s="52">
        <v>47918.830000000009</v>
      </c>
    </row>
    <row r="614" spans="18:18" x14ac:dyDescent="0.25">
      <c r="R614" s="52">
        <v>40831.22</v>
      </c>
    </row>
    <row r="615" spans="18:18" x14ac:dyDescent="0.25">
      <c r="R615" s="52">
        <v>18592.949999999997</v>
      </c>
    </row>
    <row r="616" spans="18:18" x14ac:dyDescent="0.25">
      <c r="R616" s="52">
        <v>25113.410000000003</v>
      </c>
    </row>
    <row r="617" spans="18:18" x14ac:dyDescent="0.25">
      <c r="R617" s="52">
        <v>18688.27</v>
      </c>
    </row>
    <row r="618" spans="18:18" x14ac:dyDescent="0.25">
      <c r="R618" s="52">
        <v>42777.39</v>
      </c>
    </row>
    <row r="619" spans="18:18" x14ac:dyDescent="0.25">
      <c r="R619" s="52">
        <f>SUM(9,R485:R618)/365</f>
        <v>532541.15536986291</v>
      </c>
    </row>
  </sheetData>
  <autoFilter ref="A12:T467" xr:uid="{4E2D5BA2-9853-4B14-ACD1-1D77EE90B284}">
    <filterColumn colId="2">
      <filters>
        <filter val="ECOPETROL S.A."/>
        <filter val="EQUION ENERGÍA LIMITED"/>
        <filter val="HOCOL S.A."/>
      </filters>
    </filterColumn>
    <sortState xmlns:xlrd2="http://schemas.microsoft.com/office/spreadsheetml/2017/richdata2" ref="A13:T453">
      <sortCondition ref="E12:E467"/>
    </sortState>
  </autoFilter>
  <mergeCells count="9">
    <mergeCell ref="A7:Q7"/>
    <mergeCell ref="A8:Q8"/>
    <mergeCell ref="A10:Q10"/>
    <mergeCell ref="A1:Q1"/>
    <mergeCell ref="A2:Q2"/>
    <mergeCell ref="A3:Q3"/>
    <mergeCell ref="A4:Q4"/>
    <mergeCell ref="A5:Q5"/>
    <mergeCell ref="A6:Q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B85B-B957-48BA-8D96-1D76E7FE2452}">
  <dimension ref="A2:AB174"/>
  <sheetViews>
    <sheetView tabSelected="1" zoomScaleNormal="100" workbookViewId="0">
      <selection activeCell="D4" sqref="D4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18" width="11.42578125" style="28"/>
    <col min="19" max="19" width="25.7109375" style="28" customWidth="1"/>
    <col min="20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>
      <c r="F3" s="28" t="s">
        <v>189</v>
      </c>
    </row>
    <row r="4" spans="1:28" x14ac:dyDescent="0.25">
      <c r="C4" s="56" t="s">
        <v>5</v>
      </c>
      <c r="D4" s="57" t="s">
        <v>874</v>
      </c>
      <c r="F4" s="28" t="s">
        <v>189</v>
      </c>
    </row>
    <row r="5" spans="1:28" x14ac:dyDescent="0.25">
      <c r="C5" s="62" t="s">
        <v>788</v>
      </c>
      <c r="D5" s="58" t="e">
        <f>+_xlfn.XLOOKUP($D$4,'Compilado-g-19'!F3:F3524,'Compilado-g-19'!C3:C3524)</f>
        <v>#N/A</v>
      </c>
      <c r="F5" s="28" t="s">
        <v>192</v>
      </c>
    </row>
    <row r="6" spans="1:28" x14ac:dyDescent="0.25">
      <c r="C6" s="62" t="s">
        <v>789</v>
      </c>
      <c r="D6" s="58" t="e">
        <f>+_xlfn.XLOOKUP($D$4,'Combinado-o-19'!E13:E467,'Combinado-o-19'!A13:A467)</f>
        <v>#N/A</v>
      </c>
      <c r="F6" s="28" t="s">
        <v>192</v>
      </c>
    </row>
    <row r="7" spans="1:28" x14ac:dyDescent="0.25">
      <c r="C7" s="63" t="s">
        <v>790</v>
      </c>
      <c r="D7" s="59" t="e">
        <f>+_xlfn.XLOOKUP($D$4,'Compilado-g-19'!F3:F3524,'Compilado-g-19'!E3:E3524)</f>
        <v>#N/A</v>
      </c>
    </row>
    <row r="8" spans="1:28" ht="15.75" thickBot="1" x14ac:dyDescent="0.3">
      <c r="C8" s="64" t="s">
        <v>791</v>
      </c>
      <c r="D8" s="60" t="e">
        <f>+_xlfn.XLOOKUP($D$4,'Combinado-o-19'!E13:E467,'Combinado-o-19'!C13:C467)</f>
        <v>#N/A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A11" s="28" t="s">
        <v>873</v>
      </c>
      <c r="D11" s="31" t="s">
        <v>569</v>
      </c>
      <c r="E11" s="28">
        <f>+SUMIFS('Compilado-g-19'!H$3:H$3524,'Compilado-g-19'!$F$3:$F$3524,$D$4)</f>
        <v>0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0</v>
      </c>
      <c r="I11" s="28">
        <f>+SUMIFS('Compilado-g-19'!L3:L3524,'Compilado-g-19'!$F$3:$F$3524,$D$4)</f>
        <v>0</v>
      </c>
      <c r="J11" s="28">
        <f>+SUMIFS('Compilado-g-19'!M3:M3524,'Compilado-g-19'!$F$3:$F$3524,$D$4)</f>
        <v>0</v>
      </c>
      <c r="K11" s="28">
        <f>+SUMIFS('Compilado-g-19'!N3:N3524,'Compilado-g-19'!$F$3:$F$3524,$D$4)</f>
        <v>0</v>
      </c>
      <c r="L11" s="28">
        <f>+SUMIFS('Compilado-g-19'!O3:O3524,'Compilado-g-19'!$F$3:$F$3524,$D$4)</f>
        <v>0</v>
      </c>
      <c r="N11" s="28">
        <f>+E11-SUM(E12:E23)</f>
        <v>0</v>
      </c>
      <c r="O11" s="32" t="str">
        <f>+IF(N11&gt;-1,"CORRECTO",IF(N11&lt;1,"CORRECTO"))</f>
        <v>CORRECTO</v>
      </c>
      <c r="S11" s="14" t="s">
        <v>794</v>
      </c>
      <c r="T11" s="14"/>
      <c r="V11" s="14"/>
    </row>
    <row r="12" spans="1:28" x14ac:dyDescent="0.25">
      <c r="A12" s="28" t="s">
        <v>465</v>
      </c>
      <c r="B12" s="28" t="s">
        <v>845</v>
      </c>
      <c r="C12" s="28">
        <v>3.99</v>
      </c>
      <c r="D12" s="31">
        <v>1</v>
      </c>
      <c r="E12" s="28">
        <f>+SUMIFS('Compilado-g-19'!H$3:H$3524,'Compilado-g-19'!$F$3:$F$3524,$D$4,'Compilado-g-19'!$B$3:$B$3524,Reporte_ECP_GAS_2019!$D12)</f>
        <v>0</v>
      </c>
      <c r="F12" s="28">
        <f>+SUMIFS('Compilado-g-19'!I$3:I$3524,'Compilado-g-19'!$F$3:$F$3524,$D$4,'Compilado-g-19'!$B$3:$B$3524,Reporte_ECP_GAS_2019!$D12)</f>
        <v>0</v>
      </c>
      <c r="G12" s="28">
        <f>+SUMIFS('Compilado-g-19'!J$3:J$3524,'Compilado-g-19'!$F$3:$F$3524,$D$4,'Compilado-g-19'!$B$3:$B$3524,Reporte_ECP_GAS_2019!$D12)</f>
        <v>0</v>
      </c>
      <c r="H12" s="28">
        <f>+SUMIFS('Compilado-g-19'!K$3:K$3524,'Compilado-g-19'!$F$3:$F$3524,$D$4,'Compilado-g-19'!$B$3:$B$3524,Reporte_ECP_GAS_2019!$D12)</f>
        <v>0</v>
      </c>
      <c r="I12" s="28">
        <f>+SUMIFS('Compilado-g-19'!L$3:L$3524,'Compilado-g-19'!$F$3:$F$3524,$D$4,'Compilado-g-19'!$B$3:$B$3524,Reporte_ECP_GAS_2019!$D12)</f>
        <v>0</v>
      </c>
      <c r="J12" s="28">
        <f>+SUMIFS('Compilado-g-19'!M$3:M$3524,'Compilado-g-19'!$F$3:$F$3524,$D$4,'Compilado-g-19'!$B$3:$B$3524,Reporte_ECP_GAS_2019!$D12)</f>
        <v>0</v>
      </c>
      <c r="K12" s="28">
        <f>+SUMIFS('Compilado-g-19'!N$3:N$3524,'Compilado-g-19'!$F$3:$F$3524,$D$4,'Compilado-g-19'!$B$3:$B$3524,Reporte_ECP_GAS_2019!$D12)</f>
        <v>0</v>
      </c>
      <c r="L12" s="28">
        <f>+SUMIFS('Compilado-g-19'!O$3:O$3524,'Compilado-g-19'!$F$3:$F$3524,$D$4,'Compilado-g-19'!$B$3:$B$3524,Reporte_ECP_GAS_2019!$D12)</f>
        <v>0</v>
      </c>
      <c r="S12" s="14" t="s">
        <v>795</v>
      </c>
      <c r="T12" s="14"/>
      <c r="V12" s="14"/>
      <c r="W12" s="14"/>
    </row>
    <row r="13" spans="1:28" x14ac:dyDescent="0.25">
      <c r="A13" s="28" t="s">
        <v>467</v>
      </c>
      <c r="B13" s="28" t="s">
        <v>845</v>
      </c>
      <c r="C13" s="28">
        <v>18.809999999999999</v>
      </c>
      <c r="D13" s="31">
        <v>2</v>
      </c>
      <c r="E13" s="28">
        <f>+SUMIFS('Compilado-g-19'!H$3:H$3524,'Compilado-g-19'!$F$3:$F$3524,$D$4,'Compilado-g-19'!$B$3:$B$3524,Reporte_ECP_GAS_2019!$D13)</f>
        <v>0</v>
      </c>
      <c r="F13" s="28">
        <f>+SUMIFS('Compilado-g-19'!I$3:I$3524,'Compilado-g-19'!$F$3:$F$3524,$D$4,'Compilado-g-19'!$B$3:$B$3524,Reporte_ECP_GAS_2019!$D13)</f>
        <v>0</v>
      </c>
      <c r="G13" s="28">
        <f>+SUMIFS('Compilado-g-19'!J$3:J$3524,'Compilado-g-19'!$F$3:$F$3524,$D$4,'Compilado-g-19'!$B$3:$B$3524,Reporte_ECP_GAS_2019!$D13)</f>
        <v>0</v>
      </c>
      <c r="H13" s="28">
        <f>+SUMIFS('Compilado-g-19'!K$3:K$3524,'Compilado-g-19'!$F$3:$F$3524,$D$4,'Compilado-g-19'!$B$3:$B$3524,Reporte_ECP_GAS_2019!$D13)</f>
        <v>0</v>
      </c>
      <c r="I13" s="28">
        <f>+SUMIFS('Compilado-g-19'!L$3:L$3524,'Compilado-g-19'!$F$3:$F$3524,$D$4,'Compilado-g-19'!$B$3:$B$3524,Reporte_ECP_GAS_2019!$D13)</f>
        <v>0</v>
      </c>
      <c r="J13" s="28">
        <f>+SUMIFS('Compilado-g-19'!M$3:M$3524,'Compilado-g-19'!$F$3:$F$3524,$D$4,'Compilado-g-19'!$B$3:$B$3524,Reporte_ECP_GAS_2019!$D13)</f>
        <v>0</v>
      </c>
      <c r="K13" s="28">
        <f>+SUMIFS('Compilado-g-19'!N$3:N$3524,'Compilado-g-19'!$F$3:$F$3524,$D$4,'Compilado-g-19'!$B$3:$B$3524,Reporte_ECP_GAS_2019!$D13)</f>
        <v>0</v>
      </c>
      <c r="L13" s="28">
        <f>+SUMIFS('Compilado-g-19'!O$3:O$3524,'Compilado-g-19'!$F$3:$F$3524,$D$4,'Compilado-g-19'!$B$3:$B$3524,Reporte_ECP_GAS_2019!$D13)</f>
        <v>0</v>
      </c>
      <c r="S13" s="14" t="s">
        <v>796</v>
      </c>
      <c r="T13" s="14"/>
      <c r="V13" s="14"/>
      <c r="W13" s="14"/>
    </row>
    <row r="14" spans="1:28" x14ac:dyDescent="0.25">
      <c r="A14" s="28" t="s">
        <v>135</v>
      </c>
      <c r="B14" s="28" t="s">
        <v>845</v>
      </c>
      <c r="C14" s="28">
        <v>3.07</v>
      </c>
      <c r="D14" s="31">
        <v>3</v>
      </c>
      <c r="E14" s="28">
        <f>+SUMIFS('Compilado-g-19'!H$3:H$3524,'Compilado-g-19'!$F$3:$F$3524,$D$4,'Compilado-g-19'!$B$3:$B$3524,Reporte_ECP_GAS_2019!$D14)</f>
        <v>0</v>
      </c>
      <c r="F14" s="28">
        <f>+SUMIFS('Compilado-g-19'!I$3:I$3524,'Compilado-g-19'!$F$3:$F$3524,$D$4,'Compilado-g-19'!$B$3:$B$3524,Reporte_ECP_GAS_2019!$D14)</f>
        <v>0</v>
      </c>
      <c r="G14" s="28">
        <f>+SUMIFS('Compilado-g-19'!J$3:J$3524,'Compilado-g-19'!$F$3:$F$3524,$D$4,'Compilado-g-19'!$B$3:$B$3524,Reporte_ECP_GAS_2019!$D14)</f>
        <v>0</v>
      </c>
      <c r="H14" s="28">
        <f>+SUMIFS('Compilado-g-19'!K$3:K$3524,'Compilado-g-19'!$F$3:$F$3524,$D$4,'Compilado-g-19'!$B$3:$B$3524,Reporte_ECP_GAS_2019!$D14)</f>
        <v>0</v>
      </c>
      <c r="I14" s="28">
        <f>+SUMIFS('Compilado-g-19'!L$3:L$3524,'Compilado-g-19'!$F$3:$F$3524,$D$4,'Compilado-g-19'!$B$3:$B$3524,Reporte_ECP_GAS_2019!$D14)</f>
        <v>0</v>
      </c>
      <c r="J14" s="28">
        <f>+SUMIFS('Compilado-g-19'!M$3:M$3524,'Compilado-g-19'!$F$3:$F$3524,$D$4,'Compilado-g-19'!$B$3:$B$3524,Reporte_ECP_GAS_2019!$D14)</f>
        <v>0</v>
      </c>
      <c r="K14" s="28">
        <f>+SUMIFS('Compilado-g-19'!N$3:N$3524,'Compilado-g-19'!$F$3:$F$3524,$D$4,'Compilado-g-19'!$B$3:$B$3524,Reporte_ECP_GAS_2019!$D14)</f>
        <v>0</v>
      </c>
      <c r="L14" s="28">
        <f>+SUMIFS('Compilado-g-19'!O$3:O$3524,'Compilado-g-19'!$F$3:$F$3524,$D$4,'Compilado-g-19'!$B$3:$B$3524,Reporte_ECP_GAS_2019!$D14)</f>
        <v>0</v>
      </c>
      <c r="S14" s="14" t="s">
        <v>801</v>
      </c>
      <c r="T14" s="14"/>
      <c r="V14" s="14"/>
      <c r="W14" s="14"/>
    </row>
    <row r="15" spans="1:28" x14ac:dyDescent="0.25">
      <c r="D15" s="31">
        <v>4</v>
      </c>
      <c r="E15" s="28">
        <f>+SUMIFS('Compilado-g-19'!H$3:H$3524,'Compilado-g-19'!$F$3:$F$3524,$D$4,'Compilado-g-19'!$B$3:$B$3524,Reporte_ECP_GAS_2019!$D15)</f>
        <v>0</v>
      </c>
      <c r="F15" s="28">
        <f>+SUMIFS('Compilado-g-19'!I$3:I$3524,'Compilado-g-19'!$F$3:$F$3524,$D$4,'Compilado-g-19'!$B$3:$B$3524,Reporte_ECP_GAS_2019!$D15)</f>
        <v>0</v>
      </c>
      <c r="G15" s="28">
        <f>+SUMIFS('Compilado-g-19'!J$3:J$3524,'Compilado-g-19'!$F$3:$F$3524,$D$4,'Compilado-g-19'!$B$3:$B$3524,Reporte_ECP_GAS_2019!$D15)</f>
        <v>0</v>
      </c>
      <c r="H15" s="28">
        <f>+SUMIFS('Compilado-g-19'!K$3:K$3524,'Compilado-g-19'!$F$3:$F$3524,$D$4,'Compilado-g-19'!$B$3:$B$3524,Reporte_ECP_GAS_2019!$D15)</f>
        <v>0</v>
      </c>
      <c r="I15" s="28">
        <f>+SUMIFS('Compilado-g-19'!L$3:L$3524,'Compilado-g-19'!$F$3:$F$3524,$D$4,'Compilado-g-19'!$B$3:$B$3524,Reporte_ECP_GAS_2019!$D15)</f>
        <v>0</v>
      </c>
      <c r="J15" s="28">
        <f>+SUMIFS('Compilado-g-19'!M$3:M$3524,'Compilado-g-19'!$F$3:$F$3524,$D$4,'Compilado-g-19'!$B$3:$B$3524,Reporte_ECP_GAS_2019!$D15)</f>
        <v>0</v>
      </c>
      <c r="K15" s="28">
        <f>+SUMIFS('Compilado-g-19'!N$3:N$3524,'Compilado-g-19'!$F$3:$F$3524,$D$4,'Compilado-g-19'!$B$3:$B$3524,Reporte_ECP_GAS_2019!$D15)</f>
        <v>0</v>
      </c>
      <c r="L15" s="28">
        <f>+SUMIFS('Compilado-g-19'!O$3:O$3524,'Compilado-g-19'!$F$3:$F$3524,$D$4,'Compilado-g-19'!$B$3:$B$3524,Reporte_ECP_GAS_2019!$D15)</f>
        <v>0</v>
      </c>
      <c r="S15" s="14" t="s">
        <v>808</v>
      </c>
      <c r="T15" s="14"/>
      <c r="V15" s="14"/>
      <c r="W15" s="14"/>
    </row>
    <row r="16" spans="1:28" x14ac:dyDescent="0.25">
      <c r="D16" s="31">
        <v>5</v>
      </c>
      <c r="E16" s="28">
        <f>+SUMIFS('Compilado-g-19'!H$3:H$3524,'Compilado-g-19'!$F$3:$F$3524,$D$4,'Compilado-g-19'!$B$3:$B$3524,Reporte_ECP_GAS_2019!$D16)</f>
        <v>0</v>
      </c>
      <c r="F16" s="28">
        <f>+SUMIFS('Compilado-g-19'!I$3:I$3524,'Compilado-g-19'!$F$3:$F$3524,$D$4,'Compilado-g-19'!$B$3:$B$3524,Reporte_ECP_GAS_2019!$D16)</f>
        <v>0</v>
      </c>
      <c r="G16" s="28">
        <f>+SUMIFS('Compilado-g-19'!J$3:J$3524,'Compilado-g-19'!$F$3:$F$3524,$D$4,'Compilado-g-19'!$B$3:$B$3524,Reporte_ECP_GAS_2019!$D16)</f>
        <v>0</v>
      </c>
      <c r="H16" s="28">
        <f>+SUMIFS('Compilado-g-19'!K$3:K$3524,'Compilado-g-19'!$F$3:$F$3524,$D$4,'Compilado-g-19'!$B$3:$B$3524,Reporte_ECP_GAS_2019!$D16)</f>
        <v>0</v>
      </c>
      <c r="I16" s="28">
        <f>+SUMIFS('Compilado-g-19'!L$3:L$3524,'Compilado-g-19'!$F$3:$F$3524,$D$4,'Compilado-g-19'!$B$3:$B$3524,Reporte_ECP_GAS_2019!$D16)</f>
        <v>0</v>
      </c>
      <c r="J16" s="28">
        <f>+SUMIFS('Compilado-g-19'!M$3:M$3524,'Compilado-g-19'!$F$3:$F$3524,$D$4,'Compilado-g-19'!$B$3:$B$3524,Reporte_ECP_GAS_2019!$D16)</f>
        <v>0</v>
      </c>
      <c r="K16" s="28">
        <f>+SUMIFS('Compilado-g-19'!N$3:N$3524,'Compilado-g-19'!$F$3:$F$3524,$D$4,'Compilado-g-19'!$B$3:$B$3524,Reporte_ECP_GAS_2019!$D16)</f>
        <v>0</v>
      </c>
      <c r="L16" s="28">
        <f>+SUMIFS('Compilado-g-19'!O$3:O$3524,'Compilado-g-19'!$F$3:$F$3524,$D$4,'Compilado-g-19'!$B$3:$B$3524,Reporte_ECP_GAS_2019!$D16)</f>
        <v>0</v>
      </c>
      <c r="S16" s="14" t="s">
        <v>797</v>
      </c>
      <c r="T16" s="14"/>
      <c r="V16" s="14"/>
      <c r="W16" s="14"/>
    </row>
    <row r="17" spans="1:23" x14ac:dyDescent="0.25">
      <c r="A17" s="28" t="s">
        <v>872</v>
      </c>
      <c r="D17" s="31">
        <v>6</v>
      </c>
      <c r="E17" s="28">
        <f>+SUMIFS('Compilado-g-19'!H$3:H$3524,'Compilado-g-19'!$F$3:$F$3524,$D$4,'Compilado-g-19'!$B$3:$B$3524,Reporte_ECP_GAS_2019!$D17)</f>
        <v>0</v>
      </c>
      <c r="F17" s="28">
        <f>+SUMIFS('Compilado-g-19'!I$3:I$3524,'Compilado-g-19'!$F$3:$F$3524,$D$4,'Compilado-g-19'!$B$3:$B$3524,Reporte_ECP_GAS_2019!$D17)</f>
        <v>0</v>
      </c>
      <c r="G17" s="28">
        <f>+SUMIFS('Compilado-g-19'!J$3:J$3524,'Compilado-g-19'!$F$3:$F$3524,$D$4,'Compilado-g-19'!$B$3:$B$3524,Reporte_ECP_GAS_2019!$D17)</f>
        <v>0</v>
      </c>
      <c r="H17" s="28">
        <f>+SUMIFS('Compilado-g-19'!K$3:K$3524,'Compilado-g-19'!$F$3:$F$3524,$D$4,'Compilado-g-19'!$B$3:$B$3524,Reporte_ECP_GAS_2019!$D17)</f>
        <v>0</v>
      </c>
      <c r="I17" s="28">
        <f>+SUMIFS('Compilado-g-19'!L$3:L$3524,'Compilado-g-19'!$F$3:$F$3524,$D$4,'Compilado-g-19'!$B$3:$B$3524,Reporte_ECP_GAS_2019!$D17)</f>
        <v>0</v>
      </c>
      <c r="J17" s="28">
        <f>+SUMIFS('Compilado-g-19'!M$3:M$3524,'Compilado-g-19'!$F$3:$F$3524,$D$4,'Compilado-g-19'!$B$3:$B$3524,Reporte_ECP_GAS_2019!$D17)</f>
        <v>0</v>
      </c>
      <c r="K17" s="28">
        <f>+SUMIFS('Compilado-g-19'!N$3:N$3524,'Compilado-g-19'!$F$3:$F$3524,$D$4,'Compilado-g-19'!$B$3:$B$3524,Reporte_ECP_GAS_2019!$D17)</f>
        <v>0</v>
      </c>
      <c r="L17" s="28">
        <f>+SUMIFS('Compilado-g-19'!O$3:O$3524,'Compilado-g-19'!$F$3:$F$3524,$D$4,'Compilado-g-19'!$B$3:$B$3524,Reporte_ECP_GAS_2019!$D17)</f>
        <v>0</v>
      </c>
      <c r="S17" s="14" t="s">
        <v>809</v>
      </c>
      <c r="T17" s="14"/>
      <c r="V17" s="14"/>
      <c r="W17" s="14"/>
    </row>
    <row r="18" spans="1:23" x14ac:dyDescent="0.25">
      <c r="A18" s="28" t="s">
        <v>430</v>
      </c>
      <c r="D18" s="31">
        <v>7</v>
      </c>
      <c r="E18" s="28">
        <f>+SUMIFS('Compilado-g-19'!H$3:H$3524,'Compilado-g-19'!$F$3:$F$3524,$D$4,'Compilado-g-19'!$B$3:$B$3524,Reporte_ECP_GAS_2019!$D18)</f>
        <v>0</v>
      </c>
      <c r="F18" s="28">
        <f>+SUMIFS('Compilado-g-19'!I$3:I$3524,'Compilado-g-19'!$F$3:$F$3524,$D$4,'Compilado-g-19'!$B$3:$B$3524,Reporte_ECP_GAS_2019!$D18)</f>
        <v>0</v>
      </c>
      <c r="G18" s="28">
        <f>+SUMIFS('Compilado-g-19'!J$3:J$3524,'Compilado-g-19'!$F$3:$F$3524,$D$4,'Compilado-g-19'!$B$3:$B$3524,Reporte_ECP_GAS_2019!$D18)</f>
        <v>0</v>
      </c>
      <c r="H18" s="28">
        <f>+SUMIFS('Compilado-g-19'!K$3:K$3524,'Compilado-g-19'!$F$3:$F$3524,$D$4,'Compilado-g-19'!$B$3:$B$3524,Reporte_ECP_GAS_2019!$D18)</f>
        <v>0</v>
      </c>
      <c r="I18" s="28">
        <f>+SUMIFS('Compilado-g-19'!L$3:L$3524,'Compilado-g-19'!$F$3:$F$3524,$D$4,'Compilado-g-19'!$B$3:$B$3524,Reporte_ECP_GAS_2019!$D18)</f>
        <v>0</v>
      </c>
      <c r="J18" s="28">
        <f>+SUMIFS('Compilado-g-19'!M$3:M$3524,'Compilado-g-19'!$F$3:$F$3524,$D$4,'Compilado-g-19'!$B$3:$B$3524,Reporte_ECP_GAS_2019!$D18)</f>
        <v>0</v>
      </c>
      <c r="K18" s="28">
        <f>+SUMIFS('Compilado-g-19'!N$3:N$3524,'Compilado-g-19'!$F$3:$F$3524,$D$4,'Compilado-g-19'!$B$3:$B$3524,Reporte_ECP_GAS_2019!$D18)</f>
        <v>0</v>
      </c>
      <c r="L18" s="28">
        <f>+SUMIFS('Compilado-g-19'!O$3:O$3524,'Compilado-g-19'!$F$3:$F$3524,$D$4,'Compilado-g-19'!$B$3:$B$3524,Reporte_ECP_GAS_2019!$D18)</f>
        <v>0</v>
      </c>
      <c r="S18" s="14" t="s">
        <v>800</v>
      </c>
      <c r="T18" s="14"/>
      <c r="V18" s="14"/>
      <c r="W18" s="14"/>
    </row>
    <row r="19" spans="1:23" x14ac:dyDescent="0.25">
      <c r="D19" s="31">
        <v>8</v>
      </c>
      <c r="E19" s="28">
        <f>+SUMIFS('Compilado-g-19'!H$3:H$3524,'Compilado-g-19'!$F$3:$F$3524,$D$4,'Compilado-g-19'!$B$3:$B$3524,Reporte_ECP_GAS_2019!$D19)</f>
        <v>0</v>
      </c>
      <c r="F19" s="28">
        <f>+SUMIFS('Compilado-g-19'!I$3:I$3524,'Compilado-g-19'!$F$3:$F$3524,$D$4,'Compilado-g-19'!$B$3:$B$3524,Reporte_ECP_GAS_2019!$D19)</f>
        <v>0</v>
      </c>
      <c r="G19" s="28">
        <f>+SUMIFS('Compilado-g-19'!J$3:J$3524,'Compilado-g-19'!$F$3:$F$3524,$D$4,'Compilado-g-19'!$B$3:$B$3524,Reporte_ECP_GAS_2019!$D19)</f>
        <v>0</v>
      </c>
      <c r="H19" s="28">
        <f>+SUMIFS('Compilado-g-19'!K$3:K$3524,'Compilado-g-19'!$F$3:$F$3524,$D$4,'Compilado-g-19'!$B$3:$B$3524,Reporte_ECP_GAS_2019!$D19)</f>
        <v>0</v>
      </c>
      <c r="I19" s="28">
        <f>+SUMIFS('Compilado-g-19'!L$3:L$3524,'Compilado-g-19'!$F$3:$F$3524,$D$4,'Compilado-g-19'!$B$3:$B$3524,Reporte_ECP_GAS_2019!$D19)</f>
        <v>0</v>
      </c>
      <c r="J19" s="28">
        <f>+SUMIFS('Compilado-g-19'!M$3:M$3524,'Compilado-g-19'!$F$3:$F$3524,$D$4,'Compilado-g-19'!$B$3:$B$3524,Reporte_ECP_GAS_2019!$D19)</f>
        <v>0</v>
      </c>
      <c r="K19" s="28">
        <f>+SUMIFS('Compilado-g-19'!N$3:N$3524,'Compilado-g-19'!$F$3:$F$3524,$D$4,'Compilado-g-19'!$B$3:$B$3524,Reporte_ECP_GAS_2019!$D19)</f>
        <v>0</v>
      </c>
      <c r="L19" s="28">
        <f>+SUMIFS('Compilado-g-19'!O$3:O$3524,'Compilado-g-19'!$F$3:$F$3524,$D$4,'Compilado-g-19'!$B$3:$B$3524,Reporte_ECP_GAS_2019!$D19)</f>
        <v>0</v>
      </c>
      <c r="S19" s="14" t="s">
        <v>810</v>
      </c>
      <c r="T19" s="14"/>
      <c r="V19" s="14"/>
      <c r="W19" s="14"/>
    </row>
    <row r="20" spans="1:23" x14ac:dyDescent="0.25">
      <c r="D20" s="31">
        <v>9</v>
      </c>
      <c r="E20" s="28">
        <f>+SUMIFS('Compilado-g-19'!H$3:H$3524,'Compilado-g-19'!$F$3:$F$3524,$D$4,'Compilado-g-19'!$B$3:$B$3524,Reporte_ECP_GAS_2019!$D20)</f>
        <v>0</v>
      </c>
      <c r="F20" s="28">
        <f>+SUMIFS('Compilado-g-19'!I$3:I$3524,'Compilado-g-19'!$F$3:$F$3524,$D$4,'Compilado-g-19'!$B$3:$B$3524,Reporte_ECP_GAS_2019!$D20)</f>
        <v>0</v>
      </c>
      <c r="G20" s="28">
        <f>+SUMIFS('Compilado-g-19'!J$3:J$3524,'Compilado-g-19'!$F$3:$F$3524,$D$4,'Compilado-g-19'!$B$3:$B$3524,Reporte_ECP_GAS_2019!$D20)</f>
        <v>0</v>
      </c>
      <c r="H20" s="28">
        <f>+SUMIFS('Compilado-g-19'!K$3:K$3524,'Compilado-g-19'!$F$3:$F$3524,$D$4,'Compilado-g-19'!$B$3:$B$3524,Reporte_ECP_GAS_2019!$D20)</f>
        <v>0</v>
      </c>
      <c r="I20" s="28">
        <f>+SUMIFS('Compilado-g-19'!L$3:L$3524,'Compilado-g-19'!$F$3:$F$3524,$D$4,'Compilado-g-19'!$B$3:$B$3524,Reporte_ECP_GAS_2019!$D20)</f>
        <v>0</v>
      </c>
      <c r="J20" s="28">
        <f>+SUMIFS('Compilado-g-19'!M$3:M$3524,'Compilado-g-19'!$F$3:$F$3524,$D$4,'Compilado-g-19'!$B$3:$B$3524,Reporte_ECP_GAS_2019!$D20)</f>
        <v>0</v>
      </c>
      <c r="K20" s="28">
        <f>+SUMIFS('Compilado-g-19'!N$3:N$3524,'Compilado-g-19'!$F$3:$F$3524,$D$4,'Compilado-g-19'!$B$3:$B$3524,Reporte_ECP_GAS_2019!$D20)</f>
        <v>0</v>
      </c>
      <c r="L20" s="28">
        <f>+SUMIFS('Compilado-g-19'!O$3:O$3524,'Compilado-g-19'!$F$3:$F$3524,$D$4,'Compilado-g-19'!$B$3:$B$3524,Reporte_ECP_GAS_2019!$D20)</f>
        <v>0</v>
      </c>
      <c r="S20" s="14" t="s">
        <v>811</v>
      </c>
    </row>
    <row r="21" spans="1:23" x14ac:dyDescent="0.25">
      <c r="D21" s="31">
        <v>10</v>
      </c>
      <c r="E21" s="28">
        <f>+SUMIFS('Compilado-g-19'!H$3:H$3524,'Compilado-g-19'!$F$3:$F$3524,$D$4,'Compilado-g-19'!$B$3:$B$3524,Reporte_ECP_GAS_2019!$D21)</f>
        <v>0</v>
      </c>
      <c r="F21" s="28">
        <f>+SUMIFS('Compilado-g-19'!I$3:I$3524,'Compilado-g-19'!$F$3:$F$3524,$D$4,'Compilado-g-19'!$B$3:$B$3524,Reporte_ECP_GAS_2019!$D21)</f>
        <v>0</v>
      </c>
      <c r="G21" s="28">
        <f>+SUMIFS('Compilado-g-19'!J$3:J$3524,'Compilado-g-19'!$F$3:$F$3524,$D$4,'Compilado-g-19'!$B$3:$B$3524,Reporte_ECP_GAS_2019!$D21)</f>
        <v>0</v>
      </c>
      <c r="H21" s="28">
        <f>+SUMIFS('Compilado-g-19'!K$3:K$3524,'Compilado-g-19'!$F$3:$F$3524,$D$4,'Compilado-g-19'!$B$3:$B$3524,Reporte_ECP_GAS_2019!$D21)</f>
        <v>0</v>
      </c>
      <c r="I21" s="28">
        <f>+SUMIFS('Compilado-g-19'!L$3:L$3524,'Compilado-g-19'!$F$3:$F$3524,$D$4,'Compilado-g-19'!$B$3:$B$3524,Reporte_ECP_GAS_2019!$D21)</f>
        <v>0</v>
      </c>
      <c r="J21" s="28">
        <f>+SUMIFS('Compilado-g-19'!M$3:M$3524,'Compilado-g-19'!$F$3:$F$3524,$D$4,'Compilado-g-19'!$B$3:$B$3524,Reporte_ECP_GAS_2019!$D21)</f>
        <v>0</v>
      </c>
      <c r="K21" s="28">
        <f>+SUMIFS('Compilado-g-19'!N$3:N$3524,'Compilado-g-19'!$F$3:$F$3524,$D$4,'Compilado-g-19'!$B$3:$B$3524,Reporte_ECP_GAS_2019!$D21)</f>
        <v>0</v>
      </c>
      <c r="L21" s="28">
        <f>+SUMIFS('Compilado-g-19'!O$3:O$3524,'Compilado-g-19'!$F$3:$F$3524,$D$4,'Compilado-g-19'!$B$3:$B$3524,Reporte_ECP_GAS_2019!$D21)</f>
        <v>0</v>
      </c>
      <c r="S21" s="14" t="s">
        <v>812</v>
      </c>
    </row>
    <row r="22" spans="1:23" x14ac:dyDescent="0.25">
      <c r="D22" s="31">
        <v>11</v>
      </c>
      <c r="E22" s="28">
        <f>+SUMIFS('Compilado-g-19'!H$3:H$3524,'Compilado-g-19'!$F$3:$F$3524,$D$4,'Compilado-g-19'!$B$3:$B$3524,Reporte_ECP_GAS_2019!$D22)</f>
        <v>0</v>
      </c>
      <c r="F22" s="28">
        <f>+SUMIFS('Compilado-g-19'!I$3:I$3524,'Compilado-g-19'!$F$3:$F$3524,$D$4,'Compilado-g-19'!$B$3:$B$3524,Reporte_ECP_GAS_2019!$D22)</f>
        <v>0</v>
      </c>
      <c r="G22" s="28">
        <f>+SUMIFS('Compilado-g-19'!J$3:J$3524,'Compilado-g-19'!$F$3:$F$3524,$D$4,'Compilado-g-19'!$B$3:$B$3524,Reporte_ECP_GAS_2019!$D22)</f>
        <v>0</v>
      </c>
      <c r="H22" s="28">
        <f>+SUMIFS('Compilado-g-19'!K$3:K$3524,'Compilado-g-19'!$F$3:$F$3524,$D$4,'Compilado-g-19'!$B$3:$B$3524,Reporte_ECP_GAS_2019!$D22)</f>
        <v>0</v>
      </c>
      <c r="I22" s="28">
        <f>+SUMIFS('Compilado-g-19'!L$3:L$3524,'Compilado-g-19'!$F$3:$F$3524,$D$4,'Compilado-g-19'!$B$3:$B$3524,Reporte_ECP_GAS_2019!$D22)</f>
        <v>0</v>
      </c>
      <c r="J22" s="28">
        <f>+SUMIFS('Compilado-g-19'!M$3:M$3524,'Compilado-g-19'!$F$3:$F$3524,$D$4,'Compilado-g-19'!$B$3:$B$3524,Reporte_ECP_GAS_2019!$D22)</f>
        <v>0</v>
      </c>
      <c r="K22" s="28">
        <f>+SUMIFS('Compilado-g-19'!N$3:N$3524,'Compilado-g-19'!$F$3:$F$3524,$D$4,'Compilado-g-19'!$B$3:$B$3524,Reporte_ECP_GAS_2019!$D22)</f>
        <v>0</v>
      </c>
      <c r="L22" s="28">
        <f>+SUMIFS('Compilado-g-19'!O$3:O$3524,'Compilado-g-19'!$F$3:$F$3524,$D$4,'Compilado-g-19'!$B$3:$B$3524,Reporte_ECP_GAS_2019!$D22)</f>
        <v>0</v>
      </c>
      <c r="S22" s="14" t="s">
        <v>813</v>
      </c>
    </row>
    <row r="23" spans="1:23" x14ac:dyDescent="0.25">
      <c r="D23" s="31">
        <v>12</v>
      </c>
      <c r="E23" s="28">
        <f>+SUMIFS('Compilado-g-19'!H$3:H$3524,'Compilado-g-19'!$F$3:$F$3524,$D$4,'Compilado-g-19'!$B$3:$B$3524,Reporte_ECP_GAS_2019!$D23)</f>
        <v>0</v>
      </c>
      <c r="F23" s="28">
        <f>+SUMIFS('Compilado-g-19'!I$3:I$3524,'Compilado-g-19'!$F$3:$F$3524,$D$4,'Compilado-g-19'!$B$3:$B$3524,Reporte_ECP_GAS_2019!$D23)</f>
        <v>0</v>
      </c>
      <c r="G23" s="28">
        <f>+SUMIFS('Compilado-g-19'!J$3:J$3524,'Compilado-g-19'!$F$3:$F$3524,$D$4,'Compilado-g-19'!$B$3:$B$3524,Reporte_ECP_GAS_2019!$D23)</f>
        <v>0</v>
      </c>
      <c r="H23" s="28">
        <f>+SUMIFS('Compilado-g-19'!K$3:K$3524,'Compilado-g-19'!$F$3:$F$3524,$D$4,'Compilado-g-19'!$B$3:$B$3524,Reporte_ECP_GAS_2019!$D23)</f>
        <v>0</v>
      </c>
      <c r="I23" s="28">
        <f>+SUMIFS('Compilado-g-19'!L$3:L$3524,'Compilado-g-19'!$F$3:$F$3524,$D$4,'Compilado-g-19'!$B$3:$B$3524,Reporte_ECP_GAS_2019!$D23)</f>
        <v>0</v>
      </c>
      <c r="J23" s="28">
        <f>+SUMIFS('Compilado-g-19'!M$3:M$3524,'Compilado-g-19'!$F$3:$F$3524,$D$4,'Compilado-g-19'!$B$3:$B$3524,Reporte_ECP_GAS_2019!$D23)</f>
        <v>0</v>
      </c>
      <c r="K23" s="28">
        <f>+SUMIFS('Compilado-g-19'!N$3:N$3524,'Compilado-g-19'!$F$3:$F$3524,$D$4,'Compilado-g-19'!$B$3:$B$3524,Reporte_ECP_GAS_2019!$D23)</f>
        <v>0</v>
      </c>
      <c r="L23" s="28">
        <f>+SUMIFS('Compilado-g-19'!O$3:O$3524,'Compilado-g-19'!$F$3:$F$3524,$D$4,'Compilado-g-19'!$B$3:$B$3524,Reporte_ECP_GAS_2019!$D23)</f>
        <v>0</v>
      </c>
      <c r="S23" s="14" t="s">
        <v>814</v>
      </c>
    </row>
    <row r="24" spans="1:23" x14ac:dyDescent="0.25">
      <c r="S24" s="14" t="s">
        <v>815</v>
      </c>
    </row>
    <row r="25" spans="1:23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  <c r="S25" s="14" t="s">
        <v>816</v>
      </c>
    </row>
    <row r="26" spans="1:23" x14ac:dyDescent="0.25">
      <c r="D26" s="28" t="s">
        <v>567</v>
      </c>
      <c r="E26" s="28">
        <f>+SUM(E12:E23)</f>
        <v>0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0</v>
      </c>
      <c r="I26" s="28">
        <f t="shared" si="0"/>
        <v>0</v>
      </c>
      <c r="J26" s="28">
        <f t="shared" si="0"/>
        <v>0</v>
      </c>
      <c r="K26" s="28">
        <f t="shared" si="0"/>
        <v>0</v>
      </c>
      <c r="L26" s="28">
        <f t="shared" si="0"/>
        <v>0</v>
      </c>
      <c r="M26" s="53" t="str">
        <f>+ROUND(SUMIF('Combinado-o-19'!E13:E467,Reporte_ECP_GAS_2019!$D$4,'Combinado-o-19'!R13:R467),1)&amp;" Bl/año"</f>
        <v>0 Bl/año</v>
      </c>
      <c r="S26" s="14" t="s">
        <v>817</v>
      </c>
    </row>
    <row r="27" spans="1:23" x14ac:dyDescent="0.25">
      <c r="D27" s="28" t="s">
        <v>568</v>
      </c>
      <c r="E27" s="33">
        <f>+E26/365</f>
        <v>0</v>
      </c>
      <c r="F27" s="33">
        <f t="shared" ref="F27:L27" si="1">+F26/365</f>
        <v>0</v>
      </c>
      <c r="G27" s="33">
        <f t="shared" si="1"/>
        <v>0</v>
      </c>
      <c r="H27" s="33">
        <f t="shared" si="1"/>
        <v>0</v>
      </c>
      <c r="I27" s="33">
        <f t="shared" si="1"/>
        <v>0</v>
      </c>
      <c r="J27" s="33">
        <f t="shared" si="1"/>
        <v>0</v>
      </c>
      <c r="K27" s="33">
        <f t="shared" si="1"/>
        <v>0</v>
      </c>
      <c r="L27" s="33">
        <f t="shared" si="1"/>
        <v>0</v>
      </c>
      <c r="M27" s="53" t="str">
        <f>+ROUND(SUMIF('Combinado-o-19'!E13:E467,Reporte_ECP_GAS_2019!$D$4,'Combinado-o-19'!R13:R467)/365,1)&amp;" Bl/d"</f>
        <v>0 Bl/d</v>
      </c>
      <c r="S27" s="14" t="s">
        <v>818</v>
      </c>
    </row>
    <row r="28" spans="1:23" x14ac:dyDescent="0.25">
      <c r="S28" s="14" t="s">
        <v>819</v>
      </c>
    </row>
    <row r="31" spans="1:23" x14ac:dyDescent="0.25">
      <c r="D31" s="28" t="s">
        <v>570</v>
      </c>
      <c r="E31" s="112" t="s">
        <v>784</v>
      </c>
      <c r="F31" s="112"/>
      <c r="G31" s="112"/>
      <c r="H31" s="112"/>
      <c r="I31" s="112"/>
      <c r="J31" s="112"/>
      <c r="K31" s="112"/>
      <c r="L31" s="112"/>
      <c r="M31" s="34" t="s">
        <v>785</v>
      </c>
      <c r="N31" s="31" t="s">
        <v>787</v>
      </c>
    </row>
    <row r="32" spans="1:23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20" x14ac:dyDescent="0.25">
      <c r="C33" s="28" t="e">
        <f>+D6</f>
        <v>#N/A</v>
      </c>
      <c r="D33" s="28" t="str">
        <f>+D4</f>
        <v>TROMBON</v>
      </c>
      <c r="E33" s="33">
        <f>+E27</f>
        <v>0</v>
      </c>
      <c r="F33" s="33">
        <f t="shared" ref="F33:L33" si="2">+F27</f>
        <v>0</v>
      </c>
      <c r="G33" s="33">
        <f t="shared" si="2"/>
        <v>0</v>
      </c>
      <c r="H33" s="33">
        <f t="shared" si="2"/>
        <v>0</v>
      </c>
      <c r="I33" s="33">
        <f t="shared" si="2"/>
        <v>0</v>
      </c>
      <c r="J33" s="33">
        <f>+J27</f>
        <v>0</v>
      </c>
      <c r="K33" s="33">
        <f>+K27</f>
        <v>0</v>
      </c>
      <c r="L33" s="33">
        <f t="shared" si="2"/>
        <v>0</v>
      </c>
      <c r="M33" s="54">
        <f>+SUMIF('Combinado-o-19'!E13:E467,Reporte_ECP_GAS_2019!$D$4,'Combinado-o-19'!R13:R467)/365</f>
        <v>0</v>
      </c>
      <c r="N33" s="31" t="e">
        <f>+E33/M33</f>
        <v>#DIV/0!</v>
      </c>
    </row>
    <row r="34" spans="3:20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20" x14ac:dyDescent="0.25"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3:20" x14ac:dyDescent="0.25"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3:20" x14ac:dyDescent="0.25">
      <c r="C37" s="28" t="s">
        <v>27</v>
      </c>
      <c r="D37" s="69" t="s">
        <v>739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74">
        <v>119308.68268493151</v>
      </c>
      <c r="N37" s="69">
        <v>0</v>
      </c>
    </row>
    <row r="38" spans="3:20" x14ac:dyDescent="0.25">
      <c r="C38" s="28" t="s">
        <v>27</v>
      </c>
      <c r="D38" s="69" t="s">
        <v>720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74">
        <v>70553.994630136978</v>
      </c>
      <c r="N38" s="69">
        <v>0</v>
      </c>
    </row>
    <row r="39" spans="3:20" x14ac:dyDescent="0.25">
      <c r="C39" s="28" t="s">
        <v>27</v>
      </c>
      <c r="D39" s="69" t="s">
        <v>726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74">
        <v>226.03172602739721</v>
      </c>
      <c r="N39" s="69">
        <v>0</v>
      </c>
      <c r="S39" s="28" t="s">
        <v>327</v>
      </c>
      <c r="T39" s="28" t="s">
        <v>822</v>
      </c>
    </row>
    <row r="40" spans="3:20" x14ac:dyDescent="0.25">
      <c r="C40" s="28" t="s">
        <v>27</v>
      </c>
      <c r="D40" s="69" t="s">
        <v>721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74">
        <v>43276.035643835618</v>
      </c>
      <c r="N40" s="69"/>
      <c r="S40" s="28" t="s">
        <v>146</v>
      </c>
      <c r="T40" s="28" t="s">
        <v>822</v>
      </c>
    </row>
    <row r="41" spans="3:20" x14ac:dyDescent="0.25">
      <c r="C41" s="28" t="s">
        <v>27</v>
      </c>
      <c r="D41" s="69" t="s">
        <v>189</v>
      </c>
      <c r="E41" s="69">
        <v>3.2048493150684929</v>
      </c>
      <c r="F41" s="69">
        <v>0</v>
      </c>
      <c r="G41" s="69">
        <v>0</v>
      </c>
      <c r="H41" s="69">
        <v>2.4595342465753429</v>
      </c>
      <c r="I41" s="69">
        <v>0.74531506849315077</v>
      </c>
      <c r="J41" s="69">
        <v>0</v>
      </c>
      <c r="K41" s="69">
        <v>0</v>
      </c>
      <c r="L41" s="69">
        <v>0</v>
      </c>
      <c r="M41" s="74">
        <v>48971.756410958893</v>
      </c>
      <c r="N41" s="69">
        <v>6.5442809283256838E-5</v>
      </c>
      <c r="S41" s="28" t="s">
        <v>55</v>
      </c>
      <c r="T41" s="28" t="s">
        <v>822</v>
      </c>
    </row>
    <row r="42" spans="3:20" x14ac:dyDescent="0.25">
      <c r="C42" s="28" t="s">
        <v>27</v>
      </c>
      <c r="D42" s="69" t="s">
        <v>192</v>
      </c>
      <c r="E42" s="69">
        <v>0.58871232876712332</v>
      </c>
      <c r="F42" s="69">
        <v>0</v>
      </c>
      <c r="G42" s="69">
        <v>0</v>
      </c>
      <c r="H42" s="69">
        <v>0.46265753424657535</v>
      </c>
      <c r="I42" s="69">
        <v>0.12608219178082192</v>
      </c>
      <c r="J42" s="69">
        <v>0</v>
      </c>
      <c r="K42" s="69">
        <v>0</v>
      </c>
      <c r="L42" s="69">
        <v>0</v>
      </c>
      <c r="M42" s="74">
        <v>20119.028164383562</v>
      </c>
      <c r="N42" s="69">
        <v>2.9261469488338041E-5</v>
      </c>
      <c r="S42" s="28" t="s">
        <v>19</v>
      </c>
      <c r="T42" s="28" t="s">
        <v>822</v>
      </c>
    </row>
    <row r="43" spans="3:20" x14ac:dyDescent="0.25">
      <c r="C43" s="28" t="s">
        <v>89</v>
      </c>
      <c r="D43" s="69" t="s">
        <v>276</v>
      </c>
      <c r="E43" s="69">
        <v>5.0475342465753421</v>
      </c>
      <c r="F43" s="69">
        <v>0</v>
      </c>
      <c r="G43" s="69">
        <v>0</v>
      </c>
      <c r="H43" s="69">
        <v>1.1971506849315068</v>
      </c>
      <c r="I43" s="69">
        <v>1.042931506849315</v>
      </c>
      <c r="J43" s="69">
        <v>2.8074794520547948</v>
      </c>
      <c r="K43" s="69">
        <v>0</v>
      </c>
      <c r="L43" s="69">
        <v>0</v>
      </c>
      <c r="M43" s="74">
        <v>30059.642849315071</v>
      </c>
      <c r="N43" s="69">
        <v>1.6791730599987329E-4</v>
      </c>
      <c r="S43" s="28" t="s">
        <v>133</v>
      </c>
    </row>
    <row r="44" spans="3:20" x14ac:dyDescent="0.25">
      <c r="C44" s="28" t="s">
        <v>89</v>
      </c>
      <c r="D44" s="69" t="s">
        <v>274</v>
      </c>
      <c r="E44" s="69">
        <v>1.729178082191781</v>
      </c>
      <c r="F44" s="69">
        <v>0</v>
      </c>
      <c r="G44" s="69">
        <v>0</v>
      </c>
      <c r="H44" s="69">
        <v>0.44695890410958899</v>
      </c>
      <c r="I44" s="69">
        <v>0.35380821917808214</v>
      </c>
      <c r="J44" s="69">
        <v>0.92838356164383562</v>
      </c>
      <c r="K44" s="69">
        <v>0</v>
      </c>
      <c r="L44" s="69">
        <v>0</v>
      </c>
      <c r="M44" s="74">
        <v>12274.754027397263</v>
      </c>
      <c r="N44" s="69">
        <v>1.4087272774120394E-4</v>
      </c>
      <c r="S44" s="28" t="s">
        <v>203</v>
      </c>
    </row>
    <row r="45" spans="3:20" x14ac:dyDescent="0.25">
      <c r="C45" s="28" t="s">
        <v>19</v>
      </c>
      <c r="D45" s="69" t="s">
        <v>409</v>
      </c>
      <c r="E45" s="69">
        <v>423.75076712328769</v>
      </c>
      <c r="F45" s="69">
        <v>0</v>
      </c>
      <c r="G45" s="69">
        <v>213.82797260273975</v>
      </c>
      <c r="H45" s="69">
        <v>1.1875890410958905</v>
      </c>
      <c r="I45" s="69">
        <v>8.8735890410958902</v>
      </c>
      <c r="J45" s="69">
        <v>142.09446575342469</v>
      </c>
      <c r="K45" s="69">
        <v>0</v>
      </c>
      <c r="L45" s="69">
        <v>57.767424657534249</v>
      </c>
      <c r="M45" s="74">
        <v>26403.53284931507</v>
      </c>
      <c r="N45" s="69">
        <v>1.6049017740983103E-2</v>
      </c>
      <c r="S45" s="28" t="s">
        <v>61</v>
      </c>
      <c r="T45" s="28" t="s">
        <v>822</v>
      </c>
    </row>
    <row r="46" spans="3:20" x14ac:dyDescent="0.25">
      <c r="C46" s="28" t="s">
        <v>19</v>
      </c>
      <c r="D46" s="69" t="s">
        <v>445</v>
      </c>
      <c r="E46" s="69">
        <v>11.650109589041096</v>
      </c>
      <c r="F46" s="69">
        <v>0</v>
      </c>
      <c r="G46" s="69">
        <v>11.413068493150686</v>
      </c>
      <c r="H46" s="69">
        <v>3.2657534246575345E-2</v>
      </c>
      <c r="I46" s="69">
        <v>0.20435616438356166</v>
      </c>
      <c r="J46" s="69">
        <v>0</v>
      </c>
      <c r="K46" s="69">
        <v>0</v>
      </c>
      <c r="L46" s="69">
        <v>0</v>
      </c>
      <c r="M46" s="74">
        <v>604.87506849315071</v>
      </c>
      <c r="N46" s="69">
        <v>1.9260356718063368E-2</v>
      </c>
      <c r="S46" s="28" t="s">
        <v>27</v>
      </c>
      <c r="T46" s="28" t="s">
        <v>822</v>
      </c>
    </row>
    <row r="47" spans="3:20" x14ac:dyDescent="0.25">
      <c r="C47" s="28" t="s">
        <v>27</v>
      </c>
      <c r="D47" s="69" t="s">
        <v>181</v>
      </c>
      <c r="E47" s="69">
        <v>0.58205479452054798</v>
      </c>
      <c r="F47" s="69">
        <v>0</v>
      </c>
      <c r="G47" s="69">
        <v>0</v>
      </c>
      <c r="H47" s="69">
        <v>0.58205479452054798</v>
      </c>
      <c r="I47" s="69">
        <v>0</v>
      </c>
      <c r="J47" s="69">
        <v>0</v>
      </c>
      <c r="K47" s="69">
        <v>0</v>
      </c>
      <c r="L47" s="69">
        <v>0</v>
      </c>
      <c r="M47" s="74">
        <v>19756.607616438356</v>
      </c>
      <c r="N47" s="69">
        <v>2.9461272189070207E-5</v>
      </c>
      <c r="S47" s="28" t="s">
        <v>387</v>
      </c>
    </row>
    <row r="48" spans="3:20" x14ac:dyDescent="0.25">
      <c r="C48" s="28" t="s">
        <v>146</v>
      </c>
      <c r="D48" s="69" t="s">
        <v>337</v>
      </c>
      <c r="E48" s="69">
        <v>5.0572054794520547</v>
      </c>
      <c r="F48" s="69">
        <v>0</v>
      </c>
      <c r="G48" s="69">
        <v>0</v>
      </c>
      <c r="H48" s="69">
        <v>0.21123287671232879</v>
      </c>
      <c r="I48" s="69">
        <v>2.4027123287671235</v>
      </c>
      <c r="J48" s="69">
        <v>0</v>
      </c>
      <c r="K48" s="69">
        <v>0</v>
      </c>
      <c r="L48" s="69">
        <v>2.4430958904109596</v>
      </c>
      <c r="M48" s="74">
        <v>17849.99879452055</v>
      </c>
      <c r="N48" s="69">
        <v>2.8331685271622959E-4</v>
      </c>
      <c r="S48" s="28" t="s">
        <v>98</v>
      </c>
    </row>
    <row r="49" spans="3:20" x14ac:dyDescent="0.25">
      <c r="C49" s="28" t="s">
        <v>327</v>
      </c>
      <c r="D49" s="69" t="s">
        <v>329</v>
      </c>
      <c r="E49" s="69">
        <v>0.50772602739726036</v>
      </c>
      <c r="F49" s="69">
        <v>0</v>
      </c>
      <c r="G49" s="69">
        <v>0</v>
      </c>
      <c r="H49" s="69">
        <v>5.1397260273972609E-2</v>
      </c>
      <c r="I49" s="69">
        <v>0.45632876712328768</v>
      </c>
      <c r="J49" s="69">
        <v>0</v>
      </c>
      <c r="K49" s="69">
        <v>0</v>
      </c>
      <c r="L49" s="69">
        <v>0</v>
      </c>
      <c r="M49" s="74">
        <v>10381.531479452055</v>
      </c>
      <c r="N49" s="69">
        <v>4.890665971607289E-5</v>
      </c>
      <c r="S49" s="28" t="s">
        <v>124</v>
      </c>
      <c r="T49" s="28" t="s">
        <v>822</v>
      </c>
    </row>
    <row r="50" spans="3:20" x14ac:dyDescent="0.25">
      <c r="C50" s="28" t="s">
        <v>327</v>
      </c>
      <c r="D50" s="69" t="s">
        <v>331</v>
      </c>
      <c r="E50" s="69">
        <v>0.6817534246575343</v>
      </c>
      <c r="F50" s="69">
        <v>0</v>
      </c>
      <c r="G50" s="69">
        <v>0</v>
      </c>
      <c r="H50" s="69">
        <v>0.18257534246575338</v>
      </c>
      <c r="I50" s="69">
        <v>0.49909589041095892</v>
      </c>
      <c r="J50" s="69">
        <v>0</v>
      </c>
      <c r="K50" s="69">
        <v>0</v>
      </c>
      <c r="L50" s="69">
        <v>0</v>
      </c>
      <c r="M50" s="75">
        <v>1737.8650958904109</v>
      </c>
      <c r="N50" s="69">
        <v>3.9229364020814962E-4</v>
      </c>
      <c r="S50" s="28" t="s">
        <v>89</v>
      </c>
      <c r="T50" s="28" t="s">
        <v>822</v>
      </c>
    </row>
    <row r="51" spans="3:20" x14ac:dyDescent="0.25">
      <c r="C51" s="28" t="s">
        <v>27</v>
      </c>
      <c r="D51" s="69" t="s">
        <v>259</v>
      </c>
      <c r="E51" s="69">
        <v>0.32594520547945199</v>
      </c>
      <c r="F51" s="69">
        <v>0</v>
      </c>
      <c r="G51" s="69">
        <v>0</v>
      </c>
      <c r="H51" s="69">
        <v>0.32594520547945199</v>
      </c>
      <c r="I51" s="69">
        <v>0</v>
      </c>
      <c r="J51" s="69">
        <v>0</v>
      </c>
      <c r="K51" s="69">
        <v>0</v>
      </c>
      <c r="L51" s="69">
        <v>0</v>
      </c>
      <c r="M51" s="74">
        <v>9406.232876712329</v>
      </c>
      <c r="N51" s="69">
        <v>3.4652045059017986E-5</v>
      </c>
      <c r="S51" s="28" t="s">
        <v>15</v>
      </c>
    </row>
    <row r="52" spans="3:20" x14ac:dyDescent="0.25">
      <c r="C52" s="28" t="s">
        <v>55</v>
      </c>
      <c r="D52" s="69" t="s">
        <v>398</v>
      </c>
      <c r="E52" s="69">
        <v>3.0927397260273972</v>
      </c>
      <c r="F52" s="69">
        <v>0</v>
      </c>
      <c r="G52" s="69">
        <v>0</v>
      </c>
      <c r="H52" s="69">
        <v>1.3545479452054794</v>
      </c>
      <c r="I52" s="69">
        <v>0.92394520547945225</v>
      </c>
      <c r="J52" s="69">
        <v>0</v>
      </c>
      <c r="K52" s="69">
        <v>0</v>
      </c>
      <c r="L52" s="69">
        <v>0.81427397260273982</v>
      </c>
      <c r="M52" s="74">
        <v>6688.0571232876719</v>
      </c>
      <c r="N52" s="69">
        <v>4.6242722946527231E-4</v>
      </c>
    </row>
    <row r="53" spans="3:20" x14ac:dyDescent="0.25">
      <c r="C53" s="28" t="s">
        <v>19</v>
      </c>
      <c r="D53" s="69" t="s">
        <v>216</v>
      </c>
      <c r="E53" s="69">
        <v>338.59232876712326</v>
      </c>
      <c r="F53" s="69">
        <v>0</v>
      </c>
      <c r="G53" s="69">
        <v>118.09841095890408</v>
      </c>
      <c r="H53" s="69">
        <v>1.4608219178082194</v>
      </c>
      <c r="I53" s="69">
        <v>32.129342465753425</v>
      </c>
      <c r="J53" s="69">
        <v>7.989232876712328</v>
      </c>
      <c r="K53" s="69">
        <v>7.4672328767123286</v>
      </c>
      <c r="L53" s="69">
        <v>178.9145479452055</v>
      </c>
      <c r="M53" s="74">
        <v>5802.3135890410958</v>
      </c>
      <c r="N53" s="69">
        <v>5.8354710335998893E-2</v>
      </c>
    </row>
    <row r="54" spans="3:20" x14ac:dyDescent="0.25">
      <c r="C54" s="28" t="s">
        <v>19</v>
      </c>
      <c r="D54" s="69" t="s">
        <v>443</v>
      </c>
      <c r="E54" s="69">
        <v>148.728904109589</v>
      </c>
      <c r="F54" s="69">
        <v>0</v>
      </c>
      <c r="G54" s="69">
        <v>145.73846575342469</v>
      </c>
      <c r="H54" s="69">
        <v>0.51887671232876709</v>
      </c>
      <c r="I54" s="69">
        <v>2.4715342465753425</v>
      </c>
      <c r="J54" s="69">
        <v>0</v>
      </c>
      <c r="K54" s="69">
        <v>0</v>
      </c>
      <c r="L54" s="69">
        <v>0</v>
      </c>
      <c r="M54" s="74">
        <v>3032.86197260274</v>
      </c>
      <c r="N54" s="69">
        <v>4.9039127218161165E-2</v>
      </c>
    </row>
    <row r="55" spans="3:20" x14ac:dyDescent="0.25">
      <c r="C55" s="28" t="s">
        <v>19</v>
      </c>
      <c r="D55" s="69" t="s">
        <v>218</v>
      </c>
      <c r="E55" s="69">
        <v>162.16504109589042</v>
      </c>
      <c r="F55" s="69">
        <v>0</v>
      </c>
      <c r="G55" s="69">
        <v>132.54701369863014</v>
      </c>
      <c r="H55" s="69">
        <v>0.25868493150684935</v>
      </c>
      <c r="I55" s="69">
        <v>3.6743835616438352</v>
      </c>
      <c r="J55" s="69">
        <v>8.5215616438356179</v>
      </c>
      <c r="K55" s="69">
        <v>0.79643835616438363</v>
      </c>
      <c r="L55" s="69">
        <v>17.163452054794519</v>
      </c>
      <c r="M55" s="74">
        <v>1396.6784383561644</v>
      </c>
      <c r="N55" s="69">
        <v>0.11610764270604212</v>
      </c>
    </row>
    <row r="56" spans="3:20" x14ac:dyDescent="0.25">
      <c r="C56" s="28" t="s">
        <v>19</v>
      </c>
      <c r="D56" s="69" t="s">
        <v>406</v>
      </c>
      <c r="E56" s="69">
        <v>114.48408219178081</v>
      </c>
      <c r="F56" s="69">
        <v>0</v>
      </c>
      <c r="G56" s="69">
        <v>111.18394520547945</v>
      </c>
      <c r="H56" s="69">
        <v>0.37649315068493155</v>
      </c>
      <c r="I56" s="69">
        <v>2.923643835616438</v>
      </c>
      <c r="J56" s="69">
        <v>0</v>
      </c>
      <c r="K56" s="69">
        <v>0</v>
      </c>
      <c r="L56" s="69">
        <v>0</v>
      </c>
      <c r="M56" s="74">
        <v>4583.6177808219181</v>
      </c>
      <c r="N56" s="69">
        <v>2.4976795113848243E-2</v>
      </c>
    </row>
    <row r="57" spans="3:20" x14ac:dyDescent="0.25">
      <c r="C57" s="28" t="s">
        <v>27</v>
      </c>
      <c r="D57" s="69" t="s">
        <v>738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4459.6295890410956</v>
      </c>
      <c r="N57" s="69">
        <v>0</v>
      </c>
    </row>
    <row r="58" spans="3:20" x14ac:dyDescent="0.25">
      <c r="C58" s="28" t="s">
        <v>61</v>
      </c>
      <c r="D58" s="69" t="s">
        <v>73</v>
      </c>
      <c r="E58" s="69">
        <v>0.86709589041095891</v>
      </c>
      <c r="F58" s="69">
        <v>0</v>
      </c>
      <c r="G58" s="69">
        <v>0</v>
      </c>
      <c r="H58" s="69">
        <v>0.41205479452054788</v>
      </c>
      <c r="I58" s="69">
        <v>0.45498630136986301</v>
      </c>
      <c r="J58" s="69">
        <v>0</v>
      </c>
      <c r="K58" s="69">
        <v>0</v>
      </c>
      <c r="L58" s="69">
        <v>0</v>
      </c>
      <c r="M58" s="69">
        <v>4154.1152328767121</v>
      </c>
      <c r="N58" s="69">
        <v>2.0873178566365808E-4</v>
      </c>
    </row>
    <row r="59" spans="3:20" x14ac:dyDescent="0.25">
      <c r="C59" s="28" t="s">
        <v>27</v>
      </c>
      <c r="D59" s="69" t="s">
        <v>31</v>
      </c>
      <c r="E59" s="69">
        <v>0.39010958904109594</v>
      </c>
      <c r="F59" s="69">
        <v>0</v>
      </c>
      <c r="G59" s="69">
        <v>0</v>
      </c>
      <c r="H59" s="69">
        <v>4.8219178082191784E-3</v>
      </c>
      <c r="I59" s="69">
        <v>0</v>
      </c>
      <c r="J59" s="69">
        <v>0.38512328767123288</v>
      </c>
      <c r="K59" s="69">
        <v>0.17550684931506849</v>
      </c>
      <c r="L59" s="69">
        <v>0</v>
      </c>
      <c r="M59" s="69">
        <v>249.14413698630142</v>
      </c>
      <c r="N59" s="69">
        <v>1.5657987932605661E-3</v>
      </c>
    </row>
    <row r="60" spans="3:20" x14ac:dyDescent="0.25">
      <c r="C60" s="28" t="s">
        <v>27</v>
      </c>
      <c r="D60" s="69" t="s">
        <v>30</v>
      </c>
      <c r="E60" s="69">
        <v>0.80073972602739718</v>
      </c>
      <c r="F60" s="69">
        <v>0</v>
      </c>
      <c r="G60" s="69">
        <v>0</v>
      </c>
      <c r="H60" s="69">
        <v>1.0684931506849316E-2</v>
      </c>
      <c r="I60" s="69">
        <v>0</v>
      </c>
      <c r="J60" s="69">
        <v>0.79002739726027382</v>
      </c>
      <c r="K60" s="69">
        <v>0.35413698630136992</v>
      </c>
      <c r="L60" s="69">
        <v>0</v>
      </c>
      <c r="M60" s="69">
        <v>3691.9893698630135</v>
      </c>
      <c r="N60" s="69">
        <v>2.168857073543274E-4</v>
      </c>
    </row>
    <row r="61" spans="3:20" x14ac:dyDescent="0.25">
      <c r="C61" s="28" t="s">
        <v>61</v>
      </c>
      <c r="D61" s="69" t="s">
        <v>414</v>
      </c>
      <c r="E61" s="69">
        <v>0.22032876712328764</v>
      </c>
      <c r="F61" s="69">
        <v>0</v>
      </c>
      <c r="G61" s="69">
        <v>0</v>
      </c>
      <c r="H61" s="69">
        <v>5.2328767123287672E-3</v>
      </c>
      <c r="I61" s="69">
        <v>1.671232876712329E-3</v>
      </c>
      <c r="J61" s="69">
        <v>0.21312328767123284</v>
      </c>
      <c r="K61" s="69">
        <v>7.5369863013698649E-2</v>
      </c>
      <c r="L61" s="69">
        <v>2.7397260273972606E-4</v>
      </c>
      <c r="M61" s="69">
        <v>1266.3858904109591</v>
      </c>
      <c r="N61" s="69">
        <v>1.7398232939233713E-4</v>
      </c>
    </row>
    <row r="62" spans="3:20" x14ac:dyDescent="0.25">
      <c r="C62" s="28" t="s">
        <v>61</v>
      </c>
      <c r="D62" s="69" t="s">
        <v>415</v>
      </c>
      <c r="E62" s="69">
        <v>0.57435616438356163</v>
      </c>
      <c r="F62" s="69">
        <v>0</v>
      </c>
      <c r="G62" s="69">
        <v>0</v>
      </c>
      <c r="H62" s="69">
        <v>0.14101369863013699</v>
      </c>
      <c r="I62" s="69">
        <v>1.3561643835616439E-2</v>
      </c>
      <c r="J62" s="69">
        <v>0.41942465753424651</v>
      </c>
      <c r="K62" s="69">
        <v>0.14616438356164382</v>
      </c>
      <c r="L62" s="69">
        <v>3.5616438356164383E-4</v>
      </c>
      <c r="M62" s="69">
        <v>435.87805479452061</v>
      </c>
      <c r="N62" s="69">
        <v>1.3176992006498735E-3</v>
      </c>
    </row>
    <row r="63" spans="3:20" x14ac:dyDescent="0.25">
      <c r="C63" s="28" t="s">
        <v>61</v>
      </c>
      <c r="D63" s="69" t="s">
        <v>416</v>
      </c>
      <c r="E63" s="69">
        <v>1.1328493150684933</v>
      </c>
      <c r="F63" s="69">
        <v>0</v>
      </c>
      <c r="G63" s="69">
        <v>0</v>
      </c>
      <c r="H63" s="69">
        <v>8.1808219178082175E-2</v>
      </c>
      <c r="I63" s="69">
        <v>8.8164383561643855E-2</v>
      </c>
      <c r="J63" s="69">
        <v>0.96</v>
      </c>
      <c r="K63" s="69">
        <v>0.33778082191780817</v>
      </c>
      <c r="L63" s="69">
        <v>2.8493150684931507E-3</v>
      </c>
      <c r="M63" s="69">
        <v>2982.4176438356171</v>
      </c>
      <c r="N63" s="69">
        <v>3.7984261440043068E-4</v>
      </c>
    </row>
    <row r="64" spans="3:20" x14ac:dyDescent="0.25">
      <c r="C64" s="28" t="s">
        <v>27</v>
      </c>
      <c r="D64" s="69" t="s">
        <v>39</v>
      </c>
      <c r="E64" s="69">
        <v>1.8127123287671232</v>
      </c>
      <c r="F64" s="69">
        <v>0</v>
      </c>
      <c r="G64" s="69">
        <v>0</v>
      </c>
      <c r="H64" s="69">
        <v>0.18879452054794518</v>
      </c>
      <c r="I64" s="69">
        <v>0</v>
      </c>
      <c r="J64" s="69">
        <v>1.6239178082191781</v>
      </c>
      <c r="K64" s="69">
        <v>0.76512328767123283</v>
      </c>
      <c r="L64" s="69">
        <v>0</v>
      </c>
      <c r="M64" s="69">
        <v>2770.0668219178083</v>
      </c>
      <c r="N64" s="69">
        <v>6.5439299674082329E-4</v>
      </c>
    </row>
    <row r="65" spans="3:14" x14ac:dyDescent="0.25">
      <c r="C65" s="28" t="s">
        <v>27</v>
      </c>
      <c r="D65" s="28" t="s">
        <v>40</v>
      </c>
      <c r="E65" s="28">
        <v>1.3907397260273975</v>
      </c>
      <c r="F65" s="28">
        <v>0</v>
      </c>
      <c r="G65" s="28">
        <v>0</v>
      </c>
      <c r="H65" s="28">
        <v>5.4849315068493158E-2</v>
      </c>
      <c r="I65" s="28">
        <v>0</v>
      </c>
      <c r="J65" s="28">
        <v>1.335917808219178</v>
      </c>
      <c r="K65" s="28">
        <v>0.6106027397260273</v>
      </c>
      <c r="L65" s="28">
        <v>0</v>
      </c>
      <c r="M65" s="28">
        <v>1440.7415616438357</v>
      </c>
      <c r="N65" s="28">
        <v>9.6529437551632236E-4</v>
      </c>
    </row>
    <row r="66" spans="3:14" x14ac:dyDescent="0.25">
      <c r="C66" s="28" t="s">
        <v>61</v>
      </c>
      <c r="D66" s="69" t="s">
        <v>402</v>
      </c>
      <c r="E66" s="69">
        <v>3.137397260273973</v>
      </c>
      <c r="F66" s="69">
        <v>0</v>
      </c>
      <c r="G66" s="69">
        <v>0</v>
      </c>
      <c r="H66" s="69">
        <v>9.2904109589041092E-2</v>
      </c>
      <c r="I66" s="69">
        <v>3.0444931506849313</v>
      </c>
      <c r="J66" s="69">
        <v>0</v>
      </c>
      <c r="K66" s="69">
        <v>0</v>
      </c>
      <c r="L66" s="69">
        <v>0</v>
      </c>
      <c r="M66" s="69">
        <v>4233.3403013698626</v>
      </c>
      <c r="N66" s="69">
        <v>7.4111624318478383E-4</v>
      </c>
    </row>
    <row r="67" spans="3:14" x14ac:dyDescent="0.25">
      <c r="C67" s="28" t="s">
        <v>124</v>
      </c>
      <c r="D67" s="69" t="s">
        <v>353</v>
      </c>
      <c r="E67" s="69">
        <v>3.4626301369863017</v>
      </c>
      <c r="F67" s="69">
        <v>0</v>
      </c>
      <c r="G67" s="69">
        <v>0</v>
      </c>
      <c r="H67" s="69">
        <v>3.4626301369863017</v>
      </c>
      <c r="I67" s="69">
        <v>0</v>
      </c>
      <c r="J67" s="69">
        <v>0</v>
      </c>
      <c r="K67" s="69">
        <v>0</v>
      </c>
      <c r="L67" s="69">
        <v>0</v>
      </c>
      <c r="M67" s="69">
        <v>1962.0646849315069</v>
      </c>
      <c r="N67" s="69">
        <v>1.7647889815147341E-3</v>
      </c>
    </row>
    <row r="68" spans="3:14" x14ac:dyDescent="0.25">
      <c r="C68" s="28" t="s">
        <v>327</v>
      </c>
      <c r="D68" s="28" t="s">
        <v>367</v>
      </c>
      <c r="E68" s="28">
        <v>0.23827397260273972</v>
      </c>
      <c r="F68" s="28">
        <v>0</v>
      </c>
      <c r="G68" s="28">
        <v>0</v>
      </c>
      <c r="H68" s="28">
        <v>0.1378630136986301</v>
      </c>
      <c r="I68" s="28">
        <v>0.10038356164383562</v>
      </c>
      <c r="J68" s="28">
        <v>0</v>
      </c>
      <c r="K68" s="28">
        <v>0</v>
      </c>
      <c r="L68" s="28">
        <v>0</v>
      </c>
      <c r="M68" s="28">
        <v>1476.5236986301368</v>
      </c>
      <c r="N68" s="28">
        <v>1.6137497340801326E-4</v>
      </c>
    </row>
    <row r="69" spans="3:14" x14ac:dyDescent="0.25">
      <c r="C69" s="28" t="s">
        <v>19</v>
      </c>
      <c r="D69" s="69" t="s">
        <v>870</v>
      </c>
      <c r="E69" s="69">
        <v>52.124602739726029</v>
      </c>
      <c r="F69" s="69">
        <v>0</v>
      </c>
      <c r="G69" s="69">
        <v>50.622821917808217</v>
      </c>
      <c r="H69" s="69">
        <v>0.17117808219178082</v>
      </c>
      <c r="I69" s="69">
        <v>1.3306849315068492</v>
      </c>
      <c r="J69" s="69">
        <v>0</v>
      </c>
      <c r="K69" s="69">
        <v>0</v>
      </c>
      <c r="L69" s="69">
        <v>0</v>
      </c>
      <c r="M69" s="69">
        <v>3426.4012054794521</v>
      </c>
      <c r="N69" s="69">
        <v>1.521263845470551E-2</v>
      </c>
    </row>
    <row r="70" spans="3:14" x14ac:dyDescent="0.25"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3:14" x14ac:dyDescent="0.25"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3:14" x14ac:dyDescent="0.25"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3:14" x14ac:dyDescent="0.25">
      <c r="D73" s="69"/>
      <c r="E73" s="69"/>
      <c r="F73" s="69"/>
      <c r="G73" s="69"/>
      <c r="H73" s="69"/>
      <c r="I73" s="69"/>
      <c r="J73" s="69"/>
      <c r="K73" s="69"/>
      <c r="L73" s="69"/>
      <c r="M73" s="74">
        <f>+SUM(M37:M68)</f>
        <v>481556.39580821921</v>
      </c>
      <c r="N73" s="69"/>
    </row>
    <row r="74" spans="3:14" x14ac:dyDescent="0.25"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6" spans="3:14" x14ac:dyDescent="0.25">
      <c r="M76" s="76">
        <f>+M73/'Combinado-o-19'!R619</f>
        <v>0.90426137201314793</v>
      </c>
    </row>
    <row r="84" spans="3:15" ht="26.25" x14ac:dyDescent="0.4">
      <c r="C84" s="113" t="s">
        <v>824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</row>
    <row r="85" spans="3:15" ht="26.25" x14ac:dyDescent="0.4">
      <c r="C85" s="78"/>
      <c r="D85" s="79" t="s">
        <v>5</v>
      </c>
      <c r="E85" s="79" t="s">
        <v>7</v>
      </c>
      <c r="F85" s="79" t="s">
        <v>8</v>
      </c>
      <c r="G85" s="79" t="s">
        <v>9</v>
      </c>
      <c r="H85" s="79" t="s">
        <v>10</v>
      </c>
      <c r="I85" s="79" t="s">
        <v>11</v>
      </c>
      <c r="J85" s="79" t="s">
        <v>12</v>
      </c>
      <c r="K85" s="79" t="s">
        <v>13</v>
      </c>
      <c r="L85" s="79" t="s">
        <v>14</v>
      </c>
      <c r="M85" s="79" t="s">
        <v>783</v>
      </c>
      <c r="O85" s="86" t="s">
        <v>837</v>
      </c>
    </row>
    <row r="86" spans="3:15" x14ac:dyDescent="0.25">
      <c r="C86" s="28" t="s">
        <v>19</v>
      </c>
      <c r="D86" s="69" t="s">
        <v>409</v>
      </c>
      <c r="E86" s="69">
        <v>423.75076712328769</v>
      </c>
      <c r="F86" s="69">
        <v>0</v>
      </c>
      <c r="G86" s="69">
        <v>213.82797260273975</v>
      </c>
      <c r="H86" s="69">
        <v>1.1875890410958905</v>
      </c>
      <c r="I86" s="69">
        <v>8.8735890410958902</v>
      </c>
      <c r="J86" s="69">
        <v>142.09446575342469</v>
      </c>
      <c r="K86" s="69">
        <v>0</v>
      </c>
      <c r="L86" s="69">
        <v>57.767424657534249</v>
      </c>
      <c r="M86" s="74">
        <v>26403.53284931507</v>
      </c>
      <c r="N86" s="28">
        <v>1.6049017740983103E-2</v>
      </c>
      <c r="O86" s="86">
        <f>+L86+J86-K86</f>
        <v>199.86189041095895</v>
      </c>
    </row>
    <row r="87" spans="3:15" x14ac:dyDescent="0.25">
      <c r="C87" s="28" t="s">
        <v>19</v>
      </c>
      <c r="D87" s="69" t="s">
        <v>445</v>
      </c>
      <c r="E87" s="69">
        <v>11.650109589041096</v>
      </c>
      <c r="F87" s="69">
        <v>0</v>
      </c>
      <c r="G87" s="69">
        <v>11.413068493150686</v>
      </c>
      <c r="H87" s="69">
        <v>3.2657534246575345E-2</v>
      </c>
      <c r="I87" s="69">
        <v>0.20435616438356166</v>
      </c>
      <c r="J87" s="69">
        <v>0</v>
      </c>
      <c r="K87" s="69">
        <v>0</v>
      </c>
      <c r="L87" s="69">
        <v>0</v>
      </c>
      <c r="M87" s="74">
        <v>604.87506849315071</v>
      </c>
      <c r="N87" s="28">
        <v>1.9260356718063368E-2</v>
      </c>
      <c r="O87" s="86">
        <f t="shared" ref="O87:O98" si="3">+L87+J87-K87</f>
        <v>0</v>
      </c>
    </row>
    <row r="88" spans="3:15" x14ac:dyDescent="0.25">
      <c r="C88" s="28" t="s">
        <v>19</v>
      </c>
      <c r="D88" s="69" t="s">
        <v>216</v>
      </c>
      <c r="E88" s="69">
        <v>338.59232876712326</v>
      </c>
      <c r="F88" s="69">
        <v>0</v>
      </c>
      <c r="G88" s="69">
        <v>118.09841095890408</v>
      </c>
      <c r="H88" s="69">
        <v>1.4608219178082194</v>
      </c>
      <c r="I88" s="69">
        <v>32.129342465753425</v>
      </c>
      <c r="J88" s="69">
        <v>7.989232876712328</v>
      </c>
      <c r="K88" s="69">
        <v>7.4672328767123286</v>
      </c>
      <c r="L88" s="69">
        <v>178.9145479452055</v>
      </c>
      <c r="M88" s="74">
        <v>5802.3135890410958</v>
      </c>
      <c r="N88" s="28">
        <v>5.8354710335998893E-2</v>
      </c>
      <c r="O88" s="86">
        <f t="shared" si="3"/>
        <v>179.43654794520549</v>
      </c>
    </row>
    <row r="89" spans="3:15" x14ac:dyDescent="0.25">
      <c r="C89" s="28" t="s">
        <v>19</v>
      </c>
      <c r="D89" s="69" t="s">
        <v>443</v>
      </c>
      <c r="E89" s="69">
        <v>148.728904109589</v>
      </c>
      <c r="F89" s="69">
        <v>0</v>
      </c>
      <c r="G89" s="69">
        <v>145.73846575342469</v>
      </c>
      <c r="H89" s="69">
        <v>0.51887671232876709</v>
      </c>
      <c r="I89" s="69">
        <v>2.4715342465753425</v>
      </c>
      <c r="J89" s="69">
        <v>0</v>
      </c>
      <c r="K89" s="69">
        <v>0</v>
      </c>
      <c r="L89" s="69">
        <v>0</v>
      </c>
      <c r="M89" s="74">
        <v>3032.86197260274</v>
      </c>
      <c r="N89" s="28">
        <v>4.9039127218161165E-2</v>
      </c>
      <c r="O89" s="86">
        <f t="shared" si="3"/>
        <v>0</v>
      </c>
    </row>
    <row r="90" spans="3:15" s="28" customFormat="1" x14ac:dyDescent="0.25">
      <c r="C90" s="28" t="s">
        <v>19</v>
      </c>
      <c r="D90" s="69" t="s">
        <v>218</v>
      </c>
      <c r="E90" s="69">
        <v>162.16504109589042</v>
      </c>
      <c r="F90" s="69">
        <v>0</v>
      </c>
      <c r="G90" s="69">
        <v>132.54701369863014</v>
      </c>
      <c r="H90" s="69">
        <v>0.25868493150684935</v>
      </c>
      <c r="I90" s="69">
        <v>3.6743835616438352</v>
      </c>
      <c r="J90" s="69">
        <v>8.5215616438356179</v>
      </c>
      <c r="K90" s="69">
        <v>0.79643835616438363</v>
      </c>
      <c r="L90" s="69">
        <v>17.163452054794519</v>
      </c>
      <c r="M90" s="74">
        <v>1396.6784383561644</v>
      </c>
      <c r="N90" s="28">
        <v>0.11610764270604212</v>
      </c>
      <c r="O90" s="86">
        <f t="shared" si="3"/>
        <v>24.888575342465753</v>
      </c>
    </row>
    <row r="91" spans="3:15" s="28" customFormat="1" x14ac:dyDescent="0.25">
      <c r="C91" s="28" t="s">
        <v>19</v>
      </c>
      <c r="D91" s="69" t="s">
        <v>447</v>
      </c>
      <c r="E91" s="69">
        <v>155.78846575342465</v>
      </c>
      <c r="F91" s="69">
        <v>0</v>
      </c>
      <c r="G91" s="69">
        <v>28.894383561643831</v>
      </c>
      <c r="H91" s="69">
        <v>0.53249315068493142</v>
      </c>
      <c r="I91" s="69">
        <v>17.041095890410958</v>
      </c>
      <c r="J91" s="69">
        <v>16.978164383561644</v>
      </c>
      <c r="K91" s="69">
        <v>16.964191780821917</v>
      </c>
      <c r="L91" s="69">
        <v>92.342191780821921</v>
      </c>
      <c r="M91" s="74">
        <v>2380.4156164383562</v>
      </c>
      <c r="N91" s="28">
        <v>6.5445909814068379E-2</v>
      </c>
      <c r="O91" s="86">
        <f t="shared" si="3"/>
        <v>92.356164383561648</v>
      </c>
    </row>
    <row r="92" spans="3:15" x14ac:dyDescent="0.25">
      <c r="C92" s="28" t="s">
        <v>19</v>
      </c>
      <c r="D92" s="69" t="s">
        <v>193</v>
      </c>
      <c r="E92" s="69">
        <v>121.58553424657535</v>
      </c>
      <c r="F92" s="69">
        <v>0</v>
      </c>
      <c r="G92" s="69">
        <v>21.606000000000002</v>
      </c>
      <c r="H92" s="69">
        <v>0.60956164383561651</v>
      </c>
      <c r="I92" s="69">
        <v>13.318273972602739</v>
      </c>
      <c r="J92" s="69">
        <v>13.399178082191783</v>
      </c>
      <c r="K92" s="69">
        <v>13.387890410958905</v>
      </c>
      <c r="L92" s="69">
        <v>72.65224657534246</v>
      </c>
      <c r="M92" s="74">
        <v>802.2064657534246</v>
      </c>
      <c r="N92" s="28">
        <v>0.15156389213640081</v>
      </c>
      <c r="O92" s="86">
        <f t="shared" si="3"/>
        <v>72.663534246575338</v>
      </c>
    </row>
    <row r="93" spans="3:15" x14ac:dyDescent="0.25">
      <c r="C93" s="28" t="s">
        <v>98</v>
      </c>
      <c r="D93" s="69" t="s">
        <v>472</v>
      </c>
      <c r="E93" s="69">
        <v>35.569315068493154</v>
      </c>
      <c r="F93" s="69">
        <v>0</v>
      </c>
      <c r="G93" s="69">
        <v>0</v>
      </c>
      <c r="H93" s="69">
        <v>0</v>
      </c>
      <c r="I93" s="69">
        <v>0</v>
      </c>
      <c r="J93" s="69">
        <v>35.569315068493154</v>
      </c>
      <c r="K93" s="69">
        <v>3.5723835616438366</v>
      </c>
      <c r="L93" s="69">
        <v>0</v>
      </c>
      <c r="M93" s="74">
        <v>0</v>
      </c>
      <c r="N93" s="28" t="e">
        <v>#DIV/0!</v>
      </c>
      <c r="O93" s="86">
        <f t="shared" si="3"/>
        <v>31.996931506849318</v>
      </c>
    </row>
    <row r="94" spans="3:15" x14ac:dyDescent="0.25">
      <c r="C94" s="28" t="s">
        <v>231</v>
      </c>
      <c r="D94" s="69" t="s">
        <v>467</v>
      </c>
      <c r="E94" s="69">
        <v>28.099315068493151</v>
      </c>
      <c r="F94" s="69">
        <v>0</v>
      </c>
      <c r="G94" s="69">
        <v>0</v>
      </c>
      <c r="H94" s="69">
        <v>5.0520547945205482E-2</v>
      </c>
      <c r="I94" s="69">
        <v>0.53767123287671237</v>
      </c>
      <c r="J94" s="69">
        <v>0</v>
      </c>
      <c r="K94" s="69">
        <v>0</v>
      </c>
      <c r="L94" s="69">
        <v>27.511232876712334</v>
      </c>
      <c r="M94" s="74">
        <v>27.609561643835615</v>
      </c>
      <c r="N94" s="28">
        <v>1.0177385440223707</v>
      </c>
      <c r="O94" s="86">
        <f t="shared" si="3"/>
        <v>27.511232876712334</v>
      </c>
    </row>
    <row r="95" spans="3:15" x14ac:dyDescent="0.25">
      <c r="C95" s="28" t="s">
        <v>253</v>
      </c>
      <c r="D95" s="69" t="s">
        <v>256</v>
      </c>
      <c r="E95" s="69">
        <v>23.174301369863016</v>
      </c>
      <c r="F95" s="69">
        <v>0</v>
      </c>
      <c r="G95" s="69">
        <v>0</v>
      </c>
      <c r="H95" s="69">
        <v>2.701369863013699E-2</v>
      </c>
      <c r="I95" s="69">
        <v>0.11695890410958903</v>
      </c>
      <c r="J95" s="69">
        <v>1.9608219178082194</v>
      </c>
      <c r="K95" s="69">
        <v>0</v>
      </c>
      <c r="L95" s="69">
        <v>21.069616438356167</v>
      </c>
      <c r="M95" s="74">
        <v>0</v>
      </c>
      <c r="N95" s="28" t="e">
        <v>#DIV/0!</v>
      </c>
      <c r="O95" s="86">
        <f t="shared" si="3"/>
        <v>23.030438356164385</v>
      </c>
    </row>
    <row r="96" spans="3:15" x14ac:dyDescent="0.25">
      <c r="C96" s="28" t="s">
        <v>253</v>
      </c>
      <c r="D96" s="69" t="s">
        <v>257</v>
      </c>
      <c r="E96" s="69">
        <v>162.95279452054797</v>
      </c>
      <c r="F96" s="69">
        <v>0</v>
      </c>
      <c r="G96" s="69">
        <v>0</v>
      </c>
      <c r="H96" s="69">
        <v>0.22493150684931507</v>
      </c>
      <c r="I96" s="69">
        <v>6.5319452054794507</v>
      </c>
      <c r="J96" s="69">
        <v>13.287095890410958</v>
      </c>
      <c r="K96" s="69">
        <v>0</v>
      </c>
      <c r="L96" s="69">
        <v>142.90884931506849</v>
      </c>
      <c r="M96" s="74">
        <v>0</v>
      </c>
      <c r="N96" s="28" t="e">
        <v>#DIV/0!</v>
      </c>
      <c r="O96" s="86">
        <f t="shared" si="3"/>
        <v>156.19594520547946</v>
      </c>
    </row>
    <row r="97" spans="3:15" x14ac:dyDescent="0.25">
      <c r="C97" s="28" t="s">
        <v>231</v>
      </c>
      <c r="D97" s="69" t="s">
        <v>465</v>
      </c>
      <c r="E97" s="69">
        <v>6.2215890410958909</v>
      </c>
      <c r="F97" s="69">
        <v>0</v>
      </c>
      <c r="G97" s="69">
        <v>0</v>
      </c>
      <c r="H97" s="69">
        <v>1.1643835616438357E-2</v>
      </c>
      <c r="I97" s="69">
        <v>0.12008219178082191</v>
      </c>
      <c r="J97" s="69">
        <v>0</v>
      </c>
      <c r="K97" s="69">
        <v>0</v>
      </c>
      <c r="L97" s="69">
        <v>6.0898356164383562</v>
      </c>
      <c r="M97" s="74">
        <v>6.111890410958905</v>
      </c>
      <c r="N97" s="28">
        <v>1.0179483961198472</v>
      </c>
      <c r="O97" s="86">
        <f t="shared" si="3"/>
        <v>6.0898356164383562</v>
      </c>
    </row>
    <row r="98" spans="3:15" x14ac:dyDescent="0.25">
      <c r="C98" s="28" t="s">
        <v>89</v>
      </c>
      <c r="D98" s="69" t="s">
        <v>432</v>
      </c>
      <c r="E98" s="69">
        <v>9.8853972602739741</v>
      </c>
      <c r="F98" s="69">
        <v>0</v>
      </c>
      <c r="G98" s="69">
        <v>0</v>
      </c>
      <c r="H98" s="69">
        <v>5.4054794520547948E-2</v>
      </c>
      <c r="I98" s="69">
        <v>0</v>
      </c>
      <c r="J98" s="69">
        <v>9.8313698630137001</v>
      </c>
      <c r="K98" s="69">
        <v>3.0408493150684928</v>
      </c>
      <c r="L98" s="69">
        <v>0</v>
      </c>
      <c r="M98" s="74">
        <v>2275.7216164383563</v>
      </c>
      <c r="N98" s="28">
        <v>4.3438517210840693E-3</v>
      </c>
      <c r="O98" s="86">
        <f t="shared" si="3"/>
        <v>6.7905205479452073</v>
      </c>
    </row>
    <row r="99" spans="3:15" x14ac:dyDescent="0.25">
      <c r="D99" s="69"/>
      <c r="E99" s="69"/>
      <c r="F99" s="69"/>
      <c r="G99" s="69"/>
      <c r="H99" s="69"/>
      <c r="I99" s="69"/>
      <c r="J99" s="69"/>
      <c r="K99" s="69"/>
      <c r="L99" s="69"/>
      <c r="M99" s="75"/>
    </row>
    <row r="100" spans="3:15" x14ac:dyDescent="0.25">
      <c r="D100" s="69"/>
      <c r="E100" s="69"/>
      <c r="F100" s="69"/>
      <c r="G100" s="69"/>
      <c r="H100" s="69"/>
      <c r="I100" s="69"/>
      <c r="J100" s="69"/>
      <c r="K100" s="69"/>
      <c r="L100" s="69"/>
      <c r="M100" s="74"/>
    </row>
    <row r="101" spans="3:15" x14ac:dyDescent="0.25">
      <c r="D101" s="69"/>
      <c r="E101" s="69"/>
      <c r="F101" s="69"/>
      <c r="G101" s="69"/>
      <c r="H101" s="69"/>
      <c r="I101" s="69"/>
      <c r="J101" s="69"/>
      <c r="K101" s="69"/>
      <c r="L101" s="69"/>
      <c r="M101" s="74"/>
    </row>
    <row r="102" spans="3:15" x14ac:dyDescent="0.25">
      <c r="D102" s="69"/>
      <c r="E102" s="69"/>
      <c r="F102" s="69"/>
      <c r="G102" s="69"/>
      <c r="H102" s="69"/>
      <c r="I102" s="69"/>
      <c r="J102" s="69"/>
      <c r="K102" s="69"/>
      <c r="L102" s="69"/>
      <c r="M102" s="74"/>
    </row>
    <row r="103" spans="3:15" x14ac:dyDescent="0.25">
      <c r="D103" s="69"/>
      <c r="E103" s="69"/>
      <c r="F103" s="69"/>
      <c r="G103" s="69"/>
      <c r="H103" s="69"/>
      <c r="I103" s="69"/>
      <c r="J103" s="69"/>
      <c r="K103" s="69"/>
      <c r="L103" s="69"/>
      <c r="M103" s="74"/>
    </row>
    <row r="104" spans="3:15" x14ac:dyDescent="0.25">
      <c r="D104" s="69"/>
      <c r="E104" s="69"/>
      <c r="F104" s="69"/>
      <c r="G104" s="69"/>
      <c r="H104" s="69"/>
      <c r="I104" s="69"/>
      <c r="J104" s="69"/>
      <c r="K104" s="69"/>
      <c r="L104" s="69"/>
      <c r="M104" s="74"/>
      <c r="O104" s="99"/>
    </row>
    <row r="105" spans="3:15" x14ac:dyDescent="0.25">
      <c r="D105" s="69"/>
      <c r="E105" s="69"/>
      <c r="F105" s="69"/>
      <c r="G105" s="69"/>
      <c r="H105" s="69"/>
      <c r="I105" s="69"/>
      <c r="J105" s="69"/>
      <c r="K105" s="69"/>
      <c r="L105" s="69"/>
      <c r="M105" s="74"/>
    </row>
    <row r="106" spans="3:15" x14ac:dyDescent="0.25">
      <c r="D106" s="69"/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3:15" x14ac:dyDescent="0.25">
      <c r="D107" s="69"/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3:15" x14ac:dyDescent="0.25">
      <c r="D108" s="69"/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3:15" x14ac:dyDescent="0.25">
      <c r="D109" s="69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3:15" x14ac:dyDescent="0.25">
      <c r="D110" s="69"/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3:15" x14ac:dyDescent="0.25">
      <c r="D111" s="69"/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3:15" x14ac:dyDescent="0.25">
      <c r="D112" s="69"/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3:17" x14ac:dyDescent="0.25">
      <c r="D113" s="69"/>
      <c r="E113" s="69"/>
      <c r="F113" s="69"/>
      <c r="G113" s="69"/>
      <c r="H113" s="69"/>
      <c r="I113" s="69"/>
      <c r="J113" s="69"/>
      <c r="K113" s="69"/>
      <c r="L113" s="69"/>
      <c r="M113" s="69"/>
    </row>
    <row r="115" spans="3:17" x14ac:dyDescent="0.25">
      <c r="D115" s="69"/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3:17" x14ac:dyDescent="0.25">
      <c r="D116" s="69"/>
      <c r="E116" s="69"/>
      <c r="F116" s="69"/>
      <c r="G116" s="69"/>
      <c r="H116" s="69"/>
      <c r="I116" s="69"/>
      <c r="J116" s="69"/>
      <c r="K116" s="69"/>
      <c r="L116" s="69"/>
      <c r="M116" s="69"/>
    </row>
    <row r="121" spans="3:17" ht="26.25" x14ac:dyDescent="0.4">
      <c r="C121" s="113" t="s">
        <v>825</v>
      </c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</row>
    <row r="122" spans="3:17" ht="26.25" x14ac:dyDescent="0.4">
      <c r="C122" s="78"/>
      <c r="D122" s="79" t="s">
        <v>5</v>
      </c>
      <c r="E122" s="79" t="s">
        <v>7</v>
      </c>
      <c r="F122" s="79" t="s">
        <v>8</v>
      </c>
      <c r="G122" s="79" t="s">
        <v>9</v>
      </c>
      <c r="H122" s="79" t="s">
        <v>10</v>
      </c>
      <c r="I122" s="79" t="s">
        <v>11</v>
      </c>
      <c r="J122" s="79" t="s">
        <v>12</v>
      </c>
      <c r="K122" s="79" t="s">
        <v>13</v>
      </c>
      <c r="L122" s="79" t="s">
        <v>14</v>
      </c>
      <c r="M122" s="79" t="s">
        <v>783</v>
      </c>
      <c r="N122" s="28" t="s">
        <v>786</v>
      </c>
      <c r="O122" s="31" t="s">
        <v>839</v>
      </c>
      <c r="P122" s="28" t="s">
        <v>831</v>
      </c>
      <c r="Q122" s="28" t="s">
        <v>840</v>
      </c>
    </row>
    <row r="123" spans="3:17" x14ac:dyDescent="0.25">
      <c r="C123" s="28" t="s">
        <v>850</v>
      </c>
      <c r="D123" s="28" t="s">
        <v>826</v>
      </c>
      <c r="E123" s="80">
        <f>+E86+E87</f>
        <v>435.4008767123288</v>
      </c>
      <c r="F123" s="80">
        <f t="shared" ref="F123:L123" si="4">+F86+F87</f>
        <v>0</v>
      </c>
      <c r="G123" s="80">
        <f t="shared" si="4"/>
        <v>225.24104109589044</v>
      </c>
      <c r="H123" s="80">
        <f t="shared" si="4"/>
        <v>1.2202465753424658</v>
      </c>
      <c r="I123" s="80">
        <f t="shared" si="4"/>
        <v>9.0779452054794518</v>
      </c>
      <c r="J123" s="80">
        <f t="shared" si="4"/>
        <v>142.09446575342469</v>
      </c>
      <c r="K123" s="80">
        <f t="shared" si="4"/>
        <v>0</v>
      </c>
      <c r="L123" s="80">
        <f t="shared" si="4"/>
        <v>57.767424657534249</v>
      </c>
      <c r="M123" s="80">
        <f>+M86+M87</f>
        <v>27008.407917808221</v>
      </c>
      <c r="N123" s="80">
        <f>+N86+N87</f>
        <v>3.5309374459046472E-2</v>
      </c>
      <c r="O123" s="80">
        <f>+O86+O87</f>
        <v>199.86189041095895</v>
      </c>
      <c r="P123" s="28">
        <f>+O123/$O$134</f>
        <v>0.23279642315460169</v>
      </c>
      <c r="Q123" s="28">
        <f>+P123</f>
        <v>0.23279642315460169</v>
      </c>
    </row>
    <row r="124" spans="3:17" x14ac:dyDescent="0.25">
      <c r="C124" s="28" t="s">
        <v>812</v>
      </c>
      <c r="D124" s="28" t="s">
        <v>216</v>
      </c>
      <c r="E124" s="80">
        <f>+E88+E89+E90</f>
        <v>649.4862739726027</v>
      </c>
      <c r="F124" s="80">
        <f t="shared" ref="F124:M124" si="5">+F88+F89+F90</f>
        <v>0</v>
      </c>
      <c r="G124" s="80">
        <f t="shared" si="5"/>
        <v>396.38389041095888</v>
      </c>
      <c r="H124" s="80">
        <f t="shared" si="5"/>
        <v>2.2383835616438361</v>
      </c>
      <c r="I124" s="80">
        <f t="shared" si="5"/>
        <v>38.275260273972606</v>
      </c>
      <c r="J124" s="80">
        <f t="shared" si="5"/>
        <v>16.510794520547947</v>
      </c>
      <c r="K124" s="80">
        <f t="shared" si="5"/>
        <v>8.2636712328767121</v>
      </c>
      <c r="L124" s="80">
        <f t="shared" si="5"/>
        <v>196.07800000000003</v>
      </c>
      <c r="M124" s="80">
        <f t="shared" si="5"/>
        <v>10231.853999999999</v>
      </c>
      <c r="N124" s="80">
        <f t="shared" ref="N124:O124" si="6">+N88+N89+N90</f>
        <v>0.22350148026020217</v>
      </c>
      <c r="O124" s="80">
        <f t="shared" si="6"/>
        <v>204.32512328767123</v>
      </c>
      <c r="P124" s="28">
        <f t="shared" ref="P124:P132" si="7">+O124/$O$134</f>
        <v>0.23799513636234823</v>
      </c>
      <c r="Q124" s="28">
        <f>+P124+Q123</f>
        <v>0.47079155951694995</v>
      </c>
    </row>
    <row r="125" spans="3:17" x14ac:dyDescent="0.25">
      <c r="C125" s="28" t="s">
        <v>851</v>
      </c>
      <c r="D125" s="28" t="s">
        <v>447</v>
      </c>
      <c r="E125" s="80">
        <f>+E91+E92</f>
        <v>277.37400000000002</v>
      </c>
      <c r="F125" s="80">
        <f t="shared" ref="F125:M125" si="8">+F91+F92</f>
        <v>0</v>
      </c>
      <c r="G125" s="80">
        <f t="shared" si="8"/>
        <v>50.500383561643829</v>
      </c>
      <c r="H125" s="80">
        <f t="shared" si="8"/>
        <v>1.1420547945205479</v>
      </c>
      <c r="I125" s="80">
        <f t="shared" si="8"/>
        <v>30.359369863013697</v>
      </c>
      <c r="J125" s="80">
        <f t="shared" si="8"/>
        <v>30.377342465753429</v>
      </c>
      <c r="K125" s="80">
        <f t="shared" si="8"/>
        <v>30.352082191780823</v>
      </c>
      <c r="L125" s="80">
        <f t="shared" si="8"/>
        <v>164.99443835616438</v>
      </c>
      <c r="M125" s="80">
        <f t="shared" si="8"/>
        <v>3182.6220821917809</v>
      </c>
      <c r="N125" s="80">
        <f t="shared" ref="N125:O125" si="9">+N91+N92</f>
        <v>0.21700980195046921</v>
      </c>
      <c r="O125" s="80">
        <f t="shared" si="9"/>
        <v>165.01969863013699</v>
      </c>
      <c r="P125" s="28">
        <f t="shared" si="7"/>
        <v>0.19221271004769683</v>
      </c>
      <c r="Q125" s="28">
        <f t="shared" ref="Q125:Q132" si="10">+P125+Q124</f>
        <v>0.66300426956464675</v>
      </c>
    </row>
    <row r="126" spans="3:17" x14ac:dyDescent="0.25">
      <c r="C126" s="28" t="s">
        <v>854</v>
      </c>
      <c r="D126" s="28" t="s">
        <v>472</v>
      </c>
      <c r="E126" s="80">
        <f t="shared" ref="E126:E131" si="11">+E93</f>
        <v>35.569315068493154</v>
      </c>
      <c r="F126" s="80">
        <f t="shared" ref="F126:M126" si="12">+F93</f>
        <v>0</v>
      </c>
      <c r="G126" s="80">
        <f t="shared" si="12"/>
        <v>0</v>
      </c>
      <c r="H126" s="80">
        <f t="shared" si="12"/>
        <v>0</v>
      </c>
      <c r="I126" s="80">
        <f t="shared" si="12"/>
        <v>0</v>
      </c>
      <c r="J126" s="80">
        <f t="shared" si="12"/>
        <v>35.569315068493154</v>
      </c>
      <c r="K126" s="80">
        <f t="shared" si="12"/>
        <v>3.5723835616438366</v>
      </c>
      <c r="L126" s="80">
        <f t="shared" si="12"/>
        <v>0</v>
      </c>
      <c r="M126" s="80">
        <f t="shared" si="12"/>
        <v>0</v>
      </c>
      <c r="N126" s="80" t="e">
        <f t="shared" ref="N126:O126" si="13">+N93</f>
        <v>#DIV/0!</v>
      </c>
      <c r="O126" s="80">
        <f t="shared" si="13"/>
        <v>31.996931506849318</v>
      </c>
      <c r="P126" s="28">
        <f t="shared" si="7"/>
        <v>3.726959247408812E-2</v>
      </c>
      <c r="Q126" s="28">
        <f t="shared" si="10"/>
        <v>0.70027386203873487</v>
      </c>
    </row>
    <row r="127" spans="3:17" x14ac:dyDescent="0.25">
      <c r="C127" s="28" t="s">
        <v>855</v>
      </c>
      <c r="D127" s="28" t="s">
        <v>467</v>
      </c>
      <c r="E127" s="80">
        <f t="shared" si="11"/>
        <v>28.099315068493151</v>
      </c>
      <c r="F127" s="80">
        <f t="shared" ref="F127:M127" si="14">+F94</f>
        <v>0</v>
      </c>
      <c r="G127" s="80">
        <f t="shared" si="14"/>
        <v>0</v>
      </c>
      <c r="H127" s="80">
        <f t="shared" si="14"/>
        <v>5.0520547945205482E-2</v>
      </c>
      <c r="I127" s="80">
        <f t="shared" si="14"/>
        <v>0.53767123287671237</v>
      </c>
      <c r="J127" s="80">
        <f t="shared" si="14"/>
        <v>0</v>
      </c>
      <c r="K127" s="80">
        <f t="shared" si="14"/>
        <v>0</v>
      </c>
      <c r="L127" s="80">
        <f t="shared" si="14"/>
        <v>27.511232876712334</v>
      </c>
      <c r="M127" s="80">
        <f t="shared" si="14"/>
        <v>27.609561643835615</v>
      </c>
      <c r="N127" s="80">
        <f t="shared" ref="N127:O127" si="15">+N94</f>
        <v>1.0177385440223707</v>
      </c>
      <c r="O127" s="80">
        <f t="shared" si="15"/>
        <v>27.511232876712334</v>
      </c>
      <c r="P127" s="28">
        <f t="shared" si="7"/>
        <v>3.2044711461013668E-2</v>
      </c>
      <c r="Q127" s="28">
        <f t="shared" si="10"/>
        <v>0.73231857349974849</v>
      </c>
    </row>
    <row r="128" spans="3:17" x14ac:dyDescent="0.25">
      <c r="C128" s="28" t="s">
        <v>856</v>
      </c>
      <c r="D128" s="28" t="s">
        <v>256</v>
      </c>
      <c r="E128" s="80">
        <f t="shared" si="11"/>
        <v>23.174301369863016</v>
      </c>
      <c r="F128" s="80">
        <f t="shared" ref="F128:M128" si="16">+F95</f>
        <v>0</v>
      </c>
      <c r="G128" s="80">
        <f t="shared" si="16"/>
        <v>0</v>
      </c>
      <c r="H128" s="80">
        <f t="shared" si="16"/>
        <v>2.701369863013699E-2</v>
      </c>
      <c r="I128" s="80">
        <f t="shared" si="16"/>
        <v>0.11695890410958903</v>
      </c>
      <c r="J128" s="80">
        <f t="shared" si="16"/>
        <v>1.9608219178082194</v>
      </c>
      <c r="K128" s="80">
        <f t="shared" si="16"/>
        <v>0</v>
      </c>
      <c r="L128" s="80">
        <f t="shared" si="16"/>
        <v>21.069616438356167</v>
      </c>
      <c r="M128" s="80">
        <f t="shared" si="16"/>
        <v>0</v>
      </c>
      <c r="N128" s="80" t="e">
        <f t="shared" ref="N128:O128" si="17">+N95</f>
        <v>#DIV/0!</v>
      </c>
      <c r="O128" s="80">
        <f t="shared" si="17"/>
        <v>23.030438356164385</v>
      </c>
      <c r="P128" s="28">
        <f t="shared" si="7"/>
        <v>2.6825542688370538E-2</v>
      </c>
      <c r="Q128" s="28">
        <f t="shared" si="10"/>
        <v>0.75914411618811906</v>
      </c>
    </row>
    <row r="129" spans="3:17" x14ac:dyDescent="0.25">
      <c r="C129" s="28" t="s">
        <v>852</v>
      </c>
      <c r="D129" s="69" t="s">
        <v>257</v>
      </c>
      <c r="E129" s="80">
        <f t="shared" si="11"/>
        <v>162.95279452054797</v>
      </c>
      <c r="F129" s="80">
        <f t="shared" ref="F129:M129" si="18">+F96</f>
        <v>0</v>
      </c>
      <c r="G129" s="80">
        <f t="shared" si="18"/>
        <v>0</v>
      </c>
      <c r="H129" s="80">
        <f t="shared" si="18"/>
        <v>0.22493150684931507</v>
      </c>
      <c r="I129" s="80">
        <f t="shared" si="18"/>
        <v>6.5319452054794507</v>
      </c>
      <c r="J129" s="80">
        <f t="shared" si="18"/>
        <v>13.287095890410958</v>
      </c>
      <c r="K129" s="80">
        <f t="shared" si="18"/>
        <v>0</v>
      </c>
      <c r="L129" s="80">
        <f t="shared" si="18"/>
        <v>142.90884931506849</v>
      </c>
      <c r="M129" s="80">
        <f t="shared" si="18"/>
        <v>0</v>
      </c>
      <c r="N129" s="80" t="e">
        <f t="shared" ref="N129:O129" si="19">+N96</f>
        <v>#DIV/0!</v>
      </c>
      <c r="O129" s="80">
        <f t="shared" si="19"/>
        <v>156.19594520547946</v>
      </c>
      <c r="P129" s="28">
        <f t="shared" si="7"/>
        <v>0.18193492156168437</v>
      </c>
      <c r="Q129" s="28">
        <f t="shared" si="10"/>
        <v>0.94107903774980339</v>
      </c>
    </row>
    <row r="130" spans="3:17" x14ac:dyDescent="0.25">
      <c r="C130" s="28" t="s">
        <v>857</v>
      </c>
      <c r="D130" s="28" t="s">
        <v>465</v>
      </c>
      <c r="E130" s="80">
        <f t="shared" si="11"/>
        <v>6.2215890410958909</v>
      </c>
      <c r="F130" s="80">
        <f t="shared" ref="F130:M130" si="20">+F97</f>
        <v>0</v>
      </c>
      <c r="G130" s="80">
        <f t="shared" si="20"/>
        <v>0</v>
      </c>
      <c r="H130" s="80">
        <f t="shared" si="20"/>
        <v>1.1643835616438357E-2</v>
      </c>
      <c r="I130" s="80">
        <f t="shared" si="20"/>
        <v>0.12008219178082191</v>
      </c>
      <c r="J130" s="80">
        <f t="shared" si="20"/>
        <v>0</v>
      </c>
      <c r="K130" s="80">
        <f t="shared" si="20"/>
        <v>0</v>
      </c>
      <c r="L130" s="80">
        <f t="shared" si="20"/>
        <v>6.0898356164383562</v>
      </c>
      <c r="M130" s="80">
        <f t="shared" si="20"/>
        <v>6.111890410958905</v>
      </c>
      <c r="N130" s="80">
        <f t="shared" ref="N130" si="21">+N97</f>
        <v>1.0179483961198472</v>
      </c>
      <c r="O130" s="80">
        <f>+O97</f>
        <v>6.0898356164383562</v>
      </c>
      <c r="P130" s="28">
        <f t="shared" si="7"/>
        <v>7.09335804935733E-3</v>
      </c>
      <c r="Q130" s="28">
        <f t="shared" si="10"/>
        <v>0.94817239579916068</v>
      </c>
    </row>
    <row r="131" spans="3:17" x14ac:dyDescent="0.25">
      <c r="C131" s="28" t="s">
        <v>858</v>
      </c>
      <c r="D131" s="28" t="s">
        <v>432</v>
      </c>
      <c r="E131" s="80">
        <f t="shared" si="11"/>
        <v>9.8853972602739741</v>
      </c>
      <c r="F131" s="80">
        <f t="shared" ref="F131:M131" si="22">+F98</f>
        <v>0</v>
      </c>
      <c r="G131" s="80">
        <f t="shared" si="22"/>
        <v>0</v>
      </c>
      <c r="H131" s="80">
        <f t="shared" si="22"/>
        <v>5.4054794520547948E-2</v>
      </c>
      <c r="I131" s="80">
        <f t="shared" si="22"/>
        <v>0</v>
      </c>
      <c r="J131" s="80">
        <f t="shared" si="22"/>
        <v>9.8313698630137001</v>
      </c>
      <c r="K131" s="80">
        <f t="shared" si="22"/>
        <v>3.0408493150684928</v>
      </c>
      <c r="L131" s="80">
        <f t="shared" si="22"/>
        <v>0</v>
      </c>
      <c r="M131" s="80">
        <f t="shared" si="22"/>
        <v>2275.7216164383563</v>
      </c>
      <c r="N131" s="80">
        <f t="shared" ref="N131" si="23">+N98</f>
        <v>4.3438517210840693E-3</v>
      </c>
      <c r="O131" s="80">
        <f>+O98</f>
        <v>6.7905205479452073</v>
      </c>
      <c r="P131" s="28">
        <f t="shared" si="7"/>
        <v>7.9095063679673391E-3</v>
      </c>
      <c r="Q131" s="28">
        <f t="shared" si="10"/>
        <v>0.95608190216712807</v>
      </c>
    </row>
    <row r="132" spans="3:17" x14ac:dyDescent="0.25">
      <c r="D132" s="28" t="s">
        <v>841</v>
      </c>
      <c r="E132" s="80"/>
      <c r="F132" s="80"/>
      <c r="G132" s="80"/>
      <c r="H132" s="80"/>
      <c r="I132" s="80"/>
      <c r="J132" s="80"/>
      <c r="K132" s="80"/>
      <c r="L132" s="80"/>
      <c r="M132" s="80"/>
      <c r="O132" s="80">
        <f>+O134-SUM(O123:O131)</f>
        <v>37.7048493150686</v>
      </c>
      <c r="P132" s="28">
        <f t="shared" si="7"/>
        <v>4.391809783287183E-2</v>
      </c>
      <c r="Q132" s="28">
        <f t="shared" si="10"/>
        <v>0.99999999999999989</v>
      </c>
    </row>
    <row r="133" spans="3:17" x14ac:dyDescent="0.25">
      <c r="E133" s="80"/>
      <c r="F133" s="80"/>
      <c r="G133" s="80"/>
      <c r="H133" s="80"/>
      <c r="I133" s="80"/>
      <c r="J133" s="80"/>
      <c r="K133" s="80"/>
      <c r="L133" s="80"/>
      <c r="M133" s="80"/>
      <c r="O133" s="31"/>
    </row>
    <row r="134" spans="3:17" x14ac:dyDescent="0.25">
      <c r="E134" s="80"/>
      <c r="F134" s="80"/>
      <c r="G134" s="80"/>
      <c r="H134" s="80"/>
      <c r="I134" s="80"/>
      <c r="J134" s="80"/>
      <c r="K134" s="80"/>
      <c r="L134" s="80"/>
      <c r="M134" s="80" t="s">
        <v>829</v>
      </c>
      <c r="O134" s="31">
        <f>+'Compilado-g-19'!V11</f>
        <v>858.52646575342487</v>
      </c>
    </row>
    <row r="135" spans="3:17" x14ac:dyDescent="0.25">
      <c r="E135" s="80"/>
      <c r="F135" s="80"/>
      <c r="G135" s="80"/>
      <c r="H135" s="80"/>
      <c r="I135" s="80"/>
      <c r="J135" s="80"/>
      <c r="K135" s="80"/>
      <c r="L135" s="80"/>
      <c r="M135" s="80"/>
      <c r="O135" s="31"/>
    </row>
    <row r="136" spans="3:17" x14ac:dyDescent="0.25">
      <c r="E136" s="80"/>
      <c r="F136" s="80"/>
      <c r="G136" s="80"/>
      <c r="H136" s="80"/>
      <c r="I136" s="80"/>
      <c r="J136" s="80"/>
      <c r="K136" s="80"/>
      <c r="L136" s="80"/>
      <c r="M136" s="80"/>
      <c r="O136" s="31"/>
    </row>
    <row r="137" spans="3:17" x14ac:dyDescent="0.25">
      <c r="E137" s="80"/>
      <c r="F137" s="80"/>
      <c r="G137" s="80"/>
      <c r="H137" s="80"/>
      <c r="I137" s="80"/>
      <c r="J137" s="80"/>
      <c r="K137" s="80"/>
      <c r="L137" s="80"/>
      <c r="M137" s="80"/>
      <c r="O137" s="31"/>
    </row>
    <row r="138" spans="3:17" x14ac:dyDescent="0.25">
      <c r="E138" s="80"/>
      <c r="F138" s="80"/>
      <c r="G138" s="80"/>
      <c r="H138" s="80"/>
      <c r="I138" s="80"/>
      <c r="J138" s="80"/>
      <c r="K138" s="80"/>
      <c r="L138" s="80"/>
      <c r="M138" s="80"/>
      <c r="O138" s="31"/>
    </row>
    <row r="139" spans="3:17" x14ac:dyDescent="0.25">
      <c r="E139" s="80"/>
      <c r="F139" s="80"/>
      <c r="G139" s="80"/>
      <c r="H139" s="80"/>
      <c r="I139" s="80"/>
      <c r="J139" s="80"/>
      <c r="K139" s="80"/>
      <c r="L139" s="80"/>
      <c r="M139" s="80"/>
      <c r="O139" s="31"/>
    </row>
    <row r="140" spans="3:17" x14ac:dyDescent="0.25">
      <c r="E140" s="80"/>
      <c r="F140" s="80"/>
      <c r="G140" s="80"/>
      <c r="H140" s="80"/>
      <c r="I140" s="80"/>
      <c r="J140" s="80"/>
      <c r="K140" s="80"/>
      <c r="L140" s="80"/>
      <c r="M140" s="80"/>
      <c r="O140" s="31"/>
    </row>
    <row r="141" spans="3:17" x14ac:dyDescent="0.25">
      <c r="E141" s="80"/>
      <c r="F141" s="80"/>
      <c r="G141" s="80"/>
      <c r="H141" s="80"/>
      <c r="I141" s="80"/>
      <c r="J141" s="80"/>
      <c r="K141" s="80"/>
      <c r="L141" s="80"/>
      <c r="M141" s="80"/>
      <c r="O141" s="31"/>
    </row>
    <row r="142" spans="3:17" x14ac:dyDescent="0.25">
      <c r="E142" s="80"/>
      <c r="F142" s="80"/>
      <c r="G142" s="80"/>
      <c r="H142" s="80"/>
      <c r="I142" s="80"/>
      <c r="J142" s="80"/>
      <c r="K142" s="80"/>
      <c r="L142" s="80"/>
      <c r="M142" s="80"/>
      <c r="O142" s="31"/>
    </row>
    <row r="143" spans="3:17" x14ac:dyDescent="0.25">
      <c r="M143" s="77"/>
      <c r="O143" s="31"/>
    </row>
    <row r="146" spans="3:18" x14ac:dyDescent="0.25">
      <c r="L146" s="32" t="s">
        <v>829</v>
      </c>
      <c r="M146" s="81">
        <f>+'Combinado-o-19'!R619</f>
        <v>532541.15536986291</v>
      </c>
      <c r="N146" s="28" t="s">
        <v>830</v>
      </c>
    </row>
    <row r="147" spans="3:18" x14ac:dyDescent="0.25">
      <c r="L147" s="32"/>
      <c r="M147" s="32"/>
    </row>
    <row r="150" spans="3:18" ht="18.75" x14ac:dyDescent="0.3">
      <c r="D150" s="79" t="s">
        <v>5</v>
      </c>
      <c r="E150" s="79" t="s">
        <v>7</v>
      </c>
      <c r="F150" s="79" t="s">
        <v>8</v>
      </c>
      <c r="G150" s="79" t="s">
        <v>9</v>
      </c>
      <c r="H150" s="79" t="s">
        <v>10</v>
      </c>
      <c r="I150" s="79" t="s">
        <v>11</v>
      </c>
      <c r="J150" s="79" t="s">
        <v>12</v>
      </c>
      <c r="K150" s="79" t="s">
        <v>13</v>
      </c>
      <c r="L150" s="79" t="s">
        <v>14</v>
      </c>
      <c r="M150" s="79" t="s">
        <v>783</v>
      </c>
      <c r="N150" s="28" t="s">
        <v>830</v>
      </c>
      <c r="O150" s="31" t="s">
        <v>839</v>
      </c>
      <c r="P150" s="28" t="s">
        <v>866</v>
      </c>
      <c r="Q150" s="28" t="s">
        <v>831</v>
      </c>
      <c r="R150" s="28" t="s">
        <v>840</v>
      </c>
    </row>
    <row r="151" spans="3:18" x14ac:dyDescent="0.25">
      <c r="C151" s="28" t="s">
        <v>812</v>
      </c>
      <c r="D151" s="28" t="s">
        <v>812</v>
      </c>
      <c r="E151" s="80" t="s">
        <v>216</v>
      </c>
      <c r="F151" s="80">
        <v>649.4862739726027</v>
      </c>
      <c r="G151" s="80">
        <v>0</v>
      </c>
      <c r="H151" s="80">
        <v>396.38389041095888</v>
      </c>
      <c r="I151" s="80">
        <v>2.2383835616438361</v>
      </c>
      <c r="J151" s="80">
        <v>38.275260273972606</v>
      </c>
      <c r="K151" s="80">
        <v>16.510794520547947</v>
      </c>
      <c r="L151" s="80">
        <v>8.2636712328767121</v>
      </c>
      <c r="M151" s="80">
        <v>196.07800000000003</v>
      </c>
      <c r="N151" s="80">
        <v>10231.853999999999</v>
      </c>
      <c r="O151" s="80">
        <v>0.22350148026020217</v>
      </c>
      <c r="P151" s="28">
        <v>204.32512328767123</v>
      </c>
      <c r="Q151" s="28">
        <v>0.23799513636234823</v>
      </c>
      <c r="R151" s="28">
        <f>+Q151</f>
        <v>0.23799513636234823</v>
      </c>
    </row>
    <row r="152" spans="3:18" x14ac:dyDescent="0.25">
      <c r="C152" s="28" t="s">
        <v>850</v>
      </c>
      <c r="D152" s="28" t="s">
        <v>850</v>
      </c>
      <c r="E152" s="80" t="s">
        <v>826</v>
      </c>
      <c r="F152" s="80">
        <v>435.4008767123288</v>
      </c>
      <c r="G152" s="80">
        <v>0</v>
      </c>
      <c r="H152" s="80">
        <v>225.24104109589044</v>
      </c>
      <c r="I152" s="80">
        <v>1.2202465753424658</v>
      </c>
      <c r="J152" s="80">
        <v>9.0779452054794518</v>
      </c>
      <c r="K152" s="80">
        <v>142.09446575342469</v>
      </c>
      <c r="L152" s="80">
        <v>0</v>
      </c>
      <c r="M152" s="80">
        <v>57.767424657534249</v>
      </c>
      <c r="N152" s="80">
        <v>27008.407917808221</v>
      </c>
      <c r="O152" s="80">
        <v>3.5309374459046472E-2</v>
      </c>
      <c r="P152" s="28">
        <v>199.86189041095895</v>
      </c>
      <c r="Q152" s="28">
        <v>0.23279642315460169</v>
      </c>
      <c r="R152" s="28">
        <f>+Q152+R151</f>
        <v>0.47079155951694995</v>
      </c>
    </row>
    <row r="153" spans="3:18" x14ac:dyDescent="0.25">
      <c r="C153" s="28" t="s">
        <v>851</v>
      </c>
      <c r="D153" s="28" t="s">
        <v>851</v>
      </c>
      <c r="E153" s="80" t="s">
        <v>447</v>
      </c>
      <c r="F153" s="80">
        <v>277.37400000000002</v>
      </c>
      <c r="G153" s="80">
        <v>0</v>
      </c>
      <c r="H153" s="80">
        <v>50.500383561643829</v>
      </c>
      <c r="I153" s="80">
        <v>1.1420547945205479</v>
      </c>
      <c r="J153" s="80">
        <v>30.359369863013697</v>
      </c>
      <c r="K153" s="80">
        <v>30.377342465753429</v>
      </c>
      <c r="L153" s="80">
        <v>30.352082191780823</v>
      </c>
      <c r="M153" s="80">
        <v>164.99443835616438</v>
      </c>
      <c r="N153" s="80">
        <v>3182.6220821917809</v>
      </c>
      <c r="O153" s="80">
        <v>0.21700980195046921</v>
      </c>
      <c r="P153" s="28">
        <v>165.01969863013699</v>
      </c>
      <c r="Q153" s="28">
        <v>0.19221271004769683</v>
      </c>
      <c r="R153" s="28">
        <f t="shared" ref="R153:R159" si="24">+Q153+R152</f>
        <v>0.66300426956464675</v>
      </c>
    </row>
    <row r="154" spans="3:18" x14ac:dyDescent="0.25">
      <c r="C154" s="28" t="s">
        <v>852</v>
      </c>
      <c r="D154" s="28" t="s">
        <v>852</v>
      </c>
      <c r="E154" s="80" t="s">
        <v>257</v>
      </c>
      <c r="F154" s="80">
        <v>162.95279452054797</v>
      </c>
      <c r="G154" s="80">
        <v>0</v>
      </c>
      <c r="H154" s="80">
        <v>0</v>
      </c>
      <c r="I154" s="80">
        <v>0.22493150684931507</v>
      </c>
      <c r="J154" s="80">
        <v>6.5319452054794507</v>
      </c>
      <c r="K154" s="80">
        <v>13.287095890410958</v>
      </c>
      <c r="L154" s="80">
        <v>0</v>
      </c>
      <c r="M154" s="80">
        <v>142.90884931506849</v>
      </c>
      <c r="N154" s="80">
        <v>0</v>
      </c>
      <c r="O154" s="80" t="e">
        <v>#DIV/0!</v>
      </c>
      <c r="P154" s="28">
        <v>156.19594520547946</v>
      </c>
      <c r="Q154" s="28">
        <v>0.18193492156168437</v>
      </c>
      <c r="R154" s="28">
        <f t="shared" si="24"/>
        <v>0.84493919112633109</v>
      </c>
    </row>
    <row r="155" spans="3:18" x14ac:dyDescent="0.25">
      <c r="C155" s="28" t="s">
        <v>854</v>
      </c>
      <c r="D155" s="69" t="s">
        <v>854</v>
      </c>
      <c r="E155" s="80" t="s">
        <v>472</v>
      </c>
      <c r="F155" s="80">
        <v>35.569315068493154</v>
      </c>
      <c r="G155" s="80">
        <v>0</v>
      </c>
      <c r="H155" s="80">
        <v>0</v>
      </c>
      <c r="I155" s="80">
        <v>0</v>
      </c>
      <c r="J155" s="80">
        <v>0</v>
      </c>
      <c r="K155" s="80">
        <v>35.569315068493154</v>
      </c>
      <c r="L155" s="80">
        <v>3.5723835616438366</v>
      </c>
      <c r="M155" s="80">
        <v>0</v>
      </c>
      <c r="N155" s="80">
        <v>0</v>
      </c>
      <c r="O155" s="80" t="e">
        <v>#DIV/0!</v>
      </c>
      <c r="P155" s="28">
        <v>31.996931506849318</v>
      </c>
      <c r="Q155" s="28">
        <v>3.726959247408812E-2</v>
      </c>
      <c r="R155" s="28">
        <f t="shared" si="24"/>
        <v>0.88220878360041921</v>
      </c>
    </row>
    <row r="156" spans="3:18" x14ac:dyDescent="0.25">
      <c r="C156" s="28" t="s">
        <v>855</v>
      </c>
      <c r="D156" s="28" t="s">
        <v>855</v>
      </c>
      <c r="E156" s="80" t="s">
        <v>467</v>
      </c>
      <c r="F156" s="80">
        <v>28.099315068493151</v>
      </c>
      <c r="G156" s="80">
        <v>0</v>
      </c>
      <c r="H156" s="80">
        <v>0</v>
      </c>
      <c r="I156" s="80">
        <v>5.0520547945205482E-2</v>
      </c>
      <c r="J156" s="80">
        <v>0.53767123287671237</v>
      </c>
      <c r="K156" s="80">
        <v>0</v>
      </c>
      <c r="L156" s="80">
        <v>0</v>
      </c>
      <c r="M156" s="80">
        <v>27.511232876712334</v>
      </c>
      <c r="N156" s="80">
        <v>27.609561643835615</v>
      </c>
      <c r="O156" s="80">
        <v>1.0177385440223707</v>
      </c>
      <c r="P156" s="28">
        <v>27.511232876712334</v>
      </c>
      <c r="Q156" s="28">
        <v>3.2044711461013668E-2</v>
      </c>
      <c r="R156" s="28">
        <f t="shared" si="24"/>
        <v>0.91425349506143283</v>
      </c>
    </row>
    <row r="157" spans="3:18" x14ac:dyDescent="0.25">
      <c r="C157" s="28" t="s">
        <v>856</v>
      </c>
      <c r="D157" s="28" t="s">
        <v>856</v>
      </c>
      <c r="E157" s="80" t="s">
        <v>256</v>
      </c>
      <c r="F157" s="80">
        <v>23.174301369863016</v>
      </c>
      <c r="G157" s="80">
        <v>0</v>
      </c>
      <c r="H157" s="80">
        <v>0</v>
      </c>
      <c r="I157" s="80">
        <v>2.701369863013699E-2</v>
      </c>
      <c r="J157" s="80">
        <v>0.11695890410958903</v>
      </c>
      <c r="K157" s="80">
        <v>1.9608219178082194</v>
      </c>
      <c r="L157" s="80">
        <v>0</v>
      </c>
      <c r="M157" s="80">
        <v>21.069616438356167</v>
      </c>
      <c r="N157" s="80">
        <v>0</v>
      </c>
      <c r="O157" s="80" t="e">
        <v>#DIV/0!</v>
      </c>
      <c r="P157" s="28">
        <v>23.030438356164385</v>
      </c>
      <c r="Q157" s="28">
        <v>2.6825542688370538E-2</v>
      </c>
      <c r="R157" s="28">
        <f t="shared" si="24"/>
        <v>0.94107903774980339</v>
      </c>
    </row>
    <row r="158" spans="3:18" x14ac:dyDescent="0.25">
      <c r="C158" s="28" t="s">
        <v>853</v>
      </c>
      <c r="D158" s="28" t="s">
        <v>858</v>
      </c>
      <c r="E158" s="28" t="s">
        <v>432</v>
      </c>
      <c r="F158" s="28">
        <v>9.8853972602739741</v>
      </c>
      <c r="G158" s="28">
        <v>0</v>
      </c>
      <c r="H158" s="28">
        <v>0</v>
      </c>
      <c r="I158" s="28">
        <v>5.4054794520547948E-2</v>
      </c>
      <c r="J158" s="28">
        <v>0</v>
      </c>
      <c r="K158" s="28">
        <v>9.8313698630137001</v>
      </c>
      <c r="L158" s="28">
        <v>3.0408493150684928</v>
      </c>
      <c r="M158" s="28">
        <v>0</v>
      </c>
      <c r="N158" s="28">
        <v>2275.7216164383563</v>
      </c>
      <c r="O158" s="28">
        <v>4.3438517210840693E-3</v>
      </c>
      <c r="P158" s="28">
        <v>6.7905205479452073</v>
      </c>
      <c r="Q158" s="28">
        <v>7.9095063679673391E-3</v>
      </c>
      <c r="R158" s="28">
        <f t="shared" si="24"/>
        <v>0.94898854411777078</v>
      </c>
    </row>
    <row r="159" spans="3:18" x14ac:dyDescent="0.25">
      <c r="D159" s="88" t="s">
        <v>857</v>
      </c>
      <c r="E159" s="89" t="s">
        <v>465</v>
      </c>
      <c r="F159" s="89">
        <v>6.2215890410958909</v>
      </c>
      <c r="G159" s="89">
        <v>0</v>
      </c>
      <c r="H159" s="89">
        <v>0</v>
      </c>
      <c r="I159" s="89">
        <v>1.1643835616438357E-2</v>
      </c>
      <c r="J159" s="89">
        <v>0.12008219178082191</v>
      </c>
      <c r="K159" s="89">
        <v>0</v>
      </c>
      <c r="L159" s="89">
        <v>0</v>
      </c>
      <c r="M159" s="89">
        <v>6.0898356164383562</v>
      </c>
      <c r="N159" s="88">
        <v>6.111890410958905</v>
      </c>
      <c r="O159" s="89">
        <v>1.0179483961198472</v>
      </c>
      <c r="P159" s="28">
        <v>6.0898356164383562</v>
      </c>
      <c r="Q159" s="88">
        <v>7.09335804935733E-3</v>
      </c>
      <c r="R159" s="28">
        <f t="shared" si="24"/>
        <v>0.95608190216712807</v>
      </c>
    </row>
    <row r="160" spans="3:18" x14ac:dyDescent="0.25"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</row>
    <row r="161" spans="5:17" x14ac:dyDescent="0.25">
      <c r="E161" s="80"/>
      <c r="F161" s="80"/>
      <c r="G161" s="80"/>
      <c r="H161" s="80"/>
      <c r="I161" s="80"/>
      <c r="J161" s="80"/>
      <c r="K161" s="80"/>
      <c r="L161" s="80"/>
      <c r="M161" s="80"/>
      <c r="O161" s="31"/>
    </row>
    <row r="162" spans="5:17" x14ac:dyDescent="0.25">
      <c r="E162" s="80"/>
      <c r="F162" s="80"/>
      <c r="G162" s="80"/>
      <c r="H162" s="80"/>
      <c r="I162" s="80"/>
      <c r="J162" s="80"/>
      <c r="K162" s="80"/>
      <c r="L162" s="80"/>
      <c r="M162" s="80" t="s">
        <v>829</v>
      </c>
    </row>
    <row r="165" spans="5:17" x14ac:dyDescent="0.25">
      <c r="O165" s="31">
        <v>858.52646575342487</v>
      </c>
      <c r="P165" s="28">
        <f>+SUM(P151:P159)</f>
        <v>820.82161643835627</v>
      </c>
      <c r="Q165" s="28">
        <f>+SUM(Q151:Q160)</f>
        <v>0.95608190216712807</v>
      </c>
    </row>
    <row r="167" spans="5:17" x14ac:dyDescent="0.25">
      <c r="P167" s="80"/>
    </row>
    <row r="174" spans="5:17" x14ac:dyDescent="0.25">
      <c r="N174" s="28">
        <f>+SUM(N151:N171)</f>
        <v>42732.327068493156</v>
      </c>
    </row>
  </sheetData>
  <autoFilter ref="D150:Q150" xr:uid="{7403B85B-B957-48BA-8D96-1D76E7FE2452}">
    <sortState xmlns:xlrd2="http://schemas.microsoft.com/office/spreadsheetml/2017/richdata2" ref="D151:Q159">
      <sortCondition descending="1" ref="P150"/>
    </sortState>
  </autoFilter>
  <mergeCells count="3">
    <mergeCell ref="E31:L31"/>
    <mergeCell ref="C84:M84"/>
    <mergeCell ref="C121:M121"/>
  </mergeCells>
  <conditionalFormatting sqref="O11">
    <cfRule type="containsText" dxfId="2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12A0A1-507B-4865-BB57-413A34E925D5}">
          <x14:formula1>
            <xm:f>Hoja2!$A$2:$A$456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FB6-A7CB-457E-B274-AE4AA9694EA9}">
  <dimension ref="A2:AD226"/>
  <sheetViews>
    <sheetView zoomScaleNormal="100" workbookViewId="0">
      <selection activeCell="D4" sqref="D4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15" width="11.42578125" style="28"/>
    <col min="16" max="16" width="18" style="28" customWidth="1"/>
    <col min="17" max="17" width="11.42578125" style="28"/>
    <col min="18" max="18" width="16.140625" style="28" customWidth="1"/>
    <col min="19" max="19" width="25.7109375" style="28" customWidth="1"/>
    <col min="20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/>
    <row r="4" spans="1:28" x14ac:dyDescent="0.25">
      <c r="C4" s="56" t="s">
        <v>5</v>
      </c>
      <c r="D4" s="57" t="s">
        <v>871</v>
      </c>
    </row>
    <row r="5" spans="1:28" x14ac:dyDescent="0.25">
      <c r="C5" s="62" t="s">
        <v>788</v>
      </c>
      <c r="D5" s="58" t="str">
        <f>+_xlfn.XLOOKUP($D$4,'Compilado-g-19'!F3:F3524,'Compilado-g-19'!C3:C3524)</f>
        <v>GUAJIRA</v>
      </c>
    </row>
    <row r="6" spans="1:28" x14ac:dyDescent="0.25">
      <c r="C6" s="62" t="s">
        <v>789</v>
      </c>
      <c r="D6" s="58" t="e">
        <f>+_xlfn.XLOOKUP($D$4,'Combinado-o-19'!E13:E467,'Combinado-o-19'!A13:A467)</f>
        <v>#N/A</v>
      </c>
    </row>
    <row r="7" spans="1:28" x14ac:dyDescent="0.25">
      <c r="C7" s="63" t="s">
        <v>790</v>
      </c>
      <c r="D7" s="59" t="str">
        <f>+_xlfn.XLOOKUP($D$4,'Compilado-g-19'!F3:F3524,'Compilado-g-19'!E3:E3524)</f>
        <v>CHEVRON PETROLEUM COMPANY</v>
      </c>
    </row>
    <row r="8" spans="1:28" ht="15.75" thickBot="1" x14ac:dyDescent="0.3">
      <c r="C8" s="64" t="s">
        <v>791</v>
      </c>
      <c r="D8" s="60" t="e">
        <f>+_xlfn.XLOOKUP($D$4,'Combinado-o-19'!E13:E467,'Combinado-o-19'!C13:C467)</f>
        <v>#N/A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D11" s="31" t="s">
        <v>569</v>
      </c>
      <c r="E11" s="28">
        <f>+SUMIFS('Compilado-g-19'!H$3:H$3524,'Compilado-g-19'!$F$3:$F$3524,$D$4)</f>
        <v>59477.770000000004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82.1</v>
      </c>
      <c r="I11" s="28">
        <f>+SUMIFS('Compilado-g-19'!L3:L3524,'Compilado-g-19'!$F$3:$F$3524,$D$4)</f>
        <v>2384.1599999999994</v>
      </c>
      <c r="J11" s="28">
        <f>+SUMIFS('Compilado-g-19'!M3:M3524,'Compilado-g-19'!$F$3:$F$3524,$D$4)</f>
        <v>4849.79</v>
      </c>
      <c r="K11" s="28">
        <f>+SUMIFS('Compilado-g-19'!N3:N3524,'Compilado-g-19'!$F$3:$F$3524,$D$4)</f>
        <v>0</v>
      </c>
      <c r="L11" s="28">
        <f>+SUMIFS('Compilado-g-19'!O3:O3524,'Compilado-g-19'!$F$3:$F$3524,$D$4)</f>
        <v>52161.73</v>
      </c>
      <c r="N11" s="28">
        <f>+E11-SUM(E12:E23)</f>
        <v>0</v>
      </c>
      <c r="O11" s="32" t="str">
        <f>+IF(N11&gt;-1,"CORRECTO",IF(N11&lt;1,"CORRECTO"))</f>
        <v>CORRECTO</v>
      </c>
      <c r="S11" s="14" t="s">
        <v>794</v>
      </c>
      <c r="T11" s="14"/>
      <c r="V11" s="14"/>
    </row>
    <row r="12" spans="1:28" x14ac:dyDescent="0.25">
      <c r="D12" s="31">
        <v>1</v>
      </c>
      <c r="E12" s="28">
        <f>+SUMIFS('Compilado-g-19'!H$3:H$3524,'Compilado-g-19'!$F$3:$F$3524,$D$4,'Compilado-g-19'!$B$3:$B$3524,Reporte_ECP_OIL_2019!$D12)</f>
        <v>5746.16</v>
      </c>
      <c r="F12" s="28">
        <f>+SUMIFS('Compilado-g-19'!I$3:I$3524,'Compilado-g-19'!$F$3:$F$3524,$D$4,'Compilado-g-19'!$B$3:$B$3524,Reporte_ECP_OIL_2019!$D12)</f>
        <v>0</v>
      </c>
      <c r="G12" s="28">
        <f>+SUMIFS('Compilado-g-19'!J$3:J$3524,'Compilado-g-19'!$F$3:$F$3524,$D$4,'Compilado-g-19'!$B$3:$B$3524,Reporte_ECP_OIL_2019!$D12)</f>
        <v>0</v>
      </c>
      <c r="H12" s="28">
        <f>+SUMIFS('Compilado-g-19'!K$3:K$3524,'Compilado-g-19'!$F$3:$F$3524,$D$4,'Compilado-g-19'!$B$3:$B$3524,Reporte_ECP_OIL_2019!$D12)</f>
        <v>9.94</v>
      </c>
      <c r="I12" s="28">
        <f>+SUMIFS('Compilado-g-19'!L$3:L$3524,'Compilado-g-19'!$F$3:$F$3524,$D$4,'Compilado-g-19'!$B$3:$B$3524,Reporte_ECP_OIL_2019!$D12)</f>
        <v>223.34</v>
      </c>
      <c r="J12" s="28">
        <f>+SUMIFS('Compilado-g-19'!M$3:M$3524,'Compilado-g-19'!$F$3:$F$3524,$D$4,'Compilado-g-19'!$B$3:$B$3524,Reporte_ECP_OIL_2019!$D12)</f>
        <v>0</v>
      </c>
      <c r="K12" s="28">
        <f>+SUMIFS('Compilado-g-19'!N$3:N$3524,'Compilado-g-19'!$F$3:$F$3524,$D$4,'Compilado-g-19'!$B$3:$B$3524,Reporte_ECP_OIL_2019!$D12)</f>
        <v>0</v>
      </c>
      <c r="L12" s="28">
        <f>+SUMIFS('Compilado-g-19'!O$3:O$3524,'Compilado-g-19'!$F$3:$F$3524,$D$4,'Compilado-g-19'!$B$3:$B$3524,Reporte_ECP_OIL_2019!$D12)</f>
        <v>5512.88</v>
      </c>
      <c r="S12" s="14" t="s">
        <v>795</v>
      </c>
      <c r="T12" s="14"/>
      <c r="V12" s="14"/>
      <c r="W12" s="14"/>
    </row>
    <row r="13" spans="1:28" x14ac:dyDescent="0.25">
      <c r="D13" s="31">
        <v>2</v>
      </c>
      <c r="E13" s="28">
        <f>+SUMIFS('Compilado-g-19'!H$3:H$3524,'Compilado-g-19'!$F$3:$F$3524,$D$4,'Compilado-g-19'!$B$3:$B$3524,Reporte_ECP_OIL_2019!$D13)</f>
        <v>5049.05</v>
      </c>
      <c r="F13" s="28">
        <f>+SUMIFS('Compilado-g-19'!I$3:I$3524,'Compilado-g-19'!$F$3:$F$3524,$D$4,'Compilado-g-19'!$B$3:$B$3524,Reporte_ECP_OIL_2019!$D13)</f>
        <v>0</v>
      </c>
      <c r="G13" s="28">
        <f>+SUMIFS('Compilado-g-19'!J$3:J$3524,'Compilado-g-19'!$F$3:$F$3524,$D$4,'Compilado-g-19'!$B$3:$B$3524,Reporte_ECP_OIL_2019!$D13)</f>
        <v>0</v>
      </c>
      <c r="H13" s="28">
        <f>+SUMIFS('Compilado-g-19'!K$3:K$3524,'Compilado-g-19'!$F$3:$F$3524,$D$4,'Compilado-g-19'!$B$3:$B$3524,Reporte_ECP_OIL_2019!$D13)</f>
        <v>5.96</v>
      </c>
      <c r="I13" s="28">
        <f>+SUMIFS('Compilado-g-19'!L$3:L$3524,'Compilado-g-19'!$F$3:$F$3524,$D$4,'Compilado-g-19'!$B$3:$B$3524,Reporte_ECP_OIL_2019!$D13)</f>
        <v>193.29</v>
      </c>
      <c r="J13" s="28">
        <f>+SUMIFS('Compilado-g-19'!M$3:M$3524,'Compilado-g-19'!$F$3:$F$3524,$D$4,'Compilado-g-19'!$B$3:$B$3524,Reporte_ECP_OIL_2019!$D13)</f>
        <v>4849.79</v>
      </c>
      <c r="K13" s="28">
        <f>+SUMIFS('Compilado-g-19'!N$3:N$3524,'Compilado-g-19'!$F$3:$F$3524,$D$4,'Compilado-g-19'!$B$3:$B$3524,Reporte_ECP_OIL_2019!$D13)</f>
        <v>0</v>
      </c>
      <c r="L13" s="28">
        <f>+SUMIFS('Compilado-g-19'!O$3:O$3524,'Compilado-g-19'!$F$3:$F$3524,$D$4,'Compilado-g-19'!$B$3:$B$3524,Reporte_ECP_OIL_2019!$D13)</f>
        <v>0</v>
      </c>
      <c r="S13" s="14" t="s">
        <v>796</v>
      </c>
      <c r="T13" s="14"/>
      <c r="V13" s="14"/>
      <c r="W13" s="14"/>
    </row>
    <row r="14" spans="1:28" x14ac:dyDescent="0.25">
      <c r="D14" s="31">
        <v>3</v>
      </c>
      <c r="E14" s="28">
        <f>+SUMIFS('Compilado-g-19'!H$3:H$3524,'Compilado-g-19'!$F$3:$F$3524,$D$4,'Compilado-g-19'!$B$3:$B$3524,Reporte_ECP_OIL_2019!$D14)</f>
        <v>5321.53</v>
      </c>
      <c r="F14" s="28">
        <f>+SUMIFS('Compilado-g-19'!I$3:I$3524,'Compilado-g-19'!$F$3:$F$3524,$D$4,'Compilado-g-19'!$B$3:$B$3524,Reporte_ECP_OIL_2019!$D14)</f>
        <v>0</v>
      </c>
      <c r="G14" s="28">
        <f>+SUMIFS('Compilado-g-19'!J$3:J$3524,'Compilado-g-19'!$F$3:$F$3524,$D$4,'Compilado-g-19'!$B$3:$B$3524,Reporte_ECP_OIL_2019!$D14)</f>
        <v>0</v>
      </c>
      <c r="H14" s="28">
        <f>+SUMIFS('Compilado-g-19'!K$3:K$3524,'Compilado-g-19'!$F$3:$F$3524,$D$4,'Compilado-g-19'!$B$3:$B$3524,Reporte_ECP_OIL_2019!$D14)</f>
        <v>5.21</v>
      </c>
      <c r="I14" s="28">
        <f>+SUMIFS('Compilado-g-19'!L$3:L$3524,'Compilado-g-19'!$F$3:$F$3524,$D$4,'Compilado-g-19'!$B$3:$B$3524,Reporte_ECP_OIL_2019!$D14)</f>
        <v>198.9</v>
      </c>
      <c r="J14" s="28">
        <f>+SUMIFS('Compilado-g-19'!M$3:M$3524,'Compilado-g-19'!$F$3:$F$3524,$D$4,'Compilado-g-19'!$B$3:$B$3524,Reporte_ECP_OIL_2019!$D14)</f>
        <v>0</v>
      </c>
      <c r="K14" s="28">
        <f>+SUMIFS('Compilado-g-19'!N$3:N$3524,'Compilado-g-19'!$F$3:$F$3524,$D$4,'Compilado-g-19'!$B$3:$B$3524,Reporte_ECP_OIL_2019!$D14)</f>
        <v>0</v>
      </c>
      <c r="L14" s="28">
        <f>+SUMIFS('Compilado-g-19'!O$3:O$3524,'Compilado-g-19'!$F$3:$F$3524,$D$4,'Compilado-g-19'!$B$3:$B$3524,Reporte_ECP_OIL_2019!$D14)</f>
        <v>5117.42</v>
      </c>
      <c r="S14" s="14" t="s">
        <v>801</v>
      </c>
      <c r="T14" s="14"/>
      <c r="V14" s="14"/>
      <c r="W14" s="14"/>
    </row>
    <row r="15" spans="1:28" x14ac:dyDescent="0.25">
      <c r="D15" s="31">
        <v>4</v>
      </c>
      <c r="E15" s="28">
        <f>+SUMIFS('Compilado-g-19'!H$3:H$3524,'Compilado-g-19'!$F$3:$F$3524,$D$4,'Compilado-g-19'!$B$3:$B$3524,Reporte_ECP_OIL_2019!$D15)</f>
        <v>5080.5200000000004</v>
      </c>
      <c r="F15" s="28">
        <f>+SUMIFS('Compilado-g-19'!I$3:I$3524,'Compilado-g-19'!$F$3:$F$3524,$D$4,'Compilado-g-19'!$B$3:$B$3524,Reporte_ECP_OIL_2019!$D15)</f>
        <v>0</v>
      </c>
      <c r="G15" s="28">
        <f>+SUMIFS('Compilado-g-19'!J$3:J$3524,'Compilado-g-19'!$F$3:$F$3524,$D$4,'Compilado-g-19'!$B$3:$B$3524,Reporte_ECP_OIL_2019!$D15)</f>
        <v>0</v>
      </c>
      <c r="H15" s="28">
        <f>+SUMIFS('Compilado-g-19'!K$3:K$3524,'Compilado-g-19'!$F$3:$F$3524,$D$4,'Compilado-g-19'!$B$3:$B$3524,Reporte_ECP_OIL_2019!$D15)</f>
        <v>4.51</v>
      </c>
      <c r="I15" s="28">
        <f>+SUMIFS('Compilado-g-19'!L$3:L$3524,'Compilado-g-19'!$F$3:$F$3524,$D$4,'Compilado-g-19'!$B$3:$B$3524,Reporte_ECP_OIL_2019!$D15)</f>
        <v>191.9</v>
      </c>
      <c r="J15" s="28">
        <f>+SUMIFS('Compilado-g-19'!M$3:M$3524,'Compilado-g-19'!$F$3:$F$3524,$D$4,'Compilado-g-19'!$B$3:$B$3524,Reporte_ECP_OIL_2019!$D15)</f>
        <v>0</v>
      </c>
      <c r="K15" s="28">
        <f>+SUMIFS('Compilado-g-19'!N$3:N$3524,'Compilado-g-19'!$F$3:$F$3524,$D$4,'Compilado-g-19'!$B$3:$B$3524,Reporte_ECP_OIL_2019!$D15)</f>
        <v>0</v>
      </c>
      <c r="L15" s="28">
        <f>+SUMIFS('Compilado-g-19'!O$3:O$3524,'Compilado-g-19'!$F$3:$F$3524,$D$4,'Compilado-g-19'!$B$3:$B$3524,Reporte_ECP_OIL_2019!$D15)</f>
        <v>4884.1099999999997</v>
      </c>
      <c r="S15" s="14" t="s">
        <v>808</v>
      </c>
      <c r="T15" s="14"/>
      <c r="V15" s="14"/>
      <c r="W15" s="14"/>
    </row>
    <row r="16" spans="1:28" x14ac:dyDescent="0.25">
      <c r="D16" s="31">
        <v>5</v>
      </c>
      <c r="E16" s="28">
        <f>+SUMIFS('Compilado-g-19'!H$3:H$3524,'Compilado-g-19'!$F$3:$F$3524,$D$4,'Compilado-g-19'!$B$3:$B$3524,Reporte_ECP_OIL_2019!$D16)</f>
        <v>4991.6099999999997</v>
      </c>
      <c r="F16" s="28">
        <f>+SUMIFS('Compilado-g-19'!I$3:I$3524,'Compilado-g-19'!$F$3:$F$3524,$D$4,'Compilado-g-19'!$B$3:$B$3524,Reporte_ECP_OIL_2019!$D16)</f>
        <v>0</v>
      </c>
      <c r="G16" s="28">
        <f>+SUMIFS('Compilado-g-19'!J$3:J$3524,'Compilado-g-19'!$F$3:$F$3524,$D$4,'Compilado-g-19'!$B$3:$B$3524,Reporte_ECP_OIL_2019!$D16)</f>
        <v>0</v>
      </c>
      <c r="H16" s="28">
        <f>+SUMIFS('Compilado-g-19'!K$3:K$3524,'Compilado-g-19'!$F$3:$F$3524,$D$4,'Compilado-g-19'!$B$3:$B$3524,Reporte_ECP_OIL_2019!$D16)</f>
        <v>6.17</v>
      </c>
      <c r="I16" s="28">
        <f>+SUMIFS('Compilado-g-19'!L$3:L$3524,'Compilado-g-19'!$F$3:$F$3524,$D$4,'Compilado-g-19'!$B$3:$B$3524,Reporte_ECP_OIL_2019!$D16)</f>
        <v>187.39</v>
      </c>
      <c r="J16" s="28">
        <f>+SUMIFS('Compilado-g-19'!M$3:M$3524,'Compilado-g-19'!$F$3:$F$3524,$D$4,'Compilado-g-19'!$B$3:$B$3524,Reporte_ECP_OIL_2019!$D16)</f>
        <v>0</v>
      </c>
      <c r="K16" s="28">
        <f>+SUMIFS('Compilado-g-19'!N$3:N$3524,'Compilado-g-19'!$F$3:$F$3524,$D$4,'Compilado-g-19'!$B$3:$B$3524,Reporte_ECP_OIL_2019!$D16)</f>
        <v>0</v>
      </c>
      <c r="L16" s="28">
        <f>+SUMIFS('Compilado-g-19'!O$3:O$3524,'Compilado-g-19'!$F$3:$F$3524,$D$4,'Compilado-g-19'!$B$3:$B$3524,Reporte_ECP_OIL_2019!$D16)</f>
        <v>4798.0600000000004</v>
      </c>
      <c r="S16" s="14" t="s">
        <v>797</v>
      </c>
      <c r="T16" s="14"/>
      <c r="V16" s="14"/>
      <c r="W16" s="14"/>
    </row>
    <row r="17" spans="4:23" x14ac:dyDescent="0.25">
      <c r="D17" s="31">
        <v>6</v>
      </c>
      <c r="E17" s="28">
        <f>+SUMIFS('Compilado-g-19'!H$3:H$3524,'Compilado-g-19'!$F$3:$F$3524,$D$4,'Compilado-g-19'!$B$3:$B$3524,Reporte_ECP_OIL_2019!$D17)</f>
        <v>5110.5600000000004</v>
      </c>
      <c r="F17" s="28">
        <f>+SUMIFS('Compilado-g-19'!I$3:I$3524,'Compilado-g-19'!$F$3:$F$3524,$D$4,'Compilado-g-19'!$B$3:$B$3524,Reporte_ECP_OIL_2019!$D17)</f>
        <v>0</v>
      </c>
      <c r="G17" s="28">
        <f>+SUMIFS('Compilado-g-19'!J$3:J$3524,'Compilado-g-19'!$F$3:$F$3524,$D$4,'Compilado-g-19'!$B$3:$B$3524,Reporte_ECP_OIL_2019!$D17)</f>
        <v>0</v>
      </c>
      <c r="H17" s="28">
        <f>+SUMIFS('Compilado-g-19'!K$3:K$3524,'Compilado-g-19'!$F$3:$F$3524,$D$4,'Compilado-g-19'!$B$3:$B$3524,Reporte_ECP_OIL_2019!$D17)</f>
        <v>5.23</v>
      </c>
      <c r="I17" s="28">
        <f>+SUMIFS('Compilado-g-19'!L$3:L$3524,'Compilado-g-19'!$F$3:$F$3524,$D$4,'Compilado-g-19'!$B$3:$B$3524,Reporte_ECP_OIL_2019!$D17)</f>
        <v>208.08</v>
      </c>
      <c r="J17" s="28">
        <f>+SUMIFS('Compilado-g-19'!M$3:M$3524,'Compilado-g-19'!$F$3:$F$3524,$D$4,'Compilado-g-19'!$B$3:$B$3524,Reporte_ECP_OIL_2019!$D17)</f>
        <v>0</v>
      </c>
      <c r="K17" s="28">
        <f>+SUMIFS('Compilado-g-19'!N$3:N$3524,'Compilado-g-19'!$F$3:$F$3524,$D$4,'Compilado-g-19'!$B$3:$B$3524,Reporte_ECP_OIL_2019!$D17)</f>
        <v>0</v>
      </c>
      <c r="L17" s="28">
        <f>+SUMIFS('Compilado-g-19'!O$3:O$3524,'Compilado-g-19'!$F$3:$F$3524,$D$4,'Compilado-g-19'!$B$3:$B$3524,Reporte_ECP_OIL_2019!$D17)</f>
        <v>4897.26</v>
      </c>
      <c r="S17" s="14" t="s">
        <v>809</v>
      </c>
      <c r="T17" s="14"/>
      <c r="V17" s="14"/>
      <c r="W17" s="14"/>
    </row>
    <row r="18" spans="4:23" x14ac:dyDescent="0.25">
      <c r="D18" s="31">
        <v>7</v>
      </c>
      <c r="E18" s="28">
        <f>+SUMIFS('Compilado-g-19'!H$3:H$3524,'Compilado-g-19'!$F$3:$F$3524,$D$4,'Compilado-g-19'!$B$3:$B$3524,Reporte_ECP_OIL_2019!$D18)</f>
        <v>4839.6899999999996</v>
      </c>
      <c r="F18" s="28">
        <f>+SUMIFS('Compilado-g-19'!I$3:I$3524,'Compilado-g-19'!$F$3:$F$3524,$D$4,'Compilado-g-19'!$B$3:$B$3524,Reporte_ECP_OIL_2019!$D18)</f>
        <v>0</v>
      </c>
      <c r="G18" s="28">
        <f>+SUMIFS('Compilado-g-19'!J$3:J$3524,'Compilado-g-19'!$F$3:$F$3524,$D$4,'Compilado-g-19'!$B$3:$B$3524,Reporte_ECP_OIL_2019!$D18)</f>
        <v>0</v>
      </c>
      <c r="H18" s="28">
        <f>+SUMIFS('Compilado-g-19'!K$3:K$3524,'Compilado-g-19'!$F$3:$F$3524,$D$4,'Compilado-g-19'!$B$3:$B$3524,Reporte_ECP_OIL_2019!$D18)</f>
        <v>8.35</v>
      </c>
      <c r="I18" s="28">
        <f>+SUMIFS('Compilado-g-19'!L$3:L$3524,'Compilado-g-19'!$F$3:$F$3524,$D$4,'Compilado-g-19'!$B$3:$B$3524,Reporte_ECP_OIL_2019!$D18)</f>
        <v>180.36</v>
      </c>
      <c r="J18" s="28">
        <f>+SUMIFS('Compilado-g-19'!M$3:M$3524,'Compilado-g-19'!$F$3:$F$3524,$D$4,'Compilado-g-19'!$B$3:$B$3524,Reporte_ECP_OIL_2019!$D18)</f>
        <v>0</v>
      </c>
      <c r="K18" s="28">
        <f>+SUMIFS('Compilado-g-19'!N$3:N$3524,'Compilado-g-19'!$F$3:$F$3524,$D$4,'Compilado-g-19'!$B$3:$B$3524,Reporte_ECP_OIL_2019!$D18)</f>
        <v>0</v>
      </c>
      <c r="L18" s="28">
        <f>+SUMIFS('Compilado-g-19'!O$3:O$3524,'Compilado-g-19'!$F$3:$F$3524,$D$4,'Compilado-g-19'!$B$3:$B$3524,Reporte_ECP_OIL_2019!$D18)</f>
        <v>4650.9799999999996</v>
      </c>
      <c r="S18" s="14" t="s">
        <v>800</v>
      </c>
      <c r="T18" s="14"/>
      <c r="V18" s="14"/>
      <c r="W18" s="14"/>
    </row>
    <row r="19" spans="4:23" x14ac:dyDescent="0.25">
      <c r="D19" s="31">
        <v>8</v>
      </c>
      <c r="E19" s="28">
        <f>+SUMIFS('Compilado-g-19'!H$3:H$3524,'Compilado-g-19'!$F$3:$F$3524,$D$4,'Compilado-g-19'!$B$3:$B$3524,Reporte_ECP_OIL_2019!$D19)</f>
        <v>4833.05</v>
      </c>
      <c r="F19" s="28">
        <f>+SUMIFS('Compilado-g-19'!I$3:I$3524,'Compilado-g-19'!$F$3:$F$3524,$D$4,'Compilado-g-19'!$B$3:$B$3524,Reporte_ECP_OIL_2019!$D19)</f>
        <v>0</v>
      </c>
      <c r="G19" s="28">
        <f>+SUMIFS('Compilado-g-19'!J$3:J$3524,'Compilado-g-19'!$F$3:$F$3524,$D$4,'Compilado-g-19'!$B$3:$B$3524,Reporte_ECP_OIL_2019!$D19)</f>
        <v>0</v>
      </c>
      <c r="H19" s="28">
        <f>+SUMIFS('Compilado-g-19'!K$3:K$3524,'Compilado-g-19'!$F$3:$F$3524,$D$4,'Compilado-g-19'!$B$3:$B$3524,Reporte_ECP_OIL_2019!$D19)</f>
        <v>9.15</v>
      </c>
      <c r="I19" s="28">
        <f>+SUMIFS('Compilado-g-19'!L$3:L$3524,'Compilado-g-19'!$F$3:$F$3524,$D$4,'Compilado-g-19'!$B$3:$B$3524,Reporte_ECP_OIL_2019!$D19)</f>
        <v>195.5</v>
      </c>
      <c r="J19" s="28">
        <f>+SUMIFS('Compilado-g-19'!M$3:M$3524,'Compilado-g-19'!$F$3:$F$3524,$D$4,'Compilado-g-19'!$B$3:$B$3524,Reporte_ECP_OIL_2019!$D19)</f>
        <v>0</v>
      </c>
      <c r="K19" s="28">
        <f>+SUMIFS('Compilado-g-19'!N$3:N$3524,'Compilado-g-19'!$F$3:$F$3524,$D$4,'Compilado-g-19'!$B$3:$B$3524,Reporte_ECP_OIL_2019!$D19)</f>
        <v>0</v>
      </c>
      <c r="L19" s="28">
        <f>+SUMIFS('Compilado-g-19'!O$3:O$3524,'Compilado-g-19'!$F$3:$F$3524,$D$4,'Compilado-g-19'!$B$3:$B$3524,Reporte_ECP_OIL_2019!$D19)</f>
        <v>4628.3999999999996</v>
      </c>
      <c r="S19" s="14" t="s">
        <v>810</v>
      </c>
      <c r="T19" s="14"/>
      <c r="V19" s="14"/>
      <c r="W19" s="14"/>
    </row>
    <row r="20" spans="4:23" x14ac:dyDescent="0.25">
      <c r="D20" s="31">
        <v>9</v>
      </c>
      <c r="E20" s="28">
        <f>+SUMIFS('Compilado-g-19'!H$3:H$3524,'Compilado-g-19'!$F$3:$F$3524,$D$4,'Compilado-g-19'!$B$3:$B$3524,Reporte_ECP_OIL_2019!$D20)</f>
        <v>4941.41</v>
      </c>
      <c r="F20" s="28">
        <f>+SUMIFS('Compilado-g-19'!I$3:I$3524,'Compilado-g-19'!$F$3:$F$3524,$D$4,'Compilado-g-19'!$B$3:$B$3524,Reporte_ECP_OIL_2019!$D20)</f>
        <v>0</v>
      </c>
      <c r="G20" s="28">
        <f>+SUMIFS('Compilado-g-19'!J$3:J$3524,'Compilado-g-19'!$F$3:$F$3524,$D$4,'Compilado-g-19'!$B$3:$B$3524,Reporte_ECP_OIL_2019!$D20)</f>
        <v>0</v>
      </c>
      <c r="H20" s="28">
        <f>+SUMIFS('Compilado-g-19'!K$3:K$3524,'Compilado-g-19'!$F$3:$F$3524,$D$4,'Compilado-g-19'!$B$3:$B$3524,Reporte_ECP_OIL_2019!$D20)</f>
        <v>5.26</v>
      </c>
      <c r="I20" s="28">
        <f>+SUMIFS('Compilado-g-19'!L$3:L$3524,'Compilado-g-19'!$F$3:$F$3524,$D$4,'Compilado-g-19'!$B$3:$B$3524,Reporte_ECP_OIL_2019!$D20)</f>
        <v>217.87</v>
      </c>
      <c r="J20" s="28">
        <f>+SUMIFS('Compilado-g-19'!M$3:M$3524,'Compilado-g-19'!$F$3:$F$3524,$D$4,'Compilado-g-19'!$B$3:$B$3524,Reporte_ECP_OIL_2019!$D20)</f>
        <v>0</v>
      </c>
      <c r="K20" s="28">
        <f>+SUMIFS('Compilado-g-19'!N$3:N$3524,'Compilado-g-19'!$F$3:$F$3524,$D$4,'Compilado-g-19'!$B$3:$B$3524,Reporte_ECP_OIL_2019!$D20)</f>
        <v>0</v>
      </c>
      <c r="L20" s="28">
        <f>+SUMIFS('Compilado-g-19'!O$3:O$3524,'Compilado-g-19'!$F$3:$F$3524,$D$4,'Compilado-g-19'!$B$3:$B$3524,Reporte_ECP_OIL_2019!$D20)</f>
        <v>4718.29</v>
      </c>
      <c r="S20" s="14" t="s">
        <v>811</v>
      </c>
    </row>
    <row r="21" spans="4:23" x14ac:dyDescent="0.25">
      <c r="D21" s="31">
        <v>10</v>
      </c>
      <c r="E21" s="28">
        <f>+SUMIFS('Compilado-g-19'!H$3:H$3524,'Compilado-g-19'!$F$3:$F$3524,$D$4,'Compilado-g-19'!$B$3:$B$3524,Reporte_ECP_OIL_2019!$D21)</f>
        <v>5024.4399999999996</v>
      </c>
      <c r="F21" s="28">
        <f>+SUMIFS('Compilado-g-19'!I$3:I$3524,'Compilado-g-19'!$F$3:$F$3524,$D$4,'Compilado-g-19'!$B$3:$B$3524,Reporte_ECP_OIL_2019!$D21)</f>
        <v>0</v>
      </c>
      <c r="G21" s="28">
        <f>+SUMIFS('Compilado-g-19'!J$3:J$3524,'Compilado-g-19'!$F$3:$F$3524,$D$4,'Compilado-g-19'!$B$3:$B$3524,Reporte_ECP_OIL_2019!$D21)</f>
        <v>0</v>
      </c>
      <c r="H21" s="28">
        <f>+SUMIFS('Compilado-g-19'!K$3:K$3524,'Compilado-g-19'!$F$3:$F$3524,$D$4,'Compilado-g-19'!$B$3:$B$3524,Reporte_ECP_OIL_2019!$D21)</f>
        <v>6.5</v>
      </c>
      <c r="I21" s="28">
        <f>+SUMIFS('Compilado-g-19'!L$3:L$3524,'Compilado-g-19'!$F$3:$F$3524,$D$4,'Compilado-g-19'!$B$3:$B$3524,Reporte_ECP_OIL_2019!$D21)</f>
        <v>222.01</v>
      </c>
      <c r="J21" s="28">
        <f>+SUMIFS('Compilado-g-19'!M$3:M$3524,'Compilado-g-19'!$F$3:$F$3524,$D$4,'Compilado-g-19'!$B$3:$B$3524,Reporte_ECP_OIL_2019!$D21)</f>
        <v>0</v>
      </c>
      <c r="K21" s="28">
        <f>+SUMIFS('Compilado-g-19'!N$3:N$3524,'Compilado-g-19'!$F$3:$F$3524,$D$4,'Compilado-g-19'!$B$3:$B$3524,Reporte_ECP_OIL_2019!$D21)</f>
        <v>0</v>
      </c>
      <c r="L21" s="28">
        <f>+SUMIFS('Compilado-g-19'!O$3:O$3524,'Compilado-g-19'!$F$3:$F$3524,$D$4,'Compilado-g-19'!$B$3:$B$3524,Reporte_ECP_OIL_2019!$D21)</f>
        <v>4795.93</v>
      </c>
      <c r="S21" s="14" t="s">
        <v>812</v>
      </c>
    </row>
    <row r="22" spans="4:23" x14ac:dyDescent="0.25">
      <c r="D22" s="31">
        <v>11</v>
      </c>
      <c r="E22" s="28">
        <f>+SUMIFS('Compilado-g-19'!H$3:H$3524,'Compilado-g-19'!$F$3:$F$3524,$D$4,'Compilado-g-19'!$B$3:$B$3524,Reporte_ECP_OIL_2019!$D22)</f>
        <v>4635.95</v>
      </c>
      <c r="F22" s="28">
        <f>+SUMIFS('Compilado-g-19'!I$3:I$3524,'Compilado-g-19'!$F$3:$F$3524,$D$4,'Compilado-g-19'!$B$3:$B$3524,Reporte_ECP_OIL_2019!$D22)</f>
        <v>0</v>
      </c>
      <c r="G22" s="28">
        <f>+SUMIFS('Compilado-g-19'!J$3:J$3524,'Compilado-g-19'!$F$3:$F$3524,$D$4,'Compilado-g-19'!$B$3:$B$3524,Reporte_ECP_OIL_2019!$D22)</f>
        <v>0</v>
      </c>
      <c r="H22" s="28">
        <f>+SUMIFS('Compilado-g-19'!K$3:K$3524,'Compilado-g-19'!$F$3:$F$3524,$D$4,'Compilado-g-19'!$B$3:$B$3524,Reporte_ECP_OIL_2019!$D22)</f>
        <v>6.5</v>
      </c>
      <c r="I22" s="28">
        <f>+SUMIFS('Compilado-g-19'!L$3:L$3524,'Compilado-g-19'!$F$3:$F$3524,$D$4,'Compilado-g-19'!$B$3:$B$3524,Reporte_ECP_OIL_2019!$D22)</f>
        <v>199.15</v>
      </c>
      <c r="J22" s="28">
        <f>+SUMIFS('Compilado-g-19'!M$3:M$3524,'Compilado-g-19'!$F$3:$F$3524,$D$4,'Compilado-g-19'!$B$3:$B$3524,Reporte_ECP_OIL_2019!$D22)</f>
        <v>0</v>
      </c>
      <c r="K22" s="28">
        <f>+SUMIFS('Compilado-g-19'!N$3:N$3524,'Compilado-g-19'!$F$3:$F$3524,$D$4,'Compilado-g-19'!$B$3:$B$3524,Reporte_ECP_OIL_2019!$D22)</f>
        <v>0</v>
      </c>
      <c r="L22" s="28">
        <f>+SUMIFS('Compilado-g-19'!O$3:O$3524,'Compilado-g-19'!$F$3:$F$3524,$D$4,'Compilado-g-19'!$B$3:$B$3524,Reporte_ECP_OIL_2019!$D22)</f>
        <v>4430.3</v>
      </c>
      <c r="S22" s="14" t="s">
        <v>813</v>
      </c>
    </row>
    <row r="23" spans="4:23" x14ac:dyDescent="0.25">
      <c r="D23" s="31">
        <v>12</v>
      </c>
      <c r="E23" s="28">
        <f>+SUMIFS('Compilado-g-19'!H$3:H$3524,'Compilado-g-19'!$F$3:$F$3524,$D$4,'Compilado-g-19'!$B$3:$B$3524,Reporte_ECP_OIL_2019!$D23)</f>
        <v>3903.8</v>
      </c>
      <c r="F23" s="28">
        <f>+SUMIFS('Compilado-g-19'!I$3:I$3524,'Compilado-g-19'!$F$3:$F$3524,$D$4,'Compilado-g-19'!$B$3:$B$3524,Reporte_ECP_OIL_2019!$D23)</f>
        <v>0</v>
      </c>
      <c r="G23" s="28">
        <f>+SUMIFS('Compilado-g-19'!J$3:J$3524,'Compilado-g-19'!$F$3:$F$3524,$D$4,'Compilado-g-19'!$B$3:$B$3524,Reporte_ECP_OIL_2019!$D23)</f>
        <v>0</v>
      </c>
      <c r="H23" s="28">
        <f>+SUMIFS('Compilado-g-19'!K$3:K$3524,'Compilado-g-19'!$F$3:$F$3524,$D$4,'Compilado-g-19'!$B$3:$B$3524,Reporte_ECP_OIL_2019!$D23)</f>
        <v>9.32</v>
      </c>
      <c r="I23" s="28">
        <f>+SUMIFS('Compilado-g-19'!L$3:L$3524,'Compilado-g-19'!$F$3:$F$3524,$D$4,'Compilado-g-19'!$B$3:$B$3524,Reporte_ECP_OIL_2019!$D23)</f>
        <v>166.37</v>
      </c>
      <c r="J23" s="28">
        <f>+SUMIFS('Compilado-g-19'!M$3:M$3524,'Compilado-g-19'!$F$3:$F$3524,$D$4,'Compilado-g-19'!$B$3:$B$3524,Reporte_ECP_OIL_2019!$D23)</f>
        <v>0</v>
      </c>
      <c r="K23" s="28">
        <f>+SUMIFS('Compilado-g-19'!N$3:N$3524,'Compilado-g-19'!$F$3:$F$3524,$D$4,'Compilado-g-19'!$B$3:$B$3524,Reporte_ECP_OIL_2019!$D23)</f>
        <v>0</v>
      </c>
      <c r="L23" s="28">
        <f>+SUMIFS('Compilado-g-19'!O$3:O$3524,'Compilado-g-19'!$F$3:$F$3524,$D$4,'Compilado-g-19'!$B$3:$B$3524,Reporte_ECP_OIL_2019!$D23)</f>
        <v>3728.1</v>
      </c>
      <c r="S23" s="14" t="s">
        <v>814</v>
      </c>
    </row>
    <row r="24" spans="4:23" x14ac:dyDescent="0.25">
      <c r="S24" s="14" t="s">
        <v>815</v>
      </c>
    </row>
    <row r="25" spans="4:23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  <c r="S25" s="14" t="s">
        <v>816</v>
      </c>
    </row>
    <row r="26" spans="4:23" x14ac:dyDescent="0.25">
      <c r="D26" s="28" t="s">
        <v>567</v>
      </c>
      <c r="E26" s="28">
        <f>+SUM(E12:E23)</f>
        <v>59477.770000000004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82.1</v>
      </c>
      <c r="I26" s="28">
        <f t="shared" si="0"/>
        <v>2384.1599999999994</v>
      </c>
      <c r="J26" s="28">
        <f t="shared" si="0"/>
        <v>4849.79</v>
      </c>
      <c r="K26" s="28">
        <f t="shared" si="0"/>
        <v>0</v>
      </c>
      <c r="L26" s="28">
        <f t="shared" si="0"/>
        <v>52161.73</v>
      </c>
      <c r="M26" s="53" t="str">
        <f>+ROUND(SUMIF('Combinado-o-19'!E13:E467,Reporte_ECP_OIL_2019!$D$4,'Combinado-o-19'!R13:R467),1)&amp;" Bl/año"</f>
        <v>0 Bl/año</v>
      </c>
      <c r="S26" s="14" t="s">
        <v>817</v>
      </c>
    </row>
    <row r="27" spans="4:23" x14ac:dyDescent="0.25">
      <c r="D27" s="28" t="s">
        <v>568</v>
      </c>
      <c r="E27" s="33">
        <f>+E26/365</f>
        <v>162.95279452054797</v>
      </c>
      <c r="F27" s="33">
        <f t="shared" ref="F27:L27" si="1">+F26/365</f>
        <v>0</v>
      </c>
      <c r="G27" s="33">
        <f t="shared" si="1"/>
        <v>0</v>
      </c>
      <c r="H27" s="33">
        <f t="shared" si="1"/>
        <v>0.22493150684931507</v>
      </c>
      <c r="I27" s="33">
        <f t="shared" si="1"/>
        <v>6.5319452054794507</v>
      </c>
      <c r="J27" s="33">
        <f t="shared" si="1"/>
        <v>13.287095890410958</v>
      </c>
      <c r="K27" s="33">
        <f t="shared" si="1"/>
        <v>0</v>
      </c>
      <c r="L27" s="33">
        <f t="shared" si="1"/>
        <v>142.90884931506849</v>
      </c>
      <c r="M27" s="53" t="str">
        <f>+ROUND(SUMIF('Combinado-o-19'!E13:E467,Reporte_ECP_OIL_2019!$D$4,'Combinado-o-19'!R13:R467)/365,1)&amp;" Bl/d"</f>
        <v>0 Bl/d</v>
      </c>
      <c r="S27" s="14" t="s">
        <v>818</v>
      </c>
    </row>
    <row r="28" spans="4:23" x14ac:dyDescent="0.25">
      <c r="S28" s="14" t="s">
        <v>819</v>
      </c>
    </row>
    <row r="31" spans="4:23" x14ac:dyDescent="0.25">
      <c r="D31" s="28" t="s">
        <v>570</v>
      </c>
      <c r="E31" s="112" t="s">
        <v>784</v>
      </c>
      <c r="F31" s="112"/>
      <c r="G31" s="112"/>
      <c r="H31" s="112"/>
      <c r="I31" s="112"/>
      <c r="J31" s="112"/>
      <c r="K31" s="112"/>
      <c r="L31" s="112"/>
      <c r="M31" s="34" t="s">
        <v>785</v>
      </c>
      <c r="N31" s="31" t="s">
        <v>787</v>
      </c>
    </row>
    <row r="32" spans="4:23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20" x14ac:dyDescent="0.25">
      <c r="C33" s="28" t="e">
        <f>+D6</f>
        <v>#N/A</v>
      </c>
      <c r="D33" s="28" t="str">
        <f>+D4</f>
        <v>chuchupa</v>
      </c>
      <c r="E33" s="33">
        <f>+E27</f>
        <v>162.95279452054797</v>
      </c>
      <c r="F33" s="33">
        <f t="shared" ref="F33:L33" si="2">+F27</f>
        <v>0</v>
      </c>
      <c r="G33" s="33">
        <f t="shared" si="2"/>
        <v>0</v>
      </c>
      <c r="H33" s="33">
        <f t="shared" si="2"/>
        <v>0.22493150684931507</v>
      </c>
      <c r="I33" s="33">
        <f t="shared" si="2"/>
        <v>6.5319452054794507</v>
      </c>
      <c r="J33" s="33">
        <f>+J27</f>
        <v>13.287095890410958</v>
      </c>
      <c r="K33" s="33">
        <f>+K27</f>
        <v>0</v>
      </c>
      <c r="L33" s="33">
        <f t="shared" si="2"/>
        <v>142.90884931506849</v>
      </c>
      <c r="M33" s="54">
        <f>+SUMIF('Combinado-o-19'!E13:E467,Reporte_ECP_OIL_2019!$D$4,'Combinado-o-19'!R13:R467)/365</f>
        <v>0</v>
      </c>
      <c r="N33" s="31" t="e">
        <f>+E33/M33</f>
        <v>#DIV/0!</v>
      </c>
    </row>
    <row r="34" spans="3:20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20" x14ac:dyDescent="0.25"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spans="3:20" x14ac:dyDescent="0.25"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spans="3:20" x14ac:dyDescent="0.25">
      <c r="C37" s="28" t="s">
        <v>27</v>
      </c>
      <c r="D37" s="69" t="s">
        <v>739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74">
        <v>119308.68268493151</v>
      </c>
      <c r="N37" s="69">
        <v>0</v>
      </c>
    </row>
    <row r="38" spans="3:20" x14ac:dyDescent="0.25">
      <c r="C38" s="28" t="s">
        <v>27</v>
      </c>
      <c r="D38" s="69" t="s">
        <v>720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74">
        <v>70553.994630136978</v>
      </c>
      <c r="N38" s="69">
        <v>0</v>
      </c>
    </row>
    <row r="39" spans="3:20" x14ac:dyDescent="0.25">
      <c r="C39" s="28" t="s">
        <v>27</v>
      </c>
      <c r="D39" s="69" t="s">
        <v>726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74">
        <v>226.03172602739721</v>
      </c>
      <c r="N39" s="69">
        <v>0</v>
      </c>
      <c r="S39" s="28" t="s">
        <v>327</v>
      </c>
      <c r="T39" s="28" t="s">
        <v>822</v>
      </c>
    </row>
    <row r="40" spans="3:20" x14ac:dyDescent="0.25">
      <c r="C40" s="28" t="s">
        <v>27</v>
      </c>
      <c r="D40" s="69" t="s">
        <v>721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74">
        <v>43276.035643835618</v>
      </c>
      <c r="N40" s="69"/>
      <c r="S40" s="28" t="s">
        <v>146</v>
      </c>
      <c r="T40" s="28" t="s">
        <v>822</v>
      </c>
    </row>
    <row r="41" spans="3:20" x14ac:dyDescent="0.25">
      <c r="C41" s="28" t="s">
        <v>27</v>
      </c>
      <c r="D41" s="69" t="s">
        <v>189</v>
      </c>
      <c r="E41" s="69">
        <v>3.2048493150684929</v>
      </c>
      <c r="F41" s="69">
        <v>0</v>
      </c>
      <c r="G41" s="69">
        <v>0</v>
      </c>
      <c r="H41" s="69">
        <v>2.4595342465753429</v>
      </c>
      <c r="I41" s="69">
        <v>0.74531506849315077</v>
      </c>
      <c r="J41" s="69">
        <v>0</v>
      </c>
      <c r="K41" s="69">
        <v>0</v>
      </c>
      <c r="L41" s="69">
        <v>0</v>
      </c>
      <c r="M41" s="74">
        <v>48971.756410958893</v>
      </c>
      <c r="N41" s="69">
        <v>6.5442809283256838E-5</v>
      </c>
      <c r="S41" s="28" t="s">
        <v>55</v>
      </c>
      <c r="T41" s="28" t="s">
        <v>822</v>
      </c>
    </row>
    <row r="42" spans="3:20" x14ac:dyDescent="0.25">
      <c r="C42" s="28" t="s">
        <v>27</v>
      </c>
      <c r="D42" s="69" t="s">
        <v>192</v>
      </c>
      <c r="E42" s="69">
        <v>0.58871232876712332</v>
      </c>
      <c r="F42" s="69">
        <v>0</v>
      </c>
      <c r="G42" s="69">
        <v>0</v>
      </c>
      <c r="H42" s="69">
        <v>0.46265753424657535</v>
      </c>
      <c r="I42" s="69">
        <v>0.12608219178082192</v>
      </c>
      <c r="J42" s="69">
        <v>0</v>
      </c>
      <c r="K42" s="69">
        <v>0</v>
      </c>
      <c r="L42" s="69">
        <v>0</v>
      </c>
      <c r="M42" s="74">
        <v>20119.028164383562</v>
      </c>
      <c r="N42" s="69">
        <v>2.9261469488338041E-5</v>
      </c>
      <c r="S42" s="28" t="s">
        <v>19</v>
      </c>
      <c r="T42" s="28" t="s">
        <v>822</v>
      </c>
    </row>
    <row r="43" spans="3:20" x14ac:dyDescent="0.25">
      <c r="C43" s="28" t="s">
        <v>89</v>
      </c>
      <c r="D43" s="69" t="s">
        <v>276</v>
      </c>
      <c r="E43" s="69">
        <v>5.0475342465753421</v>
      </c>
      <c r="F43" s="69">
        <v>0</v>
      </c>
      <c r="G43" s="69">
        <v>0</v>
      </c>
      <c r="H43" s="69">
        <v>1.1971506849315068</v>
      </c>
      <c r="I43" s="69">
        <v>1.042931506849315</v>
      </c>
      <c r="J43" s="69">
        <v>2.8074794520547948</v>
      </c>
      <c r="K43" s="69">
        <v>0</v>
      </c>
      <c r="L43" s="69">
        <v>0</v>
      </c>
      <c r="M43" s="74">
        <v>30059.642849315071</v>
      </c>
      <c r="N43" s="69">
        <v>1.6791730599987329E-4</v>
      </c>
      <c r="S43" s="28" t="s">
        <v>133</v>
      </c>
    </row>
    <row r="44" spans="3:20" x14ac:dyDescent="0.25">
      <c r="C44" s="28" t="s">
        <v>89</v>
      </c>
      <c r="D44" s="69" t="s">
        <v>274</v>
      </c>
      <c r="E44" s="69">
        <v>1.729178082191781</v>
      </c>
      <c r="F44" s="69">
        <v>0</v>
      </c>
      <c r="G44" s="69">
        <v>0</v>
      </c>
      <c r="H44" s="69">
        <v>0.44695890410958899</v>
      </c>
      <c r="I44" s="69">
        <v>0.35380821917808214</v>
      </c>
      <c r="J44" s="69">
        <v>0.92838356164383562</v>
      </c>
      <c r="K44" s="69">
        <v>0</v>
      </c>
      <c r="L44" s="69">
        <v>0</v>
      </c>
      <c r="M44" s="74">
        <v>12274.754027397263</v>
      </c>
      <c r="N44" s="69">
        <v>1.4087272774120394E-4</v>
      </c>
      <c r="S44" s="28" t="s">
        <v>203</v>
      </c>
    </row>
    <row r="45" spans="3:20" x14ac:dyDescent="0.25">
      <c r="C45" s="28" t="s">
        <v>19</v>
      </c>
      <c r="D45" s="69" t="s">
        <v>409</v>
      </c>
      <c r="E45" s="69">
        <v>423.75076712328769</v>
      </c>
      <c r="F45" s="69">
        <v>0</v>
      </c>
      <c r="G45" s="69">
        <v>213.82797260273975</v>
      </c>
      <c r="H45" s="69">
        <v>1.1875890410958905</v>
      </c>
      <c r="I45" s="69">
        <v>8.8735890410958902</v>
      </c>
      <c r="J45" s="69">
        <v>142.09446575342469</v>
      </c>
      <c r="K45" s="69">
        <v>0</v>
      </c>
      <c r="L45" s="69">
        <v>57.767424657534249</v>
      </c>
      <c r="M45" s="74">
        <v>26403.53284931507</v>
      </c>
      <c r="N45" s="69">
        <v>1.6049017740983103E-2</v>
      </c>
      <c r="S45" s="28" t="s">
        <v>61</v>
      </c>
      <c r="T45" s="28" t="s">
        <v>822</v>
      </c>
    </row>
    <row r="46" spans="3:20" x14ac:dyDescent="0.25">
      <c r="C46" s="28" t="s">
        <v>19</v>
      </c>
      <c r="D46" s="69" t="s">
        <v>445</v>
      </c>
      <c r="E46" s="69">
        <v>11.650109589041096</v>
      </c>
      <c r="F46" s="69">
        <v>0</v>
      </c>
      <c r="G46" s="69">
        <v>11.413068493150686</v>
      </c>
      <c r="H46" s="69">
        <v>3.2657534246575345E-2</v>
      </c>
      <c r="I46" s="69">
        <v>0.20435616438356166</v>
      </c>
      <c r="J46" s="69">
        <v>0</v>
      </c>
      <c r="K46" s="69">
        <v>0</v>
      </c>
      <c r="L46" s="69">
        <v>0</v>
      </c>
      <c r="M46" s="74">
        <v>604.87506849315071</v>
      </c>
      <c r="N46" s="69">
        <v>1.9260356718063368E-2</v>
      </c>
      <c r="S46" s="28" t="s">
        <v>27</v>
      </c>
      <c r="T46" s="28" t="s">
        <v>822</v>
      </c>
    </row>
    <row r="47" spans="3:20" x14ac:dyDescent="0.25">
      <c r="C47" s="28" t="s">
        <v>27</v>
      </c>
      <c r="D47" s="69" t="s">
        <v>181</v>
      </c>
      <c r="E47" s="69">
        <v>0.58205479452054798</v>
      </c>
      <c r="F47" s="69">
        <v>0</v>
      </c>
      <c r="G47" s="69">
        <v>0</v>
      </c>
      <c r="H47" s="69">
        <v>0.58205479452054798</v>
      </c>
      <c r="I47" s="69">
        <v>0</v>
      </c>
      <c r="J47" s="69">
        <v>0</v>
      </c>
      <c r="K47" s="69">
        <v>0</v>
      </c>
      <c r="L47" s="69">
        <v>0</v>
      </c>
      <c r="M47" s="74">
        <v>19756.607616438356</v>
      </c>
      <c r="N47" s="69">
        <v>2.9461272189070207E-5</v>
      </c>
      <c r="S47" s="28" t="s">
        <v>387</v>
      </c>
    </row>
    <row r="48" spans="3:20" x14ac:dyDescent="0.25">
      <c r="C48" s="28" t="s">
        <v>146</v>
      </c>
      <c r="D48" s="69" t="s">
        <v>337</v>
      </c>
      <c r="E48" s="69">
        <v>5.0572054794520547</v>
      </c>
      <c r="F48" s="69">
        <v>0</v>
      </c>
      <c r="G48" s="69">
        <v>0</v>
      </c>
      <c r="H48" s="69">
        <v>0.21123287671232879</v>
      </c>
      <c r="I48" s="69">
        <v>2.4027123287671235</v>
      </c>
      <c r="J48" s="69">
        <v>0</v>
      </c>
      <c r="K48" s="69">
        <v>0</v>
      </c>
      <c r="L48" s="69">
        <v>2.4430958904109596</v>
      </c>
      <c r="M48" s="74">
        <v>17849.99879452055</v>
      </c>
      <c r="N48" s="69">
        <v>2.8331685271622959E-4</v>
      </c>
      <c r="S48" s="28" t="s">
        <v>98</v>
      </c>
    </row>
    <row r="49" spans="3:20" x14ac:dyDescent="0.25">
      <c r="C49" s="28" t="s">
        <v>327</v>
      </c>
      <c r="D49" s="69" t="s">
        <v>329</v>
      </c>
      <c r="E49" s="69">
        <v>0.50772602739726036</v>
      </c>
      <c r="F49" s="69">
        <v>0</v>
      </c>
      <c r="G49" s="69">
        <v>0</v>
      </c>
      <c r="H49" s="69">
        <v>5.1397260273972609E-2</v>
      </c>
      <c r="I49" s="69">
        <v>0.45632876712328768</v>
      </c>
      <c r="J49" s="69">
        <v>0</v>
      </c>
      <c r="K49" s="69">
        <v>0</v>
      </c>
      <c r="L49" s="69">
        <v>0</v>
      </c>
      <c r="M49" s="74">
        <v>10381.531479452055</v>
      </c>
      <c r="N49" s="69">
        <v>4.890665971607289E-5</v>
      </c>
      <c r="S49" s="28" t="s">
        <v>124</v>
      </c>
      <c r="T49" s="28" t="s">
        <v>822</v>
      </c>
    </row>
    <row r="50" spans="3:20" x14ac:dyDescent="0.25">
      <c r="C50" s="28" t="s">
        <v>327</v>
      </c>
      <c r="D50" s="69" t="s">
        <v>331</v>
      </c>
      <c r="E50" s="69">
        <v>0.6817534246575343</v>
      </c>
      <c r="F50" s="69">
        <v>0</v>
      </c>
      <c r="G50" s="69">
        <v>0</v>
      </c>
      <c r="H50" s="69">
        <v>0.18257534246575338</v>
      </c>
      <c r="I50" s="69">
        <v>0.49909589041095892</v>
      </c>
      <c r="J50" s="69">
        <v>0</v>
      </c>
      <c r="K50" s="69">
        <v>0</v>
      </c>
      <c r="L50" s="69">
        <v>0</v>
      </c>
      <c r="M50" s="75">
        <v>1737.8650958904109</v>
      </c>
      <c r="N50" s="69">
        <v>3.9229364020814962E-4</v>
      </c>
      <c r="S50" s="28" t="s">
        <v>89</v>
      </c>
      <c r="T50" s="28" t="s">
        <v>822</v>
      </c>
    </row>
    <row r="51" spans="3:20" x14ac:dyDescent="0.25">
      <c r="C51" s="28" t="s">
        <v>27</v>
      </c>
      <c r="D51" s="69" t="s">
        <v>259</v>
      </c>
      <c r="E51" s="69">
        <v>0.32594520547945199</v>
      </c>
      <c r="F51" s="69">
        <v>0</v>
      </c>
      <c r="G51" s="69">
        <v>0</v>
      </c>
      <c r="H51" s="69">
        <v>0.32594520547945199</v>
      </c>
      <c r="I51" s="69">
        <v>0</v>
      </c>
      <c r="J51" s="69">
        <v>0</v>
      </c>
      <c r="K51" s="69">
        <v>0</v>
      </c>
      <c r="L51" s="69">
        <v>0</v>
      </c>
      <c r="M51" s="74">
        <v>9406.232876712329</v>
      </c>
      <c r="N51" s="69">
        <v>3.4652045059017986E-5</v>
      </c>
      <c r="S51" s="28" t="s">
        <v>15</v>
      </c>
    </row>
    <row r="52" spans="3:20" x14ac:dyDescent="0.25">
      <c r="C52" s="28" t="s">
        <v>55</v>
      </c>
      <c r="D52" s="69" t="s">
        <v>398</v>
      </c>
      <c r="E52" s="69">
        <v>3.0927397260273972</v>
      </c>
      <c r="F52" s="69">
        <v>0</v>
      </c>
      <c r="G52" s="69">
        <v>0</v>
      </c>
      <c r="H52" s="69">
        <v>1.3545479452054794</v>
      </c>
      <c r="I52" s="69">
        <v>0.92394520547945225</v>
      </c>
      <c r="J52" s="69">
        <v>0</v>
      </c>
      <c r="K52" s="69">
        <v>0</v>
      </c>
      <c r="L52" s="69">
        <v>0.81427397260273982</v>
      </c>
      <c r="M52" s="74">
        <v>6688.0571232876719</v>
      </c>
      <c r="N52" s="69">
        <v>4.6242722946527231E-4</v>
      </c>
    </row>
    <row r="53" spans="3:20" x14ac:dyDescent="0.25">
      <c r="C53" s="28" t="s">
        <v>19</v>
      </c>
      <c r="D53" s="69" t="s">
        <v>216</v>
      </c>
      <c r="E53" s="69">
        <v>338.59232876712326</v>
      </c>
      <c r="F53" s="69">
        <v>0</v>
      </c>
      <c r="G53" s="69">
        <v>118.09841095890408</v>
      </c>
      <c r="H53" s="69">
        <v>1.4608219178082194</v>
      </c>
      <c r="I53" s="69">
        <v>32.129342465753425</v>
      </c>
      <c r="J53" s="69">
        <v>7.989232876712328</v>
      </c>
      <c r="K53" s="69">
        <v>7.4672328767123286</v>
      </c>
      <c r="L53" s="69">
        <v>178.9145479452055</v>
      </c>
      <c r="M53" s="74">
        <v>5802.3135890410958</v>
      </c>
      <c r="N53" s="69">
        <v>5.8354710335998893E-2</v>
      </c>
    </row>
    <row r="54" spans="3:20" x14ac:dyDescent="0.25">
      <c r="C54" s="28" t="s">
        <v>19</v>
      </c>
      <c r="D54" s="69" t="s">
        <v>443</v>
      </c>
      <c r="E54" s="69">
        <v>148.728904109589</v>
      </c>
      <c r="F54" s="69">
        <v>0</v>
      </c>
      <c r="G54" s="69">
        <v>145.73846575342469</v>
      </c>
      <c r="H54" s="69">
        <v>0.51887671232876709</v>
      </c>
      <c r="I54" s="69">
        <v>2.4715342465753425</v>
      </c>
      <c r="J54" s="69">
        <v>0</v>
      </c>
      <c r="K54" s="69">
        <v>0</v>
      </c>
      <c r="L54" s="69">
        <v>0</v>
      </c>
      <c r="M54" s="74">
        <v>3032.86197260274</v>
      </c>
      <c r="N54" s="69">
        <v>4.9039127218161165E-2</v>
      </c>
    </row>
    <row r="55" spans="3:20" x14ac:dyDescent="0.25">
      <c r="C55" s="28" t="s">
        <v>19</v>
      </c>
      <c r="D55" s="69" t="s">
        <v>218</v>
      </c>
      <c r="E55" s="69">
        <v>162.16504109589042</v>
      </c>
      <c r="F55" s="69">
        <v>0</v>
      </c>
      <c r="G55" s="69">
        <v>132.54701369863014</v>
      </c>
      <c r="H55" s="69">
        <v>0.25868493150684935</v>
      </c>
      <c r="I55" s="69">
        <v>3.6743835616438352</v>
      </c>
      <c r="J55" s="69">
        <v>8.5215616438356179</v>
      </c>
      <c r="K55" s="69">
        <v>0.79643835616438363</v>
      </c>
      <c r="L55" s="69">
        <v>17.163452054794519</v>
      </c>
      <c r="M55" s="74">
        <v>1396.6784383561644</v>
      </c>
      <c r="N55" s="69">
        <v>0.11610764270604212</v>
      </c>
    </row>
    <row r="56" spans="3:20" x14ac:dyDescent="0.25">
      <c r="C56" s="28" t="s">
        <v>19</v>
      </c>
      <c r="D56" s="69" t="s">
        <v>406</v>
      </c>
      <c r="E56" s="69">
        <v>114.48408219178081</v>
      </c>
      <c r="F56" s="69">
        <v>0</v>
      </c>
      <c r="G56" s="69">
        <v>111.18394520547945</v>
      </c>
      <c r="H56" s="69">
        <v>0.37649315068493155</v>
      </c>
      <c r="I56" s="69">
        <v>2.923643835616438</v>
      </c>
      <c r="J56" s="69">
        <v>0</v>
      </c>
      <c r="K56" s="69">
        <v>0</v>
      </c>
      <c r="L56" s="69">
        <v>0</v>
      </c>
      <c r="M56" s="74">
        <v>4583.6177808219181</v>
      </c>
      <c r="N56" s="69">
        <v>2.4976795113848243E-2</v>
      </c>
    </row>
    <row r="57" spans="3:20" x14ac:dyDescent="0.25">
      <c r="C57" s="28" t="s">
        <v>27</v>
      </c>
      <c r="D57" s="69" t="s">
        <v>738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4459.6295890410956</v>
      </c>
      <c r="N57" s="69">
        <v>0</v>
      </c>
    </row>
    <row r="58" spans="3:20" x14ac:dyDescent="0.25">
      <c r="C58" s="28" t="s">
        <v>61</v>
      </c>
      <c r="D58" s="69" t="s">
        <v>73</v>
      </c>
      <c r="E58" s="69">
        <v>0.86709589041095891</v>
      </c>
      <c r="F58" s="69">
        <v>0</v>
      </c>
      <c r="G58" s="69">
        <v>0</v>
      </c>
      <c r="H58" s="69">
        <v>0.41205479452054788</v>
      </c>
      <c r="I58" s="69">
        <v>0.45498630136986301</v>
      </c>
      <c r="J58" s="69">
        <v>0</v>
      </c>
      <c r="K58" s="69">
        <v>0</v>
      </c>
      <c r="L58" s="69">
        <v>0</v>
      </c>
      <c r="M58" s="69">
        <v>4154.1152328767121</v>
      </c>
      <c r="N58" s="69">
        <v>2.0873178566365808E-4</v>
      </c>
    </row>
    <row r="59" spans="3:20" x14ac:dyDescent="0.25">
      <c r="C59" s="28" t="s">
        <v>27</v>
      </c>
      <c r="D59" s="69" t="s">
        <v>31</v>
      </c>
      <c r="E59" s="69">
        <v>0.39010958904109594</v>
      </c>
      <c r="F59" s="69">
        <v>0</v>
      </c>
      <c r="G59" s="69">
        <v>0</v>
      </c>
      <c r="H59" s="69">
        <v>4.8219178082191784E-3</v>
      </c>
      <c r="I59" s="69">
        <v>0</v>
      </c>
      <c r="J59" s="69">
        <v>0.38512328767123288</v>
      </c>
      <c r="K59" s="69">
        <v>0.17550684931506849</v>
      </c>
      <c r="L59" s="69">
        <v>0</v>
      </c>
      <c r="M59" s="69">
        <v>249.14413698630142</v>
      </c>
      <c r="N59" s="69">
        <v>1.5657987932605661E-3</v>
      </c>
    </row>
    <row r="60" spans="3:20" x14ac:dyDescent="0.25">
      <c r="C60" s="28" t="s">
        <v>27</v>
      </c>
      <c r="D60" s="69" t="s">
        <v>30</v>
      </c>
      <c r="E60" s="69">
        <v>0.80073972602739718</v>
      </c>
      <c r="F60" s="69">
        <v>0</v>
      </c>
      <c r="G60" s="69">
        <v>0</v>
      </c>
      <c r="H60" s="69">
        <v>1.0684931506849316E-2</v>
      </c>
      <c r="I60" s="69">
        <v>0</v>
      </c>
      <c r="J60" s="69">
        <v>0.79002739726027382</v>
      </c>
      <c r="K60" s="69">
        <v>0.35413698630136992</v>
      </c>
      <c r="L60" s="69">
        <v>0</v>
      </c>
      <c r="M60" s="69">
        <v>3691.9893698630135</v>
      </c>
      <c r="N60" s="69">
        <v>2.168857073543274E-4</v>
      </c>
    </row>
    <row r="61" spans="3:20" x14ac:dyDescent="0.25">
      <c r="C61" s="28" t="s">
        <v>61</v>
      </c>
      <c r="D61" s="69" t="s">
        <v>414</v>
      </c>
      <c r="E61" s="69">
        <v>0.22032876712328764</v>
      </c>
      <c r="F61" s="69">
        <v>0</v>
      </c>
      <c r="G61" s="69">
        <v>0</v>
      </c>
      <c r="H61" s="69">
        <v>5.2328767123287672E-3</v>
      </c>
      <c r="I61" s="69">
        <v>1.671232876712329E-3</v>
      </c>
      <c r="J61" s="69">
        <v>0.21312328767123284</v>
      </c>
      <c r="K61" s="69">
        <v>7.5369863013698649E-2</v>
      </c>
      <c r="L61" s="69">
        <v>2.7397260273972606E-4</v>
      </c>
      <c r="M61" s="69">
        <v>1266.3858904109591</v>
      </c>
      <c r="N61" s="69">
        <v>1.7398232939233713E-4</v>
      </c>
    </row>
    <row r="62" spans="3:20" x14ac:dyDescent="0.25">
      <c r="C62" s="28" t="s">
        <v>61</v>
      </c>
      <c r="D62" s="69" t="s">
        <v>415</v>
      </c>
      <c r="E62" s="69">
        <v>0.57435616438356163</v>
      </c>
      <c r="F62" s="69">
        <v>0</v>
      </c>
      <c r="G62" s="69">
        <v>0</v>
      </c>
      <c r="H62" s="69">
        <v>0.14101369863013699</v>
      </c>
      <c r="I62" s="69">
        <v>1.3561643835616439E-2</v>
      </c>
      <c r="J62" s="69">
        <v>0.41942465753424651</v>
      </c>
      <c r="K62" s="69">
        <v>0.14616438356164382</v>
      </c>
      <c r="L62" s="69">
        <v>3.5616438356164383E-4</v>
      </c>
      <c r="M62" s="69">
        <v>435.87805479452061</v>
      </c>
      <c r="N62" s="69">
        <v>1.3176992006498735E-3</v>
      </c>
    </row>
    <row r="63" spans="3:20" x14ac:dyDescent="0.25">
      <c r="C63" s="28" t="s">
        <v>61</v>
      </c>
      <c r="D63" s="69" t="s">
        <v>416</v>
      </c>
      <c r="E63" s="69">
        <v>1.1328493150684933</v>
      </c>
      <c r="F63" s="69">
        <v>0</v>
      </c>
      <c r="G63" s="69">
        <v>0</v>
      </c>
      <c r="H63" s="69">
        <v>8.1808219178082175E-2</v>
      </c>
      <c r="I63" s="69">
        <v>8.8164383561643855E-2</v>
      </c>
      <c r="J63" s="69">
        <v>0.96</v>
      </c>
      <c r="K63" s="69">
        <v>0.33778082191780817</v>
      </c>
      <c r="L63" s="69">
        <v>2.8493150684931507E-3</v>
      </c>
      <c r="M63" s="69">
        <v>2982.4176438356171</v>
      </c>
      <c r="N63" s="69">
        <v>3.7984261440043068E-4</v>
      </c>
    </row>
    <row r="64" spans="3:20" x14ac:dyDescent="0.25">
      <c r="C64" s="28" t="s">
        <v>27</v>
      </c>
      <c r="D64" s="69" t="s">
        <v>39</v>
      </c>
      <c r="E64" s="69">
        <v>1.8127123287671232</v>
      </c>
      <c r="F64" s="69">
        <v>0</v>
      </c>
      <c r="G64" s="69">
        <v>0</v>
      </c>
      <c r="H64" s="69">
        <v>0.18879452054794518</v>
      </c>
      <c r="I64" s="69">
        <v>0</v>
      </c>
      <c r="J64" s="69">
        <v>1.6239178082191781</v>
      </c>
      <c r="K64" s="69">
        <v>0.76512328767123283</v>
      </c>
      <c r="L64" s="69">
        <v>0</v>
      </c>
      <c r="M64" s="69">
        <v>2770.0668219178083</v>
      </c>
      <c r="N64" s="69">
        <v>6.5439299674082329E-4</v>
      </c>
    </row>
    <row r="65" spans="3:14" x14ac:dyDescent="0.25">
      <c r="C65" s="28" t="s">
        <v>27</v>
      </c>
      <c r="D65" s="28" t="s">
        <v>40</v>
      </c>
      <c r="E65" s="28">
        <v>1.3907397260273975</v>
      </c>
      <c r="F65" s="28">
        <v>0</v>
      </c>
      <c r="G65" s="28">
        <v>0</v>
      </c>
      <c r="H65" s="28">
        <v>5.4849315068493158E-2</v>
      </c>
      <c r="I65" s="28">
        <v>0</v>
      </c>
      <c r="J65" s="28">
        <v>1.335917808219178</v>
      </c>
      <c r="K65" s="28">
        <v>0.6106027397260273</v>
      </c>
      <c r="L65" s="28">
        <v>0</v>
      </c>
      <c r="M65" s="28">
        <v>1440.7415616438357</v>
      </c>
      <c r="N65" s="28">
        <v>9.6529437551632236E-4</v>
      </c>
    </row>
    <row r="66" spans="3:14" x14ac:dyDescent="0.25">
      <c r="C66" s="28" t="s">
        <v>61</v>
      </c>
      <c r="D66" s="69" t="s">
        <v>402</v>
      </c>
      <c r="E66" s="69">
        <v>3.137397260273973</v>
      </c>
      <c r="F66" s="69">
        <v>0</v>
      </c>
      <c r="G66" s="69">
        <v>0</v>
      </c>
      <c r="H66" s="69">
        <v>9.2904109589041092E-2</v>
      </c>
      <c r="I66" s="69">
        <v>3.0444931506849313</v>
      </c>
      <c r="J66" s="69">
        <v>0</v>
      </c>
      <c r="K66" s="69">
        <v>0</v>
      </c>
      <c r="L66" s="69">
        <v>0</v>
      </c>
      <c r="M66" s="69">
        <v>4233.3403013698626</v>
      </c>
      <c r="N66" s="69">
        <v>7.4111624318478383E-4</v>
      </c>
    </row>
    <row r="67" spans="3:14" x14ac:dyDescent="0.25">
      <c r="C67" s="28" t="s">
        <v>124</v>
      </c>
      <c r="D67" s="69" t="s">
        <v>353</v>
      </c>
      <c r="E67" s="69">
        <v>3.4626301369863017</v>
      </c>
      <c r="F67" s="69">
        <v>0</v>
      </c>
      <c r="G67" s="69">
        <v>0</v>
      </c>
      <c r="H67" s="69">
        <v>3.4626301369863017</v>
      </c>
      <c r="I67" s="69">
        <v>0</v>
      </c>
      <c r="J67" s="69">
        <v>0</v>
      </c>
      <c r="K67" s="69">
        <v>0</v>
      </c>
      <c r="L67" s="69">
        <v>0</v>
      </c>
      <c r="M67" s="69">
        <v>1962.0646849315069</v>
      </c>
      <c r="N67" s="69">
        <v>1.7647889815147341E-3</v>
      </c>
    </row>
    <row r="68" spans="3:14" x14ac:dyDescent="0.25">
      <c r="C68" s="28" t="s">
        <v>327</v>
      </c>
      <c r="D68" s="28" t="s">
        <v>367</v>
      </c>
      <c r="E68" s="28">
        <v>0.23827397260273972</v>
      </c>
      <c r="F68" s="28">
        <v>0</v>
      </c>
      <c r="G68" s="28">
        <v>0</v>
      </c>
      <c r="H68" s="28">
        <v>0.1378630136986301</v>
      </c>
      <c r="I68" s="28">
        <v>0.10038356164383562</v>
      </c>
      <c r="J68" s="28">
        <v>0</v>
      </c>
      <c r="K68" s="28">
        <v>0</v>
      </c>
      <c r="L68" s="28">
        <v>0</v>
      </c>
      <c r="M68" s="28">
        <v>1476.5236986301368</v>
      </c>
      <c r="N68" s="28">
        <v>1.6137497340801326E-4</v>
      </c>
    </row>
    <row r="69" spans="3:14" x14ac:dyDescent="0.25">
      <c r="C69" s="28" t="s">
        <v>19</v>
      </c>
      <c r="D69" s="28" t="s">
        <v>408</v>
      </c>
      <c r="E69" s="33">
        <v>52.124602739726029</v>
      </c>
      <c r="F69" s="33">
        <v>0</v>
      </c>
      <c r="G69" s="33">
        <v>50.622821917808217</v>
      </c>
      <c r="H69" s="33">
        <v>0.17117808219178082</v>
      </c>
      <c r="I69" s="33">
        <v>1.3306849315068492</v>
      </c>
      <c r="J69" s="33">
        <v>0</v>
      </c>
      <c r="K69" s="33">
        <v>0</v>
      </c>
      <c r="L69" s="33">
        <v>0</v>
      </c>
      <c r="M69" s="54">
        <v>3426.4012054794521</v>
      </c>
      <c r="N69" s="31">
        <v>1.521263845470551E-2</v>
      </c>
    </row>
    <row r="70" spans="3:14" x14ac:dyDescent="0.25"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3:14" x14ac:dyDescent="0.25"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3:14" x14ac:dyDescent="0.25"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3:14" x14ac:dyDescent="0.25">
      <c r="D73" s="69"/>
      <c r="E73" s="69"/>
      <c r="F73" s="69"/>
      <c r="G73" s="69"/>
      <c r="H73" s="69"/>
      <c r="I73" s="69"/>
      <c r="J73" s="69"/>
      <c r="K73" s="69"/>
      <c r="L73" s="69"/>
      <c r="M73" s="74">
        <f>+SUM(M37:M68)</f>
        <v>481556.39580821921</v>
      </c>
      <c r="N73" s="69"/>
    </row>
    <row r="74" spans="3:14" x14ac:dyDescent="0.25"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6" spans="3:14" x14ac:dyDescent="0.25">
      <c r="M76" s="76">
        <f>+M73/'Combinado-o-19'!R619</f>
        <v>0.90426137201314793</v>
      </c>
    </row>
    <row r="84" spans="3:13" ht="26.25" x14ac:dyDescent="0.4">
      <c r="C84" s="113" t="s">
        <v>824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</row>
    <row r="85" spans="3:13" ht="26.25" x14ac:dyDescent="0.4">
      <c r="C85" s="78"/>
      <c r="D85" s="79" t="s">
        <v>5</v>
      </c>
      <c r="E85" s="79" t="s">
        <v>7</v>
      </c>
      <c r="F85" s="79" t="s">
        <v>8</v>
      </c>
      <c r="G85" s="79" t="s">
        <v>9</v>
      </c>
      <c r="H85" s="79" t="s">
        <v>10</v>
      </c>
      <c r="I85" s="79" t="s">
        <v>11</v>
      </c>
      <c r="J85" s="79" t="s">
        <v>12</v>
      </c>
      <c r="K85" s="79" t="s">
        <v>13</v>
      </c>
      <c r="L85" s="79" t="s">
        <v>14</v>
      </c>
      <c r="M85" s="79" t="s">
        <v>783</v>
      </c>
    </row>
    <row r="86" spans="3:13" x14ac:dyDescent="0.25">
      <c r="C86" s="28" t="s">
        <v>27</v>
      </c>
      <c r="D86" s="69" t="s">
        <v>739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74">
        <v>119308.68268493151</v>
      </c>
    </row>
    <row r="87" spans="3:13" x14ac:dyDescent="0.25">
      <c r="C87" s="28" t="s">
        <v>27</v>
      </c>
      <c r="D87" s="69" t="s">
        <v>720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74">
        <v>70553.994630136978</v>
      </c>
    </row>
    <row r="88" spans="3:13" x14ac:dyDescent="0.25">
      <c r="C88" s="28" t="s">
        <v>27</v>
      </c>
      <c r="D88" s="69" t="s">
        <v>726</v>
      </c>
      <c r="E88" s="69">
        <v>0</v>
      </c>
      <c r="F88" s="69">
        <v>0</v>
      </c>
      <c r="G88" s="69">
        <v>0</v>
      </c>
      <c r="H88" s="69">
        <v>0</v>
      </c>
      <c r="I88" s="69">
        <v>0</v>
      </c>
      <c r="J88" s="69">
        <v>0</v>
      </c>
      <c r="K88" s="69">
        <v>0</v>
      </c>
      <c r="L88" s="69">
        <v>0</v>
      </c>
      <c r="M88" s="74">
        <v>226.03172602739721</v>
      </c>
    </row>
    <row r="89" spans="3:13" x14ac:dyDescent="0.25">
      <c r="C89" s="28" t="s">
        <v>27</v>
      </c>
      <c r="D89" s="69" t="s">
        <v>721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74">
        <v>43276.035643835618</v>
      </c>
    </row>
    <row r="90" spans="3:13" s="28" customFormat="1" x14ac:dyDescent="0.25">
      <c r="C90" s="28" t="s">
        <v>27</v>
      </c>
      <c r="D90" s="69" t="s">
        <v>189</v>
      </c>
      <c r="E90" s="69">
        <v>3.2048493150684929</v>
      </c>
      <c r="F90" s="69">
        <v>0</v>
      </c>
      <c r="G90" s="69">
        <v>0</v>
      </c>
      <c r="H90" s="69">
        <v>2.4595342465753429</v>
      </c>
      <c r="I90" s="69">
        <v>0.74531506849315077</v>
      </c>
      <c r="J90" s="69">
        <v>0</v>
      </c>
      <c r="K90" s="69">
        <v>0</v>
      </c>
      <c r="L90" s="69">
        <v>0</v>
      </c>
      <c r="M90" s="74">
        <v>48971.756410958893</v>
      </c>
    </row>
    <row r="91" spans="3:13" s="28" customFormat="1" x14ac:dyDescent="0.25">
      <c r="C91" s="28" t="s">
        <v>27</v>
      </c>
      <c r="D91" s="69" t="s">
        <v>192</v>
      </c>
      <c r="E91" s="69">
        <v>0.58871232876712332</v>
      </c>
      <c r="F91" s="69">
        <v>0</v>
      </c>
      <c r="G91" s="69">
        <v>0</v>
      </c>
      <c r="H91" s="69">
        <v>0.46265753424657535</v>
      </c>
      <c r="I91" s="69">
        <v>0.12608219178082192</v>
      </c>
      <c r="J91" s="69">
        <v>0</v>
      </c>
      <c r="K91" s="69">
        <v>0</v>
      </c>
      <c r="L91" s="69">
        <v>0</v>
      </c>
      <c r="M91" s="74">
        <v>20119.028164383562</v>
      </c>
    </row>
    <row r="92" spans="3:13" x14ac:dyDescent="0.25">
      <c r="C92" s="28" t="s">
        <v>89</v>
      </c>
      <c r="D92" s="69" t="s">
        <v>276</v>
      </c>
      <c r="E92" s="69">
        <v>5.0475342465753421</v>
      </c>
      <c r="F92" s="69">
        <v>0</v>
      </c>
      <c r="G92" s="69">
        <v>0</v>
      </c>
      <c r="H92" s="69">
        <v>1.1971506849315068</v>
      </c>
      <c r="I92" s="69">
        <v>1.042931506849315</v>
      </c>
      <c r="J92" s="69">
        <v>2.8074794520547948</v>
      </c>
      <c r="K92" s="69">
        <v>0</v>
      </c>
      <c r="L92" s="69">
        <v>0</v>
      </c>
      <c r="M92" s="74">
        <v>30059.642849315071</v>
      </c>
    </row>
    <row r="93" spans="3:13" x14ac:dyDescent="0.25">
      <c r="C93" s="28" t="s">
        <v>89</v>
      </c>
      <c r="D93" s="69" t="s">
        <v>274</v>
      </c>
      <c r="E93" s="69">
        <v>1.729178082191781</v>
      </c>
      <c r="F93" s="69">
        <v>0</v>
      </c>
      <c r="G93" s="69">
        <v>0</v>
      </c>
      <c r="H93" s="69">
        <v>0.44695890410958899</v>
      </c>
      <c r="I93" s="69">
        <v>0.35380821917808214</v>
      </c>
      <c r="J93" s="69">
        <v>0.92838356164383562</v>
      </c>
      <c r="K93" s="69">
        <v>0</v>
      </c>
      <c r="L93" s="69">
        <v>0</v>
      </c>
      <c r="M93" s="74">
        <v>12274.754027397263</v>
      </c>
    </row>
    <row r="94" spans="3:13" x14ac:dyDescent="0.25">
      <c r="C94" s="28" t="s">
        <v>19</v>
      </c>
      <c r="D94" s="69" t="s">
        <v>409</v>
      </c>
      <c r="E94" s="69">
        <v>423.75076712328769</v>
      </c>
      <c r="F94" s="69">
        <v>0</v>
      </c>
      <c r="G94" s="69">
        <v>213.82797260273975</v>
      </c>
      <c r="H94" s="69">
        <v>1.1875890410958905</v>
      </c>
      <c r="I94" s="69">
        <v>8.8735890410958902</v>
      </c>
      <c r="J94" s="69">
        <v>142.09446575342469</v>
      </c>
      <c r="K94" s="69">
        <v>0</v>
      </c>
      <c r="L94" s="69">
        <v>57.767424657534249</v>
      </c>
      <c r="M94" s="74">
        <v>26403.53284931507</v>
      </c>
    </row>
    <row r="95" spans="3:13" x14ac:dyDescent="0.25">
      <c r="C95" s="28" t="s">
        <v>19</v>
      </c>
      <c r="D95" s="69" t="s">
        <v>445</v>
      </c>
      <c r="E95" s="69">
        <v>11.650109589041096</v>
      </c>
      <c r="F95" s="69">
        <v>0</v>
      </c>
      <c r="G95" s="69">
        <v>11.413068493150686</v>
      </c>
      <c r="H95" s="69">
        <v>3.2657534246575345E-2</v>
      </c>
      <c r="I95" s="69">
        <v>0.20435616438356166</v>
      </c>
      <c r="J95" s="69">
        <v>0</v>
      </c>
      <c r="K95" s="69">
        <v>0</v>
      </c>
      <c r="L95" s="69">
        <v>0</v>
      </c>
      <c r="M95" s="74">
        <v>604.87506849315071</v>
      </c>
    </row>
    <row r="96" spans="3:13" x14ac:dyDescent="0.25">
      <c r="C96" s="28" t="s">
        <v>27</v>
      </c>
      <c r="D96" s="69" t="s">
        <v>181</v>
      </c>
      <c r="E96" s="69">
        <v>0.58205479452054798</v>
      </c>
      <c r="F96" s="69">
        <v>0</v>
      </c>
      <c r="G96" s="69">
        <v>0</v>
      </c>
      <c r="H96" s="69">
        <v>0.58205479452054798</v>
      </c>
      <c r="I96" s="69">
        <v>0</v>
      </c>
      <c r="J96" s="69">
        <v>0</v>
      </c>
      <c r="K96" s="69">
        <v>0</v>
      </c>
      <c r="L96" s="69">
        <v>0</v>
      </c>
      <c r="M96" s="74">
        <v>19756.607616438356</v>
      </c>
    </row>
    <row r="97" spans="3:13" x14ac:dyDescent="0.25">
      <c r="C97" s="28" t="s">
        <v>146</v>
      </c>
      <c r="D97" s="69" t="s">
        <v>337</v>
      </c>
      <c r="E97" s="69">
        <v>5.0572054794520547</v>
      </c>
      <c r="F97" s="69">
        <v>0</v>
      </c>
      <c r="G97" s="69">
        <v>0</v>
      </c>
      <c r="H97" s="69">
        <v>0.21123287671232879</v>
      </c>
      <c r="I97" s="69">
        <v>2.4027123287671235</v>
      </c>
      <c r="J97" s="69">
        <v>0</v>
      </c>
      <c r="K97" s="69">
        <v>0</v>
      </c>
      <c r="L97" s="69">
        <v>2.4430958904109596</v>
      </c>
      <c r="M97" s="74">
        <v>17849.99879452055</v>
      </c>
    </row>
    <row r="98" spans="3:13" x14ac:dyDescent="0.25">
      <c r="C98" s="28" t="s">
        <v>327</v>
      </c>
      <c r="D98" s="69" t="s">
        <v>329</v>
      </c>
      <c r="E98" s="69">
        <v>0.50772602739726036</v>
      </c>
      <c r="F98" s="69">
        <v>0</v>
      </c>
      <c r="G98" s="69">
        <v>0</v>
      </c>
      <c r="H98" s="69">
        <v>5.1397260273972609E-2</v>
      </c>
      <c r="I98" s="69">
        <v>0.45632876712328768</v>
      </c>
      <c r="J98" s="69">
        <v>0</v>
      </c>
      <c r="K98" s="69">
        <v>0</v>
      </c>
      <c r="L98" s="69">
        <v>0</v>
      </c>
      <c r="M98" s="74">
        <v>10381.531479452055</v>
      </c>
    </row>
    <row r="99" spans="3:13" x14ac:dyDescent="0.25">
      <c r="C99" s="28" t="s">
        <v>327</v>
      </c>
      <c r="D99" s="69" t="s">
        <v>331</v>
      </c>
      <c r="E99" s="69">
        <v>0.6817534246575343</v>
      </c>
      <c r="F99" s="69">
        <v>0</v>
      </c>
      <c r="G99" s="69">
        <v>0</v>
      </c>
      <c r="H99" s="69">
        <v>0.18257534246575338</v>
      </c>
      <c r="I99" s="69">
        <v>0.49909589041095892</v>
      </c>
      <c r="J99" s="69">
        <v>0</v>
      </c>
      <c r="K99" s="69">
        <v>0</v>
      </c>
      <c r="L99" s="69">
        <v>0</v>
      </c>
      <c r="M99" s="75">
        <v>1737.8650958904109</v>
      </c>
    </row>
    <row r="100" spans="3:13" x14ac:dyDescent="0.25">
      <c r="C100" s="28" t="s">
        <v>27</v>
      </c>
      <c r="D100" s="69" t="s">
        <v>259</v>
      </c>
      <c r="E100" s="69">
        <v>0.32594520547945199</v>
      </c>
      <c r="F100" s="69">
        <v>0</v>
      </c>
      <c r="G100" s="69">
        <v>0</v>
      </c>
      <c r="H100" s="69">
        <v>0.32594520547945199</v>
      </c>
      <c r="I100" s="69">
        <v>0</v>
      </c>
      <c r="J100" s="69">
        <v>0</v>
      </c>
      <c r="K100" s="69">
        <v>0</v>
      </c>
      <c r="L100" s="69">
        <v>0</v>
      </c>
      <c r="M100" s="74">
        <v>9406.232876712329</v>
      </c>
    </row>
    <row r="101" spans="3:13" x14ac:dyDescent="0.25">
      <c r="C101" s="28" t="s">
        <v>55</v>
      </c>
      <c r="D101" s="69" t="s">
        <v>398</v>
      </c>
      <c r="E101" s="69">
        <v>3.0927397260273972</v>
      </c>
      <c r="F101" s="69">
        <v>0</v>
      </c>
      <c r="G101" s="69">
        <v>0</v>
      </c>
      <c r="H101" s="69">
        <v>1.3545479452054794</v>
      </c>
      <c r="I101" s="69">
        <v>0.92394520547945225</v>
      </c>
      <c r="J101" s="69">
        <v>0</v>
      </c>
      <c r="K101" s="69">
        <v>0</v>
      </c>
      <c r="L101" s="69">
        <v>0.81427397260273982</v>
      </c>
      <c r="M101" s="74">
        <v>6688.0571232876719</v>
      </c>
    </row>
    <row r="102" spans="3:13" x14ac:dyDescent="0.25">
      <c r="C102" s="28" t="s">
        <v>19</v>
      </c>
      <c r="D102" s="69" t="s">
        <v>216</v>
      </c>
      <c r="E102" s="69">
        <v>338.59232876712326</v>
      </c>
      <c r="F102" s="69">
        <v>0</v>
      </c>
      <c r="G102" s="69">
        <v>118.09841095890408</v>
      </c>
      <c r="H102" s="69">
        <v>1.4608219178082194</v>
      </c>
      <c r="I102" s="69">
        <v>32.129342465753425</v>
      </c>
      <c r="J102" s="69">
        <v>7.989232876712328</v>
      </c>
      <c r="K102" s="69">
        <v>7.4672328767123286</v>
      </c>
      <c r="L102" s="69">
        <v>178.9145479452055</v>
      </c>
      <c r="M102" s="74">
        <v>5802.3135890410958</v>
      </c>
    </row>
    <row r="103" spans="3:13" x14ac:dyDescent="0.25">
      <c r="C103" s="28" t="s">
        <v>19</v>
      </c>
      <c r="D103" s="69" t="s">
        <v>443</v>
      </c>
      <c r="E103" s="69">
        <v>148.728904109589</v>
      </c>
      <c r="F103" s="69">
        <v>0</v>
      </c>
      <c r="G103" s="69">
        <v>145.73846575342469</v>
      </c>
      <c r="H103" s="69">
        <v>0.51887671232876709</v>
      </c>
      <c r="I103" s="69">
        <v>2.4715342465753425</v>
      </c>
      <c r="J103" s="69">
        <v>0</v>
      </c>
      <c r="K103" s="69">
        <v>0</v>
      </c>
      <c r="L103" s="69">
        <v>0</v>
      </c>
      <c r="M103" s="74">
        <v>3032.86197260274</v>
      </c>
    </row>
    <row r="104" spans="3:13" x14ac:dyDescent="0.25">
      <c r="C104" s="28" t="s">
        <v>19</v>
      </c>
      <c r="D104" s="69" t="s">
        <v>218</v>
      </c>
      <c r="E104" s="69">
        <v>162.16504109589042</v>
      </c>
      <c r="F104" s="69">
        <v>0</v>
      </c>
      <c r="G104" s="69">
        <v>132.54701369863014</v>
      </c>
      <c r="H104" s="69">
        <v>0.25868493150684935</v>
      </c>
      <c r="I104" s="69">
        <v>3.6743835616438352</v>
      </c>
      <c r="J104" s="69">
        <v>8.5215616438356179</v>
      </c>
      <c r="K104" s="69">
        <v>0.79643835616438363</v>
      </c>
      <c r="L104" s="69">
        <v>17.163452054794519</v>
      </c>
      <c r="M104" s="74">
        <v>1396.6784383561644</v>
      </c>
    </row>
    <row r="105" spans="3:13" x14ac:dyDescent="0.25">
      <c r="C105" s="28" t="s">
        <v>19</v>
      </c>
      <c r="D105" s="69" t="s">
        <v>406</v>
      </c>
      <c r="E105" s="69">
        <v>114.48408219178081</v>
      </c>
      <c r="F105" s="69">
        <v>0</v>
      </c>
      <c r="G105" s="69">
        <v>111.18394520547945</v>
      </c>
      <c r="H105" s="69">
        <v>0.37649315068493155</v>
      </c>
      <c r="I105" s="69">
        <v>2.923643835616438</v>
      </c>
      <c r="J105" s="69">
        <v>0</v>
      </c>
      <c r="K105" s="69">
        <v>0</v>
      </c>
      <c r="L105" s="69">
        <v>0</v>
      </c>
      <c r="M105" s="74">
        <v>4583.6177808219181</v>
      </c>
    </row>
    <row r="106" spans="3:13" x14ac:dyDescent="0.25">
      <c r="C106" s="28" t="s">
        <v>27</v>
      </c>
      <c r="D106" s="69" t="s">
        <v>738</v>
      </c>
      <c r="E106" s="69">
        <v>0</v>
      </c>
      <c r="F106" s="69">
        <v>0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4459.6295890410956</v>
      </c>
    </row>
    <row r="107" spans="3:13" x14ac:dyDescent="0.25">
      <c r="C107" s="28" t="s">
        <v>61</v>
      </c>
      <c r="D107" s="69" t="s">
        <v>73</v>
      </c>
      <c r="E107" s="69">
        <v>0.86709589041095891</v>
      </c>
      <c r="F107" s="69">
        <v>0</v>
      </c>
      <c r="G107" s="69">
        <v>0</v>
      </c>
      <c r="H107" s="69">
        <v>0.41205479452054788</v>
      </c>
      <c r="I107" s="69">
        <v>0.45498630136986301</v>
      </c>
      <c r="J107" s="69">
        <v>0</v>
      </c>
      <c r="K107" s="69">
        <v>0</v>
      </c>
      <c r="L107" s="69">
        <v>0</v>
      </c>
      <c r="M107" s="69">
        <v>4154.1152328767121</v>
      </c>
    </row>
    <row r="108" spans="3:13" x14ac:dyDescent="0.25">
      <c r="C108" s="28" t="s">
        <v>27</v>
      </c>
      <c r="D108" s="69" t="s">
        <v>31</v>
      </c>
      <c r="E108" s="69">
        <v>0.39010958904109594</v>
      </c>
      <c r="F108" s="69">
        <v>0</v>
      </c>
      <c r="G108" s="69">
        <v>0</v>
      </c>
      <c r="H108" s="69">
        <v>4.8219178082191784E-3</v>
      </c>
      <c r="I108" s="69">
        <v>0</v>
      </c>
      <c r="J108" s="69">
        <v>0.38512328767123288</v>
      </c>
      <c r="K108" s="69">
        <v>0.17550684931506849</v>
      </c>
      <c r="L108" s="69">
        <v>0</v>
      </c>
      <c r="M108" s="69">
        <v>249.14413698630142</v>
      </c>
    </row>
    <row r="109" spans="3:13" x14ac:dyDescent="0.25">
      <c r="C109" s="28" t="s">
        <v>27</v>
      </c>
      <c r="D109" s="69" t="s">
        <v>30</v>
      </c>
      <c r="E109" s="69">
        <v>0.80073972602739718</v>
      </c>
      <c r="F109" s="69">
        <v>0</v>
      </c>
      <c r="G109" s="69">
        <v>0</v>
      </c>
      <c r="H109" s="69">
        <v>1.0684931506849316E-2</v>
      </c>
      <c r="I109" s="69">
        <v>0</v>
      </c>
      <c r="J109" s="69">
        <v>0.79002739726027382</v>
      </c>
      <c r="K109" s="69">
        <v>0.35413698630136992</v>
      </c>
      <c r="L109" s="69">
        <v>0</v>
      </c>
      <c r="M109" s="69">
        <v>3691.9893698630135</v>
      </c>
    </row>
    <row r="110" spans="3:13" x14ac:dyDescent="0.25">
      <c r="C110" s="28" t="s">
        <v>61</v>
      </c>
      <c r="D110" s="69" t="s">
        <v>414</v>
      </c>
      <c r="E110" s="69">
        <v>0.22032876712328764</v>
      </c>
      <c r="F110" s="69">
        <v>0</v>
      </c>
      <c r="G110" s="69">
        <v>0</v>
      </c>
      <c r="H110" s="69">
        <v>5.2328767123287672E-3</v>
      </c>
      <c r="I110" s="69">
        <v>1.671232876712329E-3</v>
      </c>
      <c r="J110" s="69">
        <v>0.21312328767123284</v>
      </c>
      <c r="K110" s="69">
        <v>7.5369863013698649E-2</v>
      </c>
      <c r="L110" s="69">
        <v>2.7397260273972606E-4</v>
      </c>
      <c r="M110" s="69">
        <v>1266.3858904109591</v>
      </c>
    </row>
    <row r="111" spans="3:13" x14ac:dyDescent="0.25">
      <c r="C111" s="28" t="s">
        <v>61</v>
      </c>
      <c r="D111" s="69" t="s">
        <v>415</v>
      </c>
      <c r="E111" s="69">
        <v>0.57435616438356163</v>
      </c>
      <c r="F111" s="69">
        <v>0</v>
      </c>
      <c r="G111" s="69">
        <v>0</v>
      </c>
      <c r="H111" s="69">
        <v>0.14101369863013699</v>
      </c>
      <c r="I111" s="69">
        <v>1.3561643835616439E-2</v>
      </c>
      <c r="J111" s="69">
        <v>0.41942465753424651</v>
      </c>
      <c r="K111" s="69">
        <v>0.14616438356164382</v>
      </c>
      <c r="L111" s="69">
        <v>3.5616438356164383E-4</v>
      </c>
      <c r="M111" s="69">
        <v>435.87805479452061</v>
      </c>
    </row>
    <row r="112" spans="3:13" x14ac:dyDescent="0.25">
      <c r="C112" s="28" t="s">
        <v>61</v>
      </c>
      <c r="D112" s="69" t="s">
        <v>416</v>
      </c>
      <c r="E112" s="69">
        <v>1.1328493150684933</v>
      </c>
      <c r="F112" s="69">
        <v>0</v>
      </c>
      <c r="G112" s="69">
        <v>0</v>
      </c>
      <c r="H112" s="69">
        <v>8.1808219178082175E-2</v>
      </c>
      <c r="I112" s="69">
        <v>8.8164383561643855E-2</v>
      </c>
      <c r="J112" s="69">
        <v>0.96</v>
      </c>
      <c r="K112" s="69">
        <v>0.33778082191780817</v>
      </c>
      <c r="L112" s="69">
        <v>2.8493150684931507E-3</v>
      </c>
      <c r="M112" s="69">
        <v>2982.4176438356171</v>
      </c>
    </row>
    <row r="113" spans="3:15" x14ac:dyDescent="0.25">
      <c r="C113" s="28" t="s">
        <v>27</v>
      </c>
      <c r="D113" s="69" t="s">
        <v>39</v>
      </c>
      <c r="E113" s="69">
        <v>1.8127123287671232</v>
      </c>
      <c r="F113" s="69">
        <v>0</v>
      </c>
      <c r="G113" s="69">
        <v>0</v>
      </c>
      <c r="H113" s="69">
        <v>0.18879452054794518</v>
      </c>
      <c r="I113" s="69">
        <v>0</v>
      </c>
      <c r="J113" s="69">
        <v>1.6239178082191781</v>
      </c>
      <c r="K113" s="69">
        <v>0.76512328767123283</v>
      </c>
      <c r="L113" s="69">
        <v>0</v>
      </c>
      <c r="M113" s="69">
        <v>2770.0668219178083</v>
      </c>
    </row>
    <row r="114" spans="3:15" x14ac:dyDescent="0.25">
      <c r="C114" s="28" t="s">
        <v>27</v>
      </c>
      <c r="D114" s="28" t="s">
        <v>40</v>
      </c>
      <c r="E114" s="28">
        <v>1.3907397260273975</v>
      </c>
      <c r="F114" s="28">
        <v>0</v>
      </c>
      <c r="G114" s="28">
        <v>0</v>
      </c>
      <c r="H114" s="28">
        <v>5.4849315068493158E-2</v>
      </c>
      <c r="I114" s="28">
        <v>0</v>
      </c>
      <c r="J114" s="28">
        <v>1.335917808219178</v>
      </c>
      <c r="K114" s="28">
        <v>0.6106027397260273</v>
      </c>
      <c r="L114" s="28">
        <v>0</v>
      </c>
      <c r="M114" s="28">
        <v>1440.7415616438357</v>
      </c>
    </row>
    <row r="115" spans="3:15" x14ac:dyDescent="0.25">
      <c r="C115" s="28" t="s">
        <v>61</v>
      </c>
      <c r="D115" s="69" t="s">
        <v>402</v>
      </c>
      <c r="E115" s="69">
        <v>3.137397260273973</v>
      </c>
      <c r="F115" s="69">
        <v>0</v>
      </c>
      <c r="G115" s="69">
        <v>0</v>
      </c>
      <c r="H115" s="69">
        <v>9.2904109589041092E-2</v>
      </c>
      <c r="I115" s="69">
        <v>3.0444931506849313</v>
      </c>
      <c r="J115" s="69">
        <v>0</v>
      </c>
      <c r="K115" s="69">
        <v>0</v>
      </c>
      <c r="L115" s="69">
        <v>0</v>
      </c>
      <c r="M115" s="69">
        <v>4233.3403013698626</v>
      </c>
    </row>
    <row r="116" spans="3:15" x14ac:dyDescent="0.25">
      <c r="C116" s="28" t="s">
        <v>124</v>
      </c>
      <c r="D116" s="69" t="s">
        <v>353</v>
      </c>
      <c r="E116" s="69">
        <v>3.4626301369863017</v>
      </c>
      <c r="F116" s="69">
        <v>0</v>
      </c>
      <c r="G116" s="69">
        <v>0</v>
      </c>
      <c r="H116" s="69">
        <v>3.4626301369863017</v>
      </c>
      <c r="I116" s="69">
        <v>0</v>
      </c>
      <c r="J116" s="69">
        <v>0</v>
      </c>
      <c r="K116" s="69">
        <v>0</v>
      </c>
      <c r="L116" s="69">
        <v>0</v>
      </c>
      <c r="M116" s="69">
        <v>1962.0646849315069</v>
      </c>
    </row>
    <row r="117" spans="3:15" x14ac:dyDescent="0.25">
      <c r="C117" s="28" t="s">
        <v>327</v>
      </c>
      <c r="D117" s="28" t="s">
        <v>367</v>
      </c>
      <c r="E117" s="28">
        <v>0.23827397260273972</v>
      </c>
      <c r="F117" s="28">
        <v>0</v>
      </c>
      <c r="G117" s="28">
        <v>0</v>
      </c>
      <c r="H117" s="28">
        <v>0.1378630136986301</v>
      </c>
      <c r="I117" s="28">
        <v>0.10038356164383562</v>
      </c>
      <c r="J117" s="28">
        <v>0</v>
      </c>
      <c r="K117" s="28">
        <v>0</v>
      </c>
      <c r="L117" s="28">
        <v>0</v>
      </c>
      <c r="M117" s="28">
        <v>1476.5236986301368</v>
      </c>
    </row>
    <row r="118" spans="3:15" x14ac:dyDescent="0.25">
      <c r="C118" s="28" t="s">
        <v>19</v>
      </c>
      <c r="D118" s="28" t="s">
        <v>408</v>
      </c>
      <c r="E118" s="28">
        <v>52.124602739726029</v>
      </c>
      <c r="F118" s="28">
        <v>0</v>
      </c>
      <c r="G118" s="28">
        <v>50.622821917808217</v>
      </c>
      <c r="H118" s="28">
        <v>0.17117808219178082</v>
      </c>
      <c r="I118" s="28">
        <v>1.3306849315068492</v>
      </c>
      <c r="J118" s="28">
        <v>0</v>
      </c>
      <c r="K118" s="28">
        <v>0</v>
      </c>
      <c r="L118" s="28">
        <v>0</v>
      </c>
      <c r="M118" s="28">
        <v>3426.4012054794521</v>
      </c>
    </row>
    <row r="121" spans="3:15" ht="26.25" x14ac:dyDescent="0.4">
      <c r="C121" s="113" t="s">
        <v>825</v>
      </c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</row>
    <row r="122" spans="3:15" ht="26.25" x14ac:dyDescent="0.4">
      <c r="C122" s="78"/>
      <c r="D122" s="79" t="s">
        <v>5</v>
      </c>
      <c r="E122" s="79" t="s">
        <v>7</v>
      </c>
      <c r="F122" s="79" t="s">
        <v>8</v>
      </c>
      <c r="G122" s="79" t="s">
        <v>9</v>
      </c>
      <c r="H122" s="79" t="s">
        <v>10</v>
      </c>
      <c r="I122" s="79" t="s">
        <v>11</v>
      </c>
      <c r="J122" s="79" t="s">
        <v>12</v>
      </c>
      <c r="K122" s="79" t="s">
        <v>13</v>
      </c>
      <c r="L122" s="79" t="s">
        <v>14</v>
      </c>
      <c r="M122" s="79" t="s">
        <v>783</v>
      </c>
      <c r="N122" s="28" t="s">
        <v>831</v>
      </c>
      <c r="O122" s="31" t="s">
        <v>832</v>
      </c>
    </row>
    <row r="123" spans="3:15" x14ac:dyDescent="0.25">
      <c r="C123" s="28" t="s">
        <v>794</v>
      </c>
      <c r="D123" s="28" t="s">
        <v>739</v>
      </c>
      <c r="E123" s="80">
        <f>+E86</f>
        <v>0</v>
      </c>
      <c r="F123" s="80">
        <f t="shared" ref="F123:M123" si="3">+F86</f>
        <v>0</v>
      </c>
      <c r="G123" s="80">
        <f t="shared" si="3"/>
        <v>0</v>
      </c>
      <c r="H123" s="80">
        <f t="shared" si="3"/>
        <v>0</v>
      </c>
      <c r="I123" s="80">
        <f t="shared" si="3"/>
        <v>0</v>
      </c>
      <c r="J123" s="80">
        <f t="shared" si="3"/>
        <v>0</v>
      </c>
      <c r="K123" s="80">
        <f t="shared" si="3"/>
        <v>0</v>
      </c>
      <c r="L123" s="80">
        <f t="shared" si="3"/>
        <v>0</v>
      </c>
      <c r="M123" s="80">
        <f t="shared" si="3"/>
        <v>119308.68268493151</v>
      </c>
      <c r="N123" s="28">
        <f>+M123/$M$146</f>
        <v>0.22403654906646361</v>
      </c>
      <c r="O123" s="31">
        <f>+N123</f>
        <v>0.22403654906646361</v>
      </c>
    </row>
    <row r="124" spans="3:15" x14ac:dyDescent="0.25">
      <c r="C124" s="28" t="s">
        <v>795</v>
      </c>
      <c r="D124" s="28" t="s">
        <v>820</v>
      </c>
      <c r="E124" s="80">
        <f>+E87+E88+E89</f>
        <v>0</v>
      </c>
      <c r="F124" s="80">
        <f t="shared" ref="F124:M124" si="4">+F87+F88+F89</f>
        <v>0</v>
      </c>
      <c r="G124" s="80">
        <f t="shared" si="4"/>
        <v>0</v>
      </c>
      <c r="H124" s="80">
        <f t="shared" si="4"/>
        <v>0</v>
      </c>
      <c r="I124" s="80">
        <f t="shared" si="4"/>
        <v>0</v>
      </c>
      <c r="J124" s="80">
        <f t="shared" si="4"/>
        <v>0</v>
      </c>
      <c r="K124" s="80">
        <f t="shared" si="4"/>
        <v>0</v>
      </c>
      <c r="L124" s="80">
        <f t="shared" si="4"/>
        <v>0</v>
      </c>
      <c r="M124" s="80">
        <f t="shared" si="4"/>
        <v>114056.06200000001</v>
      </c>
      <c r="N124" s="28">
        <f t="shared" ref="N124:N143" si="5">+M124/$M$146</f>
        <v>0.21417323496957763</v>
      </c>
      <c r="O124" s="31">
        <f>+N124+O123</f>
        <v>0.43820978403604127</v>
      </c>
    </row>
    <row r="125" spans="3:15" x14ac:dyDescent="0.25">
      <c r="C125" s="28" t="s">
        <v>796</v>
      </c>
      <c r="D125" s="28" t="s">
        <v>189</v>
      </c>
      <c r="E125" s="28">
        <f>+E90+E91</f>
        <v>3.7935616438356163</v>
      </c>
      <c r="F125" s="28">
        <f t="shared" ref="F125:M125" si="6">+F90+F91</f>
        <v>0</v>
      </c>
      <c r="G125" s="28">
        <f t="shared" si="6"/>
        <v>0</v>
      </c>
      <c r="H125" s="28">
        <f t="shared" si="6"/>
        <v>2.9221917808219184</v>
      </c>
      <c r="I125" s="28">
        <f t="shared" si="6"/>
        <v>0.87139726027397268</v>
      </c>
      <c r="J125" s="28">
        <f t="shared" si="6"/>
        <v>0</v>
      </c>
      <c r="K125" s="28">
        <f t="shared" si="6"/>
        <v>0</v>
      </c>
      <c r="L125" s="28">
        <f t="shared" si="6"/>
        <v>0</v>
      </c>
      <c r="M125" s="28">
        <f t="shared" si="6"/>
        <v>69090.784575342463</v>
      </c>
      <c r="N125" s="28">
        <f t="shared" si="5"/>
        <v>0.12973792518881891</v>
      </c>
      <c r="O125" s="31">
        <f t="shared" ref="O125:O142" si="7">+N125+O124</f>
        <v>0.56794770922486015</v>
      </c>
    </row>
    <row r="126" spans="3:15" x14ac:dyDescent="0.25">
      <c r="C126" s="28" t="s">
        <v>801</v>
      </c>
      <c r="D126" s="28" t="s">
        <v>276</v>
      </c>
      <c r="E126" s="80">
        <f>+E92+E93</f>
        <v>6.7767123287671236</v>
      </c>
      <c r="F126" s="80">
        <f t="shared" ref="F126:M126" si="8">+F92+F93</f>
        <v>0</v>
      </c>
      <c r="G126" s="80">
        <f t="shared" si="8"/>
        <v>0</v>
      </c>
      <c r="H126" s="80">
        <f t="shared" si="8"/>
        <v>1.6441095890410957</v>
      </c>
      <c r="I126" s="80">
        <f t="shared" si="8"/>
        <v>1.396739726027397</v>
      </c>
      <c r="J126" s="80">
        <f t="shared" si="8"/>
        <v>3.7358630136986304</v>
      </c>
      <c r="K126" s="80">
        <f t="shared" si="8"/>
        <v>0</v>
      </c>
      <c r="L126" s="80">
        <f t="shared" si="8"/>
        <v>0</v>
      </c>
      <c r="M126" s="80">
        <f t="shared" si="8"/>
        <v>42334.39687671233</v>
      </c>
      <c r="N126" s="28">
        <f t="shared" si="5"/>
        <v>7.9495070850083033E-2</v>
      </c>
      <c r="O126" s="31">
        <f t="shared" si="7"/>
        <v>0.64744278007494316</v>
      </c>
    </row>
    <row r="127" spans="3:15" x14ac:dyDescent="0.25">
      <c r="C127" s="28" t="s">
        <v>850</v>
      </c>
      <c r="D127" s="28" t="s">
        <v>826</v>
      </c>
      <c r="E127" s="80">
        <f>+E94+E95</f>
        <v>435.4008767123288</v>
      </c>
      <c r="F127" s="80">
        <f t="shared" ref="F127:M127" si="9">+F94+F95</f>
        <v>0</v>
      </c>
      <c r="G127" s="80">
        <f t="shared" si="9"/>
        <v>225.24104109589044</v>
      </c>
      <c r="H127" s="80">
        <f t="shared" si="9"/>
        <v>1.2202465753424658</v>
      </c>
      <c r="I127" s="80">
        <f t="shared" si="9"/>
        <v>9.0779452054794518</v>
      </c>
      <c r="J127" s="80">
        <f t="shared" si="9"/>
        <v>142.09446575342469</v>
      </c>
      <c r="K127" s="80">
        <f t="shared" si="9"/>
        <v>0</v>
      </c>
      <c r="L127" s="80">
        <f t="shared" si="9"/>
        <v>57.767424657534249</v>
      </c>
      <c r="M127" s="80">
        <f t="shared" si="9"/>
        <v>27008.407917808221</v>
      </c>
      <c r="N127" s="28">
        <f t="shared" si="5"/>
        <v>5.0716095170241289E-2</v>
      </c>
      <c r="O127" s="31">
        <f t="shared" si="7"/>
        <v>0.6981588752451845</v>
      </c>
    </row>
    <row r="128" spans="3:15" x14ac:dyDescent="0.25">
      <c r="C128" s="28" t="s">
        <v>797</v>
      </c>
      <c r="D128" s="28" t="s">
        <v>181</v>
      </c>
      <c r="E128" s="80">
        <f>+E96</f>
        <v>0.58205479452054798</v>
      </c>
      <c r="F128" s="80">
        <f t="shared" ref="F128:M128" si="10">+F96</f>
        <v>0</v>
      </c>
      <c r="G128" s="80">
        <f t="shared" si="10"/>
        <v>0</v>
      </c>
      <c r="H128" s="80">
        <f t="shared" si="10"/>
        <v>0.58205479452054798</v>
      </c>
      <c r="I128" s="80">
        <f t="shared" si="10"/>
        <v>0</v>
      </c>
      <c r="J128" s="80">
        <f t="shared" si="10"/>
        <v>0</v>
      </c>
      <c r="K128" s="80">
        <f t="shared" si="10"/>
        <v>0</v>
      </c>
      <c r="L128" s="80">
        <f t="shared" si="10"/>
        <v>0</v>
      </c>
      <c r="M128" s="80">
        <f t="shared" si="10"/>
        <v>19756.607616438356</v>
      </c>
      <c r="N128" s="28">
        <f t="shared" si="5"/>
        <v>3.7098743293777749E-2</v>
      </c>
      <c r="O128" s="31">
        <f t="shared" si="7"/>
        <v>0.73525761853896221</v>
      </c>
    </row>
    <row r="129" spans="3:15" x14ac:dyDescent="0.25">
      <c r="C129" s="28" t="s">
        <v>859</v>
      </c>
      <c r="D129" s="69" t="s">
        <v>337</v>
      </c>
      <c r="E129" s="80">
        <f>+E97</f>
        <v>5.0572054794520547</v>
      </c>
      <c r="F129" s="80">
        <f t="shared" ref="F129:M129" si="11">+F97</f>
        <v>0</v>
      </c>
      <c r="G129" s="80">
        <f t="shared" si="11"/>
        <v>0</v>
      </c>
      <c r="H129" s="80">
        <f t="shared" si="11"/>
        <v>0.21123287671232879</v>
      </c>
      <c r="I129" s="80">
        <f t="shared" si="11"/>
        <v>2.4027123287671235</v>
      </c>
      <c r="J129" s="80">
        <f t="shared" si="11"/>
        <v>0</v>
      </c>
      <c r="K129" s="80">
        <f t="shared" si="11"/>
        <v>0</v>
      </c>
      <c r="L129" s="80">
        <f t="shared" si="11"/>
        <v>2.4430958904109596</v>
      </c>
      <c r="M129" s="80">
        <f t="shared" si="11"/>
        <v>17849.99879452055</v>
      </c>
      <c r="N129" s="28">
        <f t="shared" si="5"/>
        <v>3.3518533947152478E-2</v>
      </c>
      <c r="O129" s="31">
        <f t="shared" si="7"/>
        <v>0.76877615248611464</v>
      </c>
    </row>
    <row r="130" spans="3:15" x14ac:dyDescent="0.25">
      <c r="C130" s="28" t="s">
        <v>800</v>
      </c>
      <c r="D130" s="28" t="s">
        <v>329</v>
      </c>
      <c r="E130" s="80">
        <f>+E98+E99</f>
        <v>1.1894794520547947</v>
      </c>
      <c r="F130" s="80">
        <f t="shared" ref="F130:M130" si="12">+F98+F99</f>
        <v>0</v>
      </c>
      <c r="G130" s="80">
        <f t="shared" si="12"/>
        <v>0</v>
      </c>
      <c r="H130" s="80">
        <f t="shared" si="12"/>
        <v>0.23397260273972598</v>
      </c>
      <c r="I130" s="80">
        <f t="shared" si="12"/>
        <v>0.95542465753424666</v>
      </c>
      <c r="J130" s="80">
        <f t="shared" si="12"/>
        <v>0</v>
      </c>
      <c r="K130" s="80">
        <f t="shared" si="12"/>
        <v>0</v>
      </c>
      <c r="L130" s="80">
        <f t="shared" si="12"/>
        <v>0</v>
      </c>
      <c r="M130" s="80">
        <f t="shared" si="12"/>
        <v>12119.396575342465</v>
      </c>
      <c r="N130" s="28">
        <f t="shared" si="5"/>
        <v>2.275767131448319E-2</v>
      </c>
      <c r="O130" s="31">
        <f t="shared" si="7"/>
        <v>0.79153382380059778</v>
      </c>
    </row>
    <row r="131" spans="3:15" x14ac:dyDescent="0.25">
      <c r="C131" s="28" t="s">
        <v>810</v>
      </c>
      <c r="D131" s="28" t="s">
        <v>259</v>
      </c>
      <c r="E131" s="80">
        <f>+E100</f>
        <v>0.32594520547945199</v>
      </c>
      <c r="F131" s="80">
        <f t="shared" ref="F131:M131" si="13">+F100</f>
        <v>0</v>
      </c>
      <c r="G131" s="80">
        <f t="shared" si="13"/>
        <v>0</v>
      </c>
      <c r="H131" s="80">
        <f t="shared" si="13"/>
        <v>0.32594520547945199</v>
      </c>
      <c r="I131" s="80">
        <f t="shared" si="13"/>
        <v>0</v>
      </c>
      <c r="J131" s="80">
        <f t="shared" si="13"/>
        <v>0</v>
      </c>
      <c r="K131" s="80">
        <f t="shared" si="13"/>
        <v>0</v>
      </c>
      <c r="L131" s="80">
        <f t="shared" si="13"/>
        <v>0</v>
      </c>
      <c r="M131" s="80">
        <f t="shared" si="13"/>
        <v>9406.232876712329</v>
      </c>
      <c r="N131" s="28">
        <f t="shared" si="5"/>
        <v>1.7662921976761531E-2</v>
      </c>
      <c r="O131" s="31">
        <f t="shared" si="7"/>
        <v>0.80919674577735934</v>
      </c>
    </row>
    <row r="132" spans="3:15" x14ac:dyDescent="0.25">
      <c r="C132" s="28" t="s">
        <v>811</v>
      </c>
      <c r="D132" s="28" t="s">
        <v>398</v>
      </c>
      <c r="E132" s="80">
        <f>+E101</f>
        <v>3.0927397260273972</v>
      </c>
      <c r="F132" s="80">
        <f t="shared" ref="F132:M132" si="14">+F101</f>
        <v>0</v>
      </c>
      <c r="G132" s="80">
        <f t="shared" si="14"/>
        <v>0</v>
      </c>
      <c r="H132" s="80">
        <f t="shared" si="14"/>
        <v>1.3545479452054794</v>
      </c>
      <c r="I132" s="80">
        <f t="shared" si="14"/>
        <v>0.92394520547945225</v>
      </c>
      <c r="J132" s="80">
        <f t="shared" si="14"/>
        <v>0</v>
      </c>
      <c r="K132" s="80">
        <f t="shared" si="14"/>
        <v>0</v>
      </c>
      <c r="L132" s="80">
        <f t="shared" si="14"/>
        <v>0.81427397260273982</v>
      </c>
      <c r="M132" s="80">
        <f t="shared" si="14"/>
        <v>6688.0571232876719</v>
      </c>
      <c r="N132" s="28">
        <f t="shared" si="5"/>
        <v>1.2558761056960287E-2</v>
      </c>
      <c r="O132" s="31">
        <f t="shared" si="7"/>
        <v>0.82175550683431964</v>
      </c>
    </row>
    <row r="133" spans="3:15" x14ac:dyDescent="0.25">
      <c r="C133" s="28" t="s">
        <v>812</v>
      </c>
      <c r="D133" s="28" t="s">
        <v>216</v>
      </c>
      <c r="E133" s="80">
        <f>+E102+E103+E104</f>
        <v>649.4862739726027</v>
      </c>
      <c r="F133" s="80">
        <f t="shared" ref="F133:M133" si="15">+F102+F103+F104</f>
        <v>0</v>
      </c>
      <c r="G133" s="80">
        <f t="shared" si="15"/>
        <v>396.38389041095888</v>
      </c>
      <c r="H133" s="80">
        <f t="shared" si="15"/>
        <v>2.2383835616438361</v>
      </c>
      <c r="I133" s="80">
        <f t="shared" si="15"/>
        <v>38.275260273972606</v>
      </c>
      <c r="J133" s="80">
        <f t="shared" si="15"/>
        <v>16.510794520547947</v>
      </c>
      <c r="K133" s="80">
        <f t="shared" si="15"/>
        <v>8.2636712328767121</v>
      </c>
      <c r="L133" s="80">
        <f t="shared" si="15"/>
        <v>196.07800000000003</v>
      </c>
      <c r="M133" s="80">
        <f t="shared" si="15"/>
        <v>10231.853999999999</v>
      </c>
      <c r="N133" s="28">
        <f t="shared" si="5"/>
        <v>1.9213264358683649E-2</v>
      </c>
      <c r="O133" s="31">
        <f t="shared" si="7"/>
        <v>0.84096877119300328</v>
      </c>
    </row>
    <row r="134" spans="3:15" x14ac:dyDescent="0.25">
      <c r="C134" s="28" t="s">
        <v>813</v>
      </c>
      <c r="D134" s="28" t="s">
        <v>406</v>
      </c>
      <c r="E134" s="80">
        <f>+E105+E118</f>
        <v>166.60868493150684</v>
      </c>
      <c r="F134" s="80">
        <f t="shared" ref="F134:M134" si="16">+F105+F118</f>
        <v>0</v>
      </c>
      <c r="G134" s="80">
        <f t="shared" si="16"/>
        <v>161.80676712328767</v>
      </c>
      <c r="H134" s="80">
        <f t="shared" si="16"/>
        <v>0.54767123287671238</v>
      </c>
      <c r="I134" s="80">
        <f t="shared" si="16"/>
        <v>4.2543287671232868</v>
      </c>
      <c r="J134" s="80">
        <f t="shared" si="16"/>
        <v>0</v>
      </c>
      <c r="K134" s="80">
        <f t="shared" si="16"/>
        <v>0</v>
      </c>
      <c r="L134" s="80">
        <f t="shared" si="16"/>
        <v>0</v>
      </c>
      <c r="M134" s="80">
        <f t="shared" si="16"/>
        <v>8010.0189863013702</v>
      </c>
      <c r="N134" s="28">
        <f t="shared" si="5"/>
        <v>1.5041126691397616E-2</v>
      </c>
      <c r="O134" s="31">
        <f t="shared" si="7"/>
        <v>0.85600989788440085</v>
      </c>
    </row>
    <row r="135" spans="3:15" x14ac:dyDescent="0.25">
      <c r="C135" s="28" t="s">
        <v>860</v>
      </c>
      <c r="D135" s="28" t="s">
        <v>827</v>
      </c>
      <c r="E135" s="80">
        <f>+E106</f>
        <v>0</v>
      </c>
      <c r="F135" s="80">
        <f t="shared" ref="F135:M135" si="17">+F106</f>
        <v>0</v>
      </c>
      <c r="G135" s="80">
        <f t="shared" si="17"/>
        <v>0</v>
      </c>
      <c r="H135" s="80">
        <f t="shared" si="17"/>
        <v>0</v>
      </c>
      <c r="I135" s="80">
        <f t="shared" si="17"/>
        <v>0</v>
      </c>
      <c r="J135" s="80">
        <f t="shared" si="17"/>
        <v>0</v>
      </c>
      <c r="K135" s="80">
        <f t="shared" si="17"/>
        <v>0</v>
      </c>
      <c r="L135" s="80">
        <f t="shared" si="17"/>
        <v>0</v>
      </c>
      <c r="M135" s="80">
        <f t="shared" si="17"/>
        <v>4459.6295890410956</v>
      </c>
      <c r="N135" s="28">
        <f t="shared" si="5"/>
        <v>8.3742440261612705E-3</v>
      </c>
      <c r="O135" s="31">
        <f t="shared" si="7"/>
        <v>0.86438414191056212</v>
      </c>
    </row>
    <row r="136" spans="3:15" x14ac:dyDescent="0.25">
      <c r="C136" s="28" t="s">
        <v>862</v>
      </c>
      <c r="D136" s="28" t="s">
        <v>73</v>
      </c>
      <c r="E136" s="80">
        <f>+E107</f>
        <v>0.86709589041095891</v>
      </c>
      <c r="F136" s="80">
        <f t="shared" ref="F136:M136" si="18">+F107</f>
        <v>0</v>
      </c>
      <c r="G136" s="80">
        <f t="shared" si="18"/>
        <v>0</v>
      </c>
      <c r="H136" s="80">
        <f t="shared" si="18"/>
        <v>0.41205479452054788</v>
      </c>
      <c r="I136" s="80">
        <f t="shared" si="18"/>
        <v>0.45498630136986301</v>
      </c>
      <c r="J136" s="80">
        <f t="shared" si="18"/>
        <v>0</v>
      </c>
      <c r="K136" s="80">
        <f t="shared" si="18"/>
        <v>0</v>
      </c>
      <c r="L136" s="80">
        <f t="shared" si="18"/>
        <v>0</v>
      </c>
      <c r="M136" s="80">
        <f t="shared" si="18"/>
        <v>4154.1152328767121</v>
      </c>
      <c r="N136" s="28">
        <f t="shared" si="5"/>
        <v>7.8005524849841454E-3</v>
      </c>
      <c r="O136" s="31">
        <f t="shared" si="7"/>
        <v>0.87218469439554625</v>
      </c>
    </row>
    <row r="137" spans="3:15" x14ac:dyDescent="0.25">
      <c r="C137" s="28" t="s">
        <v>863</v>
      </c>
      <c r="D137" s="28" t="s">
        <v>30</v>
      </c>
      <c r="E137" s="99">
        <f>+E108+E109</f>
        <v>1.1908493150684931</v>
      </c>
      <c r="F137" s="99">
        <f t="shared" ref="F137:M137" si="19">+F108+F109</f>
        <v>0</v>
      </c>
      <c r="G137" s="99">
        <f t="shared" si="19"/>
        <v>0</v>
      </c>
      <c r="H137" s="99">
        <f t="shared" si="19"/>
        <v>1.5506849315068495E-2</v>
      </c>
      <c r="I137" s="99">
        <f t="shared" si="19"/>
        <v>0</v>
      </c>
      <c r="J137" s="99">
        <f t="shared" si="19"/>
        <v>1.1751506849315068</v>
      </c>
      <c r="K137" s="99">
        <f t="shared" si="19"/>
        <v>0.52964383561643835</v>
      </c>
      <c r="L137" s="99">
        <f t="shared" si="19"/>
        <v>0</v>
      </c>
      <c r="M137" s="99">
        <f t="shared" si="19"/>
        <v>3941.1335068493149</v>
      </c>
      <c r="N137" s="28">
        <f t="shared" si="5"/>
        <v>7.4006177120941969E-3</v>
      </c>
      <c r="O137" s="31">
        <f t="shared" si="7"/>
        <v>0.87958531210764046</v>
      </c>
    </row>
    <row r="138" spans="3:15" x14ac:dyDescent="0.25">
      <c r="C138" s="28" t="s">
        <v>817</v>
      </c>
      <c r="D138" s="28" t="s">
        <v>821</v>
      </c>
      <c r="E138" s="80">
        <f>+E110+E111+E112</f>
        <v>1.9275342465753424</v>
      </c>
      <c r="F138" s="80">
        <f t="shared" ref="F138:M138" si="20">+F110+F111+F112</f>
        <v>0</v>
      </c>
      <c r="G138" s="80">
        <f t="shared" si="20"/>
        <v>0</v>
      </c>
      <c r="H138" s="80">
        <f t="shared" si="20"/>
        <v>0.22805479452054794</v>
      </c>
      <c r="I138" s="80">
        <f t="shared" si="20"/>
        <v>0.10339726027397263</v>
      </c>
      <c r="J138" s="80">
        <f t="shared" si="20"/>
        <v>1.5925479452054794</v>
      </c>
      <c r="K138" s="80">
        <f t="shared" si="20"/>
        <v>0.55931506849315071</v>
      </c>
      <c r="L138" s="80">
        <f t="shared" si="20"/>
        <v>3.4794520547945205E-3</v>
      </c>
      <c r="M138" s="80">
        <f t="shared" si="20"/>
        <v>4684.6815890410962</v>
      </c>
      <c r="N138" s="28">
        <f t="shared" si="5"/>
        <v>8.7968442284755803E-3</v>
      </c>
      <c r="O138" s="31">
        <f t="shared" si="7"/>
        <v>0.88838215633611606</v>
      </c>
    </row>
    <row r="139" spans="3:15" x14ac:dyDescent="0.25">
      <c r="C139" s="28" t="s">
        <v>818</v>
      </c>
      <c r="D139" s="28" t="s">
        <v>39</v>
      </c>
      <c r="E139" s="80">
        <f>+E113+E114</f>
        <v>3.2034520547945204</v>
      </c>
      <c r="F139" s="80">
        <f t="shared" ref="F139:M139" si="21">+F113+F114</f>
        <v>0</v>
      </c>
      <c r="G139" s="80">
        <f t="shared" si="21"/>
        <v>0</v>
      </c>
      <c r="H139" s="80">
        <f t="shared" si="21"/>
        <v>0.24364383561643835</v>
      </c>
      <c r="I139" s="80">
        <f t="shared" si="21"/>
        <v>0</v>
      </c>
      <c r="J139" s="80">
        <f t="shared" si="21"/>
        <v>2.9598356164383564</v>
      </c>
      <c r="K139" s="80">
        <f t="shared" si="21"/>
        <v>1.3757260273972602</v>
      </c>
      <c r="L139" s="80">
        <f t="shared" si="21"/>
        <v>0</v>
      </c>
      <c r="M139" s="80">
        <f t="shared" si="21"/>
        <v>4210.8083835616435</v>
      </c>
      <c r="N139" s="28">
        <f t="shared" si="5"/>
        <v>7.90701026784894E-3</v>
      </c>
      <c r="O139" s="31">
        <f t="shared" si="7"/>
        <v>0.89628916660396496</v>
      </c>
    </row>
    <row r="140" spans="3:15" x14ac:dyDescent="0.25">
      <c r="C140" s="28" t="s">
        <v>861</v>
      </c>
      <c r="D140" s="28" t="s">
        <v>402</v>
      </c>
      <c r="E140" s="80">
        <f>+E115</f>
        <v>3.137397260273973</v>
      </c>
      <c r="F140" s="80">
        <f t="shared" ref="F140:M140" si="22">+F115</f>
        <v>0</v>
      </c>
      <c r="G140" s="80">
        <f t="shared" si="22"/>
        <v>0</v>
      </c>
      <c r="H140" s="80">
        <f t="shared" si="22"/>
        <v>9.2904109589041092E-2</v>
      </c>
      <c r="I140" s="80">
        <f t="shared" si="22"/>
        <v>3.0444931506849313</v>
      </c>
      <c r="J140" s="80">
        <f t="shared" si="22"/>
        <v>0</v>
      </c>
      <c r="K140" s="80">
        <f t="shared" si="22"/>
        <v>0</v>
      </c>
      <c r="L140" s="80">
        <f t="shared" si="22"/>
        <v>0</v>
      </c>
      <c r="M140" s="80">
        <f t="shared" si="22"/>
        <v>4233.3403013698626</v>
      </c>
      <c r="N140" s="28">
        <f t="shared" si="5"/>
        <v>7.9493204584905816E-3</v>
      </c>
      <c r="O140" s="31">
        <f t="shared" si="7"/>
        <v>0.90423848706245558</v>
      </c>
    </row>
    <row r="141" spans="3:15" x14ac:dyDescent="0.25">
      <c r="C141" s="28" t="s">
        <v>864</v>
      </c>
      <c r="D141" s="28" t="s">
        <v>353</v>
      </c>
      <c r="E141" s="80">
        <f>+E116</f>
        <v>3.4626301369863017</v>
      </c>
      <c r="F141" s="80">
        <f t="shared" ref="F141:M141" si="23">+F116</f>
        <v>0</v>
      </c>
      <c r="G141" s="80">
        <f t="shared" si="23"/>
        <v>0</v>
      </c>
      <c r="H141" s="80">
        <f t="shared" si="23"/>
        <v>3.4626301369863017</v>
      </c>
      <c r="I141" s="80">
        <f t="shared" si="23"/>
        <v>0</v>
      </c>
      <c r="J141" s="80">
        <f t="shared" si="23"/>
        <v>0</v>
      </c>
      <c r="K141" s="80">
        <f t="shared" si="23"/>
        <v>0</v>
      </c>
      <c r="L141" s="80">
        <f t="shared" si="23"/>
        <v>0</v>
      </c>
      <c r="M141" s="80">
        <f t="shared" si="23"/>
        <v>1962.0646849315069</v>
      </c>
      <c r="N141" s="28">
        <f t="shared" si="5"/>
        <v>3.6843437641336935E-3</v>
      </c>
      <c r="O141" s="31">
        <f t="shared" si="7"/>
        <v>0.90792283082658931</v>
      </c>
    </row>
    <row r="142" spans="3:15" x14ac:dyDescent="0.25">
      <c r="C142" s="28" t="s">
        <v>865</v>
      </c>
      <c r="D142" s="28" t="s">
        <v>828</v>
      </c>
      <c r="E142" s="80">
        <f>+E117</f>
        <v>0.23827397260273972</v>
      </c>
      <c r="F142" s="80">
        <f t="shared" ref="F142:M142" si="24">+F117</f>
        <v>0</v>
      </c>
      <c r="G142" s="80">
        <f t="shared" si="24"/>
        <v>0</v>
      </c>
      <c r="H142" s="80">
        <f t="shared" si="24"/>
        <v>0.1378630136986301</v>
      </c>
      <c r="I142" s="80">
        <f t="shared" si="24"/>
        <v>0.10038356164383562</v>
      </c>
      <c r="J142" s="80">
        <f t="shared" si="24"/>
        <v>0</v>
      </c>
      <c r="K142" s="80">
        <f t="shared" si="24"/>
        <v>0</v>
      </c>
      <c r="L142" s="80">
        <f t="shared" si="24"/>
        <v>0</v>
      </c>
      <c r="M142" s="80">
        <f t="shared" si="24"/>
        <v>1476.5236986301368</v>
      </c>
      <c r="N142" s="28">
        <f t="shared" si="5"/>
        <v>2.7726001713513668E-3</v>
      </c>
      <c r="O142" s="31">
        <f t="shared" si="7"/>
        <v>0.9106954309979407</v>
      </c>
    </row>
    <row r="143" spans="3:15" x14ac:dyDescent="0.25">
      <c r="D143" s="28" t="s">
        <v>833</v>
      </c>
      <c r="M143" s="77">
        <f>+M146-SUM(M123:M142)</f>
        <v>47558.358356164186</v>
      </c>
      <c r="N143" s="28">
        <f t="shared" si="5"/>
        <v>8.9304569002059075E-2</v>
      </c>
      <c r="O143" s="31">
        <f>+N143+O142</f>
        <v>0.99999999999999978</v>
      </c>
    </row>
    <row r="146" spans="3:17" x14ac:dyDescent="0.25">
      <c r="L146" s="32" t="s">
        <v>829</v>
      </c>
      <c r="M146" s="81">
        <f>+'Combinado-o-19'!R619</f>
        <v>532541.15536986291</v>
      </c>
      <c r="N146" s="28" t="s">
        <v>830</v>
      </c>
    </row>
    <row r="147" spans="3:17" x14ac:dyDescent="0.25">
      <c r="L147" s="32"/>
      <c r="M147" s="32"/>
    </row>
    <row r="150" spans="3:17" x14ac:dyDescent="0.25">
      <c r="D150" s="28" t="s">
        <v>5</v>
      </c>
      <c r="E150" s="28" t="s">
        <v>7</v>
      </c>
      <c r="F150" s="28" t="s">
        <v>8</v>
      </c>
      <c r="G150" s="28" t="s">
        <v>9</v>
      </c>
      <c r="H150" s="28" t="s">
        <v>10</v>
      </c>
      <c r="I150" s="28" t="s">
        <v>11</v>
      </c>
      <c r="J150" s="28" t="s">
        <v>12</v>
      </c>
      <c r="K150" s="28" t="s">
        <v>13</v>
      </c>
      <c r="L150" s="28" t="s">
        <v>14</v>
      </c>
      <c r="M150" s="28" t="s">
        <v>783</v>
      </c>
      <c r="N150" s="28" t="s">
        <v>831</v>
      </c>
      <c r="O150" s="28" t="s">
        <v>832</v>
      </c>
      <c r="Q150" s="28" t="s">
        <v>838</v>
      </c>
    </row>
    <row r="151" spans="3:17" x14ac:dyDescent="0.25">
      <c r="C151" s="28" t="s">
        <v>794</v>
      </c>
      <c r="D151" s="28" t="s">
        <v>739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119308.68268493151</v>
      </c>
      <c r="N151" s="97">
        <v>0.22403654906646361</v>
      </c>
      <c r="O151" s="97">
        <v>0.22403654906646361</v>
      </c>
      <c r="Q151" s="28">
        <f>+L151+J151-K151</f>
        <v>0</v>
      </c>
    </row>
    <row r="152" spans="3:17" x14ac:dyDescent="0.25">
      <c r="C152" s="28" t="s">
        <v>795</v>
      </c>
      <c r="D152" s="28" t="s">
        <v>820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114056.06200000001</v>
      </c>
      <c r="N152" s="97">
        <v>0.21417323496957763</v>
      </c>
      <c r="O152" s="97">
        <v>0.43820978403604127</v>
      </c>
      <c r="Q152" s="28">
        <f t="shared" ref="Q152:Q158" si="25">+L152+J152-K152</f>
        <v>0</v>
      </c>
    </row>
    <row r="153" spans="3:17" x14ac:dyDescent="0.25">
      <c r="C153" s="28" t="s">
        <v>796</v>
      </c>
      <c r="D153" s="28" t="s">
        <v>189</v>
      </c>
      <c r="E153" s="80">
        <v>3.7935616438356163</v>
      </c>
      <c r="F153" s="80">
        <v>0</v>
      </c>
      <c r="G153" s="80">
        <v>0</v>
      </c>
      <c r="H153" s="80">
        <v>2.9221917808219184</v>
      </c>
      <c r="I153" s="80">
        <v>0.87139726027397268</v>
      </c>
      <c r="J153" s="80">
        <v>0</v>
      </c>
      <c r="K153" s="80">
        <v>0</v>
      </c>
      <c r="L153" s="80">
        <v>0</v>
      </c>
      <c r="M153" s="80">
        <v>69090.784575342463</v>
      </c>
      <c r="N153" s="97">
        <v>0.12973792518881891</v>
      </c>
      <c r="O153" s="97">
        <v>0.56794770922486015</v>
      </c>
    </row>
    <row r="154" spans="3:17" x14ac:dyDescent="0.25">
      <c r="C154" s="28" t="s">
        <v>801</v>
      </c>
      <c r="D154" s="28" t="s">
        <v>276</v>
      </c>
      <c r="E154" s="28">
        <v>6.7767123287671236</v>
      </c>
      <c r="F154" s="28">
        <v>0</v>
      </c>
      <c r="G154" s="28">
        <v>0</v>
      </c>
      <c r="H154" s="28">
        <v>1.6441095890410957</v>
      </c>
      <c r="I154" s="28">
        <v>1.396739726027397</v>
      </c>
      <c r="J154" s="28">
        <v>3.7358630136986304</v>
      </c>
      <c r="K154" s="28">
        <v>0</v>
      </c>
      <c r="L154" s="28">
        <v>0</v>
      </c>
      <c r="M154" s="28">
        <v>42334.39687671233</v>
      </c>
      <c r="N154" s="97">
        <v>7.9495070850083033E-2</v>
      </c>
      <c r="O154" s="97">
        <v>0.64744278007494316</v>
      </c>
      <c r="Q154" s="28">
        <f>+L154+J154-K154</f>
        <v>3.7358630136986304</v>
      </c>
    </row>
    <row r="155" spans="3:17" x14ac:dyDescent="0.25">
      <c r="C155" s="28" t="s">
        <v>850</v>
      </c>
      <c r="D155" s="28" t="s">
        <v>826</v>
      </c>
      <c r="E155" s="28">
        <v>435.4008767123288</v>
      </c>
      <c r="F155" s="28">
        <v>0</v>
      </c>
      <c r="G155" s="28">
        <v>225.24104109589044</v>
      </c>
      <c r="H155" s="28">
        <v>1.2202465753424658</v>
      </c>
      <c r="I155" s="28">
        <v>9.0779452054794518</v>
      </c>
      <c r="J155" s="28">
        <v>142.09446575342469</v>
      </c>
      <c r="K155" s="28">
        <v>0</v>
      </c>
      <c r="L155" s="28">
        <v>57.767424657534249</v>
      </c>
      <c r="M155" s="28">
        <v>27008.407917808221</v>
      </c>
      <c r="N155" s="97">
        <v>5.0716095170241289E-2</v>
      </c>
      <c r="O155" s="97">
        <v>0.6981588752451845</v>
      </c>
      <c r="Q155" s="28">
        <f t="shared" si="25"/>
        <v>199.86189041095895</v>
      </c>
    </row>
    <row r="156" spans="3:17" x14ac:dyDescent="0.25">
      <c r="C156" s="28" t="s">
        <v>797</v>
      </c>
      <c r="D156" s="28" t="s">
        <v>181</v>
      </c>
      <c r="E156" s="28">
        <v>0.58205479452054798</v>
      </c>
      <c r="F156" s="28">
        <v>0</v>
      </c>
      <c r="G156" s="28">
        <v>0</v>
      </c>
      <c r="H156" s="28">
        <v>0.58205479452054798</v>
      </c>
      <c r="I156" s="28">
        <v>0</v>
      </c>
      <c r="J156" s="28">
        <v>0</v>
      </c>
      <c r="K156" s="28">
        <v>0</v>
      </c>
      <c r="L156" s="28">
        <v>0</v>
      </c>
      <c r="M156" s="28">
        <v>19756.607616438356</v>
      </c>
      <c r="N156" s="97">
        <v>3.7098743293777749E-2</v>
      </c>
      <c r="O156" s="97">
        <v>0.73525761853896221</v>
      </c>
      <c r="Q156" s="28">
        <f t="shared" si="25"/>
        <v>0</v>
      </c>
    </row>
    <row r="157" spans="3:17" x14ac:dyDescent="0.25">
      <c r="C157" s="28" t="s">
        <v>859</v>
      </c>
      <c r="D157" s="28" t="s">
        <v>337</v>
      </c>
      <c r="E157" s="28">
        <v>5.0572054794520547</v>
      </c>
      <c r="F157" s="28">
        <v>0</v>
      </c>
      <c r="G157" s="28">
        <v>0</v>
      </c>
      <c r="H157" s="28">
        <v>0.21123287671232879</v>
      </c>
      <c r="I157" s="28">
        <v>2.4027123287671235</v>
      </c>
      <c r="J157" s="28">
        <v>0</v>
      </c>
      <c r="K157" s="28">
        <v>0</v>
      </c>
      <c r="L157" s="28">
        <v>2.4430958904109596</v>
      </c>
      <c r="M157" s="28">
        <v>17849.99879452055</v>
      </c>
      <c r="N157" s="97">
        <v>3.3518533947152478E-2</v>
      </c>
      <c r="O157" s="97">
        <v>0.76877615248611464</v>
      </c>
      <c r="Q157" s="28">
        <f t="shared" si="25"/>
        <v>2.4430958904109596</v>
      </c>
    </row>
    <row r="158" spans="3:17" x14ac:dyDescent="0.25">
      <c r="C158" s="28" t="s">
        <v>800</v>
      </c>
      <c r="D158" s="28" t="s">
        <v>329</v>
      </c>
      <c r="E158" s="28">
        <v>1.1894794520547947</v>
      </c>
      <c r="F158" s="28">
        <v>0</v>
      </c>
      <c r="G158" s="28">
        <v>0</v>
      </c>
      <c r="H158" s="28">
        <v>0.23397260273972598</v>
      </c>
      <c r="I158" s="28">
        <v>0.95542465753424666</v>
      </c>
      <c r="J158" s="28">
        <v>0</v>
      </c>
      <c r="K158" s="28">
        <v>0</v>
      </c>
      <c r="L158" s="28">
        <v>0</v>
      </c>
      <c r="M158" s="28">
        <v>12119.396575342465</v>
      </c>
      <c r="N158" s="97">
        <v>2.275767131448319E-2</v>
      </c>
      <c r="O158" s="97">
        <v>0.79153382380059778</v>
      </c>
      <c r="Q158" s="28">
        <f t="shared" si="25"/>
        <v>0</v>
      </c>
    </row>
    <row r="159" spans="3:17" x14ac:dyDescent="0.25">
      <c r="C159" s="28" t="s">
        <v>811</v>
      </c>
      <c r="D159" s="28" t="s">
        <v>216</v>
      </c>
      <c r="E159" s="28">
        <v>649.4862739726027</v>
      </c>
      <c r="F159" s="28">
        <v>0</v>
      </c>
      <c r="G159" s="28">
        <v>396.38389041095888</v>
      </c>
      <c r="H159" s="28">
        <v>2.2383835616438361</v>
      </c>
      <c r="I159" s="28">
        <v>38.275260273972606</v>
      </c>
      <c r="J159" s="28">
        <v>16.510794520547947</v>
      </c>
      <c r="K159" s="28">
        <v>8.2636712328767121</v>
      </c>
      <c r="L159" s="28">
        <v>196.07800000000003</v>
      </c>
      <c r="M159" s="28">
        <v>10231.853999999999</v>
      </c>
      <c r="N159" s="97">
        <v>1.9213264358683649E-2</v>
      </c>
      <c r="O159" s="97">
        <v>0.84096877119300328</v>
      </c>
      <c r="Q159" s="28">
        <f>+L160+J160-K160</f>
        <v>0</v>
      </c>
    </row>
    <row r="160" spans="3:17" x14ac:dyDescent="0.25">
      <c r="C160" s="28" t="s">
        <v>812</v>
      </c>
      <c r="D160" s="28" t="s">
        <v>259</v>
      </c>
      <c r="E160" s="28">
        <v>0.32594520547945199</v>
      </c>
      <c r="F160" s="28">
        <v>0</v>
      </c>
      <c r="G160" s="28">
        <v>0</v>
      </c>
      <c r="H160" s="28">
        <v>0.32594520547945199</v>
      </c>
      <c r="I160" s="28">
        <v>0</v>
      </c>
      <c r="J160" s="28">
        <v>0</v>
      </c>
      <c r="K160" s="28">
        <v>0</v>
      </c>
      <c r="L160" s="28">
        <v>0</v>
      </c>
      <c r="M160" s="28">
        <v>9406.232876712329</v>
      </c>
      <c r="N160" s="97">
        <v>1.7662921976761531E-2</v>
      </c>
      <c r="O160" s="97">
        <v>0.80919674577735934</v>
      </c>
      <c r="Q160" s="28">
        <f>+L162+J162-K162</f>
        <v>0.81427397260273982</v>
      </c>
    </row>
    <row r="161" spans="3:17" x14ac:dyDescent="0.25">
      <c r="C161" s="28" t="s">
        <v>817</v>
      </c>
      <c r="D161" s="28" t="s">
        <v>406</v>
      </c>
      <c r="E161" s="28">
        <v>166.60868493150684</v>
      </c>
      <c r="F161" s="28">
        <v>0</v>
      </c>
      <c r="G161" s="28">
        <v>161.80676712328767</v>
      </c>
      <c r="H161" s="28">
        <v>0.54767123287671238</v>
      </c>
      <c r="I161" s="28">
        <v>4.2543287671232868</v>
      </c>
      <c r="J161" s="28">
        <v>0</v>
      </c>
      <c r="K161" s="28">
        <v>0</v>
      </c>
      <c r="L161" s="28">
        <v>0</v>
      </c>
      <c r="M161" s="28">
        <v>8010.0189863013702</v>
      </c>
      <c r="N161" s="97">
        <v>1.5041126691397616E-2</v>
      </c>
      <c r="O161" s="97">
        <v>0.85600989788440085</v>
      </c>
      <c r="Q161" s="28">
        <f>+L159+J159-K159</f>
        <v>204.32512328767129</v>
      </c>
    </row>
    <row r="162" spans="3:17" x14ac:dyDescent="0.25">
      <c r="C162" s="28" t="s">
        <v>810</v>
      </c>
      <c r="D162" s="28" t="s">
        <v>398</v>
      </c>
      <c r="E162" s="28">
        <v>3.0927397260273972</v>
      </c>
      <c r="F162" s="28">
        <v>0</v>
      </c>
      <c r="G162" s="28">
        <v>0</v>
      </c>
      <c r="H162" s="28">
        <v>1.3545479452054794</v>
      </c>
      <c r="I162" s="28">
        <v>0.92394520547945225</v>
      </c>
      <c r="J162" s="28">
        <v>0</v>
      </c>
      <c r="K162" s="28">
        <v>0</v>
      </c>
      <c r="L162" s="28">
        <v>0.81427397260273982</v>
      </c>
      <c r="M162" s="28">
        <v>6688.0571232876719</v>
      </c>
      <c r="N162" s="97">
        <v>1.2558761056960287E-2</v>
      </c>
      <c r="O162" s="97">
        <v>0.82175550683431964</v>
      </c>
      <c r="Q162" s="28">
        <f>+L161+J161-K161</f>
        <v>0</v>
      </c>
    </row>
    <row r="163" spans="3:17" x14ac:dyDescent="0.25">
      <c r="C163" s="28" t="s">
        <v>813</v>
      </c>
      <c r="D163" s="28" t="s">
        <v>827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4459.6295890410956</v>
      </c>
      <c r="N163" s="97">
        <v>8.3742440261612705E-3</v>
      </c>
      <c r="O163" s="97">
        <v>0.86438414191056212</v>
      </c>
      <c r="Q163" s="28">
        <f t="shared" ref="Q163:Q171" si="26">+L163+J163-K163</f>
        <v>0</v>
      </c>
    </row>
    <row r="164" spans="3:17" x14ac:dyDescent="0.25">
      <c r="C164" s="28" t="s">
        <v>860</v>
      </c>
      <c r="D164" s="28" t="s">
        <v>73</v>
      </c>
      <c r="E164" s="28">
        <v>0.86709589041095891</v>
      </c>
      <c r="F164" s="28">
        <v>0</v>
      </c>
      <c r="G164" s="28">
        <v>0</v>
      </c>
      <c r="H164" s="28">
        <v>0.41205479452054788</v>
      </c>
      <c r="I164" s="28">
        <v>0.45498630136986301</v>
      </c>
      <c r="J164" s="28">
        <v>0</v>
      </c>
      <c r="K164" s="28">
        <v>0</v>
      </c>
      <c r="L164" s="28">
        <v>0</v>
      </c>
      <c r="M164" s="28">
        <v>4154.1152328767121</v>
      </c>
      <c r="N164" s="97">
        <v>7.8005524849841454E-3</v>
      </c>
      <c r="O164" s="97">
        <v>0.87218469439554625</v>
      </c>
      <c r="Q164" s="28">
        <f t="shared" si="26"/>
        <v>0</v>
      </c>
    </row>
    <row r="165" spans="3:17" x14ac:dyDescent="0.25">
      <c r="C165" s="28" t="s">
        <v>861</v>
      </c>
      <c r="D165" s="28" t="s">
        <v>30</v>
      </c>
      <c r="E165" s="28">
        <v>1.1908493150684931</v>
      </c>
      <c r="F165" s="28">
        <v>0</v>
      </c>
      <c r="G165" s="28">
        <v>0</v>
      </c>
      <c r="H165" s="28">
        <v>1.5506849315068495E-2</v>
      </c>
      <c r="I165" s="28">
        <v>0</v>
      </c>
      <c r="J165" s="28">
        <v>1.1751506849315068</v>
      </c>
      <c r="K165" s="28">
        <v>0.52964383561643835</v>
      </c>
      <c r="L165" s="28">
        <v>0</v>
      </c>
      <c r="M165" s="28">
        <v>3941.1335068493149</v>
      </c>
      <c r="N165" s="97">
        <v>7.4006177120941969E-3</v>
      </c>
      <c r="O165" s="97">
        <v>0.87958531210764046</v>
      </c>
      <c r="Q165" s="28">
        <f t="shared" si="26"/>
        <v>0.64550684931506841</v>
      </c>
    </row>
    <row r="166" spans="3:17" x14ac:dyDescent="0.25">
      <c r="C166" s="28" t="s">
        <v>818</v>
      </c>
      <c r="D166" s="28" t="s">
        <v>821</v>
      </c>
      <c r="E166" s="28">
        <v>1.9275342465753424</v>
      </c>
      <c r="F166" s="28">
        <v>0</v>
      </c>
      <c r="G166" s="28">
        <v>0</v>
      </c>
      <c r="H166" s="28">
        <v>0.22805479452054794</v>
      </c>
      <c r="I166" s="28">
        <v>0.10339726027397263</v>
      </c>
      <c r="J166" s="28">
        <v>1.5925479452054794</v>
      </c>
      <c r="K166" s="28">
        <v>0.55931506849315071</v>
      </c>
      <c r="L166" s="28">
        <v>3.4794520547945205E-3</v>
      </c>
      <c r="M166" s="28">
        <v>4684.6815890410962</v>
      </c>
      <c r="N166" s="97">
        <v>8.7968442284755803E-3</v>
      </c>
      <c r="O166" s="97">
        <v>0.88838215633611606</v>
      </c>
      <c r="Q166" s="28">
        <f t="shared" si="26"/>
        <v>1.0367123287671232</v>
      </c>
    </row>
    <row r="167" spans="3:17" x14ac:dyDescent="0.25">
      <c r="C167" s="28" t="s">
        <v>862</v>
      </c>
      <c r="D167" s="28" t="s">
        <v>39</v>
      </c>
      <c r="E167" s="28">
        <v>3.2034520547945204</v>
      </c>
      <c r="F167" s="28">
        <v>0</v>
      </c>
      <c r="G167" s="28">
        <v>0</v>
      </c>
      <c r="H167" s="28">
        <v>0.24364383561643835</v>
      </c>
      <c r="I167" s="28">
        <v>0</v>
      </c>
      <c r="J167" s="28">
        <v>2.9598356164383564</v>
      </c>
      <c r="K167" s="28">
        <v>1.3757260273972602</v>
      </c>
      <c r="L167" s="28">
        <v>0</v>
      </c>
      <c r="M167" s="28">
        <v>4210.8083835616435</v>
      </c>
      <c r="N167" s="97">
        <v>7.90701026784894E-3</v>
      </c>
      <c r="O167" s="97">
        <v>0.89628916660396496</v>
      </c>
      <c r="Q167" s="28">
        <f t="shared" si="26"/>
        <v>1.5841095890410961</v>
      </c>
    </row>
    <row r="168" spans="3:17" x14ac:dyDescent="0.25">
      <c r="C168" s="28" t="s">
        <v>863</v>
      </c>
      <c r="D168" s="28" t="s">
        <v>402</v>
      </c>
      <c r="E168" s="28">
        <v>3.137397260273973</v>
      </c>
      <c r="F168" s="28">
        <v>0</v>
      </c>
      <c r="G168" s="28">
        <v>0</v>
      </c>
      <c r="H168" s="28">
        <v>9.2904109589041092E-2</v>
      </c>
      <c r="I168" s="28">
        <v>3.0444931506849313</v>
      </c>
      <c r="J168" s="28">
        <v>0</v>
      </c>
      <c r="K168" s="28">
        <v>0</v>
      </c>
      <c r="L168" s="28">
        <v>0</v>
      </c>
      <c r="M168" s="28">
        <v>4233.3403013698626</v>
      </c>
      <c r="N168" s="97">
        <v>7.9493204584905816E-3</v>
      </c>
      <c r="O168" s="97">
        <v>0.90423848706245558</v>
      </c>
      <c r="Q168" s="28">
        <f t="shared" si="26"/>
        <v>0</v>
      </c>
    </row>
    <row r="169" spans="3:17" x14ac:dyDescent="0.25">
      <c r="C169" s="28" t="s">
        <v>864</v>
      </c>
      <c r="D169" s="28" t="s">
        <v>353</v>
      </c>
      <c r="E169" s="28">
        <v>3.4626301369863017</v>
      </c>
      <c r="F169" s="28">
        <v>0</v>
      </c>
      <c r="G169" s="28">
        <v>0</v>
      </c>
      <c r="H169" s="28">
        <v>3.4626301369863017</v>
      </c>
      <c r="I169" s="28">
        <v>0</v>
      </c>
      <c r="J169" s="28">
        <v>0</v>
      </c>
      <c r="K169" s="28">
        <v>0</v>
      </c>
      <c r="L169" s="28">
        <v>0</v>
      </c>
      <c r="M169" s="28">
        <v>1962.0646849315069</v>
      </c>
      <c r="N169" s="97">
        <v>3.6843437641336935E-3</v>
      </c>
      <c r="O169" s="97">
        <v>0.90792283082658931</v>
      </c>
      <c r="Q169" s="28">
        <f t="shared" si="26"/>
        <v>0</v>
      </c>
    </row>
    <row r="170" spans="3:17" x14ac:dyDescent="0.25">
      <c r="C170" s="28" t="s">
        <v>865</v>
      </c>
      <c r="D170" s="28" t="s">
        <v>828</v>
      </c>
      <c r="E170" s="28">
        <v>0.23827397260273972</v>
      </c>
      <c r="F170" s="28">
        <v>0</v>
      </c>
      <c r="G170" s="28">
        <v>0</v>
      </c>
      <c r="H170" s="28">
        <v>0.1378630136986301</v>
      </c>
      <c r="I170" s="28">
        <v>0.10038356164383562</v>
      </c>
      <c r="J170" s="28">
        <v>0</v>
      </c>
      <c r="K170" s="28">
        <v>0</v>
      </c>
      <c r="L170" s="28">
        <v>0</v>
      </c>
      <c r="M170" s="28">
        <v>1476.5236986301368</v>
      </c>
      <c r="N170" s="97">
        <v>2.7726001713513668E-3</v>
      </c>
      <c r="O170" s="97">
        <v>0.9106954309979407</v>
      </c>
      <c r="Q170" s="28">
        <f t="shared" si="26"/>
        <v>0</v>
      </c>
    </row>
    <row r="171" spans="3:17" x14ac:dyDescent="0.25">
      <c r="C171" s="28" t="s">
        <v>853</v>
      </c>
      <c r="D171" s="28" t="s">
        <v>833</v>
      </c>
      <c r="M171" s="28">
        <v>47558.358356164186</v>
      </c>
      <c r="N171" s="97">
        <v>8.9304569002059075E-2</v>
      </c>
      <c r="O171" s="97">
        <v>0.99999999999999978</v>
      </c>
      <c r="Q171" s="28">
        <f t="shared" si="26"/>
        <v>0</v>
      </c>
    </row>
    <row r="174" spans="3:17" x14ac:dyDescent="0.25">
      <c r="N174" s="28">
        <f>+SUM(N151:N171)</f>
        <v>0.99999999999999978</v>
      </c>
    </row>
    <row r="178" spans="16:24" x14ac:dyDescent="0.25">
      <c r="P178" s="28" t="s">
        <v>843</v>
      </c>
      <c r="Q178" s="28" t="s">
        <v>842</v>
      </c>
      <c r="U178" s="28" t="s">
        <v>844</v>
      </c>
      <c r="V178" s="28" t="s">
        <v>845</v>
      </c>
      <c r="W178" s="28" t="s">
        <v>848</v>
      </c>
      <c r="X178" s="28" t="s">
        <v>849</v>
      </c>
    </row>
    <row r="179" spans="16:24" x14ac:dyDescent="0.25">
      <c r="P179" s="31">
        <v>1</v>
      </c>
      <c r="Q179" s="28" t="s">
        <v>739</v>
      </c>
      <c r="T179" s="28">
        <v>1</v>
      </c>
      <c r="U179" s="28">
        <v>119308.68268493151</v>
      </c>
      <c r="V179" s="28">
        <v>0</v>
      </c>
      <c r="W179" s="28">
        <f>+U179*T179</f>
        <v>119308.68268493151</v>
      </c>
      <c r="X179" s="28">
        <f>+T179*V179</f>
        <v>0</v>
      </c>
    </row>
    <row r="180" spans="16:24" x14ac:dyDescent="0.25">
      <c r="P180" s="31">
        <v>2</v>
      </c>
      <c r="Q180" s="28" t="s">
        <v>820</v>
      </c>
      <c r="T180" s="28">
        <v>1</v>
      </c>
      <c r="U180" s="28">
        <v>114056.06200000001</v>
      </c>
      <c r="V180" s="28">
        <v>0</v>
      </c>
      <c r="W180" s="28">
        <f t="shared" ref="W180:W203" si="27">+U180*T180</f>
        <v>114056.06200000001</v>
      </c>
      <c r="X180" s="28">
        <f t="shared" ref="X180:X203" si="28">+T180*V180</f>
        <v>0</v>
      </c>
    </row>
    <row r="181" spans="16:24" x14ac:dyDescent="0.25">
      <c r="P181" s="31">
        <v>3</v>
      </c>
      <c r="Q181" s="28" t="s">
        <v>276</v>
      </c>
      <c r="T181" s="28">
        <v>1</v>
      </c>
      <c r="U181" s="28">
        <v>42334.39687671233</v>
      </c>
      <c r="V181" s="28">
        <v>3.7358630136986304</v>
      </c>
      <c r="W181" s="28">
        <f t="shared" si="27"/>
        <v>42334.39687671233</v>
      </c>
      <c r="X181" s="28">
        <f t="shared" si="28"/>
        <v>3.7358630136986304</v>
      </c>
    </row>
    <row r="182" spans="16:24" x14ac:dyDescent="0.25">
      <c r="P182" s="31">
        <v>4</v>
      </c>
      <c r="Q182" s="28" t="s">
        <v>826</v>
      </c>
      <c r="T182" s="28">
        <v>1</v>
      </c>
      <c r="U182" s="28">
        <v>27008.407917808221</v>
      </c>
      <c r="V182" s="28">
        <v>199.86189041095895</v>
      </c>
      <c r="W182" s="28">
        <f t="shared" si="27"/>
        <v>27008.407917808221</v>
      </c>
      <c r="X182" s="28">
        <f t="shared" si="28"/>
        <v>199.86189041095895</v>
      </c>
    </row>
    <row r="183" spans="16:24" x14ac:dyDescent="0.25">
      <c r="P183" s="31">
        <v>5</v>
      </c>
      <c r="Q183" s="28" t="s">
        <v>189</v>
      </c>
      <c r="T183" s="28">
        <v>1</v>
      </c>
      <c r="U183" s="28">
        <v>20119.028164383562</v>
      </c>
      <c r="V183" s="28">
        <v>0</v>
      </c>
      <c r="W183" s="28">
        <f t="shared" si="27"/>
        <v>20119.028164383562</v>
      </c>
      <c r="X183" s="28">
        <f t="shared" si="28"/>
        <v>0</v>
      </c>
    </row>
    <row r="184" spans="16:24" x14ac:dyDescent="0.25">
      <c r="P184" s="31">
        <v>6</v>
      </c>
      <c r="Q184" s="28" t="s">
        <v>181</v>
      </c>
      <c r="T184" s="28">
        <v>1</v>
      </c>
      <c r="U184" s="28">
        <v>19756.607616438356</v>
      </c>
      <c r="V184" s="28">
        <v>0</v>
      </c>
      <c r="W184" s="28">
        <f t="shared" si="27"/>
        <v>19756.607616438356</v>
      </c>
      <c r="X184" s="28">
        <f t="shared" si="28"/>
        <v>0</v>
      </c>
    </row>
    <row r="185" spans="16:24" x14ac:dyDescent="0.25">
      <c r="P185" s="31">
        <v>7</v>
      </c>
      <c r="Q185" s="28" t="s">
        <v>337</v>
      </c>
      <c r="T185" s="28">
        <v>1</v>
      </c>
      <c r="U185" s="28">
        <v>17849.99879452055</v>
      </c>
      <c r="V185" s="28">
        <v>2.4430958904109596</v>
      </c>
      <c r="W185" s="28">
        <f t="shared" si="27"/>
        <v>17849.99879452055</v>
      </c>
      <c r="X185" s="28">
        <f t="shared" si="28"/>
        <v>2.4430958904109596</v>
      </c>
    </row>
    <row r="186" spans="16:24" x14ac:dyDescent="0.25">
      <c r="P186" s="31">
        <v>8</v>
      </c>
      <c r="Q186" s="28" t="s">
        <v>329</v>
      </c>
      <c r="T186" s="28">
        <v>1</v>
      </c>
      <c r="U186" s="28">
        <v>12119.396575342465</v>
      </c>
      <c r="V186" s="28">
        <v>0</v>
      </c>
      <c r="W186" s="28">
        <f t="shared" si="27"/>
        <v>12119.396575342465</v>
      </c>
      <c r="X186" s="28">
        <f t="shared" si="28"/>
        <v>0</v>
      </c>
    </row>
    <row r="187" spans="16:24" x14ac:dyDescent="0.25">
      <c r="P187" s="31">
        <v>9</v>
      </c>
      <c r="Q187" s="28" t="s">
        <v>216</v>
      </c>
      <c r="T187" s="28">
        <v>1</v>
      </c>
      <c r="U187" s="28">
        <v>10231.853999999999</v>
      </c>
      <c r="V187" s="28">
        <v>204.32512328767129</v>
      </c>
      <c r="W187" s="28">
        <f t="shared" si="27"/>
        <v>10231.853999999999</v>
      </c>
      <c r="X187" s="28">
        <f t="shared" si="28"/>
        <v>204.32512328767129</v>
      </c>
    </row>
    <row r="188" spans="16:24" x14ac:dyDescent="0.25">
      <c r="P188" s="31">
        <v>10</v>
      </c>
      <c r="Q188" s="28" t="s">
        <v>259</v>
      </c>
      <c r="U188" s="28">
        <v>9406.232876712329</v>
      </c>
      <c r="V188" s="28">
        <v>0</v>
      </c>
      <c r="W188" s="28">
        <f t="shared" si="27"/>
        <v>0</v>
      </c>
      <c r="X188" s="28">
        <f t="shared" si="28"/>
        <v>0</v>
      </c>
    </row>
    <row r="189" spans="16:24" x14ac:dyDescent="0.25">
      <c r="P189" s="31">
        <v>11</v>
      </c>
      <c r="Q189" s="28" t="s">
        <v>398</v>
      </c>
      <c r="U189" s="28">
        <v>6688.0571232876719</v>
      </c>
      <c r="V189" s="28">
        <v>0.81427397260273982</v>
      </c>
      <c r="W189" s="28">
        <f t="shared" si="27"/>
        <v>0</v>
      </c>
      <c r="X189" s="28">
        <f t="shared" si="28"/>
        <v>0</v>
      </c>
    </row>
    <row r="190" spans="16:24" x14ac:dyDescent="0.25">
      <c r="P190" s="31">
        <v>12</v>
      </c>
      <c r="Q190" s="28" t="s">
        <v>821</v>
      </c>
      <c r="U190" s="28">
        <v>4684.6815890410962</v>
      </c>
      <c r="V190" s="28">
        <v>1.0367123287671232</v>
      </c>
      <c r="W190" s="28">
        <f t="shared" si="27"/>
        <v>0</v>
      </c>
      <c r="X190" s="28">
        <f t="shared" si="28"/>
        <v>0</v>
      </c>
    </row>
    <row r="191" spans="16:24" x14ac:dyDescent="0.25">
      <c r="P191" s="31">
        <v>13</v>
      </c>
      <c r="Q191" s="28" t="s">
        <v>406</v>
      </c>
      <c r="U191" s="28">
        <v>4583.6177808219181</v>
      </c>
      <c r="V191" s="28">
        <v>0</v>
      </c>
      <c r="W191" s="28">
        <f t="shared" si="27"/>
        <v>0</v>
      </c>
      <c r="X191" s="28">
        <f t="shared" si="28"/>
        <v>0</v>
      </c>
    </row>
    <row r="192" spans="16:24" x14ac:dyDescent="0.25">
      <c r="P192" s="31">
        <v>14</v>
      </c>
      <c r="Q192" s="28" t="s">
        <v>827</v>
      </c>
      <c r="U192" s="28">
        <v>4459.6295890410956</v>
      </c>
      <c r="V192" s="28">
        <v>0</v>
      </c>
      <c r="W192" s="28">
        <f t="shared" si="27"/>
        <v>0</v>
      </c>
      <c r="X192" s="28">
        <f t="shared" si="28"/>
        <v>0</v>
      </c>
    </row>
    <row r="193" spans="16:24" x14ac:dyDescent="0.25">
      <c r="P193" s="31">
        <v>15</v>
      </c>
      <c r="Q193" s="28" t="s">
        <v>402</v>
      </c>
      <c r="T193" s="28">
        <v>1</v>
      </c>
      <c r="U193" s="28">
        <v>4233.3403013698626</v>
      </c>
      <c r="V193" s="28">
        <v>0</v>
      </c>
      <c r="W193" s="28">
        <f t="shared" si="27"/>
        <v>4233.3403013698626</v>
      </c>
      <c r="X193" s="28">
        <f t="shared" si="28"/>
        <v>0</v>
      </c>
    </row>
    <row r="194" spans="16:24" x14ac:dyDescent="0.25">
      <c r="P194" s="31">
        <v>16</v>
      </c>
      <c r="Q194" s="28" t="s">
        <v>39</v>
      </c>
      <c r="U194" s="28">
        <v>4210.8083835616435</v>
      </c>
      <c r="V194" s="28">
        <v>1.5841095890410961</v>
      </c>
      <c r="W194" s="28">
        <f t="shared" si="27"/>
        <v>0</v>
      </c>
      <c r="X194" s="28">
        <f t="shared" si="28"/>
        <v>0</v>
      </c>
    </row>
    <row r="195" spans="16:24" x14ac:dyDescent="0.25">
      <c r="P195" s="31">
        <v>17</v>
      </c>
      <c r="Q195" s="28" t="s">
        <v>73</v>
      </c>
      <c r="T195" s="28">
        <v>1</v>
      </c>
      <c r="U195" s="28">
        <v>4154.1152328767121</v>
      </c>
      <c r="V195" s="28">
        <v>0</v>
      </c>
      <c r="W195" s="28">
        <f t="shared" si="27"/>
        <v>4154.1152328767121</v>
      </c>
      <c r="X195" s="28">
        <f t="shared" si="28"/>
        <v>0</v>
      </c>
    </row>
    <row r="196" spans="16:24" x14ac:dyDescent="0.25">
      <c r="P196" s="31">
        <v>18</v>
      </c>
      <c r="Q196" s="28" t="s">
        <v>30</v>
      </c>
      <c r="T196" s="28">
        <v>1</v>
      </c>
      <c r="U196" s="28">
        <v>3941.1335068493149</v>
      </c>
      <c r="V196" s="28">
        <v>0.64550684931506841</v>
      </c>
      <c r="W196" s="28">
        <f t="shared" si="27"/>
        <v>3941.1335068493149</v>
      </c>
      <c r="X196" s="28">
        <f t="shared" si="28"/>
        <v>0.64550684931506841</v>
      </c>
    </row>
    <row r="197" spans="16:24" x14ac:dyDescent="0.25">
      <c r="P197" s="31">
        <v>19</v>
      </c>
      <c r="Q197" s="28" t="s">
        <v>353</v>
      </c>
      <c r="T197" s="28">
        <v>1</v>
      </c>
      <c r="U197" s="28">
        <v>1962.0646849315069</v>
      </c>
      <c r="V197" s="28">
        <v>0</v>
      </c>
      <c r="W197" s="28">
        <f t="shared" si="27"/>
        <v>1962.0646849315069</v>
      </c>
      <c r="X197" s="28">
        <f t="shared" si="28"/>
        <v>0</v>
      </c>
    </row>
    <row r="198" spans="16:24" x14ac:dyDescent="0.25">
      <c r="P198" s="31">
        <v>20</v>
      </c>
      <c r="Q198" s="28" t="s">
        <v>828</v>
      </c>
      <c r="T198" s="28">
        <v>1</v>
      </c>
      <c r="U198" s="28">
        <v>1476.5236986301368</v>
      </c>
      <c r="V198" s="28">
        <v>0</v>
      </c>
      <c r="W198" s="28">
        <f t="shared" si="27"/>
        <v>1476.5236986301368</v>
      </c>
      <c r="X198" s="28">
        <f t="shared" si="28"/>
        <v>0</v>
      </c>
    </row>
    <row r="199" spans="16:24" x14ac:dyDescent="0.25">
      <c r="P199" s="31">
        <v>21</v>
      </c>
      <c r="Q199" s="28" t="s">
        <v>447</v>
      </c>
      <c r="T199" s="28">
        <v>1</v>
      </c>
      <c r="U199" s="28">
        <f>+Z217</f>
        <v>3182.6220821917809</v>
      </c>
      <c r="V199" s="28">
        <v>165.01969863013699</v>
      </c>
      <c r="W199" s="28">
        <f t="shared" si="27"/>
        <v>3182.6220821917809</v>
      </c>
      <c r="X199" s="28">
        <f t="shared" si="28"/>
        <v>165.01969863013699</v>
      </c>
    </row>
    <row r="200" spans="16:24" x14ac:dyDescent="0.25">
      <c r="P200" s="31">
        <v>22</v>
      </c>
      <c r="Q200" s="28" t="s">
        <v>472</v>
      </c>
      <c r="T200" s="28">
        <v>1</v>
      </c>
      <c r="U200" s="28">
        <v>0</v>
      </c>
      <c r="V200" s="28">
        <v>31.996931506849318</v>
      </c>
      <c r="W200" s="28">
        <f t="shared" si="27"/>
        <v>0</v>
      </c>
      <c r="X200" s="28">
        <f t="shared" si="28"/>
        <v>31.996931506849318</v>
      </c>
    </row>
    <row r="201" spans="16:24" x14ac:dyDescent="0.25">
      <c r="P201" s="31">
        <v>23</v>
      </c>
      <c r="Q201" s="28" t="s">
        <v>467</v>
      </c>
      <c r="T201" s="28">
        <v>1</v>
      </c>
      <c r="U201" s="28">
        <f>+Z219</f>
        <v>27.609561643835615</v>
      </c>
      <c r="V201" s="28">
        <v>27.511232876712334</v>
      </c>
      <c r="W201" s="28">
        <f t="shared" si="27"/>
        <v>27.609561643835615</v>
      </c>
      <c r="X201" s="28">
        <f t="shared" si="28"/>
        <v>27.511232876712334</v>
      </c>
    </row>
    <row r="202" spans="16:24" x14ac:dyDescent="0.25">
      <c r="P202" s="31">
        <v>24</v>
      </c>
      <c r="Q202" s="28" t="s">
        <v>256</v>
      </c>
      <c r="T202" s="28">
        <v>1</v>
      </c>
      <c r="U202" s="28">
        <f>+Z220</f>
        <v>0</v>
      </c>
      <c r="V202" s="28">
        <v>23.030438356164385</v>
      </c>
      <c r="W202" s="28">
        <f t="shared" si="27"/>
        <v>0</v>
      </c>
      <c r="X202" s="28">
        <f t="shared" si="28"/>
        <v>23.030438356164385</v>
      </c>
    </row>
    <row r="203" spans="16:24" x14ac:dyDescent="0.25">
      <c r="P203" s="31">
        <v>25</v>
      </c>
      <c r="Q203" s="69" t="s">
        <v>257</v>
      </c>
      <c r="T203" s="28">
        <v>1</v>
      </c>
      <c r="U203" s="28">
        <f>+Z221</f>
        <v>0</v>
      </c>
      <c r="V203" s="28">
        <f>+Q221</f>
        <v>156.19594520547946</v>
      </c>
      <c r="W203" s="28">
        <f t="shared" si="27"/>
        <v>0</v>
      </c>
      <c r="X203" s="28">
        <f t="shared" si="28"/>
        <v>156.19594520547946</v>
      </c>
    </row>
    <row r="204" spans="16:24" x14ac:dyDescent="0.25">
      <c r="P204" s="31"/>
    </row>
    <row r="205" spans="16:24" x14ac:dyDescent="0.25">
      <c r="P205" s="31"/>
      <c r="S205" s="28" t="s">
        <v>846</v>
      </c>
      <c r="T205" s="28">
        <f>+SUM(T179:T203)</f>
        <v>19</v>
      </c>
      <c r="U205" s="28">
        <f>+SUM(U179:U203)</f>
        <v>435794.87104109593</v>
      </c>
      <c r="V205" s="28">
        <f>+SUM(V179:V203)</f>
        <v>818.2008219178083</v>
      </c>
      <c r="W205" s="28">
        <f t="shared" ref="W205:X205" si="29">+SUM(W179:W203)</f>
        <v>401761.84369863011</v>
      </c>
      <c r="X205" s="28">
        <f t="shared" si="29"/>
        <v>814.76572602739748</v>
      </c>
    </row>
    <row r="206" spans="16:24" x14ac:dyDescent="0.25">
      <c r="U206" s="87">
        <f>+U205/U208</f>
        <v>0.81833087761719692</v>
      </c>
      <c r="V206" s="87">
        <f>+V205/V208</f>
        <v>0.95302923620388613</v>
      </c>
      <c r="W206" s="87">
        <f>+W205/U208</f>
        <v>0.75442402835438449</v>
      </c>
      <c r="X206" s="87">
        <f>+X205/V208</f>
        <v>0.94902808303338226</v>
      </c>
    </row>
    <row r="208" spans="16:24" x14ac:dyDescent="0.25">
      <c r="S208" s="28" t="s">
        <v>847</v>
      </c>
      <c r="U208" s="80">
        <f>+M146</f>
        <v>532541.15536986291</v>
      </c>
      <c r="V208" s="28">
        <f>+Reporte_ECP_GAS_2019!O134</f>
        <v>858.52646575342487</v>
      </c>
    </row>
    <row r="214" spans="16:30" x14ac:dyDescent="0.25">
      <c r="P214" s="28" t="s">
        <v>5</v>
      </c>
      <c r="Q214" s="28" t="s">
        <v>839</v>
      </c>
      <c r="R214" s="28" t="s">
        <v>7</v>
      </c>
      <c r="S214" s="28" t="s">
        <v>8</v>
      </c>
      <c r="T214" s="28" t="s">
        <v>9</v>
      </c>
      <c r="U214" s="28" t="s">
        <v>10</v>
      </c>
      <c r="V214" s="28" t="s">
        <v>11</v>
      </c>
      <c r="W214" s="28" t="s">
        <v>12</v>
      </c>
      <c r="X214" s="28" t="s">
        <v>13</v>
      </c>
      <c r="Y214" s="28" t="s">
        <v>14</v>
      </c>
      <c r="Z214" s="28" t="s">
        <v>783</v>
      </c>
      <c r="AC214" s="28" t="s">
        <v>831</v>
      </c>
      <c r="AD214" t="s">
        <v>840</v>
      </c>
    </row>
    <row r="215" spans="16:30" x14ac:dyDescent="0.25">
      <c r="P215" s="28" t="s">
        <v>826</v>
      </c>
      <c r="Q215" s="28">
        <v>199.86189041095895</v>
      </c>
      <c r="R215" s="28">
        <v>435.4008767123288</v>
      </c>
      <c r="S215" s="28">
        <v>0</v>
      </c>
      <c r="T215" s="28">
        <v>225.24104109589044</v>
      </c>
      <c r="U215" s="28">
        <v>1.2202465753424658</v>
      </c>
      <c r="V215" s="28">
        <v>9.0779452054794518</v>
      </c>
      <c r="W215" s="28">
        <v>142.09446575342469</v>
      </c>
      <c r="X215" s="28">
        <v>0</v>
      </c>
      <c r="Y215" s="28">
        <v>57.767424657534249</v>
      </c>
      <c r="Z215" s="28">
        <v>27008.407917808221</v>
      </c>
      <c r="AC215" s="28">
        <v>0.23279642315460169</v>
      </c>
      <c r="AD215">
        <v>0.23279642315460169</v>
      </c>
    </row>
    <row r="216" spans="16:30" x14ac:dyDescent="0.25">
      <c r="P216" s="28" t="s">
        <v>216</v>
      </c>
      <c r="Q216" s="28">
        <v>204.32512328767123</v>
      </c>
      <c r="R216" s="28">
        <v>649.4862739726027</v>
      </c>
      <c r="S216" s="28">
        <v>0</v>
      </c>
      <c r="T216" s="28">
        <v>396.38389041095888</v>
      </c>
      <c r="U216" s="28">
        <v>2.2383835616438361</v>
      </c>
      <c r="V216" s="28">
        <v>38.275260273972606</v>
      </c>
      <c r="W216" s="28">
        <v>16.510794520547947</v>
      </c>
      <c r="X216" s="28">
        <v>8.2636712328767121</v>
      </c>
      <c r="Y216" s="28">
        <v>196.07800000000003</v>
      </c>
      <c r="Z216" s="28">
        <v>10231.853999999999</v>
      </c>
      <c r="AC216" s="28">
        <v>0.23799513636234823</v>
      </c>
      <c r="AD216">
        <v>0.47079155951694995</v>
      </c>
    </row>
    <row r="217" spans="16:30" x14ac:dyDescent="0.25">
      <c r="P217" s="28" t="s">
        <v>447</v>
      </c>
      <c r="Q217" s="28">
        <v>165.01969863013699</v>
      </c>
      <c r="R217" s="28">
        <v>277.37400000000002</v>
      </c>
      <c r="S217" s="28">
        <v>0</v>
      </c>
      <c r="T217" s="28">
        <v>50.500383561643829</v>
      </c>
      <c r="U217" s="28">
        <v>1.1420547945205479</v>
      </c>
      <c r="V217" s="28">
        <v>30.359369863013697</v>
      </c>
      <c r="W217" s="28">
        <v>30.377342465753429</v>
      </c>
      <c r="X217" s="28">
        <v>30.352082191780823</v>
      </c>
      <c r="Y217" s="28">
        <v>164.99443835616438</v>
      </c>
      <c r="Z217" s="28">
        <v>3182.6220821917809</v>
      </c>
      <c r="AC217" s="28">
        <v>0.19221271004769683</v>
      </c>
      <c r="AD217">
        <v>0.66300426956464675</v>
      </c>
    </row>
    <row r="218" spans="16:30" x14ac:dyDescent="0.25">
      <c r="P218" s="28" t="s">
        <v>472</v>
      </c>
      <c r="Q218" s="28">
        <v>31.996931506849318</v>
      </c>
      <c r="R218" s="28">
        <v>35.569315068493154</v>
      </c>
      <c r="S218" s="28">
        <v>0</v>
      </c>
      <c r="T218" s="28">
        <v>0</v>
      </c>
      <c r="U218" s="28">
        <v>0</v>
      </c>
      <c r="V218" s="28">
        <v>0</v>
      </c>
      <c r="W218" s="28">
        <v>35.569315068493154</v>
      </c>
      <c r="X218" s="28">
        <v>3.5723835616438366</v>
      </c>
      <c r="Y218" s="28">
        <v>0</v>
      </c>
      <c r="Z218" s="28">
        <v>0</v>
      </c>
      <c r="AC218" s="28">
        <v>3.726959247408812E-2</v>
      </c>
      <c r="AD218">
        <v>0.70027386203873487</v>
      </c>
    </row>
    <row r="219" spans="16:30" x14ac:dyDescent="0.25">
      <c r="P219" s="28" t="s">
        <v>467</v>
      </c>
      <c r="Q219" s="28">
        <v>27.511232876712334</v>
      </c>
      <c r="R219" s="28">
        <v>28.099315068493151</v>
      </c>
      <c r="S219" s="28">
        <v>0</v>
      </c>
      <c r="T219" s="28">
        <v>0</v>
      </c>
      <c r="U219" s="28">
        <v>5.0520547945205482E-2</v>
      </c>
      <c r="V219" s="28">
        <v>0.53767123287671237</v>
      </c>
      <c r="W219" s="28">
        <v>0</v>
      </c>
      <c r="X219" s="28">
        <v>0</v>
      </c>
      <c r="Y219" s="28">
        <v>27.511232876712334</v>
      </c>
      <c r="Z219" s="28">
        <v>27.609561643835615</v>
      </c>
      <c r="AC219" s="28">
        <v>3.2044711461013668E-2</v>
      </c>
      <c r="AD219">
        <v>0.73231857349974849</v>
      </c>
    </row>
    <row r="220" spans="16:30" x14ac:dyDescent="0.25">
      <c r="P220" s="28" t="s">
        <v>256</v>
      </c>
      <c r="Q220" s="28">
        <v>23.030438356164385</v>
      </c>
      <c r="R220" s="28">
        <v>23.174301369863016</v>
      </c>
      <c r="S220" s="28">
        <v>0</v>
      </c>
      <c r="T220" s="28">
        <v>0</v>
      </c>
      <c r="U220" s="28">
        <v>2.701369863013699E-2</v>
      </c>
      <c r="V220" s="28">
        <v>0.11695890410958903</v>
      </c>
      <c r="W220" s="28">
        <v>1.9608219178082194</v>
      </c>
      <c r="X220" s="28">
        <v>0</v>
      </c>
      <c r="Y220" s="28">
        <v>21.069616438356167</v>
      </c>
      <c r="Z220" s="28">
        <v>0</v>
      </c>
      <c r="AC220" s="28">
        <v>2.6825542688370538E-2</v>
      </c>
      <c r="AD220">
        <v>0.75914411618811906</v>
      </c>
    </row>
    <row r="221" spans="16:30" x14ac:dyDescent="0.25">
      <c r="P221" s="28" t="s">
        <v>257</v>
      </c>
      <c r="Q221" s="28">
        <v>156.19594520547946</v>
      </c>
      <c r="R221" s="28">
        <v>162.95279452054797</v>
      </c>
      <c r="S221" s="28">
        <v>0</v>
      </c>
      <c r="T221" s="28">
        <v>0</v>
      </c>
      <c r="U221" s="28">
        <v>0.22493150684931507</v>
      </c>
      <c r="V221" s="28">
        <v>6.5319452054794507</v>
      </c>
      <c r="W221" s="28">
        <v>13.287095890410958</v>
      </c>
      <c r="X221" s="28">
        <v>0</v>
      </c>
      <c r="Y221" s="28">
        <v>142.90884931506849</v>
      </c>
      <c r="Z221" s="28">
        <v>0</v>
      </c>
      <c r="AC221" s="28">
        <v>0.18193492156168437</v>
      </c>
      <c r="AD221">
        <v>0.94107903774980339</v>
      </c>
    </row>
    <row r="222" spans="16:30" x14ac:dyDescent="0.25">
      <c r="P222" s="28" t="s">
        <v>465</v>
      </c>
      <c r="Q222" s="28">
        <v>6.0898356164383562</v>
      </c>
      <c r="R222" s="28">
        <v>6.2215890410958909</v>
      </c>
      <c r="S222" s="28">
        <v>0</v>
      </c>
      <c r="T222" s="28">
        <v>0</v>
      </c>
      <c r="U222" s="28">
        <v>1.1643835616438357E-2</v>
      </c>
      <c r="V222" s="28">
        <v>0.12008219178082191</v>
      </c>
      <c r="W222" s="28">
        <v>0</v>
      </c>
      <c r="X222" s="28">
        <v>0</v>
      </c>
      <c r="Y222" s="28">
        <v>6.0898356164383562</v>
      </c>
      <c r="Z222" s="28">
        <v>6.111890410958905</v>
      </c>
      <c r="AC222" s="28">
        <v>7.09335804935733E-3</v>
      </c>
      <c r="AD222">
        <v>0.94817239579916068</v>
      </c>
    </row>
    <row r="223" spans="16:30" x14ac:dyDescent="0.25">
      <c r="P223" s="28" t="s">
        <v>432</v>
      </c>
      <c r="Q223" s="28">
        <v>6.7905205479452073</v>
      </c>
      <c r="R223" s="28">
        <v>9.8853972602739741</v>
      </c>
      <c r="S223" s="28">
        <v>0</v>
      </c>
      <c r="T223" s="28">
        <v>0</v>
      </c>
      <c r="U223" s="28">
        <v>5.4054794520547948E-2</v>
      </c>
      <c r="V223" s="28">
        <v>0</v>
      </c>
      <c r="W223" s="28">
        <v>9.8313698630137001</v>
      </c>
      <c r="X223" s="28">
        <v>3.0408493150684928</v>
      </c>
      <c r="Y223" s="28">
        <v>0</v>
      </c>
      <c r="Z223" s="28">
        <v>2275.7216164383563</v>
      </c>
      <c r="AC223" s="28">
        <v>7.9095063679673391E-3</v>
      </c>
      <c r="AD223">
        <v>0.95608190216712807</v>
      </c>
    </row>
    <row r="224" spans="16:30" x14ac:dyDescent="0.25">
      <c r="P224" s="28" t="s">
        <v>841</v>
      </c>
      <c r="Q224" s="28">
        <v>37.7048493150686</v>
      </c>
      <c r="AC224" s="28">
        <v>4.391809783287183E-2</v>
      </c>
      <c r="AD224">
        <v>0.99999999999999989</v>
      </c>
    </row>
    <row r="225" spans="17:29" x14ac:dyDescent="0.25">
      <c r="AC225" s="28"/>
    </row>
    <row r="226" spans="17:29" x14ac:dyDescent="0.25">
      <c r="Q226" s="28">
        <v>858.52646575342487</v>
      </c>
      <c r="Z226" s="28" t="s">
        <v>829</v>
      </c>
      <c r="AC226" s="28"/>
    </row>
  </sheetData>
  <autoFilter ref="D150:O150" xr:uid="{56A53FB6-A7CB-457E-B274-AE4AA9694EA9}">
    <sortState xmlns:xlrd2="http://schemas.microsoft.com/office/spreadsheetml/2017/richdata2" ref="D151:O171">
      <sortCondition descending="1" ref="M150"/>
    </sortState>
  </autoFilter>
  <mergeCells count="3">
    <mergeCell ref="E31:L31"/>
    <mergeCell ref="C84:M84"/>
    <mergeCell ref="C121:M121"/>
  </mergeCells>
  <conditionalFormatting sqref="O11">
    <cfRule type="containsText" dxfId="1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F24F427-4231-410D-928E-CEAA38D2E05A}">
          <x14:formula1>
            <xm:f>Hoja2!$A$2:$A$456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7A63-3BD9-4277-AF22-26E675A792AB}">
  <dimension ref="C3:N48"/>
  <sheetViews>
    <sheetView topLeftCell="A7" zoomScale="175" zoomScaleNormal="175" workbookViewId="0">
      <selection activeCell="M33" sqref="M33:N34"/>
    </sheetView>
  </sheetViews>
  <sheetFormatPr baseColWidth="10" defaultRowHeight="15" x14ac:dyDescent="0.25"/>
  <cols>
    <col min="3" max="3" width="29.140625" customWidth="1"/>
    <col min="4" max="4" width="25.28515625" customWidth="1"/>
    <col min="5" max="9" width="0" hidden="1" customWidth="1"/>
    <col min="10" max="10" width="21.7109375" hidden="1" customWidth="1"/>
    <col min="11" max="11" width="19.5703125" hidden="1" customWidth="1"/>
    <col min="12" max="12" width="17" hidden="1" customWidth="1"/>
  </cols>
  <sheetData>
    <row r="3" spans="3:14" x14ac:dyDescent="0.25">
      <c r="D3" t="s">
        <v>570</v>
      </c>
      <c r="E3" t="s">
        <v>784</v>
      </c>
      <c r="M3" t="s">
        <v>785</v>
      </c>
    </row>
    <row r="4" spans="3:14" x14ac:dyDescent="0.25">
      <c r="D4" t="s">
        <v>5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5" spans="3:14" x14ac:dyDescent="0.25">
      <c r="C5" t="s">
        <v>27</v>
      </c>
      <c r="D5" t="s">
        <v>867</v>
      </c>
      <c r="E5">
        <v>3.2048493150684929</v>
      </c>
      <c r="F5">
        <v>0</v>
      </c>
      <c r="G5">
        <v>0</v>
      </c>
      <c r="H5">
        <v>2.4595342465753429</v>
      </c>
      <c r="I5">
        <v>0.74531506849315077</v>
      </c>
      <c r="J5">
        <v>0</v>
      </c>
      <c r="K5">
        <v>0</v>
      </c>
      <c r="L5">
        <v>0</v>
      </c>
      <c r="M5">
        <v>48971.756410958893</v>
      </c>
    </row>
    <row r="8" spans="3:14" x14ac:dyDescent="0.25">
      <c r="D8" s="98" t="s">
        <v>5</v>
      </c>
      <c r="M8" t="s">
        <v>869</v>
      </c>
      <c r="N8" t="s">
        <v>868</v>
      </c>
    </row>
    <row r="9" spans="3:14" x14ac:dyDescent="0.25">
      <c r="C9" t="s">
        <v>27</v>
      </c>
      <c r="D9" t="s">
        <v>181</v>
      </c>
      <c r="E9">
        <v>0.58205479452054798</v>
      </c>
      <c r="F9">
        <v>0</v>
      </c>
      <c r="G9">
        <v>0</v>
      </c>
      <c r="H9">
        <v>0.58205479452054798</v>
      </c>
      <c r="I9">
        <v>0</v>
      </c>
      <c r="J9">
        <v>0</v>
      </c>
      <c r="K9">
        <v>0</v>
      </c>
      <c r="L9">
        <v>0</v>
      </c>
      <c r="M9">
        <v>19756.607616438356</v>
      </c>
      <c r="N9">
        <f t="shared" ref="N9:N40" si="0">+J9+L9-K9</f>
        <v>0</v>
      </c>
    </row>
    <row r="10" spans="3:14" x14ac:dyDescent="0.25">
      <c r="C10" t="s">
        <v>27</v>
      </c>
      <c r="D10" t="s">
        <v>30</v>
      </c>
      <c r="E10">
        <v>0.80073972602739718</v>
      </c>
      <c r="F10">
        <v>0</v>
      </c>
      <c r="G10">
        <v>0</v>
      </c>
      <c r="H10">
        <v>1.0684931506849316E-2</v>
      </c>
      <c r="I10">
        <v>0</v>
      </c>
      <c r="J10">
        <v>0.79002739726027382</v>
      </c>
      <c r="K10">
        <v>0.35413698630136992</v>
      </c>
      <c r="L10">
        <v>0</v>
      </c>
      <c r="M10">
        <v>3691.9893698630135</v>
      </c>
      <c r="N10">
        <f t="shared" si="0"/>
        <v>0.43589041095890391</v>
      </c>
    </row>
    <row r="11" spans="3:14" x14ac:dyDescent="0.25">
      <c r="C11" t="s">
        <v>27</v>
      </c>
      <c r="D11" t="s">
        <v>31</v>
      </c>
      <c r="E11">
        <v>0.39010958904109594</v>
      </c>
      <c r="F11">
        <v>0</v>
      </c>
      <c r="G11">
        <v>0</v>
      </c>
      <c r="H11">
        <v>4.8219178082191784E-3</v>
      </c>
      <c r="I11">
        <v>0</v>
      </c>
      <c r="J11">
        <v>0.38512328767123288</v>
      </c>
      <c r="K11">
        <v>0.17550684931506849</v>
      </c>
      <c r="L11">
        <v>0</v>
      </c>
      <c r="M11">
        <v>249.14413698630142</v>
      </c>
      <c r="N11">
        <f t="shared" si="0"/>
        <v>0.20961643835616439</v>
      </c>
    </row>
    <row r="12" spans="3:14" x14ac:dyDescent="0.25">
      <c r="C12" t="s">
        <v>327</v>
      </c>
      <c r="D12" t="s">
        <v>367</v>
      </c>
      <c r="E12">
        <v>0.23827397260273972</v>
      </c>
      <c r="F12">
        <v>0</v>
      </c>
      <c r="G12">
        <v>0</v>
      </c>
      <c r="H12">
        <v>0.1378630136986301</v>
      </c>
      <c r="I12">
        <v>0.10038356164383562</v>
      </c>
      <c r="J12">
        <v>0</v>
      </c>
      <c r="K12">
        <v>0</v>
      </c>
      <c r="L12">
        <v>0</v>
      </c>
      <c r="M12">
        <v>1476.5236986301368</v>
      </c>
      <c r="N12">
        <f t="shared" si="0"/>
        <v>0</v>
      </c>
    </row>
    <row r="13" spans="3:14" x14ac:dyDescent="0.25">
      <c r="C13" t="s">
        <v>27</v>
      </c>
      <c r="D13" t="s">
        <v>738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4459.6295890410956</v>
      </c>
      <c r="N13">
        <f t="shared" si="0"/>
        <v>0</v>
      </c>
    </row>
    <row r="14" spans="3:14" x14ac:dyDescent="0.25">
      <c r="C14" t="s">
        <v>327</v>
      </c>
      <c r="D14" t="s">
        <v>329</v>
      </c>
      <c r="E14">
        <v>0.50772602739726036</v>
      </c>
      <c r="F14">
        <v>0</v>
      </c>
      <c r="G14">
        <v>0</v>
      </c>
      <c r="H14">
        <v>5.1397260273972609E-2</v>
      </c>
      <c r="I14">
        <v>0.45632876712328768</v>
      </c>
      <c r="J14">
        <v>0</v>
      </c>
      <c r="K14">
        <v>0</v>
      </c>
      <c r="L14">
        <v>0</v>
      </c>
      <c r="M14">
        <v>10381.531479452055</v>
      </c>
      <c r="N14">
        <f t="shared" si="0"/>
        <v>0</v>
      </c>
    </row>
    <row r="15" spans="3:14" x14ac:dyDescent="0.25">
      <c r="C15" t="s">
        <v>327</v>
      </c>
      <c r="D15" t="s">
        <v>331</v>
      </c>
      <c r="E15">
        <v>0.6817534246575343</v>
      </c>
      <c r="F15">
        <v>0</v>
      </c>
      <c r="G15">
        <v>0</v>
      </c>
      <c r="H15">
        <v>0.18257534246575338</v>
      </c>
      <c r="I15">
        <v>0.49909589041095892</v>
      </c>
      <c r="J15">
        <v>0</v>
      </c>
      <c r="K15">
        <v>0</v>
      </c>
      <c r="L15">
        <v>0</v>
      </c>
      <c r="M15">
        <v>1737.8650958904109</v>
      </c>
      <c r="N15">
        <f t="shared" si="0"/>
        <v>0</v>
      </c>
    </row>
    <row r="16" spans="3:14" x14ac:dyDescent="0.25">
      <c r="C16" t="s">
        <v>27</v>
      </c>
      <c r="D16" t="s">
        <v>720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70553.994630136978</v>
      </c>
      <c r="N16">
        <f t="shared" si="0"/>
        <v>0</v>
      </c>
    </row>
    <row r="17" spans="3:14" x14ac:dyDescent="0.25">
      <c r="C17" t="s">
        <v>27</v>
      </c>
      <c r="D17" t="s">
        <v>726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226.03172602739721</v>
      </c>
      <c r="N17">
        <f t="shared" si="0"/>
        <v>0</v>
      </c>
    </row>
    <row r="18" spans="3:14" x14ac:dyDescent="0.25">
      <c r="C18" t="s">
        <v>27</v>
      </c>
      <c r="D18" t="s">
        <v>721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43276.035643835618</v>
      </c>
      <c r="N18">
        <f t="shared" si="0"/>
        <v>0</v>
      </c>
    </row>
    <row r="19" spans="3:14" x14ac:dyDescent="0.25">
      <c r="C19" t="s">
        <v>27</v>
      </c>
      <c r="D19" t="s">
        <v>189</v>
      </c>
      <c r="E19">
        <v>3.2048493150684929</v>
      </c>
      <c r="F19">
        <v>0</v>
      </c>
      <c r="G19">
        <v>0</v>
      </c>
      <c r="H19">
        <v>2.4595342465753429</v>
      </c>
      <c r="I19">
        <v>0.74531506849315077</v>
      </c>
      <c r="J19">
        <v>0</v>
      </c>
      <c r="K19">
        <v>0</v>
      </c>
      <c r="L19">
        <v>0</v>
      </c>
      <c r="M19">
        <v>48971.756410958893</v>
      </c>
      <c r="N19">
        <f t="shared" si="0"/>
        <v>0</v>
      </c>
    </row>
    <row r="20" spans="3:14" x14ac:dyDescent="0.25">
      <c r="C20" t="s">
        <v>27</v>
      </c>
      <c r="D20" t="s">
        <v>192</v>
      </c>
      <c r="E20">
        <v>0.58871232876712332</v>
      </c>
      <c r="F20">
        <v>0</v>
      </c>
      <c r="G20">
        <v>0</v>
      </c>
      <c r="H20">
        <v>0.46265753424657535</v>
      </c>
      <c r="I20">
        <v>0.12608219178082192</v>
      </c>
      <c r="J20">
        <v>0</v>
      </c>
      <c r="K20">
        <v>0</v>
      </c>
      <c r="L20">
        <v>0</v>
      </c>
      <c r="M20">
        <v>20119.028164383562</v>
      </c>
      <c r="N20">
        <f t="shared" si="0"/>
        <v>0</v>
      </c>
    </row>
    <row r="21" spans="3:14" x14ac:dyDescent="0.25">
      <c r="C21" t="s">
        <v>19</v>
      </c>
      <c r="D21" t="s">
        <v>216</v>
      </c>
      <c r="E21">
        <v>338.59232876712326</v>
      </c>
      <c r="F21">
        <v>0</v>
      </c>
      <c r="G21">
        <v>118.09841095890408</v>
      </c>
      <c r="H21">
        <v>1.4608219178082194</v>
      </c>
      <c r="I21">
        <v>32.129342465753425</v>
      </c>
      <c r="J21">
        <v>7.989232876712328</v>
      </c>
      <c r="K21">
        <v>7.4672328767123286</v>
      </c>
      <c r="L21">
        <v>178.9145479452055</v>
      </c>
      <c r="M21">
        <v>5802.3135890410958</v>
      </c>
      <c r="N21">
        <f t="shared" si="0"/>
        <v>179.43654794520549</v>
      </c>
    </row>
    <row r="22" spans="3:14" x14ac:dyDescent="0.25">
      <c r="C22" t="s">
        <v>19</v>
      </c>
      <c r="D22" t="s">
        <v>443</v>
      </c>
      <c r="E22">
        <v>148.728904109589</v>
      </c>
      <c r="F22">
        <v>0</v>
      </c>
      <c r="G22">
        <v>145.73846575342469</v>
      </c>
      <c r="H22">
        <v>0.51887671232876709</v>
      </c>
      <c r="I22">
        <v>2.4715342465753425</v>
      </c>
      <c r="J22">
        <v>0</v>
      </c>
      <c r="K22">
        <v>0</v>
      </c>
      <c r="L22">
        <v>0</v>
      </c>
      <c r="M22">
        <v>3032.86197260274</v>
      </c>
      <c r="N22">
        <f t="shared" si="0"/>
        <v>0</v>
      </c>
    </row>
    <row r="23" spans="3:14" x14ac:dyDescent="0.25">
      <c r="C23" t="s">
        <v>19</v>
      </c>
      <c r="D23" t="s">
        <v>218</v>
      </c>
      <c r="E23">
        <v>162.16504109589042</v>
      </c>
      <c r="F23">
        <v>0</v>
      </c>
      <c r="G23">
        <v>132.54701369863014</v>
      </c>
      <c r="H23">
        <v>0.25868493150684935</v>
      </c>
      <c r="I23">
        <v>3.6743835616438352</v>
      </c>
      <c r="J23">
        <v>8.5215616438356179</v>
      </c>
      <c r="K23">
        <v>0.79643835616438363</v>
      </c>
      <c r="L23">
        <v>17.163452054794519</v>
      </c>
      <c r="M23">
        <v>1396.6784383561644</v>
      </c>
      <c r="N23">
        <f t="shared" si="0"/>
        <v>24.888575342465753</v>
      </c>
    </row>
    <row r="24" spans="3:14" x14ac:dyDescent="0.25">
      <c r="C24" t="s">
        <v>61</v>
      </c>
      <c r="D24" t="s">
        <v>414</v>
      </c>
      <c r="E24">
        <v>0.22032876712328764</v>
      </c>
      <c r="F24">
        <v>0</v>
      </c>
      <c r="G24">
        <v>0</v>
      </c>
      <c r="H24">
        <v>5.2328767123287672E-3</v>
      </c>
      <c r="I24">
        <v>1.671232876712329E-3</v>
      </c>
      <c r="J24">
        <v>0.21312328767123284</v>
      </c>
      <c r="K24">
        <v>7.5369863013698649E-2</v>
      </c>
      <c r="L24">
        <v>2.7397260273972606E-4</v>
      </c>
      <c r="M24">
        <v>1266.3858904109591</v>
      </c>
      <c r="N24">
        <f t="shared" si="0"/>
        <v>0.13802739726027391</v>
      </c>
    </row>
    <row r="25" spans="3:14" x14ac:dyDescent="0.25">
      <c r="C25" t="s">
        <v>61</v>
      </c>
      <c r="D25" t="s">
        <v>415</v>
      </c>
      <c r="E25">
        <v>0.57435616438356163</v>
      </c>
      <c r="F25">
        <v>0</v>
      </c>
      <c r="G25">
        <v>0</v>
      </c>
      <c r="H25">
        <v>0.14101369863013699</v>
      </c>
      <c r="I25">
        <v>1.3561643835616439E-2</v>
      </c>
      <c r="J25">
        <v>0.41942465753424651</v>
      </c>
      <c r="K25">
        <v>0.14616438356164382</v>
      </c>
      <c r="L25">
        <v>3.5616438356164383E-4</v>
      </c>
      <c r="M25">
        <v>435.87805479452061</v>
      </c>
      <c r="N25">
        <f t="shared" si="0"/>
        <v>0.27361643835616434</v>
      </c>
    </row>
    <row r="26" spans="3:14" x14ac:dyDescent="0.25">
      <c r="C26" t="s">
        <v>61</v>
      </c>
      <c r="D26" t="s">
        <v>416</v>
      </c>
      <c r="E26">
        <v>1.1328493150684933</v>
      </c>
      <c r="F26">
        <v>0</v>
      </c>
      <c r="G26">
        <v>0</v>
      </c>
      <c r="H26">
        <v>8.1808219178082175E-2</v>
      </c>
      <c r="I26">
        <v>8.8164383561643855E-2</v>
      </c>
      <c r="J26">
        <v>0.96</v>
      </c>
      <c r="K26">
        <v>0.33778082191780817</v>
      </c>
      <c r="L26">
        <v>2.8493150684931507E-3</v>
      </c>
      <c r="M26">
        <v>2982.4176438356171</v>
      </c>
      <c r="N26">
        <f t="shared" si="0"/>
        <v>0.62506849315068491</v>
      </c>
    </row>
    <row r="27" spans="3:14" x14ac:dyDescent="0.25">
      <c r="C27" t="s">
        <v>19</v>
      </c>
      <c r="D27" t="s">
        <v>406</v>
      </c>
      <c r="E27">
        <v>114.48408219178081</v>
      </c>
      <c r="F27">
        <v>0</v>
      </c>
      <c r="G27">
        <v>111.18394520547945</v>
      </c>
      <c r="H27">
        <v>0.37649315068493155</v>
      </c>
      <c r="I27">
        <v>2.923643835616438</v>
      </c>
      <c r="J27">
        <v>0</v>
      </c>
      <c r="K27">
        <v>0</v>
      </c>
      <c r="L27">
        <v>0</v>
      </c>
      <c r="M27">
        <v>4583.6177808219181</v>
      </c>
      <c r="N27">
        <f t="shared" si="0"/>
        <v>0</v>
      </c>
    </row>
    <row r="28" spans="3:14" x14ac:dyDescent="0.25">
      <c r="C28" t="s">
        <v>89</v>
      </c>
      <c r="D28" t="s">
        <v>274</v>
      </c>
      <c r="E28">
        <v>1.729178082191781</v>
      </c>
      <c r="F28">
        <v>0</v>
      </c>
      <c r="G28">
        <v>0</v>
      </c>
      <c r="H28">
        <v>0.44695890410958899</v>
      </c>
      <c r="I28">
        <v>0.35380821917808214</v>
      </c>
      <c r="J28">
        <v>0.92838356164383562</v>
      </c>
      <c r="K28">
        <v>0</v>
      </c>
      <c r="L28">
        <v>0</v>
      </c>
      <c r="M28">
        <v>12274.754027397263</v>
      </c>
      <c r="N28">
        <f t="shared" si="0"/>
        <v>0.92838356164383562</v>
      </c>
    </row>
    <row r="29" spans="3:14" x14ac:dyDescent="0.25">
      <c r="C29" t="s">
        <v>89</v>
      </c>
      <c r="D29" t="s">
        <v>276</v>
      </c>
      <c r="E29">
        <v>5.0475342465753421</v>
      </c>
      <c r="F29">
        <v>0</v>
      </c>
      <c r="G29">
        <v>0</v>
      </c>
      <c r="H29">
        <v>1.1971506849315068</v>
      </c>
      <c r="I29">
        <v>1.042931506849315</v>
      </c>
      <c r="J29">
        <v>2.8074794520547948</v>
      </c>
      <c r="K29">
        <v>0</v>
      </c>
      <c r="L29">
        <v>0</v>
      </c>
      <c r="M29">
        <v>30059.642849315071</v>
      </c>
      <c r="N29">
        <f t="shared" si="0"/>
        <v>2.8074794520547948</v>
      </c>
    </row>
    <row r="30" spans="3:14" x14ac:dyDescent="0.25">
      <c r="C30" t="s">
        <v>27</v>
      </c>
      <c r="D30" t="s">
        <v>259</v>
      </c>
      <c r="E30">
        <v>0.32594520547945199</v>
      </c>
      <c r="F30">
        <v>0</v>
      </c>
      <c r="G30">
        <v>0</v>
      </c>
      <c r="H30">
        <v>0.32594520547945199</v>
      </c>
      <c r="I30">
        <v>0</v>
      </c>
      <c r="J30">
        <v>0</v>
      </c>
      <c r="K30">
        <v>0</v>
      </c>
      <c r="L30">
        <v>0</v>
      </c>
      <c r="M30">
        <v>9406.232876712329</v>
      </c>
      <c r="N30">
        <f t="shared" si="0"/>
        <v>0</v>
      </c>
    </row>
    <row r="31" spans="3:14" x14ac:dyDescent="0.25">
      <c r="C31" t="s">
        <v>124</v>
      </c>
      <c r="D31" t="s">
        <v>353</v>
      </c>
      <c r="E31">
        <v>3.4626301369863017</v>
      </c>
      <c r="F31">
        <v>0</v>
      </c>
      <c r="G31">
        <v>0</v>
      </c>
      <c r="H31">
        <v>3.4626301369863017</v>
      </c>
      <c r="I31">
        <v>0</v>
      </c>
      <c r="J31">
        <v>0</v>
      </c>
      <c r="K31">
        <v>0</v>
      </c>
      <c r="L31">
        <v>0</v>
      </c>
      <c r="M31">
        <v>1962.0646849315069</v>
      </c>
      <c r="N31">
        <f t="shared" si="0"/>
        <v>0</v>
      </c>
    </row>
    <row r="32" spans="3:14" x14ac:dyDescent="0.25">
      <c r="C32" t="s">
        <v>55</v>
      </c>
      <c r="D32" t="s">
        <v>398</v>
      </c>
      <c r="E32">
        <v>3.0927397260273972</v>
      </c>
      <c r="F32">
        <v>0</v>
      </c>
      <c r="G32">
        <v>0</v>
      </c>
      <c r="H32">
        <v>1.3545479452054794</v>
      </c>
      <c r="I32">
        <v>0.92394520547945225</v>
      </c>
      <c r="J32">
        <v>0</v>
      </c>
      <c r="K32">
        <v>0</v>
      </c>
      <c r="L32">
        <v>0.81427397260273982</v>
      </c>
      <c r="M32">
        <v>6688.0571232876719</v>
      </c>
      <c r="N32">
        <f t="shared" si="0"/>
        <v>0.81427397260273982</v>
      </c>
    </row>
    <row r="33" spans="3:14" x14ac:dyDescent="0.25">
      <c r="C33" t="s">
        <v>19</v>
      </c>
      <c r="D33" t="s">
        <v>409</v>
      </c>
      <c r="E33">
        <v>423.75076712328769</v>
      </c>
      <c r="F33">
        <v>0</v>
      </c>
      <c r="G33">
        <v>213.82797260273975</v>
      </c>
      <c r="H33">
        <v>1.1875890410958905</v>
      </c>
      <c r="I33">
        <v>8.8735890410958902</v>
      </c>
      <c r="J33">
        <v>142.09446575342469</v>
      </c>
      <c r="K33">
        <v>0</v>
      </c>
      <c r="L33">
        <v>57.767424657534249</v>
      </c>
      <c r="M33">
        <v>26403.53284931507</v>
      </c>
      <c r="N33">
        <f t="shared" si="0"/>
        <v>199.86189041095895</v>
      </c>
    </row>
    <row r="34" spans="3:14" x14ac:dyDescent="0.25">
      <c r="C34" t="s">
        <v>19</v>
      </c>
      <c r="D34" t="s">
        <v>445</v>
      </c>
      <c r="E34">
        <v>11.650109589041096</v>
      </c>
      <c r="F34">
        <v>0</v>
      </c>
      <c r="G34">
        <v>11.413068493150686</v>
      </c>
      <c r="H34">
        <v>3.2657534246575345E-2</v>
      </c>
      <c r="I34">
        <v>0.20435616438356166</v>
      </c>
      <c r="J34">
        <v>0</v>
      </c>
      <c r="K34">
        <v>0</v>
      </c>
      <c r="L34">
        <v>0</v>
      </c>
      <c r="M34">
        <v>604.87506849315071</v>
      </c>
      <c r="N34">
        <f t="shared" si="0"/>
        <v>0</v>
      </c>
    </row>
    <row r="35" spans="3:14" x14ac:dyDescent="0.25">
      <c r="C35" t="s">
        <v>27</v>
      </c>
      <c r="D35" t="s">
        <v>739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119308.68268493151</v>
      </c>
      <c r="N35">
        <f t="shared" si="0"/>
        <v>0</v>
      </c>
    </row>
    <row r="36" spans="3:14" x14ac:dyDescent="0.25">
      <c r="C36" t="s">
        <v>61</v>
      </c>
      <c r="D36" t="s">
        <v>402</v>
      </c>
      <c r="E36">
        <v>3.137397260273973</v>
      </c>
      <c r="F36">
        <v>0</v>
      </c>
      <c r="G36">
        <v>0</v>
      </c>
      <c r="H36">
        <v>9.2904109589041092E-2</v>
      </c>
      <c r="I36">
        <v>3.0444931506849313</v>
      </c>
      <c r="J36">
        <v>0</v>
      </c>
      <c r="K36">
        <v>0</v>
      </c>
      <c r="L36">
        <v>0</v>
      </c>
      <c r="M36">
        <v>4233.3403013698626</v>
      </c>
      <c r="N36">
        <f t="shared" si="0"/>
        <v>0</v>
      </c>
    </row>
    <row r="37" spans="3:14" x14ac:dyDescent="0.25">
      <c r="C37" t="s">
        <v>27</v>
      </c>
      <c r="D37" t="s">
        <v>39</v>
      </c>
      <c r="E37">
        <v>1.8127123287671232</v>
      </c>
      <c r="F37">
        <v>0</v>
      </c>
      <c r="G37">
        <v>0</v>
      </c>
      <c r="H37">
        <v>0.18879452054794518</v>
      </c>
      <c r="I37">
        <v>0</v>
      </c>
      <c r="J37">
        <v>1.6239178082191781</v>
      </c>
      <c r="K37">
        <v>0.76512328767123283</v>
      </c>
      <c r="L37">
        <v>0</v>
      </c>
      <c r="M37">
        <v>2770.0668219178083</v>
      </c>
      <c r="N37">
        <f t="shared" si="0"/>
        <v>0.85879452054794525</v>
      </c>
    </row>
    <row r="38" spans="3:14" x14ac:dyDescent="0.25">
      <c r="C38" t="s">
        <v>27</v>
      </c>
      <c r="D38" t="s">
        <v>40</v>
      </c>
      <c r="E38">
        <v>1.3907397260273975</v>
      </c>
      <c r="F38">
        <v>0</v>
      </c>
      <c r="G38">
        <v>0</v>
      </c>
      <c r="H38">
        <v>5.4849315068493158E-2</v>
      </c>
      <c r="I38">
        <v>0</v>
      </c>
      <c r="J38">
        <v>1.335917808219178</v>
      </c>
      <c r="K38">
        <v>0.6106027397260273</v>
      </c>
      <c r="L38">
        <v>0</v>
      </c>
      <c r="M38">
        <v>1440.7415616438357</v>
      </c>
      <c r="N38">
        <f t="shared" si="0"/>
        <v>0.72531506849315075</v>
      </c>
    </row>
    <row r="39" spans="3:14" x14ac:dyDescent="0.25">
      <c r="C39" t="s">
        <v>61</v>
      </c>
      <c r="D39" t="s">
        <v>73</v>
      </c>
      <c r="E39">
        <v>0.86709589041095891</v>
      </c>
      <c r="F39">
        <v>0</v>
      </c>
      <c r="G39">
        <v>0</v>
      </c>
      <c r="H39">
        <v>0.41205479452054788</v>
      </c>
      <c r="I39">
        <v>0.45498630136986301</v>
      </c>
      <c r="J39">
        <v>0</v>
      </c>
      <c r="K39">
        <v>0</v>
      </c>
      <c r="L39">
        <v>0</v>
      </c>
      <c r="M39">
        <v>4154.1152328767121</v>
      </c>
      <c r="N39">
        <f t="shared" si="0"/>
        <v>0</v>
      </c>
    </row>
    <row r="40" spans="3:14" x14ac:dyDescent="0.25">
      <c r="C40" t="s">
        <v>146</v>
      </c>
      <c r="D40" t="s">
        <v>337</v>
      </c>
      <c r="E40">
        <v>5.0572054794520547</v>
      </c>
      <c r="F40">
        <v>0</v>
      </c>
      <c r="G40">
        <v>0</v>
      </c>
      <c r="H40">
        <v>0.21123287671232879</v>
      </c>
      <c r="I40">
        <v>2.4027123287671235</v>
      </c>
      <c r="J40">
        <v>0</v>
      </c>
      <c r="K40">
        <v>0</v>
      </c>
      <c r="L40">
        <v>2.4430958904109596</v>
      </c>
      <c r="M40">
        <v>17849.99879452055</v>
      </c>
      <c r="N40">
        <f t="shared" si="0"/>
        <v>2.4430958904109596</v>
      </c>
    </row>
    <row r="45" spans="3:14" x14ac:dyDescent="0.25">
      <c r="M45">
        <v>481556.39580821921</v>
      </c>
    </row>
    <row r="48" spans="3:14" x14ac:dyDescent="0.25">
      <c r="M48">
        <v>0.90426137201314793</v>
      </c>
    </row>
  </sheetData>
  <autoFilter ref="C8:N8" xr:uid="{9C4D7A63-3BD9-4277-AF22-26E675A792AB}">
    <sortState xmlns:xlrd2="http://schemas.microsoft.com/office/spreadsheetml/2017/richdata2" ref="C9:N40">
      <sortCondition ref="D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BE5F-0CF2-495D-97A9-FF7607B68907}">
  <dimension ref="A2:AB90"/>
  <sheetViews>
    <sheetView zoomScale="85" zoomScaleNormal="85" workbookViewId="0">
      <selection activeCell="D4" sqref="D4"/>
    </sheetView>
  </sheetViews>
  <sheetFormatPr baseColWidth="10" defaultRowHeight="15" x14ac:dyDescent="0.25"/>
  <cols>
    <col min="1" max="2" width="11.42578125" style="28"/>
    <col min="3" max="3" width="23.5703125" style="28" customWidth="1"/>
    <col min="4" max="4" width="22.7109375" style="28" customWidth="1"/>
    <col min="5" max="10" width="15.7109375" style="28" customWidth="1"/>
    <col min="11" max="11" width="23.7109375" style="28" customWidth="1"/>
    <col min="12" max="12" width="15.7109375" style="28" customWidth="1"/>
    <col min="13" max="13" width="22.140625" style="28" customWidth="1"/>
    <col min="14" max="28" width="11.42578125" style="28"/>
  </cols>
  <sheetData>
    <row r="2" spans="1:28" x14ac:dyDescent="0.25">
      <c r="C2" s="28" t="s">
        <v>792</v>
      </c>
      <c r="D2" s="28" t="s">
        <v>422</v>
      </c>
    </row>
    <row r="3" spans="1:28" ht="15.75" thickBot="1" x14ac:dyDescent="0.3">
      <c r="F3" s="28" t="s">
        <v>189</v>
      </c>
    </row>
    <row r="4" spans="1:28" x14ac:dyDescent="0.25">
      <c r="C4" s="56" t="s">
        <v>5</v>
      </c>
      <c r="D4" s="57" t="s">
        <v>472</v>
      </c>
      <c r="F4" s="28" t="s">
        <v>189</v>
      </c>
    </row>
    <row r="5" spans="1:28" x14ac:dyDescent="0.25">
      <c r="C5" s="62" t="s">
        <v>788</v>
      </c>
      <c r="D5" s="58" t="str">
        <f>+_xlfn.XLOOKUP($D$4,'Compilado-g-19'!F3:F3524,'Compilado-g-19'!C3:C3524)</f>
        <v>NORTE DE SANTANDER</v>
      </c>
      <c r="F5" s="28" t="s">
        <v>192</v>
      </c>
    </row>
    <row r="6" spans="1:28" x14ac:dyDescent="0.25">
      <c r="C6" s="62" t="s">
        <v>789</v>
      </c>
      <c r="D6" s="58" t="e">
        <f>+_xlfn.XLOOKUP($D$4,'Combinado-o-19'!E13:E467,'Combinado-o-19'!A13:A467)</f>
        <v>#N/A</v>
      </c>
      <c r="F6" s="28" t="s">
        <v>192</v>
      </c>
    </row>
    <row r="7" spans="1:28" x14ac:dyDescent="0.25">
      <c r="C7" s="63" t="s">
        <v>790</v>
      </c>
      <c r="D7" s="59" t="str">
        <f>+_xlfn.XLOOKUP($D$4,'Compilado-g-19'!F3:F3524,'Compilado-g-19'!E3:E3524)</f>
        <v>ECOPETROL S.A.</v>
      </c>
    </row>
    <row r="8" spans="1:28" ht="15.75" thickBot="1" x14ac:dyDescent="0.3">
      <c r="C8" s="64" t="s">
        <v>791</v>
      </c>
      <c r="D8" s="60" t="e">
        <f>+_xlfn.XLOOKUP($D$4,'Combinado-o-19'!E13:E467,'Combinado-o-19'!C13:C467)</f>
        <v>#N/A</v>
      </c>
    </row>
    <row r="10" spans="1:28" s="27" customFormat="1" ht="30" x14ac:dyDescent="0.25">
      <c r="A10" s="29"/>
      <c r="B10" s="29"/>
      <c r="C10" s="29"/>
      <c r="D10" s="29" t="s">
        <v>1</v>
      </c>
      <c r="E10" s="30" t="s">
        <v>7</v>
      </c>
      <c r="F10" s="30" t="s">
        <v>8</v>
      </c>
      <c r="G10" s="30" t="s">
        <v>9</v>
      </c>
      <c r="H10" s="30" t="s">
        <v>10</v>
      </c>
      <c r="I10" s="30" t="s">
        <v>11</v>
      </c>
      <c r="J10" s="30" t="s">
        <v>12</v>
      </c>
      <c r="K10" s="30" t="s">
        <v>13</v>
      </c>
      <c r="L10" s="30" t="s">
        <v>14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5">
      <c r="D11" s="31" t="s">
        <v>569</v>
      </c>
      <c r="E11" s="28">
        <f>+SUMIFS('Compilado-g-19'!H$3:H$3524,'Compilado-g-19'!$F$3:$F$3524,$D$4)</f>
        <v>12982.800000000001</v>
      </c>
      <c r="F11" s="28">
        <f>+SUMIFS('Compilado-g-19'!I3:I3524,'Compilado-g-19'!$F$3:$F$3524,$D$4)</f>
        <v>0</v>
      </c>
      <c r="G11" s="28">
        <f>+SUMIFS('Compilado-g-19'!J3:J3524,'Compilado-g-19'!$F$3:$F$3524,$D$4)</f>
        <v>0</v>
      </c>
      <c r="H11" s="28">
        <f>+SUMIFS('Compilado-g-19'!K3:K3524,'Compilado-g-19'!$F$3:$F$3524,$D$4)</f>
        <v>0</v>
      </c>
      <c r="I11" s="28">
        <f>+SUMIFS('Compilado-g-19'!L3:L3524,'Compilado-g-19'!$F$3:$F$3524,$D$4)</f>
        <v>0</v>
      </c>
      <c r="J11" s="28">
        <f>+SUMIFS('Compilado-g-19'!M3:M3524,'Compilado-g-19'!$F$3:$F$3524,$D$4)</f>
        <v>12982.800000000001</v>
      </c>
      <c r="K11" s="28">
        <f>+SUMIFS('Compilado-g-19'!N3:N3524,'Compilado-g-19'!$F$3:$F$3524,$D$4)</f>
        <v>1303.9200000000003</v>
      </c>
      <c r="L11" s="28">
        <f>+SUMIFS('Compilado-g-19'!O3:O3524,'Compilado-g-19'!$F$3:$F$3524,$D$4)</f>
        <v>0</v>
      </c>
      <c r="N11" s="28">
        <f>+E11-SUM(E12:E23)</f>
        <v>0</v>
      </c>
      <c r="O11" s="32" t="str">
        <f>+IF(N11&gt;-1,"CORRECTO",IF(N11&lt;1,"CORRECTO"))</f>
        <v>CORRECTO</v>
      </c>
    </row>
    <row r="12" spans="1:28" x14ac:dyDescent="0.25">
      <c r="D12" s="31">
        <v>1</v>
      </c>
      <c r="E12" s="28">
        <f>+SUMIFS('Compilado-g-19'!H$3:H$3524,'Compilado-g-19'!$F$3:$F$3524,$D$4,'Compilado-g-19'!$B$3:$B$3524,'Balance Gas'!$D12)</f>
        <v>932.68</v>
      </c>
      <c r="F12" s="28">
        <f>+SUMIFS('Compilado-g-19'!I$3:I$3524,'Compilado-g-19'!$F$3:$F$3524,$D$4,'Compilado-g-19'!$B$3:$B$3524,'Balance Gas'!$D12)</f>
        <v>0</v>
      </c>
      <c r="G12" s="28">
        <f>+SUMIFS('Compilado-g-19'!J$3:J$3524,'Compilado-g-19'!$F$3:$F$3524,$D$4,'Compilado-g-19'!$B$3:$B$3524,'Balance Gas'!$D12)</f>
        <v>0</v>
      </c>
      <c r="H12" s="28">
        <f>+SUMIFS('Compilado-g-19'!K$3:K$3524,'Compilado-g-19'!$F$3:$F$3524,$D$4,'Compilado-g-19'!$B$3:$B$3524,'Balance Gas'!$D12)</f>
        <v>0</v>
      </c>
      <c r="I12" s="28">
        <f>+SUMIFS('Compilado-g-19'!L$3:L$3524,'Compilado-g-19'!$F$3:$F$3524,$D$4,'Compilado-g-19'!$B$3:$B$3524,'Balance Gas'!$D12)</f>
        <v>0</v>
      </c>
      <c r="J12" s="28">
        <f>+SUMIFS('Compilado-g-19'!M$3:M$3524,'Compilado-g-19'!$F$3:$F$3524,$D$4,'Compilado-g-19'!$B$3:$B$3524,'Balance Gas'!$D12)</f>
        <v>932.68</v>
      </c>
      <c r="K12" s="28">
        <f>+SUMIFS('Compilado-g-19'!N$3:N$3524,'Compilado-g-19'!$F$3:$F$3524,$D$4,'Compilado-g-19'!$B$3:$B$3524,'Balance Gas'!$D12)</f>
        <v>72.73</v>
      </c>
      <c r="L12" s="28">
        <f>+SUMIFS('Compilado-g-19'!O$3:O$3524,'Compilado-g-19'!$F$3:$F$3524,$D$4,'Compilado-g-19'!$B$3:$B$3524,'Balance Gas'!$D12)</f>
        <v>0</v>
      </c>
    </row>
    <row r="13" spans="1:28" x14ac:dyDescent="0.25">
      <c r="D13" s="31">
        <v>2</v>
      </c>
      <c r="E13" s="28">
        <f>+SUMIFS('Compilado-g-19'!H$3:H$3524,'Compilado-g-19'!$F$3:$F$3524,$D$4,'Compilado-g-19'!$B$3:$B$3524,'Balance Gas'!$D13)</f>
        <v>882.35</v>
      </c>
      <c r="F13" s="28">
        <f>+SUMIFS('Compilado-g-19'!I$3:I$3524,'Compilado-g-19'!$F$3:$F$3524,$D$4,'Compilado-g-19'!$B$3:$B$3524,'Balance Gas'!$D13)</f>
        <v>0</v>
      </c>
      <c r="G13" s="28">
        <f>+SUMIFS('Compilado-g-19'!J$3:J$3524,'Compilado-g-19'!$F$3:$F$3524,$D$4,'Compilado-g-19'!$B$3:$B$3524,'Balance Gas'!$D13)</f>
        <v>0</v>
      </c>
      <c r="H13" s="28">
        <f>+SUMIFS('Compilado-g-19'!K$3:K$3524,'Compilado-g-19'!$F$3:$F$3524,$D$4,'Compilado-g-19'!$B$3:$B$3524,'Balance Gas'!$D13)</f>
        <v>0</v>
      </c>
      <c r="I13" s="28">
        <f>+SUMIFS('Compilado-g-19'!L$3:L$3524,'Compilado-g-19'!$F$3:$F$3524,$D$4,'Compilado-g-19'!$B$3:$B$3524,'Balance Gas'!$D13)</f>
        <v>0</v>
      </c>
      <c r="J13" s="28">
        <f>+SUMIFS('Compilado-g-19'!M$3:M$3524,'Compilado-g-19'!$F$3:$F$3524,$D$4,'Compilado-g-19'!$B$3:$B$3524,'Balance Gas'!$D13)</f>
        <v>882.35</v>
      </c>
      <c r="K13" s="28">
        <f>+SUMIFS('Compilado-g-19'!N$3:N$3524,'Compilado-g-19'!$F$3:$F$3524,$D$4,'Compilado-g-19'!$B$3:$B$3524,'Balance Gas'!$D13)</f>
        <v>90.42</v>
      </c>
      <c r="L13" s="28">
        <f>+SUMIFS('Compilado-g-19'!O$3:O$3524,'Compilado-g-19'!$F$3:$F$3524,$D$4,'Compilado-g-19'!$B$3:$B$3524,'Balance Gas'!$D13)</f>
        <v>0</v>
      </c>
    </row>
    <row r="14" spans="1:28" x14ac:dyDescent="0.25">
      <c r="D14" s="31">
        <v>3</v>
      </c>
      <c r="E14" s="28">
        <f>+SUMIFS('Compilado-g-19'!H$3:H$3524,'Compilado-g-19'!$F$3:$F$3524,$D$4,'Compilado-g-19'!$B$3:$B$3524,'Balance Gas'!$D14)</f>
        <v>1107.83</v>
      </c>
      <c r="F14" s="28">
        <f>+SUMIFS('Compilado-g-19'!I$3:I$3524,'Compilado-g-19'!$F$3:$F$3524,$D$4,'Compilado-g-19'!$B$3:$B$3524,'Balance Gas'!$D14)</f>
        <v>0</v>
      </c>
      <c r="G14" s="28">
        <f>+SUMIFS('Compilado-g-19'!J$3:J$3524,'Compilado-g-19'!$F$3:$F$3524,$D$4,'Compilado-g-19'!$B$3:$B$3524,'Balance Gas'!$D14)</f>
        <v>0</v>
      </c>
      <c r="H14" s="28">
        <f>+SUMIFS('Compilado-g-19'!K$3:K$3524,'Compilado-g-19'!$F$3:$F$3524,$D$4,'Compilado-g-19'!$B$3:$B$3524,'Balance Gas'!$D14)</f>
        <v>0</v>
      </c>
      <c r="I14" s="28">
        <f>+SUMIFS('Compilado-g-19'!L$3:L$3524,'Compilado-g-19'!$F$3:$F$3524,$D$4,'Compilado-g-19'!$B$3:$B$3524,'Balance Gas'!$D14)</f>
        <v>0</v>
      </c>
      <c r="J14" s="28">
        <f>+SUMIFS('Compilado-g-19'!M$3:M$3524,'Compilado-g-19'!$F$3:$F$3524,$D$4,'Compilado-g-19'!$B$3:$B$3524,'Balance Gas'!$D14)</f>
        <v>1107.83</v>
      </c>
      <c r="K14" s="28">
        <f>+SUMIFS('Compilado-g-19'!N$3:N$3524,'Compilado-g-19'!$F$3:$F$3524,$D$4,'Compilado-g-19'!$B$3:$B$3524,'Balance Gas'!$D14)</f>
        <v>112.18</v>
      </c>
      <c r="L14" s="28">
        <f>+SUMIFS('Compilado-g-19'!O$3:O$3524,'Compilado-g-19'!$F$3:$F$3524,$D$4,'Compilado-g-19'!$B$3:$B$3524,'Balance Gas'!$D14)</f>
        <v>0</v>
      </c>
    </row>
    <row r="15" spans="1:28" x14ac:dyDescent="0.25">
      <c r="D15" s="31">
        <v>4</v>
      </c>
      <c r="E15" s="28">
        <f>+SUMIFS('Compilado-g-19'!H$3:H$3524,'Compilado-g-19'!$F$3:$F$3524,$D$4,'Compilado-g-19'!$B$3:$B$3524,'Balance Gas'!$D15)</f>
        <v>1270.8800000000001</v>
      </c>
      <c r="F15" s="28">
        <f>+SUMIFS('Compilado-g-19'!I$3:I$3524,'Compilado-g-19'!$F$3:$F$3524,$D$4,'Compilado-g-19'!$B$3:$B$3524,'Balance Gas'!$D15)</f>
        <v>0</v>
      </c>
      <c r="G15" s="28">
        <f>+SUMIFS('Compilado-g-19'!J$3:J$3524,'Compilado-g-19'!$F$3:$F$3524,$D$4,'Compilado-g-19'!$B$3:$B$3524,'Balance Gas'!$D15)</f>
        <v>0</v>
      </c>
      <c r="H15" s="28">
        <f>+SUMIFS('Compilado-g-19'!K$3:K$3524,'Compilado-g-19'!$F$3:$F$3524,$D$4,'Compilado-g-19'!$B$3:$B$3524,'Balance Gas'!$D15)</f>
        <v>0</v>
      </c>
      <c r="I15" s="28">
        <f>+SUMIFS('Compilado-g-19'!L$3:L$3524,'Compilado-g-19'!$F$3:$F$3524,$D$4,'Compilado-g-19'!$B$3:$B$3524,'Balance Gas'!$D15)</f>
        <v>0</v>
      </c>
      <c r="J15" s="28">
        <f>+SUMIFS('Compilado-g-19'!M$3:M$3524,'Compilado-g-19'!$F$3:$F$3524,$D$4,'Compilado-g-19'!$B$3:$B$3524,'Balance Gas'!$D15)</f>
        <v>1270.8800000000001</v>
      </c>
      <c r="K15" s="28">
        <f>+SUMIFS('Compilado-g-19'!N$3:N$3524,'Compilado-g-19'!$F$3:$F$3524,$D$4,'Compilado-g-19'!$B$3:$B$3524,'Balance Gas'!$D15)</f>
        <v>130.03</v>
      </c>
      <c r="L15" s="28">
        <f>+SUMIFS('Compilado-g-19'!O$3:O$3524,'Compilado-g-19'!$F$3:$F$3524,$D$4,'Compilado-g-19'!$B$3:$B$3524,'Balance Gas'!$D15)</f>
        <v>0</v>
      </c>
    </row>
    <row r="16" spans="1:28" x14ac:dyDescent="0.25">
      <c r="D16" s="31">
        <v>5</v>
      </c>
      <c r="E16" s="28">
        <f>+SUMIFS('Compilado-g-19'!H$3:H$3524,'Compilado-g-19'!$F$3:$F$3524,$D$4,'Compilado-g-19'!$B$3:$B$3524,'Balance Gas'!$D16)</f>
        <v>1316.52</v>
      </c>
      <c r="F16" s="28">
        <f>+SUMIFS('Compilado-g-19'!I$3:I$3524,'Compilado-g-19'!$F$3:$F$3524,$D$4,'Compilado-g-19'!$B$3:$B$3524,'Balance Gas'!$D16)</f>
        <v>0</v>
      </c>
      <c r="G16" s="28">
        <f>+SUMIFS('Compilado-g-19'!J$3:J$3524,'Compilado-g-19'!$F$3:$F$3524,$D$4,'Compilado-g-19'!$B$3:$B$3524,'Balance Gas'!$D16)</f>
        <v>0</v>
      </c>
      <c r="H16" s="28">
        <f>+SUMIFS('Compilado-g-19'!K$3:K$3524,'Compilado-g-19'!$F$3:$F$3524,$D$4,'Compilado-g-19'!$B$3:$B$3524,'Balance Gas'!$D16)</f>
        <v>0</v>
      </c>
      <c r="I16" s="28">
        <f>+SUMIFS('Compilado-g-19'!L$3:L$3524,'Compilado-g-19'!$F$3:$F$3524,$D$4,'Compilado-g-19'!$B$3:$B$3524,'Balance Gas'!$D16)</f>
        <v>0</v>
      </c>
      <c r="J16" s="28">
        <f>+SUMIFS('Compilado-g-19'!M$3:M$3524,'Compilado-g-19'!$F$3:$F$3524,$D$4,'Compilado-g-19'!$B$3:$B$3524,'Balance Gas'!$D16)</f>
        <v>1316.52</v>
      </c>
      <c r="K16" s="28">
        <f>+SUMIFS('Compilado-g-19'!N$3:N$3524,'Compilado-g-19'!$F$3:$F$3524,$D$4,'Compilado-g-19'!$B$3:$B$3524,'Balance Gas'!$D16)</f>
        <v>135.24</v>
      </c>
      <c r="L16" s="28">
        <f>+SUMIFS('Compilado-g-19'!O$3:O$3524,'Compilado-g-19'!$F$3:$F$3524,$D$4,'Compilado-g-19'!$B$3:$B$3524,'Balance Gas'!$D16)</f>
        <v>0</v>
      </c>
    </row>
    <row r="17" spans="4:14" x14ac:dyDescent="0.25">
      <c r="D17" s="31">
        <v>6</v>
      </c>
      <c r="E17" s="28">
        <f>+SUMIFS('Compilado-g-19'!H$3:H$3524,'Compilado-g-19'!$F$3:$F$3524,$D$4,'Compilado-g-19'!$B$3:$B$3524,'Balance Gas'!$D17)</f>
        <v>846.32</v>
      </c>
      <c r="F17" s="28">
        <f>+SUMIFS('Compilado-g-19'!I$3:I$3524,'Compilado-g-19'!$F$3:$F$3524,$D$4,'Compilado-g-19'!$B$3:$B$3524,'Balance Gas'!$D17)</f>
        <v>0</v>
      </c>
      <c r="G17" s="28">
        <f>+SUMIFS('Compilado-g-19'!J$3:J$3524,'Compilado-g-19'!$F$3:$F$3524,$D$4,'Compilado-g-19'!$B$3:$B$3524,'Balance Gas'!$D17)</f>
        <v>0</v>
      </c>
      <c r="H17" s="28">
        <f>+SUMIFS('Compilado-g-19'!K$3:K$3524,'Compilado-g-19'!$F$3:$F$3524,$D$4,'Compilado-g-19'!$B$3:$B$3524,'Balance Gas'!$D17)</f>
        <v>0</v>
      </c>
      <c r="I17" s="28">
        <f>+SUMIFS('Compilado-g-19'!L$3:L$3524,'Compilado-g-19'!$F$3:$F$3524,$D$4,'Compilado-g-19'!$B$3:$B$3524,'Balance Gas'!$D17)</f>
        <v>0</v>
      </c>
      <c r="J17" s="28">
        <f>+SUMIFS('Compilado-g-19'!M$3:M$3524,'Compilado-g-19'!$F$3:$F$3524,$D$4,'Compilado-g-19'!$B$3:$B$3524,'Balance Gas'!$D17)</f>
        <v>846.32</v>
      </c>
      <c r="K17" s="28">
        <f>+SUMIFS('Compilado-g-19'!N$3:N$3524,'Compilado-g-19'!$F$3:$F$3524,$D$4,'Compilado-g-19'!$B$3:$B$3524,'Balance Gas'!$D17)</f>
        <v>87.06</v>
      </c>
      <c r="L17" s="28">
        <f>+SUMIFS('Compilado-g-19'!O$3:O$3524,'Compilado-g-19'!$F$3:$F$3524,$D$4,'Compilado-g-19'!$B$3:$B$3524,'Balance Gas'!$D17)</f>
        <v>0</v>
      </c>
    </row>
    <row r="18" spans="4:14" x14ac:dyDescent="0.25">
      <c r="D18" s="31">
        <v>7</v>
      </c>
      <c r="E18" s="28">
        <f>+SUMIFS('Compilado-g-19'!H$3:H$3524,'Compilado-g-19'!$F$3:$F$3524,$D$4,'Compilado-g-19'!$B$3:$B$3524,'Balance Gas'!$D18)</f>
        <v>657</v>
      </c>
      <c r="F18" s="28">
        <f>+SUMIFS('Compilado-g-19'!I$3:I$3524,'Compilado-g-19'!$F$3:$F$3524,$D$4,'Compilado-g-19'!$B$3:$B$3524,'Balance Gas'!$D18)</f>
        <v>0</v>
      </c>
      <c r="G18" s="28">
        <f>+SUMIFS('Compilado-g-19'!J$3:J$3524,'Compilado-g-19'!$F$3:$F$3524,$D$4,'Compilado-g-19'!$B$3:$B$3524,'Balance Gas'!$D18)</f>
        <v>0</v>
      </c>
      <c r="H18" s="28">
        <f>+SUMIFS('Compilado-g-19'!K$3:K$3524,'Compilado-g-19'!$F$3:$F$3524,$D$4,'Compilado-g-19'!$B$3:$B$3524,'Balance Gas'!$D18)</f>
        <v>0</v>
      </c>
      <c r="I18" s="28">
        <f>+SUMIFS('Compilado-g-19'!L$3:L$3524,'Compilado-g-19'!$F$3:$F$3524,$D$4,'Compilado-g-19'!$B$3:$B$3524,'Balance Gas'!$D18)</f>
        <v>0</v>
      </c>
      <c r="J18" s="28">
        <f>+SUMIFS('Compilado-g-19'!M$3:M$3524,'Compilado-g-19'!$F$3:$F$3524,$D$4,'Compilado-g-19'!$B$3:$B$3524,'Balance Gas'!$D18)</f>
        <v>657</v>
      </c>
      <c r="K18" s="28">
        <f>+SUMIFS('Compilado-g-19'!N$3:N$3524,'Compilado-g-19'!$F$3:$F$3524,$D$4,'Compilado-g-19'!$B$3:$B$3524,'Balance Gas'!$D18)</f>
        <v>69.099999999999994</v>
      </c>
      <c r="L18" s="28">
        <f>+SUMIFS('Compilado-g-19'!O$3:O$3524,'Compilado-g-19'!$F$3:$F$3524,$D$4,'Compilado-g-19'!$B$3:$B$3524,'Balance Gas'!$D18)</f>
        <v>0</v>
      </c>
    </row>
    <row r="19" spans="4:14" x14ac:dyDescent="0.25">
      <c r="D19" s="31">
        <v>8</v>
      </c>
      <c r="E19" s="28">
        <f>+SUMIFS('Compilado-g-19'!H$3:H$3524,'Compilado-g-19'!$F$3:$F$3524,$D$4,'Compilado-g-19'!$B$3:$B$3524,'Balance Gas'!$D19)</f>
        <v>1238.6099999999999</v>
      </c>
      <c r="F19" s="28">
        <f>+SUMIFS('Compilado-g-19'!I$3:I$3524,'Compilado-g-19'!$F$3:$F$3524,$D$4,'Compilado-g-19'!$B$3:$B$3524,'Balance Gas'!$D19)</f>
        <v>0</v>
      </c>
      <c r="G19" s="28">
        <f>+SUMIFS('Compilado-g-19'!J$3:J$3524,'Compilado-g-19'!$F$3:$F$3524,$D$4,'Compilado-g-19'!$B$3:$B$3524,'Balance Gas'!$D19)</f>
        <v>0</v>
      </c>
      <c r="H19" s="28">
        <f>+SUMIFS('Compilado-g-19'!K$3:K$3524,'Compilado-g-19'!$F$3:$F$3524,$D$4,'Compilado-g-19'!$B$3:$B$3524,'Balance Gas'!$D19)</f>
        <v>0</v>
      </c>
      <c r="I19" s="28">
        <f>+SUMIFS('Compilado-g-19'!L$3:L$3524,'Compilado-g-19'!$F$3:$F$3524,$D$4,'Compilado-g-19'!$B$3:$B$3524,'Balance Gas'!$D19)</f>
        <v>0</v>
      </c>
      <c r="J19" s="28">
        <f>+SUMIFS('Compilado-g-19'!M$3:M$3524,'Compilado-g-19'!$F$3:$F$3524,$D$4,'Compilado-g-19'!$B$3:$B$3524,'Balance Gas'!$D19)</f>
        <v>1238.6099999999999</v>
      </c>
      <c r="K19" s="28">
        <f>+SUMIFS('Compilado-g-19'!N$3:N$3524,'Compilado-g-19'!$F$3:$F$3524,$D$4,'Compilado-g-19'!$B$3:$B$3524,'Balance Gas'!$D19)</f>
        <v>129.9</v>
      </c>
      <c r="L19" s="28">
        <f>+SUMIFS('Compilado-g-19'!O$3:O$3524,'Compilado-g-19'!$F$3:$F$3524,$D$4,'Compilado-g-19'!$B$3:$B$3524,'Balance Gas'!$D19)</f>
        <v>0</v>
      </c>
    </row>
    <row r="20" spans="4:14" x14ac:dyDescent="0.25">
      <c r="D20" s="31">
        <v>9</v>
      </c>
      <c r="E20" s="28">
        <f>+SUMIFS('Compilado-g-19'!H$3:H$3524,'Compilado-g-19'!$F$3:$F$3524,$D$4,'Compilado-g-19'!$B$3:$B$3524,'Balance Gas'!$D20)</f>
        <v>1274.51</v>
      </c>
      <c r="F20" s="28">
        <f>+SUMIFS('Compilado-g-19'!I$3:I$3524,'Compilado-g-19'!$F$3:$F$3524,$D$4,'Compilado-g-19'!$B$3:$B$3524,'Balance Gas'!$D20)</f>
        <v>0</v>
      </c>
      <c r="G20" s="28">
        <f>+SUMIFS('Compilado-g-19'!J$3:J$3524,'Compilado-g-19'!$F$3:$F$3524,$D$4,'Compilado-g-19'!$B$3:$B$3524,'Balance Gas'!$D20)</f>
        <v>0</v>
      </c>
      <c r="H20" s="28">
        <f>+SUMIFS('Compilado-g-19'!K$3:K$3524,'Compilado-g-19'!$F$3:$F$3524,$D$4,'Compilado-g-19'!$B$3:$B$3524,'Balance Gas'!$D20)</f>
        <v>0</v>
      </c>
      <c r="I20" s="28">
        <f>+SUMIFS('Compilado-g-19'!L$3:L$3524,'Compilado-g-19'!$F$3:$F$3524,$D$4,'Compilado-g-19'!$B$3:$B$3524,'Balance Gas'!$D20)</f>
        <v>0</v>
      </c>
      <c r="J20" s="28">
        <f>+SUMIFS('Compilado-g-19'!M$3:M$3524,'Compilado-g-19'!$F$3:$F$3524,$D$4,'Compilado-g-19'!$B$3:$B$3524,'Balance Gas'!$D20)</f>
        <v>1274.51</v>
      </c>
      <c r="K20" s="28">
        <f>+SUMIFS('Compilado-g-19'!N$3:N$3524,'Compilado-g-19'!$F$3:$F$3524,$D$4,'Compilado-g-19'!$B$3:$B$3524,'Balance Gas'!$D20)</f>
        <v>130.85</v>
      </c>
      <c r="L20" s="28">
        <f>+SUMIFS('Compilado-g-19'!O$3:O$3524,'Compilado-g-19'!$F$3:$F$3524,$D$4,'Compilado-g-19'!$B$3:$B$3524,'Balance Gas'!$D20)</f>
        <v>0</v>
      </c>
    </row>
    <row r="21" spans="4:14" x14ac:dyDescent="0.25">
      <c r="D21" s="31">
        <v>10</v>
      </c>
      <c r="E21" s="28">
        <f>+SUMIFS('Compilado-g-19'!H$3:H$3524,'Compilado-g-19'!$F$3:$F$3524,$D$4,'Compilado-g-19'!$B$3:$B$3524,'Balance Gas'!$D21)</f>
        <v>1211.28</v>
      </c>
      <c r="F21" s="28">
        <f>+SUMIFS('Compilado-g-19'!I$3:I$3524,'Compilado-g-19'!$F$3:$F$3524,$D$4,'Compilado-g-19'!$B$3:$B$3524,'Balance Gas'!$D21)</f>
        <v>0</v>
      </c>
      <c r="G21" s="28">
        <f>+SUMIFS('Compilado-g-19'!J$3:J$3524,'Compilado-g-19'!$F$3:$F$3524,$D$4,'Compilado-g-19'!$B$3:$B$3524,'Balance Gas'!$D21)</f>
        <v>0</v>
      </c>
      <c r="H21" s="28">
        <f>+SUMIFS('Compilado-g-19'!K$3:K$3524,'Compilado-g-19'!$F$3:$F$3524,$D$4,'Compilado-g-19'!$B$3:$B$3524,'Balance Gas'!$D21)</f>
        <v>0</v>
      </c>
      <c r="I21" s="28">
        <f>+SUMIFS('Compilado-g-19'!L$3:L$3524,'Compilado-g-19'!$F$3:$F$3524,$D$4,'Compilado-g-19'!$B$3:$B$3524,'Balance Gas'!$D21)</f>
        <v>0</v>
      </c>
      <c r="J21" s="28">
        <f>+SUMIFS('Compilado-g-19'!M$3:M$3524,'Compilado-g-19'!$F$3:$F$3524,$D$4,'Compilado-g-19'!$B$3:$B$3524,'Balance Gas'!$D21)</f>
        <v>1211.28</v>
      </c>
      <c r="K21" s="28">
        <f>+SUMIFS('Compilado-g-19'!N$3:N$3524,'Compilado-g-19'!$F$3:$F$3524,$D$4,'Compilado-g-19'!$B$3:$B$3524,'Balance Gas'!$D21)</f>
        <v>122.56</v>
      </c>
      <c r="L21" s="28">
        <f>+SUMIFS('Compilado-g-19'!O$3:O$3524,'Compilado-g-19'!$F$3:$F$3524,$D$4,'Compilado-g-19'!$B$3:$B$3524,'Balance Gas'!$D21)</f>
        <v>0</v>
      </c>
    </row>
    <row r="22" spans="4:14" x14ac:dyDescent="0.25">
      <c r="D22" s="31">
        <v>11</v>
      </c>
      <c r="E22" s="28">
        <f>+SUMIFS('Compilado-g-19'!H$3:H$3524,'Compilado-g-19'!$F$3:$F$3524,$D$4,'Compilado-g-19'!$B$3:$B$3524,'Balance Gas'!$D22)</f>
        <v>1080.48</v>
      </c>
      <c r="F22" s="28">
        <f>+SUMIFS('Compilado-g-19'!I$3:I$3524,'Compilado-g-19'!$F$3:$F$3524,$D$4,'Compilado-g-19'!$B$3:$B$3524,'Balance Gas'!$D22)</f>
        <v>0</v>
      </c>
      <c r="G22" s="28">
        <f>+SUMIFS('Compilado-g-19'!J$3:J$3524,'Compilado-g-19'!$F$3:$F$3524,$D$4,'Compilado-g-19'!$B$3:$B$3524,'Balance Gas'!$D22)</f>
        <v>0</v>
      </c>
      <c r="H22" s="28">
        <f>+SUMIFS('Compilado-g-19'!K$3:K$3524,'Compilado-g-19'!$F$3:$F$3524,$D$4,'Compilado-g-19'!$B$3:$B$3524,'Balance Gas'!$D22)</f>
        <v>0</v>
      </c>
      <c r="I22" s="28">
        <f>+SUMIFS('Compilado-g-19'!L$3:L$3524,'Compilado-g-19'!$F$3:$F$3524,$D$4,'Compilado-g-19'!$B$3:$B$3524,'Balance Gas'!$D22)</f>
        <v>0</v>
      </c>
      <c r="J22" s="28">
        <f>+SUMIFS('Compilado-g-19'!M$3:M$3524,'Compilado-g-19'!$F$3:$F$3524,$D$4,'Compilado-g-19'!$B$3:$B$3524,'Balance Gas'!$D22)</f>
        <v>1080.48</v>
      </c>
      <c r="K22" s="28">
        <f>+SUMIFS('Compilado-g-19'!N$3:N$3524,'Compilado-g-19'!$F$3:$F$3524,$D$4,'Compilado-g-19'!$B$3:$B$3524,'Balance Gas'!$D22)</f>
        <v>109.14</v>
      </c>
      <c r="L22" s="28">
        <f>+SUMIFS('Compilado-g-19'!O$3:O$3524,'Compilado-g-19'!$F$3:$F$3524,$D$4,'Compilado-g-19'!$B$3:$B$3524,'Balance Gas'!$D22)</f>
        <v>0</v>
      </c>
    </row>
    <row r="23" spans="4:14" x14ac:dyDescent="0.25">
      <c r="D23" s="31">
        <v>12</v>
      </c>
      <c r="E23" s="28">
        <f>+SUMIFS('Compilado-g-19'!H$3:H$3524,'Compilado-g-19'!$F$3:$F$3524,$D$4,'Compilado-g-19'!$B$3:$B$3524,'Balance Gas'!$D23)</f>
        <v>1164.3399999999999</v>
      </c>
      <c r="F23" s="28">
        <f>+SUMIFS('Compilado-g-19'!I$3:I$3524,'Compilado-g-19'!$F$3:$F$3524,$D$4,'Compilado-g-19'!$B$3:$B$3524,'Balance Gas'!$D23)</f>
        <v>0</v>
      </c>
      <c r="G23" s="28">
        <f>+SUMIFS('Compilado-g-19'!J$3:J$3524,'Compilado-g-19'!$F$3:$F$3524,$D$4,'Compilado-g-19'!$B$3:$B$3524,'Balance Gas'!$D23)</f>
        <v>0</v>
      </c>
      <c r="H23" s="28">
        <f>+SUMIFS('Compilado-g-19'!K$3:K$3524,'Compilado-g-19'!$F$3:$F$3524,$D$4,'Compilado-g-19'!$B$3:$B$3524,'Balance Gas'!$D23)</f>
        <v>0</v>
      </c>
      <c r="I23" s="28">
        <f>+SUMIFS('Compilado-g-19'!L$3:L$3524,'Compilado-g-19'!$F$3:$F$3524,$D$4,'Compilado-g-19'!$B$3:$B$3524,'Balance Gas'!$D23)</f>
        <v>0</v>
      </c>
      <c r="J23" s="28">
        <f>+SUMIFS('Compilado-g-19'!M$3:M$3524,'Compilado-g-19'!$F$3:$F$3524,$D$4,'Compilado-g-19'!$B$3:$B$3524,'Balance Gas'!$D23)</f>
        <v>1164.3399999999999</v>
      </c>
      <c r="K23" s="28">
        <f>+SUMIFS('Compilado-g-19'!N$3:N$3524,'Compilado-g-19'!$F$3:$F$3524,$D$4,'Compilado-g-19'!$B$3:$B$3524,'Balance Gas'!$D23)</f>
        <v>114.71</v>
      </c>
      <c r="L23" s="28">
        <f>+SUMIFS('Compilado-g-19'!O$3:O$3524,'Compilado-g-19'!$F$3:$F$3524,$D$4,'Compilado-g-19'!$B$3:$B$3524,'Balance Gas'!$D23)</f>
        <v>0</v>
      </c>
    </row>
    <row r="25" spans="4:14" ht="30" x14ac:dyDescent="0.25">
      <c r="E25" s="30" t="s">
        <v>7</v>
      </c>
      <c r="F25" s="30" t="s">
        <v>8</v>
      </c>
      <c r="G25" s="30" t="s">
        <v>9</v>
      </c>
      <c r="H25" s="30" t="s">
        <v>10</v>
      </c>
      <c r="I25" s="30" t="s">
        <v>11</v>
      </c>
      <c r="J25" s="30" t="s">
        <v>12</v>
      </c>
      <c r="K25" s="30" t="s">
        <v>13</v>
      </c>
      <c r="L25" s="30" t="s">
        <v>14</v>
      </c>
      <c r="M25" s="36" t="s">
        <v>783</v>
      </c>
    </row>
    <row r="26" spans="4:14" x14ac:dyDescent="0.25">
      <c r="D26" s="28" t="s">
        <v>567</v>
      </c>
      <c r="E26" s="28">
        <f>+SUM(E12:E23)</f>
        <v>12982.800000000001</v>
      </c>
      <c r="F26" s="28">
        <f t="shared" ref="F26:L26" si="0">+SUM(F12:F23)</f>
        <v>0</v>
      </c>
      <c r="G26" s="28">
        <f t="shared" si="0"/>
        <v>0</v>
      </c>
      <c r="H26" s="28">
        <f t="shared" si="0"/>
        <v>0</v>
      </c>
      <c r="I26" s="28">
        <f t="shared" si="0"/>
        <v>0</v>
      </c>
      <c r="J26" s="28">
        <f t="shared" si="0"/>
        <v>12982.800000000001</v>
      </c>
      <c r="K26" s="28">
        <f t="shared" si="0"/>
        <v>1303.9200000000003</v>
      </c>
      <c r="L26" s="28">
        <f t="shared" si="0"/>
        <v>0</v>
      </c>
      <c r="M26" s="53" t="str">
        <f>+ROUND(SUMIF('Combinado-o-19'!E13:E467,'Balance Gas'!$D$4,'Combinado-o-19'!R13:R467),1)&amp;" Bl/año"</f>
        <v>0 Bl/año</v>
      </c>
    </row>
    <row r="27" spans="4:14" x14ac:dyDescent="0.25">
      <c r="D27" s="28" t="s">
        <v>568</v>
      </c>
      <c r="E27" s="33">
        <f>+E26/365</f>
        <v>35.569315068493154</v>
      </c>
      <c r="F27" s="33">
        <f t="shared" ref="F27:L27" si="1">+F26/365</f>
        <v>0</v>
      </c>
      <c r="G27" s="33">
        <f t="shared" si="1"/>
        <v>0</v>
      </c>
      <c r="H27" s="33">
        <f t="shared" si="1"/>
        <v>0</v>
      </c>
      <c r="I27" s="33">
        <f t="shared" si="1"/>
        <v>0</v>
      </c>
      <c r="J27" s="33">
        <f t="shared" si="1"/>
        <v>35.569315068493154</v>
      </c>
      <c r="K27" s="33">
        <f t="shared" si="1"/>
        <v>3.5723835616438366</v>
      </c>
      <c r="L27" s="33">
        <f t="shared" si="1"/>
        <v>0</v>
      </c>
      <c r="M27" s="53" t="str">
        <f>+ROUND(SUMIF('Combinado-o-19'!E13:E467,'Balance Gas'!$D$4,'Combinado-o-19'!R13:R467)/365,1)&amp;" Bl/d"</f>
        <v>0 Bl/d</v>
      </c>
    </row>
    <row r="31" spans="4:14" x14ac:dyDescent="0.25">
      <c r="D31" s="28" t="s">
        <v>570</v>
      </c>
      <c r="E31" s="112" t="s">
        <v>784</v>
      </c>
      <c r="F31" s="112"/>
      <c r="G31" s="112"/>
      <c r="H31" s="112"/>
      <c r="I31" s="112"/>
      <c r="J31" s="112"/>
      <c r="K31" s="112"/>
      <c r="L31" s="112"/>
      <c r="M31" s="34" t="s">
        <v>785</v>
      </c>
      <c r="N31" s="31" t="s">
        <v>787</v>
      </c>
    </row>
    <row r="32" spans="4:14" ht="30" x14ac:dyDescent="0.25">
      <c r="D32" s="30" t="s">
        <v>5</v>
      </c>
      <c r="E32" s="30" t="s">
        <v>7</v>
      </c>
      <c r="F32" s="30" t="s">
        <v>8</v>
      </c>
      <c r="G32" s="30" t="s">
        <v>9</v>
      </c>
      <c r="H32" s="30" t="s">
        <v>10</v>
      </c>
      <c r="I32" s="30" t="s">
        <v>11</v>
      </c>
      <c r="J32" s="30" t="s">
        <v>12</v>
      </c>
      <c r="K32" s="30" t="s">
        <v>13</v>
      </c>
      <c r="L32" s="30" t="s">
        <v>14</v>
      </c>
      <c r="M32" s="36" t="s">
        <v>783</v>
      </c>
      <c r="N32" s="55" t="s">
        <v>786</v>
      </c>
    </row>
    <row r="33" spans="3:14" x14ac:dyDescent="0.25">
      <c r="C33" s="28" t="e">
        <f>+D6</f>
        <v>#N/A</v>
      </c>
      <c r="D33" s="28" t="str">
        <f>+D4</f>
        <v>GIBRALTAR</v>
      </c>
      <c r="E33" s="33">
        <f>+E27</f>
        <v>35.569315068493154</v>
      </c>
      <c r="F33" s="33">
        <f t="shared" ref="F33:L33" si="2">+F27</f>
        <v>0</v>
      </c>
      <c r="G33" s="33">
        <f t="shared" si="2"/>
        <v>0</v>
      </c>
      <c r="H33" s="33">
        <f t="shared" si="2"/>
        <v>0</v>
      </c>
      <c r="I33" s="33">
        <f t="shared" si="2"/>
        <v>0</v>
      </c>
      <c r="J33" s="33">
        <f>+J27</f>
        <v>35.569315068493154</v>
      </c>
      <c r="K33" s="33">
        <f>+K27</f>
        <v>3.5723835616438366</v>
      </c>
      <c r="L33" s="33">
        <f t="shared" si="2"/>
        <v>0</v>
      </c>
      <c r="M33" s="54">
        <f>+SUMIF('Combinado-o-19'!E13:E467,'Balance Gas'!$D$4,'Combinado-o-19'!R13:R467)/365</f>
        <v>0</v>
      </c>
      <c r="N33" s="31" t="e">
        <f>+E33/M33</f>
        <v>#DIV/0!</v>
      </c>
    </row>
    <row r="34" spans="3:14" x14ac:dyDescent="0.25"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3:14" x14ac:dyDescent="0.25">
      <c r="C35" s="28" t="s">
        <v>327</v>
      </c>
      <c r="D35" s="69" t="s">
        <v>367</v>
      </c>
      <c r="E35" s="69">
        <v>0.23827397260273972</v>
      </c>
      <c r="F35" s="69">
        <v>0</v>
      </c>
      <c r="G35" s="69">
        <v>0</v>
      </c>
      <c r="H35" s="69">
        <v>0.1378630136986301</v>
      </c>
      <c r="I35" s="69">
        <v>0.10038356164383562</v>
      </c>
      <c r="J35" s="69">
        <v>0</v>
      </c>
      <c r="K35" s="69">
        <v>0</v>
      </c>
      <c r="L35" s="69">
        <v>0</v>
      </c>
      <c r="M35" s="69">
        <v>1476.5236986301368</v>
      </c>
      <c r="N35" s="69">
        <v>1.6137497340801326E-4</v>
      </c>
    </row>
    <row r="36" spans="3:14" x14ac:dyDescent="0.25">
      <c r="C36" s="28" t="s">
        <v>146</v>
      </c>
      <c r="D36" s="69" t="s">
        <v>337</v>
      </c>
      <c r="E36" s="69">
        <v>5.0572054794520547</v>
      </c>
      <c r="F36" s="69">
        <v>0</v>
      </c>
      <c r="G36" s="69">
        <v>0</v>
      </c>
      <c r="H36" s="69">
        <v>0.21123287671232879</v>
      </c>
      <c r="I36" s="69">
        <v>2.4027123287671235</v>
      </c>
      <c r="J36" s="69">
        <v>0</v>
      </c>
      <c r="K36" s="69">
        <v>0</v>
      </c>
      <c r="L36" s="69">
        <v>2.4430958904109596</v>
      </c>
      <c r="M36" s="69">
        <v>17849.99879452055</v>
      </c>
      <c r="N36" s="69">
        <v>2.8331685271622959E-4</v>
      </c>
    </row>
    <row r="37" spans="3:14" x14ac:dyDescent="0.25">
      <c r="C37" s="28" t="s">
        <v>327</v>
      </c>
      <c r="D37" s="69" t="s">
        <v>329</v>
      </c>
      <c r="E37" s="69">
        <v>0.50772602739726036</v>
      </c>
      <c r="F37" s="69">
        <v>0</v>
      </c>
      <c r="G37" s="69">
        <v>0</v>
      </c>
      <c r="H37" s="69">
        <v>5.1397260273972609E-2</v>
      </c>
      <c r="I37" s="69">
        <v>0.45632876712328768</v>
      </c>
      <c r="J37" s="69">
        <v>0</v>
      </c>
      <c r="K37" s="69">
        <v>0</v>
      </c>
      <c r="L37" s="69">
        <v>0</v>
      </c>
      <c r="M37" s="69">
        <v>10381.531479452055</v>
      </c>
      <c r="N37" s="69">
        <v>4.890665971607289E-5</v>
      </c>
    </row>
    <row r="38" spans="3:14" x14ac:dyDescent="0.25">
      <c r="C38" s="28" t="s">
        <v>327</v>
      </c>
      <c r="D38" s="69" t="s">
        <v>331</v>
      </c>
      <c r="E38" s="69">
        <v>0.6817534246575343</v>
      </c>
      <c r="F38" s="69">
        <v>0</v>
      </c>
      <c r="G38" s="69">
        <v>0</v>
      </c>
      <c r="H38" s="69">
        <v>0.18257534246575338</v>
      </c>
      <c r="I38" s="69">
        <v>0.49909589041095892</v>
      </c>
      <c r="J38" s="69">
        <v>0</v>
      </c>
      <c r="K38" s="69">
        <v>0</v>
      </c>
      <c r="L38" s="69">
        <v>0</v>
      </c>
      <c r="M38" s="69">
        <v>1737.8650958904109</v>
      </c>
      <c r="N38" s="69">
        <v>3.9229364020814962E-4</v>
      </c>
    </row>
    <row r="39" spans="3:14" x14ac:dyDescent="0.25">
      <c r="C39" s="28" t="s">
        <v>89</v>
      </c>
      <c r="D39" s="69" t="s">
        <v>276</v>
      </c>
      <c r="E39" s="69">
        <v>5.0475342465753421</v>
      </c>
      <c r="F39" s="69">
        <v>0</v>
      </c>
      <c r="G39" s="69">
        <v>0</v>
      </c>
      <c r="H39" s="69">
        <v>1.1971506849315068</v>
      </c>
      <c r="I39" s="69">
        <v>1.042931506849315</v>
      </c>
      <c r="J39" s="69">
        <v>2.8074794520547948</v>
      </c>
      <c r="K39" s="69">
        <v>0</v>
      </c>
      <c r="L39" s="69">
        <v>0</v>
      </c>
      <c r="M39" s="69">
        <v>30059.642849315071</v>
      </c>
      <c r="N39" s="69">
        <v>1.6791730599987329E-4</v>
      </c>
    </row>
    <row r="40" spans="3:14" x14ac:dyDescent="0.25">
      <c r="C40" s="28" t="s">
        <v>89</v>
      </c>
      <c r="D40" s="69" t="s">
        <v>274</v>
      </c>
      <c r="E40" s="69">
        <v>1.729178082191781</v>
      </c>
      <c r="F40" s="69">
        <v>0</v>
      </c>
      <c r="G40" s="69">
        <v>0</v>
      </c>
      <c r="H40" s="69">
        <v>0.44695890410958899</v>
      </c>
      <c r="I40" s="69">
        <v>0.35380821917808214</v>
      </c>
      <c r="J40" s="69">
        <v>0.92838356164383562</v>
      </c>
      <c r="K40" s="69">
        <v>0</v>
      </c>
      <c r="L40" s="69">
        <v>0</v>
      </c>
      <c r="M40" s="69">
        <v>12274.754027397263</v>
      </c>
      <c r="N40" s="69">
        <v>1.4087272774120394E-4</v>
      </c>
    </row>
    <row r="41" spans="3:14" x14ac:dyDescent="0.25"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</row>
    <row r="42" spans="3:14" x14ac:dyDescent="0.25"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</row>
    <row r="43" spans="3:14" x14ac:dyDescent="0.25"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</row>
    <row r="44" spans="3:14" x14ac:dyDescent="0.25"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</row>
    <row r="45" spans="3:14" x14ac:dyDescent="0.25"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3:14" x14ac:dyDescent="0.25"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8" spans="3:14" x14ac:dyDescent="0.25">
      <c r="M48" s="67"/>
    </row>
    <row r="50" spans="3:14" x14ac:dyDescent="0.25">
      <c r="M50" s="68"/>
    </row>
    <row r="53" spans="3:14" x14ac:dyDescent="0.25">
      <c r="C53" s="28" t="s">
        <v>27</v>
      </c>
      <c r="D53" s="35" t="s">
        <v>739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65">
        <v>119308.68268493151</v>
      </c>
      <c r="N53" s="35">
        <v>0</v>
      </c>
    </row>
    <row r="54" spans="3:14" x14ac:dyDescent="0.25">
      <c r="C54" s="28" t="s">
        <v>27</v>
      </c>
      <c r="D54" s="35" t="s">
        <v>720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70553.994630136978</v>
      </c>
      <c r="N54" s="35">
        <v>0</v>
      </c>
    </row>
    <row r="55" spans="3:14" x14ac:dyDescent="0.25">
      <c r="C55" s="28" t="s">
        <v>27</v>
      </c>
      <c r="D55" s="35" t="s">
        <v>726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226.03172602739721</v>
      </c>
      <c r="N55" s="35">
        <v>0</v>
      </c>
    </row>
    <row r="56" spans="3:14" x14ac:dyDescent="0.25">
      <c r="C56" s="28" t="s">
        <v>27</v>
      </c>
      <c r="D56" s="35" t="s">
        <v>721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43276.035643835618</v>
      </c>
      <c r="N56" s="35">
        <v>0</v>
      </c>
    </row>
    <row r="57" spans="3:14" x14ac:dyDescent="0.25">
      <c r="C57" s="28" t="s">
        <v>27</v>
      </c>
      <c r="D57" s="35" t="s">
        <v>189</v>
      </c>
      <c r="E57" s="35">
        <v>3.2048493150684929</v>
      </c>
      <c r="F57" s="35">
        <v>0</v>
      </c>
      <c r="G57" s="35">
        <v>0</v>
      </c>
      <c r="H57" s="35">
        <v>2.4595342465753429</v>
      </c>
      <c r="I57" s="35">
        <v>0.74531506849315077</v>
      </c>
      <c r="J57" s="35">
        <v>0</v>
      </c>
      <c r="K57" s="35">
        <v>0</v>
      </c>
      <c r="L57" s="35">
        <v>0</v>
      </c>
      <c r="M57" s="35">
        <v>48971.756410958893</v>
      </c>
      <c r="N57" s="35">
        <v>6.5442809283256838E-5</v>
      </c>
    </row>
    <row r="58" spans="3:14" x14ac:dyDescent="0.25">
      <c r="C58" s="28" t="s">
        <v>27</v>
      </c>
      <c r="D58" s="35" t="s">
        <v>192</v>
      </c>
      <c r="E58" s="35">
        <v>0.58871232876712332</v>
      </c>
      <c r="F58" s="35">
        <v>0</v>
      </c>
      <c r="G58" s="35">
        <v>0</v>
      </c>
      <c r="H58" s="35">
        <v>0.46265753424657535</v>
      </c>
      <c r="I58" s="35">
        <v>0.12608219178082192</v>
      </c>
      <c r="J58" s="35">
        <v>0</v>
      </c>
      <c r="K58" s="35">
        <v>0</v>
      </c>
      <c r="L58" s="35">
        <v>0</v>
      </c>
      <c r="M58" s="35">
        <v>20119.028164383562</v>
      </c>
      <c r="N58" s="35">
        <v>2.9261469488338041E-5</v>
      </c>
    </row>
    <row r="59" spans="3:14" x14ac:dyDescent="0.25">
      <c r="C59" s="28" t="s">
        <v>27</v>
      </c>
      <c r="D59" s="35" t="s">
        <v>181</v>
      </c>
      <c r="E59" s="35">
        <v>0.58205479452054798</v>
      </c>
      <c r="F59" s="35">
        <v>0</v>
      </c>
      <c r="G59" s="35">
        <v>0</v>
      </c>
      <c r="H59" s="35">
        <v>0.58205479452054798</v>
      </c>
      <c r="I59" s="35">
        <v>0</v>
      </c>
      <c r="J59" s="35">
        <v>0</v>
      </c>
      <c r="K59" s="35">
        <v>0</v>
      </c>
      <c r="L59" s="35">
        <v>0</v>
      </c>
      <c r="M59" s="35">
        <v>19756.607616438356</v>
      </c>
      <c r="N59" s="35">
        <v>2.9461272189070207E-5</v>
      </c>
    </row>
    <row r="63" spans="3:14" x14ac:dyDescent="0.25">
      <c r="D63" s="28" t="s">
        <v>794</v>
      </c>
      <c r="E63" s="67">
        <f>+E53</f>
        <v>0</v>
      </c>
      <c r="F63" s="67">
        <f t="shared" ref="F63:L63" si="3">+F53</f>
        <v>0</v>
      </c>
      <c r="G63" s="67">
        <f t="shared" si="3"/>
        <v>0</v>
      </c>
      <c r="H63" s="67">
        <f t="shared" si="3"/>
        <v>0</v>
      </c>
      <c r="I63" s="67">
        <f t="shared" si="3"/>
        <v>0</v>
      </c>
      <c r="J63" s="67">
        <f t="shared" si="3"/>
        <v>0</v>
      </c>
      <c r="K63" s="67">
        <f t="shared" si="3"/>
        <v>0</v>
      </c>
      <c r="L63" s="67">
        <f t="shared" si="3"/>
        <v>0</v>
      </c>
    </row>
    <row r="64" spans="3:14" x14ac:dyDescent="0.25">
      <c r="D64" s="28" t="s">
        <v>795</v>
      </c>
      <c r="E64" s="67">
        <f>+E54+E55+E56</f>
        <v>0</v>
      </c>
      <c r="F64" s="67">
        <f t="shared" ref="F64:L64" si="4">+F54+F55+F56</f>
        <v>0</v>
      </c>
      <c r="G64" s="67">
        <f t="shared" si="4"/>
        <v>0</v>
      </c>
      <c r="H64" s="67">
        <f t="shared" si="4"/>
        <v>0</v>
      </c>
      <c r="I64" s="67">
        <f t="shared" si="4"/>
        <v>0</v>
      </c>
      <c r="J64" s="67">
        <f t="shared" si="4"/>
        <v>0</v>
      </c>
      <c r="K64" s="67">
        <f t="shared" si="4"/>
        <v>0</v>
      </c>
      <c r="L64" s="67">
        <f t="shared" si="4"/>
        <v>0</v>
      </c>
    </row>
    <row r="65" spans="3:14" x14ac:dyDescent="0.25">
      <c r="D65" s="28" t="s">
        <v>796</v>
      </c>
      <c r="E65" s="67">
        <f>+E57+E58</f>
        <v>3.7935616438356163</v>
      </c>
      <c r="F65" s="67">
        <f t="shared" ref="F65:L65" si="5">+F57+F58</f>
        <v>0</v>
      </c>
      <c r="G65" s="67">
        <f t="shared" si="5"/>
        <v>0</v>
      </c>
      <c r="H65" s="67">
        <f t="shared" si="5"/>
        <v>2.9221917808219184</v>
      </c>
      <c r="I65" s="67">
        <f t="shared" si="5"/>
        <v>0.87139726027397268</v>
      </c>
      <c r="J65" s="67">
        <f t="shared" si="5"/>
        <v>0</v>
      </c>
      <c r="K65" s="67">
        <f t="shared" si="5"/>
        <v>0</v>
      </c>
      <c r="L65" s="67">
        <f t="shared" si="5"/>
        <v>0</v>
      </c>
    </row>
    <row r="66" spans="3:14" x14ac:dyDescent="0.25">
      <c r="D66" s="28" t="s">
        <v>797</v>
      </c>
      <c r="E66" s="67">
        <f>+E59</f>
        <v>0.58205479452054798</v>
      </c>
      <c r="F66" s="67">
        <f t="shared" ref="F66:L66" si="6">+F59</f>
        <v>0</v>
      </c>
      <c r="G66" s="67">
        <f t="shared" si="6"/>
        <v>0</v>
      </c>
      <c r="H66" s="67">
        <f t="shared" si="6"/>
        <v>0.58205479452054798</v>
      </c>
      <c r="I66" s="67">
        <f t="shared" si="6"/>
        <v>0</v>
      </c>
      <c r="J66" s="67">
        <f t="shared" si="6"/>
        <v>0</v>
      </c>
      <c r="K66" s="67">
        <f t="shared" si="6"/>
        <v>0</v>
      </c>
      <c r="L66" s="67">
        <f t="shared" si="6"/>
        <v>0</v>
      </c>
    </row>
    <row r="70" spans="3:14" x14ac:dyDescent="0.25">
      <c r="C70" s="28" t="s">
        <v>327</v>
      </c>
      <c r="D70" s="69" t="s">
        <v>367</v>
      </c>
      <c r="E70" s="69">
        <v>0.23827397260273972</v>
      </c>
      <c r="F70" s="69">
        <v>0</v>
      </c>
      <c r="G70" s="69">
        <v>0</v>
      </c>
      <c r="H70" s="69">
        <v>0.1378630136986301</v>
      </c>
      <c r="I70" s="69">
        <v>0.10038356164383562</v>
      </c>
      <c r="J70" s="69">
        <v>0</v>
      </c>
      <c r="K70" s="69">
        <v>0</v>
      </c>
      <c r="L70" s="69">
        <v>0</v>
      </c>
      <c r="M70" s="69">
        <v>1476.5236986301368</v>
      </c>
      <c r="N70" s="69">
        <v>1.6137497340801326E-4</v>
      </c>
    </row>
    <row r="71" spans="3:14" x14ac:dyDescent="0.25">
      <c r="C71" s="28" t="s">
        <v>146</v>
      </c>
      <c r="D71" s="69" t="s">
        <v>337</v>
      </c>
      <c r="E71" s="69">
        <v>5.0572054794520547</v>
      </c>
      <c r="F71" s="69">
        <v>0</v>
      </c>
      <c r="G71" s="69">
        <v>0</v>
      </c>
      <c r="H71" s="69">
        <v>0.21123287671232879</v>
      </c>
      <c r="I71" s="69">
        <v>2.4027123287671235</v>
      </c>
      <c r="J71" s="69">
        <v>0</v>
      </c>
      <c r="K71" s="69">
        <v>0</v>
      </c>
      <c r="L71" s="69">
        <v>2.4430958904109596</v>
      </c>
      <c r="M71" s="69">
        <v>17849.99879452055</v>
      </c>
      <c r="N71" s="69">
        <v>2.8331685271622959E-4</v>
      </c>
    </row>
    <row r="72" spans="3:14" x14ac:dyDescent="0.25">
      <c r="C72" s="28" t="s">
        <v>327</v>
      </c>
      <c r="D72" s="69" t="s">
        <v>329</v>
      </c>
      <c r="E72" s="69">
        <v>0.50772602739726036</v>
      </c>
      <c r="F72" s="69">
        <v>0</v>
      </c>
      <c r="G72" s="69">
        <v>0</v>
      </c>
      <c r="H72" s="69">
        <v>5.1397260273972609E-2</v>
      </c>
      <c r="I72" s="69">
        <v>0.45632876712328768</v>
      </c>
      <c r="J72" s="69">
        <v>0</v>
      </c>
      <c r="K72" s="69">
        <v>0</v>
      </c>
      <c r="L72" s="69">
        <v>0</v>
      </c>
      <c r="M72" s="69">
        <v>10381.531479452055</v>
      </c>
      <c r="N72" s="69">
        <v>4.890665971607289E-5</v>
      </c>
    </row>
    <row r="73" spans="3:14" x14ac:dyDescent="0.25">
      <c r="C73" s="28" t="s">
        <v>327</v>
      </c>
      <c r="D73" s="69" t="s">
        <v>331</v>
      </c>
      <c r="E73" s="69">
        <v>0.6817534246575343</v>
      </c>
      <c r="F73" s="69">
        <v>0</v>
      </c>
      <c r="G73" s="69">
        <v>0</v>
      </c>
      <c r="H73" s="69">
        <v>0.18257534246575338</v>
      </c>
      <c r="I73" s="69">
        <v>0.49909589041095892</v>
      </c>
      <c r="J73" s="69">
        <v>0</v>
      </c>
      <c r="K73" s="69">
        <v>0</v>
      </c>
      <c r="L73" s="69">
        <v>0</v>
      </c>
      <c r="M73" s="69">
        <v>1737.8650958904109</v>
      </c>
      <c r="N73" s="69">
        <v>3.9229364020814962E-4</v>
      </c>
    </row>
    <row r="74" spans="3:14" x14ac:dyDescent="0.25">
      <c r="C74" s="28" t="s">
        <v>89</v>
      </c>
      <c r="D74" s="69" t="s">
        <v>276</v>
      </c>
      <c r="E74" s="69">
        <v>5.0475342465753421</v>
      </c>
      <c r="F74" s="69">
        <v>0</v>
      </c>
      <c r="G74" s="69">
        <v>0</v>
      </c>
      <c r="H74" s="69">
        <v>1.1971506849315068</v>
      </c>
      <c r="I74" s="69">
        <v>1.042931506849315</v>
      </c>
      <c r="J74" s="69">
        <v>2.8074794520547948</v>
      </c>
      <c r="K74" s="69">
        <v>0</v>
      </c>
      <c r="L74" s="69">
        <v>0</v>
      </c>
      <c r="M74" s="69">
        <v>30059.642849315071</v>
      </c>
      <c r="N74" s="69">
        <v>1.6791730599987329E-4</v>
      </c>
    </row>
    <row r="75" spans="3:14" x14ac:dyDescent="0.25">
      <c r="C75" s="28" t="s">
        <v>89</v>
      </c>
      <c r="D75" s="69" t="s">
        <v>274</v>
      </c>
      <c r="E75" s="69">
        <v>1.729178082191781</v>
      </c>
      <c r="F75" s="69">
        <v>0</v>
      </c>
      <c r="G75" s="69">
        <v>0</v>
      </c>
      <c r="H75" s="69">
        <v>0.44695890410958899</v>
      </c>
      <c r="I75" s="69">
        <v>0.35380821917808214</v>
      </c>
      <c r="J75" s="69">
        <v>0.92838356164383562</v>
      </c>
      <c r="K75" s="69">
        <v>0</v>
      </c>
      <c r="L75" s="69">
        <v>0</v>
      </c>
      <c r="M75" s="69">
        <v>12274.754027397263</v>
      </c>
      <c r="N75" s="69">
        <v>1.4087272774120394E-4</v>
      </c>
    </row>
    <row r="81" spans="4:14" x14ac:dyDescent="0.25">
      <c r="D81" s="28" t="s">
        <v>798</v>
      </c>
      <c r="E81" s="28">
        <f>+E70</f>
        <v>0.23827397260273972</v>
      </c>
      <c r="F81" s="28">
        <f t="shared" ref="F81:N81" si="7">+F70</f>
        <v>0</v>
      </c>
      <c r="G81" s="28">
        <f t="shared" si="7"/>
        <v>0</v>
      </c>
      <c r="H81" s="28">
        <f t="shared" si="7"/>
        <v>0.1378630136986301</v>
      </c>
      <c r="I81" s="28">
        <f t="shared" si="7"/>
        <v>0.10038356164383562</v>
      </c>
      <c r="J81" s="28">
        <f t="shared" si="7"/>
        <v>0</v>
      </c>
      <c r="K81" s="28">
        <f t="shared" si="7"/>
        <v>0</v>
      </c>
      <c r="L81" s="28">
        <f t="shared" si="7"/>
        <v>0</v>
      </c>
      <c r="M81" s="28">
        <f t="shared" si="7"/>
        <v>1476.5236986301368</v>
      </c>
      <c r="N81" s="28">
        <f t="shared" si="7"/>
        <v>1.6137497340801326E-4</v>
      </c>
    </row>
    <row r="82" spans="4:14" x14ac:dyDescent="0.25">
      <c r="D82" s="28" t="s">
        <v>799</v>
      </c>
      <c r="E82" s="28">
        <f>+E71</f>
        <v>5.0572054794520547</v>
      </c>
      <c r="F82" s="28">
        <f t="shared" ref="F82:N82" si="8">+F71</f>
        <v>0</v>
      </c>
      <c r="G82" s="28">
        <f t="shared" si="8"/>
        <v>0</v>
      </c>
      <c r="H82" s="28">
        <f t="shared" si="8"/>
        <v>0.21123287671232879</v>
      </c>
      <c r="I82" s="28">
        <f t="shared" si="8"/>
        <v>2.4027123287671235</v>
      </c>
      <c r="J82" s="28">
        <f t="shared" si="8"/>
        <v>0</v>
      </c>
      <c r="K82" s="28">
        <f t="shared" si="8"/>
        <v>0</v>
      </c>
      <c r="L82" s="28">
        <f t="shared" si="8"/>
        <v>2.4430958904109596</v>
      </c>
      <c r="M82" s="28">
        <f t="shared" si="8"/>
        <v>17849.99879452055</v>
      </c>
      <c r="N82" s="28">
        <f t="shared" si="8"/>
        <v>2.8331685271622959E-4</v>
      </c>
    </row>
    <row r="83" spans="4:14" x14ac:dyDescent="0.25">
      <c r="D83" s="28" t="s">
        <v>800</v>
      </c>
      <c r="E83" s="28">
        <f>+E72+E73</f>
        <v>1.1894794520547947</v>
      </c>
      <c r="F83" s="28">
        <f t="shared" ref="F83:N83" si="9">+F72+F73</f>
        <v>0</v>
      </c>
      <c r="G83" s="28">
        <f t="shared" si="9"/>
        <v>0</v>
      </c>
      <c r="H83" s="28">
        <f t="shared" si="9"/>
        <v>0.23397260273972598</v>
      </c>
      <c r="I83" s="28">
        <f t="shared" si="9"/>
        <v>0.95542465753424666</v>
      </c>
      <c r="J83" s="28">
        <f t="shared" si="9"/>
        <v>0</v>
      </c>
      <c r="K83" s="28">
        <f t="shared" si="9"/>
        <v>0</v>
      </c>
      <c r="L83" s="28">
        <f t="shared" si="9"/>
        <v>0</v>
      </c>
      <c r="M83" s="28">
        <f t="shared" si="9"/>
        <v>12119.396575342465</v>
      </c>
      <c r="N83" s="28">
        <f t="shared" si="9"/>
        <v>4.4120029992422249E-4</v>
      </c>
    </row>
    <row r="84" spans="4:14" x14ac:dyDescent="0.25">
      <c r="D84" s="28" t="s">
        <v>801</v>
      </c>
      <c r="E84" s="28">
        <f>+E74+E75</f>
        <v>6.7767123287671236</v>
      </c>
      <c r="F84" s="28">
        <f t="shared" ref="F84:N84" si="10">+F74+F75</f>
        <v>0</v>
      </c>
      <c r="G84" s="28">
        <f t="shared" si="10"/>
        <v>0</v>
      </c>
      <c r="H84" s="28">
        <f t="shared" si="10"/>
        <v>1.6441095890410957</v>
      </c>
      <c r="I84" s="28">
        <f t="shared" si="10"/>
        <v>1.396739726027397</v>
      </c>
      <c r="J84" s="28">
        <f t="shared" si="10"/>
        <v>3.7358630136986304</v>
      </c>
      <c r="K84" s="28">
        <f t="shared" si="10"/>
        <v>0</v>
      </c>
      <c r="L84" s="28">
        <f t="shared" si="10"/>
        <v>0</v>
      </c>
      <c r="M84" s="28">
        <f t="shared" si="10"/>
        <v>42334.39687671233</v>
      </c>
      <c r="N84" s="28">
        <f t="shared" si="10"/>
        <v>3.0879003374107724E-4</v>
      </c>
    </row>
    <row r="87" spans="4:14" x14ac:dyDescent="0.25">
      <c r="D87" s="28" t="s">
        <v>798</v>
      </c>
      <c r="E87" s="28">
        <v>1476.5236986301368</v>
      </c>
    </row>
    <row r="88" spans="4:14" x14ac:dyDescent="0.25">
      <c r="D88" s="28" t="s">
        <v>799</v>
      </c>
      <c r="E88" s="28">
        <v>17849.99879452055</v>
      </c>
    </row>
    <row r="89" spans="4:14" x14ac:dyDescent="0.25">
      <c r="D89" s="28" t="s">
        <v>800</v>
      </c>
      <c r="E89" s="28">
        <v>12119.396575342465</v>
      </c>
    </row>
    <row r="90" spans="4:14" x14ac:dyDescent="0.25">
      <c r="D90" s="28" t="s">
        <v>801</v>
      </c>
      <c r="E90" s="28">
        <v>42334.39687671233</v>
      </c>
    </row>
  </sheetData>
  <mergeCells count="1">
    <mergeCell ref="E31:L31"/>
  </mergeCells>
  <conditionalFormatting sqref="O11">
    <cfRule type="containsText" dxfId="0" priority="1" operator="containsText" text="CORRECTO">
      <formula>NOT(ISERROR(SEARCH("CORRECTO",O11)))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140968-2814-4C2D-8EF4-9B48D3E153D9}">
          <x14:formula1>
            <xm:f>Hoja2!$A$2:$A$456</xm:f>
          </x14:formula1>
          <xm:sqref>D2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8897-3319-478B-8713-3C2D8704820B}">
  <dimension ref="E9:S36"/>
  <sheetViews>
    <sheetView workbookViewId="0">
      <selection activeCell="E9" sqref="E9:S36"/>
    </sheetView>
  </sheetViews>
  <sheetFormatPr baseColWidth="10" defaultRowHeight="15" x14ac:dyDescent="0.25"/>
  <sheetData>
    <row r="9" spans="5:19" ht="60" x14ac:dyDescent="0.25">
      <c r="E9" s="70" t="s">
        <v>0</v>
      </c>
      <c r="F9" s="70" t="s">
        <v>1</v>
      </c>
      <c r="G9" s="70" t="s">
        <v>2</v>
      </c>
      <c r="H9" s="70" t="s">
        <v>3</v>
      </c>
      <c r="I9" s="70" t="s">
        <v>4</v>
      </c>
      <c r="J9" s="70" t="s">
        <v>5</v>
      </c>
      <c r="K9" s="70" t="s">
        <v>6</v>
      </c>
      <c r="L9" s="71" t="s">
        <v>7</v>
      </c>
      <c r="M9" s="71" t="s">
        <v>802</v>
      </c>
      <c r="N9" s="71" t="s">
        <v>9</v>
      </c>
      <c r="O9" s="71" t="s">
        <v>10</v>
      </c>
      <c r="P9" s="71" t="s">
        <v>803</v>
      </c>
      <c r="Q9" s="71" t="s">
        <v>12</v>
      </c>
      <c r="R9" s="71" t="s">
        <v>13</v>
      </c>
      <c r="S9" s="71" t="s">
        <v>804</v>
      </c>
    </row>
    <row r="10" spans="5:19" x14ac:dyDescent="0.25">
      <c r="E10" s="15">
        <v>2019</v>
      </c>
      <c r="F10" s="15">
        <v>8</v>
      </c>
      <c r="G10" s="15" t="s">
        <v>19</v>
      </c>
      <c r="H10" s="15" t="s">
        <v>106</v>
      </c>
      <c r="I10" s="15" t="s">
        <v>29</v>
      </c>
      <c r="J10" s="15" t="s">
        <v>193</v>
      </c>
      <c r="K10" s="16" t="s">
        <v>193</v>
      </c>
      <c r="L10" s="15">
        <v>3538.13</v>
      </c>
      <c r="M10" s="15">
        <v>0</v>
      </c>
      <c r="N10" s="15">
        <v>18.860000000000003</v>
      </c>
      <c r="O10" s="15">
        <v>12.43</v>
      </c>
      <c r="P10" s="15">
        <v>450.21000000000004</v>
      </c>
      <c r="Q10" s="15">
        <v>471.59</v>
      </c>
      <c r="R10" s="15">
        <v>471.21</v>
      </c>
      <c r="S10" s="15">
        <v>2585.02</v>
      </c>
    </row>
    <row r="11" spans="5:19" x14ac:dyDescent="0.25">
      <c r="E11" s="15">
        <v>2019</v>
      </c>
      <c r="F11" s="15">
        <v>8</v>
      </c>
      <c r="G11" s="15" t="s">
        <v>19</v>
      </c>
      <c r="H11" s="15" t="s">
        <v>106</v>
      </c>
      <c r="I11" s="15" t="s">
        <v>29</v>
      </c>
      <c r="J11" s="15" t="s">
        <v>216</v>
      </c>
      <c r="K11" s="16" t="s">
        <v>217</v>
      </c>
      <c r="L11" s="15">
        <v>10348.330000000004</v>
      </c>
      <c r="M11" s="15">
        <v>0</v>
      </c>
      <c r="N11" s="15">
        <v>3284.1</v>
      </c>
      <c r="O11" s="15">
        <v>22.349999999999998</v>
      </c>
      <c r="P11" s="15">
        <v>1055.3399999999997</v>
      </c>
      <c r="Q11" s="15">
        <v>0</v>
      </c>
      <c r="R11" s="15">
        <v>0</v>
      </c>
      <c r="S11" s="15">
        <v>5986.55</v>
      </c>
    </row>
    <row r="12" spans="5:19" x14ac:dyDescent="0.25">
      <c r="E12" s="15">
        <v>2019</v>
      </c>
      <c r="F12" s="15">
        <v>8</v>
      </c>
      <c r="G12" s="15" t="s">
        <v>19</v>
      </c>
      <c r="H12" s="15" t="s">
        <v>106</v>
      </c>
      <c r="I12" s="15" t="s">
        <v>29</v>
      </c>
      <c r="J12" s="15" t="s">
        <v>218</v>
      </c>
      <c r="K12" s="16" t="s">
        <v>217</v>
      </c>
      <c r="L12" s="15">
        <v>4750.7900000000009</v>
      </c>
      <c r="M12" s="15">
        <v>0</v>
      </c>
      <c r="N12" s="15">
        <v>3913.5299999999997</v>
      </c>
      <c r="O12" s="15">
        <v>5.839999999999999</v>
      </c>
      <c r="P12" s="15">
        <v>112.41999999999999</v>
      </c>
      <c r="Q12" s="15">
        <v>237.69</v>
      </c>
      <c r="R12" s="15">
        <v>0</v>
      </c>
      <c r="S12" s="15">
        <v>481.31</v>
      </c>
    </row>
    <row r="13" spans="5:19" x14ac:dyDescent="0.25">
      <c r="E13" s="15">
        <v>2019</v>
      </c>
      <c r="F13" s="15">
        <v>8</v>
      </c>
      <c r="G13" s="15" t="s">
        <v>253</v>
      </c>
      <c r="H13" s="15" t="s">
        <v>254</v>
      </c>
      <c r="I13" s="15" t="s">
        <v>255</v>
      </c>
      <c r="J13" s="15" t="s">
        <v>256</v>
      </c>
      <c r="K13" s="16" t="s">
        <v>253</v>
      </c>
      <c r="L13" s="15">
        <v>702.8</v>
      </c>
      <c r="M13" s="15">
        <v>0</v>
      </c>
      <c r="N13" s="15">
        <v>0</v>
      </c>
      <c r="O13" s="15">
        <v>1.1000000000000001</v>
      </c>
      <c r="P13" s="15">
        <v>2.6100000000000003</v>
      </c>
      <c r="Q13" s="15">
        <v>0</v>
      </c>
      <c r="R13" s="15">
        <v>0</v>
      </c>
      <c r="S13" s="15">
        <v>699.07999999999993</v>
      </c>
    </row>
    <row r="14" spans="5:19" x14ac:dyDescent="0.25">
      <c r="E14" s="15">
        <v>2019</v>
      </c>
      <c r="F14" s="15">
        <v>8</v>
      </c>
      <c r="G14" s="15" t="s">
        <v>253</v>
      </c>
      <c r="H14" s="15" t="s">
        <v>254</v>
      </c>
      <c r="I14" s="15" t="s">
        <v>255</v>
      </c>
      <c r="J14" s="15" t="s">
        <v>257</v>
      </c>
      <c r="K14" s="16" t="s">
        <v>253</v>
      </c>
      <c r="L14" s="15">
        <v>4833.05</v>
      </c>
      <c r="M14" s="15">
        <v>0</v>
      </c>
      <c r="N14" s="15">
        <v>0</v>
      </c>
      <c r="O14" s="15">
        <v>9.15</v>
      </c>
      <c r="P14" s="15">
        <v>195.5</v>
      </c>
      <c r="Q14" s="15">
        <v>0</v>
      </c>
      <c r="R14" s="15">
        <v>0</v>
      </c>
      <c r="S14" s="15">
        <v>4628.3999999999996</v>
      </c>
    </row>
    <row r="15" spans="5:19" x14ac:dyDescent="0.25">
      <c r="E15" s="15">
        <v>2019</v>
      </c>
      <c r="F15" s="15">
        <v>8</v>
      </c>
      <c r="G15" s="15" t="s">
        <v>19</v>
      </c>
      <c r="H15" s="15" t="s">
        <v>70</v>
      </c>
      <c r="I15" s="15" t="s">
        <v>364</v>
      </c>
      <c r="J15" s="15" t="s">
        <v>406</v>
      </c>
      <c r="K15" s="16" t="s">
        <v>407</v>
      </c>
      <c r="L15" s="15">
        <v>3536.8599999999997</v>
      </c>
      <c r="M15" s="15">
        <v>0</v>
      </c>
      <c r="N15" s="15">
        <v>3419.0000000000005</v>
      </c>
      <c r="O15" s="15">
        <v>27.049999999999997</v>
      </c>
      <c r="P15" s="15">
        <v>90.800000000000011</v>
      </c>
      <c r="Q15" s="15">
        <v>0</v>
      </c>
      <c r="R15" s="15">
        <v>0</v>
      </c>
      <c r="S15" s="15">
        <v>0</v>
      </c>
    </row>
    <row r="16" spans="5:19" x14ac:dyDescent="0.25">
      <c r="E16" s="15">
        <v>2019</v>
      </c>
      <c r="F16" s="15">
        <v>8</v>
      </c>
      <c r="G16" s="15" t="s">
        <v>19</v>
      </c>
      <c r="H16" s="15" t="s">
        <v>70</v>
      </c>
      <c r="I16" s="15" t="s">
        <v>364</v>
      </c>
      <c r="J16" s="15" t="s">
        <v>408</v>
      </c>
      <c r="K16" s="16" t="s">
        <v>407</v>
      </c>
      <c r="L16" s="15">
        <v>1725.38</v>
      </c>
      <c r="M16" s="15">
        <v>0</v>
      </c>
      <c r="N16" s="15">
        <v>1667.89</v>
      </c>
      <c r="O16" s="15">
        <v>13.2</v>
      </c>
      <c r="P16" s="15">
        <v>44.3</v>
      </c>
      <c r="Q16" s="15">
        <v>0</v>
      </c>
      <c r="R16" s="15">
        <v>0</v>
      </c>
      <c r="S16" s="15">
        <v>0</v>
      </c>
    </row>
    <row r="17" spans="5:19" x14ac:dyDescent="0.25">
      <c r="E17" s="15">
        <v>2019</v>
      </c>
      <c r="F17" s="15">
        <v>8</v>
      </c>
      <c r="G17" s="15" t="s">
        <v>19</v>
      </c>
      <c r="H17" s="15" t="s">
        <v>70</v>
      </c>
      <c r="I17" s="15" t="s">
        <v>364</v>
      </c>
      <c r="J17" s="15" t="s">
        <v>409</v>
      </c>
      <c r="K17" s="16" t="s">
        <v>407</v>
      </c>
      <c r="L17" s="15">
        <v>13404.61</v>
      </c>
      <c r="M17" s="15">
        <v>0</v>
      </c>
      <c r="N17" s="15">
        <v>6721.9</v>
      </c>
      <c r="O17" s="15">
        <v>84.3</v>
      </c>
      <c r="P17" s="15">
        <v>282.87</v>
      </c>
      <c r="Q17" s="15">
        <v>4556.05</v>
      </c>
      <c r="R17" s="15">
        <v>0</v>
      </c>
      <c r="S17" s="15">
        <v>1759.52</v>
      </c>
    </row>
    <row r="18" spans="5:19" x14ac:dyDescent="0.25">
      <c r="E18" s="15">
        <v>2019</v>
      </c>
      <c r="F18" s="15">
        <v>8</v>
      </c>
      <c r="G18" s="15" t="s">
        <v>19</v>
      </c>
      <c r="H18" s="15" t="s">
        <v>106</v>
      </c>
      <c r="I18" s="15" t="s">
        <v>29</v>
      </c>
      <c r="J18" s="15" t="s">
        <v>443</v>
      </c>
      <c r="K18" s="16" t="s">
        <v>444</v>
      </c>
      <c r="L18" s="15">
        <v>4379.58</v>
      </c>
      <c r="M18" s="15">
        <v>0</v>
      </c>
      <c r="N18" s="15">
        <v>4265.7299999999996</v>
      </c>
      <c r="O18" s="15">
        <v>13.85</v>
      </c>
      <c r="P18" s="15">
        <v>100</v>
      </c>
      <c r="Q18" s="15">
        <v>0</v>
      </c>
      <c r="R18" s="15">
        <v>0</v>
      </c>
      <c r="S18" s="15">
        <v>0</v>
      </c>
    </row>
    <row r="19" spans="5:19" x14ac:dyDescent="0.25">
      <c r="E19" s="15">
        <v>2019</v>
      </c>
      <c r="F19" s="15">
        <v>8</v>
      </c>
      <c r="G19" s="15" t="s">
        <v>19</v>
      </c>
      <c r="H19" s="15" t="s">
        <v>70</v>
      </c>
      <c r="I19" s="15" t="s">
        <v>29</v>
      </c>
      <c r="J19" s="15" t="s">
        <v>445</v>
      </c>
      <c r="K19" s="16" t="s">
        <v>444</v>
      </c>
      <c r="L19" s="15">
        <v>364.82</v>
      </c>
      <c r="M19" s="15">
        <v>0</v>
      </c>
      <c r="N19" s="15">
        <v>355.84</v>
      </c>
      <c r="O19" s="15">
        <v>0.63</v>
      </c>
      <c r="P19" s="15">
        <v>8.35</v>
      </c>
      <c r="Q19" s="15">
        <v>0</v>
      </c>
      <c r="R19" s="15">
        <v>0</v>
      </c>
      <c r="S19" s="15">
        <v>0</v>
      </c>
    </row>
    <row r="20" spans="5:19" x14ac:dyDescent="0.25">
      <c r="E20" s="15">
        <v>2019</v>
      </c>
      <c r="F20" s="15">
        <v>8</v>
      </c>
      <c r="G20" s="15" t="s">
        <v>19</v>
      </c>
      <c r="H20" s="15" t="s">
        <v>78</v>
      </c>
      <c r="I20" s="15" t="s">
        <v>29</v>
      </c>
      <c r="J20" s="15" t="s">
        <v>447</v>
      </c>
      <c r="K20" s="16" t="s">
        <v>448</v>
      </c>
      <c r="L20" s="15">
        <v>1046.19</v>
      </c>
      <c r="M20" s="15">
        <v>0</v>
      </c>
      <c r="N20" s="15">
        <v>6.83</v>
      </c>
      <c r="O20" s="15">
        <v>3.68</v>
      </c>
      <c r="P20" s="15">
        <v>132.96</v>
      </c>
      <c r="Q20" s="15">
        <v>139.25</v>
      </c>
      <c r="R20" s="15">
        <v>139.13999999999999</v>
      </c>
      <c r="S20" s="15">
        <v>763.48</v>
      </c>
    </row>
    <row r="21" spans="5:19" x14ac:dyDescent="0.25">
      <c r="E21" s="15">
        <v>2019</v>
      </c>
      <c r="F21" s="15">
        <v>8</v>
      </c>
      <c r="G21" s="15" t="s">
        <v>19</v>
      </c>
      <c r="H21" s="15" t="s">
        <v>78</v>
      </c>
      <c r="I21" s="15" t="s">
        <v>29</v>
      </c>
      <c r="J21" s="15" t="s">
        <v>447</v>
      </c>
      <c r="K21" s="16" t="s">
        <v>482</v>
      </c>
      <c r="L21" s="15">
        <v>2621.02</v>
      </c>
      <c r="M21" s="15">
        <v>0</v>
      </c>
      <c r="N21" s="15">
        <v>16.86</v>
      </c>
      <c r="O21" s="15">
        <v>9.18</v>
      </c>
      <c r="P21" s="15">
        <v>332.28000000000003</v>
      </c>
      <c r="Q21" s="15">
        <v>348.12</v>
      </c>
      <c r="R21" s="15">
        <v>347.83000000000004</v>
      </c>
      <c r="S21" s="15">
        <v>1914.56</v>
      </c>
    </row>
    <row r="27" spans="5:19" ht="60" x14ac:dyDescent="0.25">
      <c r="L27" s="72" t="s">
        <v>7</v>
      </c>
      <c r="M27" s="72" t="s">
        <v>802</v>
      </c>
      <c r="N27" s="72" t="s">
        <v>9</v>
      </c>
      <c r="O27" s="72" t="s">
        <v>10</v>
      </c>
      <c r="P27" s="72" t="s">
        <v>803</v>
      </c>
      <c r="Q27" s="72" t="s">
        <v>12</v>
      </c>
      <c r="R27" s="72" t="s">
        <v>13</v>
      </c>
      <c r="S27" s="72" t="s">
        <v>804</v>
      </c>
    </row>
    <row r="28" spans="5:19" x14ac:dyDescent="0.25">
      <c r="L28">
        <v>56475.100000000028</v>
      </c>
      <c r="M28">
        <v>0</v>
      </c>
      <c r="N28">
        <v>23732.48</v>
      </c>
      <c r="O28">
        <v>952.5599999999996</v>
      </c>
      <c r="P28">
        <v>3349.6899999999987</v>
      </c>
      <c r="Q28">
        <v>8245.23</v>
      </c>
      <c r="R28">
        <v>1371.1799999999998</v>
      </c>
      <c r="S28">
        <v>20195.089999999997</v>
      </c>
    </row>
    <row r="30" spans="5:19" x14ac:dyDescent="0.25">
      <c r="Q30">
        <v>27069.139999999996</v>
      </c>
      <c r="R30" t="s">
        <v>805</v>
      </c>
    </row>
    <row r="31" spans="5:19" x14ac:dyDescent="0.25">
      <c r="Q31">
        <v>902.30466666666655</v>
      </c>
      <c r="R31" t="s">
        <v>806</v>
      </c>
    </row>
    <row r="35" spans="16:16" x14ac:dyDescent="0.25">
      <c r="P35">
        <v>26684.11</v>
      </c>
    </row>
    <row r="36" spans="16:16" x14ac:dyDescent="0.25">
      <c r="P36" s="73">
        <v>860.77774193548385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PLANO-G</vt:lpstr>
      <vt:lpstr>PLANO-O</vt:lpstr>
      <vt:lpstr>Compilado-g-19</vt:lpstr>
      <vt:lpstr>Combinado-o-19</vt:lpstr>
      <vt:lpstr>Reporte_ECP_GAS_2019</vt:lpstr>
      <vt:lpstr>Reporte_ECP_OIL_2019</vt:lpstr>
      <vt:lpstr>Hoja3</vt:lpstr>
      <vt:lpstr>Balance Gas</vt:lpstr>
      <vt:lpstr>Hoja1</vt:lpstr>
      <vt:lpstr>Hoja2</vt:lpstr>
      <vt:lpstr>Combinado-o-19-ECP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2022-11-24T16:00:27Z</dcterms:modified>
</cp:coreProperties>
</file>