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B4D398BB-B399-44CF-848A-4D3CB1EA50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 Data" sheetId="15" r:id="rId1"/>
    <sheet name="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0" i="2" l="1"/>
  <c r="H120" i="2"/>
  <c r="H112" i="2"/>
  <c r="H151" i="2"/>
  <c r="H152" i="2"/>
  <c r="H153" i="2"/>
  <c r="H154" i="2"/>
  <c r="H155" i="2"/>
  <c r="H156" i="2"/>
  <c r="H157" i="2"/>
  <c r="H143" i="2"/>
  <c r="H144" i="2"/>
  <c r="H145" i="2"/>
  <c r="H146" i="2"/>
  <c r="H147" i="2"/>
  <c r="H148" i="2"/>
  <c r="H149" i="2"/>
  <c r="H141" i="2"/>
  <c r="H135" i="2"/>
  <c r="H136" i="2"/>
  <c r="H137" i="2"/>
  <c r="H138" i="2"/>
  <c r="H139" i="2"/>
  <c r="H140" i="2"/>
  <c r="H134" i="2"/>
  <c r="H126" i="2"/>
  <c r="H119" i="2"/>
  <c r="H121" i="2"/>
  <c r="H122" i="2"/>
  <c r="H123" i="2"/>
  <c r="H124" i="2"/>
  <c r="H125" i="2"/>
  <c r="H118" i="2"/>
  <c r="H127" i="2"/>
  <c r="H128" i="2"/>
  <c r="H129" i="2"/>
  <c r="H130" i="2"/>
  <c r="H131" i="2"/>
  <c r="H132" i="2"/>
  <c r="H133" i="2"/>
  <c r="H150" i="2"/>
  <c r="H142" i="2"/>
  <c r="H111" i="2"/>
  <c r="H113" i="2"/>
  <c r="H114" i="2"/>
  <c r="H115" i="2"/>
  <c r="H116" i="2"/>
  <c r="H117" i="2"/>
  <c r="H64" i="2"/>
  <c r="H63" i="2"/>
  <c r="H62" i="2"/>
  <c r="H102" i="2"/>
  <c r="H103" i="2"/>
  <c r="H106" i="2"/>
  <c r="H109" i="2"/>
  <c r="H86" i="2"/>
  <c r="H87" i="2"/>
  <c r="H89" i="2"/>
  <c r="H90" i="2"/>
  <c r="H93" i="2"/>
  <c r="H70" i="2"/>
  <c r="H71" i="2"/>
  <c r="H73" i="2"/>
  <c r="H74" i="2"/>
  <c r="H77" i="2"/>
  <c r="H94" i="2"/>
  <c r="H95" i="2"/>
  <c r="H78" i="2"/>
  <c r="H79" i="2"/>
  <c r="Q50" i="2"/>
  <c r="H107" i="2" s="1"/>
  <c r="Q49" i="2"/>
  <c r="H67" i="2" s="1"/>
  <c r="Q47" i="2"/>
  <c r="Q46" i="2"/>
  <c r="H76" i="2" l="1"/>
  <c r="H72" i="2"/>
  <c r="H92" i="2"/>
  <c r="H88" i="2"/>
  <c r="H108" i="2"/>
  <c r="H104" i="2"/>
  <c r="H105" i="2"/>
  <c r="H75" i="2"/>
  <c r="H91" i="2"/>
  <c r="H98" i="2"/>
  <c r="H66" i="2"/>
  <c r="H85" i="2"/>
  <c r="H81" i="2"/>
  <c r="H101" i="2"/>
  <c r="H97" i="2"/>
  <c r="H69" i="2"/>
  <c r="H65" i="2"/>
  <c r="H84" i="2"/>
  <c r="H80" i="2"/>
  <c r="H100" i="2"/>
  <c r="H96" i="2"/>
  <c r="H68" i="2"/>
  <c r="H83" i="2"/>
  <c r="H99" i="2"/>
  <c r="H82" i="2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E40" i="2"/>
  <c r="D44" i="2" a="1"/>
  <c r="D44" i="2" s="1"/>
  <c r="I12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<sst xmlns="http://schemas.openxmlformats.org/spreadsheetml/2006/main" count="641" uniqueCount="78">
  <si>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</si>
  <si>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</si>
  <si>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</si>
  <si>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</si>
  <si>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</si>
  <si>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</si>
  <si>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</si>
  <si>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</si>
  <si>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</si>
  <si>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</si>
  <si>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</si>
  <si>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</si>
  <si>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</si>
  <si>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</si>
  <si>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</si>
  <si>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DSL</t>
  </si>
  <si>
    <t>GSL</t>
  </si>
  <si>
    <t>Share-I</t>
  </si>
  <si>
    <t>FX</t>
  </si>
  <si>
    <t>BLE-GSL-10</t>
  </si>
  <si>
    <t>BLE-DSL-10</t>
  </si>
  <si>
    <t>TechName</t>
  </si>
  <si>
    <t>Comm-IN</t>
  </si>
  <si>
    <t>Comm-OUT</t>
  </si>
  <si>
    <t>Share-I~UP</t>
  </si>
  <si>
    <t>EFF</t>
  </si>
  <si>
    <t>GSL-E10</t>
  </si>
  <si>
    <t>ETH</t>
  </si>
  <si>
    <t>DSL-B10</t>
  </si>
  <si>
    <t>BDSL</t>
  </si>
  <si>
    <t>NRGI</t>
  </si>
  <si>
    <t>Operation_Sum_Avg_Count</t>
  </si>
  <si>
    <t>Scenario Name</t>
  </si>
  <si>
    <t>A</t>
  </si>
  <si>
    <t>BASE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</si>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</sst>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6" formatCode="0.000%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1" xfId="4" applyFont="1" applyFill="1" applyBorder="1"/>
    <xf numFmtId="0" fontId="9" fillId="0" borderId="0" xfId="0" applyFont="1"/>
    <xf numFmtId="9" fontId="0" fillId="0" borderId="0" xfId="22" applyFont="1"/>
    <xf numFmtId="9" fontId="0" fillId="0" borderId="0" xfId="22" applyFont="1" applyAlignment="1">
      <alignment horizontal="center" vertical="center"/>
    </xf>
    <xf numFmtId="0" fontId="5" fillId="0" borderId="0" xfId="4"/>
    <xf numFmtId="0" fontId="2" fillId="0" borderId="0" xfId="2"/>
    <xf numFmtId="9" fontId="9" fillId="5" borderId="0" xfId="22" applyFont="1" applyFill="1"/>
    <xf numFmtId="0" fontId="11" fillId="0" borderId="0" xfId="0" applyFont="1"/>
    <xf numFmtId="0" fontId="12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2" fillId="2" borderId="2" xfId="3" applyFont="1" applyFill="1" applyBorder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3" fillId="0" borderId="0" xfId="0" applyFont="1"/>
    <xf numFmtId="0" fontId="13" fillId="0" borderId="11" xfId="0" applyFont="1" applyBorder="1"/>
    <xf numFmtId="2" fontId="13" fillId="0" borderId="11" xfId="25" applyNumberFormat="1" applyFont="1" applyBorder="1" applyAlignment="1">
      <alignment horizontal="center" vertical="center"/>
    </xf>
    <xf numFmtId="0" fontId="13" fillId="0" borderId="12" xfId="0" applyFont="1" applyBorder="1"/>
    <xf numFmtId="2" fontId="13" fillId="0" borderId="12" xfId="25" applyNumberFormat="1" applyFont="1" applyBorder="1" applyAlignment="1">
      <alignment horizontal="center" vertical="center"/>
    </xf>
    <xf numFmtId="0" fontId="13" fillId="0" borderId="13" xfId="0" applyFont="1" applyBorder="1"/>
    <xf numFmtId="2" fontId="13" fillId="0" borderId="13" xfId="25" applyNumberFormat="1" applyFont="1" applyBorder="1" applyAlignment="1">
      <alignment horizontal="center" vertical="center"/>
    </xf>
    <xf numFmtId="0" fontId="0" fillId="8" borderId="3" xfId="0" applyFill="1" applyBorder="1"/>
    <xf numFmtId="0" fontId="0" fillId="8" borderId="9" xfId="0" applyFill="1" applyBorder="1"/>
    <xf numFmtId="10" fontId="0" fillId="8" borderId="4" xfId="0" applyNumberFormat="1" applyFill="1" applyBorder="1"/>
    <xf numFmtId="0" fontId="0" fillId="8" borderId="7" xfId="0" applyFill="1" applyBorder="1" applyAlignment="1">
      <alignment vertical="center"/>
    </xf>
    <xf numFmtId="0" fontId="0" fillId="8" borderId="10" xfId="0" applyFill="1" applyBorder="1"/>
    <xf numFmtId="10" fontId="0" fillId="8" borderId="8" xfId="0" applyNumberFormat="1" applyFill="1" applyBorder="1"/>
    <xf numFmtId="0" fontId="9" fillId="7" borderId="3" xfId="0" applyFont="1" applyFill="1" applyBorder="1" applyAlignment="1">
      <alignment horizontal="center"/>
    </xf>
    <xf numFmtId="9" fontId="9" fillId="7" borderId="4" xfId="0" applyNumberFormat="1" applyFont="1" applyFill="1" applyBorder="1"/>
    <xf numFmtId="0" fontId="9" fillId="7" borderId="7" xfId="0" applyFont="1" applyFill="1" applyBorder="1" applyAlignment="1">
      <alignment horizontal="center"/>
    </xf>
    <xf numFmtId="9" fontId="9" fillId="7" borderId="8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8" borderId="5" xfId="22" applyFont="1" applyFill="1" applyBorder="1" applyAlignment="1">
      <alignment horizontal="center" vertical="center"/>
    </xf>
    <xf numFmtId="9" fontId="0" fillId="8" borderId="6" xfId="22" applyFont="1" applyFill="1" applyBorder="1" applyAlignment="1">
      <alignment horizontal="center" vertical="center"/>
    </xf>
    <xf numFmtId="9" fontId="0" fillId="8" borderId="5" xfId="22" applyFont="1" applyFill="1" applyBorder="1"/>
    <xf numFmtId="9" fontId="0" fillId="8" borderId="6" xfId="22" applyFont="1" applyFill="1" applyBorder="1"/>
    <xf numFmtId="9" fontId="0" fillId="8" borderId="7" xfId="22" applyFont="1" applyFill="1" applyBorder="1" applyAlignment="1">
      <alignment horizontal="center" vertical="center"/>
    </xf>
    <xf numFmtId="9" fontId="0" fillId="8" borderId="8" xfId="22" applyFont="1" applyFill="1" applyBorder="1" applyAlignment="1">
      <alignment horizontal="center" vertical="center"/>
    </xf>
    <xf numFmtId="9" fontId="0" fillId="8" borderId="7" xfId="22" applyFont="1" applyFill="1" applyBorder="1"/>
    <xf numFmtId="9" fontId="0" fillId="8" borderId="8" xfId="22" applyFont="1" applyFill="1" applyBorder="1"/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10" fontId="0" fillId="6" borderId="9" xfId="22" applyNumberFormat="1" applyFont="1" applyFill="1" applyBorder="1"/>
    <xf numFmtId="0" fontId="0" fillId="6" borderId="4" xfId="0" applyFill="1" applyBorder="1"/>
    <xf numFmtId="0" fontId="0" fillId="6" borderId="5" xfId="0" applyFill="1" applyBorder="1" applyAlignment="1">
      <alignment horizontal="center" vertical="center"/>
    </xf>
    <xf numFmtId="10" fontId="0" fillId="6" borderId="0" xfId="22" applyNumberFormat="1" applyFont="1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0" xfId="22" applyNumberFormat="1" applyFont="1" applyFill="1" applyBorder="1"/>
    <xf numFmtId="0" fontId="0" fillId="6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0" xfId="0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2" max="2" width="17.28515625" customWidth="1"/>
    <col min="3" max="3" width="16.140625" customWidth="1"/>
    <col min="4" max="4" width="13.5703125" customWidth="1"/>
    <col min="5" max="5" width="14.85546875" customWidth="1"/>
    <col min="7" max="7" width="10.85546875" bestFit="1" customWidth="1"/>
    <col min="9" max="9" width="15.85546875" customWidth="1"/>
  </cols>
  <sheetData>
    <row r="3" spans="2:10" x14ac:dyDescent="0.25">
      <c r="B3" s="1"/>
    </row>
    <row r="4" spans="2:10" ht="15.75" thickBot="1" x14ac:dyDescent="0.3">
      <c r="B4" s="8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2:10" x14ac:dyDescent="0.25">
      <c r="B5" s="9" t="s">
        <v>19</v>
      </c>
      <c r="C5" t="s">
        <v>16</v>
      </c>
      <c r="D5" t="s">
        <v>26</v>
      </c>
      <c r="E5" s="10">
        <v>1</v>
      </c>
      <c r="F5" s="11">
        <v>1</v>
      </c>
    </row>
    <row r="6" spans="2:10" x14ac:dyDescent="0.25">
      <c r="C6" t="s">
        <v>27</v>
      </c>
      <c r="E6" s="10">
        <v>5.7621225008503835E-2</v>
      </c>
      <c r="F6" s="10"/>
    </row>
    <row r="7" spans="2:10" x14ac:dyDescent="0.25">
      <c r="B7" t="s">
        <v>20</v>
      </c>
      <c r="C7" t="s">
        <v>15</v>
      </c>
      <c r="D7" t="s">
        <v>28</v>
      </c>
      <c r="E7" s="10">
        <v>1</v>
      </c>
      <c r="F7" s="10">
        <v>1</v>
      </c>
    </row>
    <row r="8" spans="2:10" x14ac:dyDescent="0.25">
      <c r="C8" t="s">
        <v>29</v>
      </c>
      <c r="E8" s="10">
        <v>9.3659149944684009E-2</v>
      </c>
      <c r="F8" s="10"/>
    </row>
    <row r="10" spans="2:10" x14ac:dyDescent="0.25">
      <c r="B10" s="1"/>
      <c r="C10" s="12"/>
      <c r="D10" s="12"/>
      <c r="E10" s="12"/>
      <c r="F10" s="12"/>
      <c r="G10" s="12"/>
      <c r="H10" s="12"/>
    </row>
    <row r="11" spans="2:10" ht="15.75" thickBot="1" x14ac:dyDescent="0.3">
      <c r="B11" s="8" t="s">
        <v>31</v>
      </c>
      <c r="C11" s="8" t="s">
        <v>32</v>
      </c>
      <c r="D11" s="2" t="s">
        <v>8</v>
      </c>
      <c r="E11" s="2" t="s">
        <v>7</v>
      </c>
      <c r="F11" s="2" t="s">
        <v>6</v>
      </c>
      <c r="G11" s="2" t="s">
        <v>1</v>
      </c>
      <c r="H11" s="3" t="s">
        <v>13</v>
      </c>
      <c r="I11" s="4" t="s">
        <v>2</v>
      </c>
      <c r="J11" s="4" t="s">
        <v>4</v>
      </c>
    </row>
    <row r="12" spans="2:10" x14ac:dyDescent="0.25">
      <c r="B12" t="s">
        <v>33</v>
      </c>
      <c r="C12" s="9" t="s">
        <v>34</v>
      </c>
      <c r="E12" t="s">
        <v>35</v>
      </c>
      <c r="F12" t="s">
        <v>17</v>
      </c>
      <c r="G12">
        <v>2019</v>
      </c>
      <c r="H12" s="14"/>
      <c r="I12" s="13" t="str">
        <f>+B7</f>
        <v>BLE-DSL-10</v>
      </c>
      <c r="J12" s="7" t="s">
        <v>15</v>
      </c>
    </row>
    <row r="13" spans="2:10" x14ac:dyDescent="0.25">
      <c r="B13" t="s">
        <v>33</v>
      </c>
      <c r="C13" t="s">
        <v>34</v>
      </c>
      <c r="E13" t="s">
        <v>35</v>
      </c>
      <c r="F13" t="s">
        <v>17</v>
      </c>
      <c r="G13">
        <v>2019</v>
      </c>
      <c r="H13" s="5"/>
      <c r="I13" t="s">
        <v>20</v>
      </c>
      <c r="J13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60"/>
  <sheetViews>
    <sheetView showGridLines="0" tabSelected="1" topLeftCell="A104" zoomScale="70" zoomScaleNormal="70" workbookViewId="0">
      <selection activeCell="C110" sqref="C110:O157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7" bestFit="1" customWidth="1"/>
    <col min="19" max="19" width="8.7109375" style="7" customWidth="1"/>
    <col min="20" max="20" width="14.5703125" style="7" customWidth="1"/>
  </cols>
  <sheetData>
    <row r="1" spans="3:15" x14ac:dyDescent="0.25">
      <c r="C1" s="7"/>
      <c r="D1" s="7"/>
      <c r="E1" s="7"/>
      <c r="F1" s="7"/>
      <c r="G1" s="7"/>
      <c r="H1" s="6"/>
      <c r="I1" s="7"/>
      <c r="J1" s="7"/>
      <c r="K1" s="7"/>
      <c r="L1" s="7"/>
      <c r="M1" s="7"/>
      <c r="N1" s="7"/>
      <c r="O1" s="7"/>
    </row>
    <row r="2" spans="3:15" x14ac:dyDescent="0.25">
      <c r="C2" s="7"/>
      <c r="D2" s="7"/>
      <c r="E2" s="7"/>
      <c r="F2" s="7"/>
      <c r="G2" s="7"/>
      <c r="H2" s="6"/>
      <c r="I2" s="7"/>
      <c r="J2" s="7"/>
      <c r="K2" s="7"/>
      <c r="L2" s="7"/>
      <c r="M2" s="7"/>
      <c r="N2" s="7"/>
      <c r="O2" s="7"/>
    </row>
    <row r="3" spans="3:15" x14ac:dyDescent="0.25">
      <c r="C3" s="16" t="s">
        <v>21</v>
      </c>
      <c r="D3" s="16" t="s">
        <v>22</v>
      </c>
      <c r="E3" s="16" t="s">
        <v>23</v>
      </c>
      <c r="F3" s="17" t="s">
        <v>7</v>
      </c>
      <c r="G3" s="18" t="s">
        <v>25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  <c r="O3" s="16" t="s">
        <v>44</v>
      </c>
    </row>
    <row r="4" spans="3:15" x14ac:dyDescent="0.25">
      <c r="C4" t="s">
        <v>45</v>
      </c>
      <c r="D4" s="19" t="s">
        <v>46</v>
      </c>
      <c r="E4" s="20" t="s">
        <v>47</v>
      </c>
      <c r="F4" s="21" t="s">
        <v>35</v>
      </c>
      <c r="G4" s="22">
        <v>1</v>
      </c>
      <c r="H4" s="23">
        <v>0.70492284759636947</v>
      </c>
      <c r="I4" s="23">
        <v>0.71393822850931155</v>
      </c>
      <c r="J4" s="23">
        <v>0.71446486124964681</v>
      </c>
      <c r="K4" s="23">
        <v>0.71752787053189593</v>
      </c>
      <c r="L4" s="23">
        <v>0.71924314150809932</v>
      </c>
      <c r="M4" s="23">
        <v>0.71947452206965223</v>
      </c>
      <c r="N4" s="23">
        <v>0.71849531385010945</v>
      </c>
      <c r="O4" s="23">
        <v>0.71650902714452402</v>
      </c>
    </row>
    <row r="5" spans="3:15" x14ac:dyDescent="0.25">
      <c r="D5" s="19" t="s">
        <v>48</v>
      </c>
      <c r="E5" s="20"/>
      <c r="F5" s="21" t="s">
        <v>35</v>
      </c>
      <c r="G5" s="22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</row>
    <row r="6" spans="3:15" x14ac:dyDescent="0.25">
      <c r="D6" s="19" t="s">
        <v>49</v>
      </c>
      <c r="E6" s="20"/>
      <c r="F6" s="21" t="s">
        <v>35</v>
      </c>
      <c r="G6" s="22">
        <v>1</v>
      </c>
      <c r="H6" s="23">
        <v>6.6920156894449958E-3</v>
      </c>
      <c r="I6" s="23">
        <v>7.1142331301549495E-3</v>
      </c>
      <c r="J6" s="23">
        <v>6.884185400222554E-3</v>
      </c>
      <c r="K6" s="23">
        <v>6.7217875799148548E-3</v>
      </c>
      <c r="L6" s="23">
        <v>6.6017020910173795E-3</v>
      </c>
      <c r="M6" s="23">
        <v>6.5185070900598899E-3</v>
      </c>
      <c r="N6" s="23">
        <v>6.4624611243749045E-3</v>
      </c>
      <c r="O6" s="23">
        <v>6.4287265996042856E-3</v>
      </c>
    </row>
    <row r="7" spans="3:15" x14ac:dyDescent="0.25">
      <c r="D7" s="19" t="s">
        <v>50</v>
      </c>
      <c r="E7" s="20"/>
      <c r="F7" s="21" t="s">
        <v>35</v>
      </c>
      <c r="G7" s="22">
        <v>1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</row>
    <row r="8" spans="3:15" x14ac:dyDescent="0.25">
      <c r="D8" t="s">
        <v>51</v>
      </c>
      <c r="E8" s="24"/>
      <c r="F8" s="7" t="s">
        <v>18</v>
      </c>
      <c r="G8" s="25">
        <v>1</v>
      </c>
      <c r="H8" s="10">
        <v>0.28838513671418559</v>
      </c>
      <c r="I8" s="10">
        <v>0.27894753836053338</v>
      </c>
      <c r="J8" s="10">
        <v>0.27865095335013057</v>
      </c>
      <c r="K8" s="10">
        <v>0.27575034188818925</v>
      </c>
      <c r="L8" s="10">
        <v>0.27415515640088323</v>
      </c>
      <c r="M8" s="10">
        <v>0.2740069708402878</v>
      </c>
      <c r="N8" s="10">
        <v>0.27504222502551567</v>
      </c>
      <c r="O8" s="10">
        <v>0.27706224625587167</v>
      </c>
    </row>
    <row r="9" spans="3:15" x14ac:dyDescent="0.25">
      <c r="C9" t="s">
        <v>52</v>
      </c>
      <c r="D9" t="s">
        <v>51</v>
      </c>
      <c r="E9" s="24" t="s">
        <v>53</v>
      </c>
      <c r="F9" s="7" t="s">
        <v>18</v>
      </c>
      <c r="G9" s="25">
        <v>1</v>
      </c>
      <c r="H9" s="10">
        <v>0.94914717262718429</v>
      </c>
      <c r="I9" s="10">
        <v>0.94909397992018851</v>
      </c>
      <c r="J9" s="10">
        <v>0.94381625559454663</v>
      </c>
      <c r="K9" s="10">
        <v>0.94089342504252638</v>
      </c>
      <c r="L9" s="10">
        <v>0.93845062398555323</v>
      </c>
      <c r="M9" s="10">
        <v>0.93558574737128919</v>
      </c>
      <c r="N9" s="10">
        <v>0.93394802666463828</v>
      </c>
      <c r="O9" s="10">
        <v>0.933269906252853</v>
      </c>
    </row>
    <row r="10" spans="3:15" x14ac:dyDescent="0.25">
      <c r="D10" t="s">
        <v>54</v>
      </c>
      <c r="E10" s="24"/>
      <c r="F10" s="7" t="s">
        <v>18</v>
      </c>
      <c r="G10" s="25">
        <v>1</v>
      </c>
      <c r="H10" s="10">
        <v>5.0852827372815664E-2</v>
      </c>
      <c r="I10" s="10">
        <v>5.0906020079811459E-2</v>
      </c>
      <c r="J10" s="10">
        <v>5.6183744405453408E-2</v>
      </c>
      <c r="K10" s="10">
        <v>5.9106574957473554E-2</v>
      </c>
      <c r="L10" s="10">
        <v>6.1549376014446808E-2</v>
      </c>
      <c r="M10" s="10">
        <v>6.4414252628710852E-2</v>
      </c>
      <c r="N10" s="10">
        <v>6.6051973335361724E-2</v>
      </c>
      <c r="O10" s="10">
        <v>6.6730093747146987E-2</v>
      </c>
    </row>
    <row r="11" spans="3:15" x14ac:dyDescent="0.25">
      <c r="C11" t="s">
        <v>55</v>
      </c>
      <c r="D11" t="s">
        <v>51</v>
      </c>
      <c r="E11" s="24" t="s">
        <v>56</v>
      </c>
      <c r="F11" s="7" t="s">
        <v>18</v>
      </c>
      <c r="G11" s="25">
        <v>1</v>
      </c>
      <c r="H11" s="10">
        <v>0.73862618670258562</v>
      </c>
      <c r="I11" s="10">
        <v>0.74554154285971541</v>
      </c>
      <c r="J11" s="10">
        <v>0.75129509265895111</v>
      </c>
      <c r="K11" s="10">
        <v>0.75734173890202261</v>
      </c>
      <c r="L11" s="10">
        <v>0.76288003210832334</v>
      </c>
      <c r="M11" s="10">
        <v>0.76798679968770389</v>
      </c>
      <c r="N11" s="10">
        <v>0.77271043225491287</v>
      </c>
      <c r="O11" s="10">
        <v>0.7770943916548716</v>
      </c>
    </row>
    <row r="12" spans="3:15" x14ac:dyDescent="0.25">
      <c r="D12" t="s">
        <v>54</v>
      </c>
      <c r="E12" s="24"/>
      <c r="F12" s="7" t="s">
        <v>18</v>
      </c>
      <c r="G12" s="25">
        <v>1</v>
      </c>
      <c r="H12" s="10">
        <v>0.26137381329741433</v>
      </c>
      <c r="I12" s="10">
        <v>0.25445845714028453</v>
      </c>
      <c r="J12" s="10">
        <v>0.24870490734104891</v>
      </c>
      <c r="K12" s="10">
        <v>0.24265826109797739</v>
      </c>
      <c r="L12" s="10">
        <v>0.23711996789167664</v>
      </c>
      <c r="M12" s="10">
        <v>0.23201320031229605</v>
      </c>
      <c r="N12" s="10">
        <v>0.22728956774508716</v>
      </c>
      <c r="O12" s="10">
        <v>0.22290560834512835</v>
      </c>
    </row>
    <row r="13" spans="3:15" x14ac:dyDescent="0.25">
      <c r="C13" t="s">
        <v>57</v>
      </c>
      <c r="D13" s="19" t="s">
        <v>46</v>
      </c>
      <c r="E13" s="20" t="s">
        <v>58</v>
      </c>
      <c r="F13" s="21" t="s">
        <v>35</v>
      </c>
      <c r="G13" s="22">
        <v>1</v>
      </c>
      <c r="H13" s="23">
        <v>2.3815208477444158E-2</v>
      </c>
      <c r="I13" s="23">
        <v>2.2130945027794936E-2</v>
      </c>
      <c r="J13" s="23">
        <v>2.2932665713608379E-2</v>
      </c>
      <c r="K13" s="23">
        <v>2.2896265372607132E-2</v>
      </c>
      <c r="L13" s="23">
        <v>2.2391833159756083E-2</v>
      </c>
      <c r="M13" s="23">
        <v>2.177574009314618E-2</v>
      </c>
      <c r="N13" s="23">
        <v>2.1387985767026867E-2</v>
      </c>
      <c r="O13" s="23">
        <v>2.1105475060029102E-2</v>
      </c>
    </row>
    <row r="14" spans="3:15" x14ac:dyDescent="0.25">
      <c r="D14" s="19" t="s">
        <v>48</v>
      </c>
      <c r="E14" s="20"/>
      <c r="F14" s="21" t="s">
        <v>35</v>
      </c>
      <c r="G14" s="22">
        <v>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</row>
    <row r="15" spans="3:15" x14ac:dyDescent="0.25">
      <c r="D15" s="19" t="s">
        <v>49</v>
      </c>
      <c r="E15" s="20"/>
      <c r="F15" s="21" t="s">
        <v>35</v>
      </c>
      <c r="G15" s="22">
        <v>1</v>
      </c>
      <c r="H15" s="23">
        <v>2.0733084888629265E-3</v>
      </c>
      <c r="I15" s="23">
        <v>1.605929586164299E-3</v>
      </c>
      <c r="J15" s="23">
        <v>1.6549809268611576E-3</v>
      </c>
      <c r="K15" s="23">
        <v>1.6409824262324721E-3</v>
      </c>
      <c r="L15" s="23">
        <v>1.58464374956299E-3</v>
      </c>
      <c r="M15" s="23">
        <v>1.5202058455406398E-3</v>
      </c>
      <c r="N15" s="23">
        <v>1.4820495625786701E-3</v>
      </c>
      <c r="O15" s="23">
        <v>1.4573539790034261E-3</v>
      </c>
    </row>
    <row r="16" spans="3:15" x14ac:dyDescent="0.25">
      <c r="D16" s="19" t="s">
        <v>50</v>
      </c>
      <c r="E16" s="20"/>
      <c r="F16" s="21" t="s">
        <v>35</v>
      </c>
      <c r="G16" s="22">
        <v>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</row>
    <row r="17" spans="3:15" x14ac:dyDescent="0.25">
      <c r="D17" t="s">
        <v>51</v>
      </c>
      <c r="E17" s="24"/>
      <c r="F17" s="7" t="s">
        <v>18</v>
      </c>
      <c r="G17" s="25">
        <v>1</v>
      </c>
      <c r="H17" s="10">
        <v>0.92987932910492899</v>
      </c>
      <c r="I17" s="10">
        <v>0.93058884084826032</v>
      </c>
      <c r="J17" s="10">
        <v>0.93376663960747408</v>
      </c>
      <c r="K17" s="10">
        <v>0.93688069662246576</v>
      </c>
      <c r="L17" s="10">
        <v>0.94004040731158889</v>
      </c>
      <c r="M17" s="10">
        <v>0.94314873307226621</v>
      </c>
      <c r="N17" s="10">
        <v>0.94608397598622218</v>
      </c>
      <c r="O17" s="10">
        <v>0.94882285301864444</v>
      </c>
    </row>
    <row r="18" spans="3:15" x14ac:dyDescent="0.25">
      <c r="D18" t="s">
        <v>59</v>
      </c>
      <c r="E18" s="24"/>
      <c r="F18" s="7" t="s">
        <v>18</v>
      </c>
      <c r="G18" s="25">
        <v>1</v>
      </c>
      <c r="H18" s="10">
        <v>3.7747992514573081E-5</v>
      </c>
      <c r="I18" s="10">
        <v>3.9118797611694459E-5</v>
      </c>
      <c r="J18" s="10">
        <v>3.9511210407971213E-5</v>
      </c>
      <c r="K18" s="10">
        <v>3.7937124462826458E-5</v>
      </c>
      <c r="L18" s="10">
        <v>3.6800830226729914E-5</v>
      </c>
      <c r="M18" s="10">
        <v>3.4916388678495262E-5</v>
      </c>
      <c r="N18" s="10">
        <v>3.3710306866127345E-5</v>
      </c>
      <c r="O18" s="10">
        <v>3.2563587076633333E-5</v>
      </c>
    </row>
    <row r="19" spans="3:15" x14ac:dyDescent="0.25">
      <c r="D19" t="s">
        <v>54</v>
      </c>
      <c r="E19" s="24"/>
      <c r="F19" s="7" t="s">
        <v>18</v>
      </c>
      <c r="G19" s="25">
        <v>1</v>
      </c>
      <c r="H19" s="10">
        <v>3.934284519831379E-2</v>
      </c>
      <c r="I19" s="10">
        <v>4.1462837142268893E-2</v>
      </c>
      <c r="J19" s="10">
        <v>3.7275235091701928E-2</v>
      </c>
      <c r="K19" s="10">
        <v>3.4209600191138528E-2</v>
      </c>
      <c r="L19" s="10">
        <v>3.1685514825214457E-2</v>
      </c>
      <c r="M19" s="10">
        <v>2.9354610843418796E-2</v>
      </c>
      <c r="N19" s="10">
        <v>2.6908650486120688E-2</v>
      </c>
      <c r="O19" s="10">
        <v>2.4527320849557291E-2</v>
      </c>
    </row>
    <row r="20" spans="3:15" x14ac:dyDescent="0.25">
      <c r="D20" t="s">
        <v>60</v>
      </c>
      <c r="E20" s="24"/>
      <c r="F20" s="7" t="s">
        <v>18</v>
      </c>
      <c r="G20" s="25">
        <v>1</v>
      </c>
      <c r="H20" s="10">
        <v>4.1598287751059542E-3</v>
      </c>
      <c r="I20" s="10">
        <v>3.4764257772287419E-3</v>
      </c>
      <c r="J20" s="10">
        <v>3.6098878600010062E-3</v>
      </c>
      <c r="K20" s="10">
        <v>3.6177487626040034E-3</v>
      </c>
      <c r="L20" s="10">
        <v>3.5682084987837324E-3</v>
      </c>
      <c r="M20" s="10">
        <v>3.5017109030452461E-3</v>
      </c>
      <c r="N20" s="10">
        <v>3.4559084235435194E-3</v>
      </c>
      <c r="O20" s="10">
        <v>3.4159736672684702E-3</v>
      </c>
    </row>
    <row r="21" spans="3:15" x14ac:dyDescent="0.25">
      <c r="D21" t="s">
        <v>61</v>
      </c>
      <c r="E21" s="24"/>
      <c r="F21" s="7" t="s">
        <v>18</v>
      </c>
      <c r="G21" s="25">
        <v>1</v>
      </c>
      <c r="H21" s="10">
        <v>6.9173196282955177E-4</v>
      </c>
      <c r="I21" s="10">
        <v>6.9590282067119613E-4</v>
      </c>
      <c r="J21" s="10">
        <v>7.2107958994547454E-4</v>
      </c>
      <c r="K21" s="10">
        <v>7.1676950048914668E-4</v>
      </c>
      <c r="L21" s="10">
        <v>6.9259162486705697E-4</v>
      </c>
      <c r="M21" s="10">
        <v>6.6408285390445808E-4</v>
      </c>
      <c r="N21" s="10">
        <v>6.4771946764201826E-4</v>
      </c>
      <c r="O21" s="10">
        <v>6.3845983842054856E-4</v>
      </c>
    </row>
    <row r="22" spans="3:15" x14ac:dyDescent="0.25">
      <c r="D22" t="s">
        <v>62</v>
      </c>
      <c r="E22" s="24"/>
      <c r="F22" s="7" t="s">
        <v>18</v>
      </c>
      <c r="G22" s="25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3:15" x14ac:dyDescent="0.25">
      <c r="C23" t="s">
        <v>63</v>
      </c>
      <c r="D23" s="19" t="s">
        <v>46</v>
      </c>
      <c r="E23" s="20" t="s">
        <v>64</v>
      </c>
      <c r="F23" s="21" t="s">
        <v>35</v>
      </c>
      <c r="G23" s="22">
        <v>1</v>
      </c>
      <c r="H23" s="23">
        <v>0.42556332971371874</v>
      </c>
      <c r="I23" s="23">
        <v>0.42885227003017673</v>
      </c>
      <c r="J23" s="23">
        <v>0.4301288355256343</v>
      </c>
      <c r="K23" s="23">
        <v>0.42782773669978968</v>
      </c>
      <c r="L23" s="23">
        <v>0.41668817229295235</v>
      </c>
      <c r="M23" s="23">
        <v>0.39409044952974615</v>
      </c>
      <c r="N23" s="23">
        <v>0.36101605214575999</v>
      </c>
      <c r="O23" s="23">
        <v>0.32619321607544083</v>
      </c>
    </row>
    <row r="24" spans="3:15" x14ac:dyDescent="0.25">
      <c r="D24" s="19" t="s">
        <v>48</v>
      </c>
      <c r="E24" s="20"/>
      <c r="F24" s="21" t="s">
        <v>35</v>
      </c>
      <c r="G24" s="22">
        <v>1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</row>
    <row r="25" spans="3:15" x14ac:dyDescent="0.25">
      <c r="D25" s="19" t="s">
        <v>49</v>
      </c>
      <c r="E25" s="20"/>
      <c r="F25" s="21" t="s">
        <v>35</v>
      </c>
      <c r="G25" s="22">
        <v>1</v>
      </c>
      <c r="H25" s="23">
        <v>0.43290649023408723</v>
      </c>
      <c r="I25" s="23">
        <v>0.43334520055606424</v>
      </c>
      <c r="J25" s="23">
        <v>0.42676689042599353</v>
      </c>
      <c r="K25" s="23">
        <v>0.41280956616074077</v>
      </c>
      <c r="L25" s="23">
        <v>0.39470185013541281</v>
      </c>
      <c r="M25" s="23">
        <v>0.37375110178859372</v>
      </c>
      <c r="N25" s="23">
        <v>0.35412901955996318</v>
      </c>
      <c r="O25" s="23">
        <v>0.33610432900293752</v>
      </c>
    </row>
    <row r="26" spans="3:15" x14ac:dyDescent="0.25">
      <c r="D26" s="19" t="s">
        <v>50</v>
      </c>
      <c r="E26" s="20"/>
      <c r="F26" s="21" t="s">
        <v>35</v>
      </c>
      <c r="G26" s="22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</row>
    <row r="27" spans="3:15" x14ac:dyDescent="0.25">
      <c r="D27" t="s">
        <v>51</v>
      </c>
      <c r="E27" s="24"/>
      <c r="F27" s="7" t="s">
        <v>18</v>
      </c>
      <c r="G27" s="25">
        <v>1</v>
      </c>
      <c r="H27" s="10">
        <v>3.638539169699493E-2</v>
      </c>
      <c r="I27" s="10">
        <v>3.4195910894110469E-2</v>
      </c>
      <c r="J27" s="10">
        <v>2.7821777272638556E-2</v>
      </c>
      <c r="K27" s="10">
        <v>2.934035639254148E-2</v>
      </c>
      <c r="L27" s="10">
        <v>4.0087103729669921E-2</v>
      </c>
      <c r="M27" s="10">
        <v>6.3024887052906611E-2</v>
      </c>
      <c r="N27" s="10">
        <v>9.4953571196556966E-2</v>
      </c>
      <c r="O27" s="10">
        <v>0.1300448131911226</v>
      </c>
    </row>
    <row r="28" spans="3:15" x14ac:dyDescent="0.25">
      <c r="D28" t="s">
        <v>59</v>
      </c>
      <c r="E28" s="24"/>
      <c r="F28" s="7" t="s">
        <v>18</v>
      </c>
      <c r="G28" s="25">
        <v>1</v>
      </c>
      <c r="H28" s="10">
        <v>0.10288236971605716</v>
      </c>
      <c r="I28" s="10">
        <v>0.1011779066219103</v>
      </c>
      <c r="J28" s="10">
        <v>0.11262576139978951</v>
      </c>
      <c r="K28" s="10">
        <v>0.12700802912736228</v>
      </c>
      <c r="L28" s="10">
        <v>0.14454567570501695</v>
      </c>
      <c r="M28" s="10">
        <v>0.16327899835227158</v>
      </c>
      <c r="N28" s="10">
        <v>0.18201419157065585</v>
      </c>
      <c r="O28" s="10">
        <v>0.19787361201483947</v>
      </c>
    </row>
    <row r="29" spans="3:15" x14ac:dyDescent="0.25">
      <c r="D29" t="s">
        <v>54</v>
      </c>
      <c r="E29" s="24"/>
      <c r="F29" s="7" t="s">
        <v>18</v>
      </c>
      <c r="G29" s="25">
        <v>1</v>
      </c>
      <c r="H29" s="10">
        <v>5.4111527860738156E-5</v>
      </c>
      <c r="I29" s="10">
        <v>5.1707184755704752E-5</v>
      </c>
      <c r="J29" s="10">
        <v>5.5852249779668886E-5</v>
      </c>
      <c r="K29" s="10">
        <v>1.2206842866928591E-4</v>
      </c>
      <c r="L29" s="10">
        <v>7.216381291188117E-4</v>
      </c>
      <c r="M29" s="10">
        <v>2.2095540563750854E-3</v>
      </c>
      <c r="N29" s="10">
        <v>3.8226339316975969E-3</v>
      </c>
      <c r="O29" s="10">
        <v>5.3272777283629074E-3</v>
      </c>
    </row>
    <row r="30" spans="3:15" x14ac:dyDescent="0.25">
      <c r="D30" t="s">
        <v>60</v>
      </c>
      <c r="E30" s="24"/>
      <c r="F30" s="7" t="s">
        <v>18</v>
      </c>
      <c r="G30" s="25">
        <v>1</v>
      </c>
      <c r="H30" s="10">
        <v>1.2957188037907301E-3</v>
      </c>
      <c r="I30" s="10">
        <v>1.4795036110263455E-3</v>
      </c>
      <c r="J30" s="10">
        <v>1.6018485292991595E-3</v>
      </c>
      <c r="K30" s="10">
        <v>1.7656822825739534E-3</v>
      </c>
      <c r="L30" s="10">
        <v>1.9734108574841298E-3</v>
      </c>
      <c r="M30" s="10">
        <v>2.1965936880489674E-3</v>
      </c>
      <c r="N30" s="10">
        <v>2.4499520724434688E-3</v>
      </c>
      <c r="O30" s="10">
        <v>2.7014653486442395E-3</v>
      </c>
    </row>
    <row r="31" spans="3:15" x14ac:dyDescent="0.25">
      <c r="D31" t="s">
        <v>65</v>
      </c>
      <c r="E31" s="24"/>
      <c r="F31" s="7" t="s">
        <v>18</v>
      </c>
      <c r="G31" s="25">
        <v>1</v>
      </c>
      <c r="H31" s="10">
        <v>9.1258830749058398E-4</v>
      </c>
      <c r="I31" s="10">
        <v>8.9750110195639654E-4</v>
      </c>
      <c r="J31" s="10">
        <v>9.9903459686536767E-4</v>
      </c>
      <c r="K31" s="10">
        <v>1.1265609083225784E-3</v>
      </c>
      <c r="L31" s="10">
        <v>1.282149150345063E-3</v>
      </c>
      <c r="M31" s="10">
        <v>1.4484155320577225E-3</v>
      </c>
      <c r="N31" s="10">
        <v>1.6145795229228466E-3</v>
      </c>
      <c r="O31" s="10">
        <v>1.7552866386524909E-3</v>
      </c>
    </row>
    <row r="32" spans="3:15" x14ac:dyDescent="0.25">
      <c r="D32" t="s">
        <v>62</v>
      </c>
      <c r="E32" s="24"/>
      <c r="F32" s="7" t="s">
        <v>18</v>
      </c>
      <c r="G32" s="25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3:25" x14ac:dyDescent="0.25">
      <c r="C33" s="7"/>
      <c r="D33" s="7"/>
      <c r="E33" s="7"/>
      <c r="F33" s="7"/>
      <c r="G33" s="7"/>
      <c r="H33" s="6"/>
      <c r="I33" s="7"/>
      <c r="J33" s="7"/>
      <c r="K33" s="7"/>
      <c r="L33" s="7"/>
      <c r="M33" s="7"/>
      <c r="N33" s="7"/>
      <c r="O33" s="7"/>
    </row>
    <row r="34" spans="3:25" x14ac:dyDescent="0.25">
      <c r="C34" s="7"/>
      <c r="D34" s="7"/>
      <c r="E34" s="7"/>
      <c r="F34" s="7"/>
      <c r="G34" s="7"/>
      <c r="H34" s="6"/>
      <c r="I34" s="7"/>
      <c r="J34" s="7"/>
      <c r="K34" s="7"/>
      <c r="L34" s="7"/>
      <c r="M34" s="7"/>
      <c r="N34" s="7"/>
      <c r="O34" s="7"/>
    </row>
    <row r="35" spans="3:25" x14ac:dyDescent="0.25">
      <c r="C35" s="7"/>
      <c r="D35" t="s">
        <v>66</v>
      </c>
      <c r="E35" s="7"/>
      <c r="F35" s="7"/>
      <c r="G35" s="7"/>
      <c r="H35" s="6"/>
      <c r="I35" s="7"/>
      <c r="J35" s="7"/>
      <c r="K35" s="7"/>
      <c r="L35" s="7"/>
      <c r="M35" s="7"/>
      <c r="N35" s="7"/>
      <c r="O35" s="7"/>
      <c r="T35"/>
    </row>
    <row r="36" spans="3:25" x14ac:dyDescent="0.25">
      <c r="D36" t="s">
        <v>67</v>
      </c>
      <c r="T36"/>
    </row>
    <row r="37" spans="3:25" x14ac:dyDescent="0.25">
      <c r="T37"/>
      <c r="U37" s="26"/>
    </row>
    <row r="38" spans="3:25" x14ac:dyDescent="0.25">
      <c r="T38"/>
      <c r="U38" s="26"/>
    </row>
    <row r="39" spans="3:25" x14ac:dyDescent="0.25">
      <c r="T39"/>
      <c r="U39" s="26"/>
    </row>
    <row r="40" spans="3:25" x14ac:dyDescent="0.25">
      <c r="C40" s="9" t="s">
        <v>69</v>
      </c>
      <c r="D40" s="47" t="s">
        <v>46</v>
      </c>
      <c r="E40" s="48" t="str">
        <f>+D6</f>
        <v>DGSL</v>
      </c>
      <c r="F40" s="47" t="s">
        <v>46</v>
      </c>
      <c r="G40" s="48" t="s">
        <v>49</v>
      </c>
      <c r="H40" s="47" t="s">
        <v>46</v>
      </c>
      <c r="I40" s="48" t="s">
        <v>49</v>
      </c>
      <c r="T40"/>
      <c r="U40" s="26"/>
    </row>
    <row r="41" spans="3:25" x14ac:dyDescent="0.25">
      <c r="C41" s="9" t="s">
        <v>21</v>
      </c>
      <c r="D41" s="49" t="s">
        <v>47</v>
      </c>
      <c r="E41" s="50" t="s">
        <v>47</v>
      </c>
      <c r="F41" s="49" t="str">
        <f>+E13</f>
        <v>DIND</v>
      </c>
      <c r="G41" s="50" t="str">
        <f>+E13</f>
        <v>DIND</v>
      </c>
      <c r="H41" s="49" t="str">
        <f>+E23</f>
        <v>DTRA</v>
      </c>
      <c r="I41" s="50" t="str">
        <f>+E23</f>
        <v>DTRA</v>
      </c>
      <c r="T41"/>
      <c r="U41" s="26"/>
    </row>
    <row r="42" spans="3:25" x14ac:dyDescent="0.25">
      <c r="C42" s="9" t="s">
        <v>68</v>
      </c>
      <c r="D42" s="51" t="s">
        <v>35</v>
      </c>
      <c r="E42" s="52" t="s">
        <v>35</v>
      </c>
      <c r="F42" s="51" t="s">
        <v>35</v>
      </c>
      <c r="G42" s="52" t="s">
        <v>35</v>
      </c>
      <c r="H42" s="51" t="s">
        <v>35</v>
      </c>
      <c r="I42" s="52" t="s">
        <v>35</v>
      </c>
      <c r="T42"/>
      <c r="U42" s="26"/>
      <c r="V42" s="30"/>
      <c r="W42" s="30"/>
      <c r="X42" s="30"/>
      <c r="Y42" s="30"/>
    </row>
    <row r="43" spans="3:25" x14ac:dyDescent="0.25">
      <c r="C43" s="9" t="s">
        <v>25</v>
      </c>
      <c r="D43" s="53">
        <v>1</v>
      </c>
      <c r="E43" s="54">
        <v>1</v>
      </c>
      <c r="F43" s="53">
        <v>1</v>
      </c>
      <c r="G43" s="54">
        <v>1</v>
      </c>
      <c r="H43" s="53">
        <v>1</v>
      </c>
      <c r="I43" s="54">
        <v>1</v>
      </c>
      <c r="T43"/>
      <c r="U43" s="26"/>
      <c r="V43" s="30"/>
      <c r="W43" s="30"/>
      <c r="X43" s="30"/>
      <c r="Y43" s="30"/>
    </row>
    <row r="44" spans="3:25" x14ac:dyDescent="0.25">
      <c r="C44">
        <v>2019</v>
      </c>
      <c r="D44" s="55" cm="1">
        <f t="array" ref="D44:D51">+TRANSPOSE(H4:O4)</f>
        <v>0.70492284759636947</v>
      </c>
      <c r="E44" s="56" cm="1">
        <f t="array" ref="E44:E51">+TRANSPOSE(H6:O6)</f>
        <v>6.6920156894449958E-3</v>
      </c>
      <c r="F44" s="57" cm="1">
        <f t="array" ref="F44:F51">+TRANSPOSE(H13:O13)</f>
        <v>2.3815208477444158E-2</v>
      </c>
      <c r="G44" s="58" cm="1">
        <f t="array" ref="G44:G51">+TRANSPOSE(H15:O15)</f>
        <v>2.0733084888629265E-3</v>
      </c>
      <c r="H44" s="57" cm="1">
        <f t="array" ref="H44:H51">+TRANSPOSE(H23:O23)</f>
        <v>0.42556332971371874</v>
      </c>
      <c r="I44" s="58" cm="1">
        <f t="array" ref="I44:I51">+TRANSPOSE(H25:O25)</f>
        <v>0.43290649023408723</v>
      </c>
      <c r="T44"/>
      <c r="U44" s="26"/>
      <c r="V44" s="30"/>
      <c r="W44" s="31" t="s">
        <v>72</v>
      </c>
      <c r="X44" s="32">
        <v>5.3308987344700309</v>
      </c>
      <c r="Y44" s="30"/>
    </row>
    <row r="45" spans="3:25" x14ac:dyDescent="0.25">
      <c r="C45">
        <v>2020</v>
      </c>
      <c r="D45" s="55">
        <v>0.71393822850931155</v>
      </c>
      <c r="E45" s="56">
        <v>7.1142331301549495E-3</v>
      </c>
      <c r="F45" s="57">
        <v>2.2130945027794936E-2</v>
      </c>
      <c r="G45" s="58">
        <v>1.605929586164299E-3</v>
      </c>
      <c r="H45" s="57">
        <v>0.42885227003017673</v>
      </c>
      <c r="I45" s="58">
        <v>0.43334520055606424</v>
      </c>
      <c r="T45"/>
      <c r="U45" s="26"/>
      <c r="V45" s="30"/>
      <c r="W45" s="33" t="s">
        <v>73</v>
      </c>
      <c r="X45" s="34">
        <v>5.6708498400612823</v>
      </c>
      <c r="Y45" s="30"/>
    </row>
    <row r="46" spans="3:25" x14ac:dyDescent="0.25">
      <c r="C46">
        <v>2025</v>
      </c>
      <c r="D46" s="55">
        <v>0.71446486124964681</v>
      </c>
      <c r="E46" s="56">
        <v>6.884185400222554E-3</v>
      </c>
      <c r="F46" s="57">
        <v>2.2932665713608379E-2</v>
      </c>
      <c r="G46" s="58">
        <v>1.6549809268611576E-3</v>
      </c>
      <c r="H46" s="57">
        <v>0.4301288355256343</v>
      </c>
      <c r="I46" s="58">
        <v>0.42676689042599353</v>
      </c>
      <c r="N46" s="37" t="s">
        <v>71</v>
      </c>
      <c r="O46" s="38"/>
      <c r="P46" s="38"/>
      <c r="Q46" s="39">
        <f>+T46*X47/(T46*X47+(1-T46)*X45)</f>
        <v>9.3659149944684009E-2</v>
      </c>
      <c r="R46" s="43" t="s">
        <v>76</v>
      </c>
      <c r="S46" s="63">
        <v>2019</v>
      </c>
      <c r="T46" s="44">
        <v>0.1</v>
      </c>
      <c r="U46" s="26"/>
      <c r="V46" s="30"/>
      <c r="W46" s="31" t="s">
        <v>74</v>
      </c>
      <c r="X46" s="32">
        <v>2.9335934898501512</v>
      </c>
      <c r="Y46" s="30"/>
    </row>
    <row r="47" spans="3:25" x14ac:dyDescent="0.25">
      <c r="C47">
        <v>2030</v>
      </c>
      <c r="D47" s="55">
        <v>0.71752787053189593</v>
      </c>
      <c r="E47" s="56">
        <v>6.7217875799148548E-3</v>
      </c>
      <c r="F47" s="57">
        <v>2.2896265372607132E-2</v>
      </c>
      <c r="G47" s="58">
        <v>1.6409824262324721E-3</v>
      </c>
      <c r="H47" s="57">
        <v>0.42782773669978968</v>
      </c>
      <c r="I47" s="58">
        <v>0.41280956616074077</v>
      </c>
      <c r="N47" s="40" t="s">
        <v>70</v>
      </c>
      <c r="O47" s="41"/>
      <c r="P47" s="41"/>
      <c r="Q47" s="42">
        <f>+T47*X46/(T47*X46+(1-T47)*X44)</f>
        <v>5.7621225008503835E-2</v>
      </c>
      <c r="R47" s="45" t="s">
        <v>77</v>
      </c>
      <c r="S47" s="64">
        <v>2019</v>
      </c>
      <c r="T47" s="46">
        <v>0.1</v>
      </c>
      <c r="U47" s="26"/>
      <c r="V47" s="30"/>
      <c r="W47" s="35" t="s">
        <v>75</v>
      </c>
      <c r="X47" s="36">
        <v>5.274111587340502</v>
      </c>
      <c r="Y47" s="30"/>
    </row>
    <row r="48" spans="3:25" ht="15.75" customHeight="1" x14ac:dyDescent="0.25">
      <c r="C48">
        <v>2035</v>
      </c>
      <c r="D48" s="55">
        <v>0.71924314150809932</v>
      </c>
      <c r="E48" s="56">
        <v>6.6017020910173795E-3</v>
      </c>
      <c r="F48" s="57">
        <v>2.2391833159756083E-2</v>
      </c>
      <c r="G48" s="58">
        <v>1.58464374956299E-3</v>
      </c>
      <c r="H48" s="57">
        <v>0.41668817229295235</v>
      </c>
      <c r="I48" s="58">
        <v>0.39470185013541281</v>
      </c>
      <c r="T48"/>
      <c r="U48" s="26"/>
      <c r="V48" s="30"/>
      <c r="W48" s="30"/>
      <c r="X48" s="30"/>
      <c r="Y48" s="30"/>
    </row>
    <row r="49" spans="2:25" ht="15.75" customHeight="1" x14ac:dyDescent="0.25">
      <c r="C49">
        <v>2040</v>
      </c>
      <c r="D49" s="55">
        <v>0.71947452206965223</v>
      </c>
      <c r="E49" s="56">
        <v>6.5185070900598899E-3</v>
      </c>
      <c r="F49" s="57">
        <v>2.177574009314618E-2</v>
      </c>
      <c r="G49" s="58">
        <v>1.5202058455406398E-3</v>
      </c>
      <c r="H49" s="57">
        <v>0.39409044952974615</v>
      </c>
      <c r="I49" s="58">
        <v>0.37375110178859372</v>
      </c>
      <c r="N49" s="37" t="s">
        <v>71</v>
      </c>
      <c r="O49" s="38"/>
      <c r="P49" s="38"/>
      <c r="Q49" s="39">
        <f>+T49*X47/(T49*X47+(1-T49)*X45)</f>
        <v>9.3659149944684009E-2</v>
      </c>
      <c r="R49" s="43" t="s">
        <v>76</v>
      </c>
      <c r="S49" s="63">
        <v>2025</v>
      </c>
      <c r="T49" s="44">
        <v>0.1</v>
      </c>
      <c r="U49" s="26"/>
      <c r="V49" s="30"/>
      <c r="W49" s="30"/>
      <c r="X49" s="30"/>
      <c r="Y49" s="30"/>
    </row>
    <row r="50" spans="2:25" ht="15.75" customHeight="1" x14ac:dyDescent="0.25">
      <c r="C50">
        <v>2045</v>
      </c>
      <c r="D50" s="55">
        <v>0.71849531385010945</v>
      </c>
      <c r="E50" s="56">
        <v>6.4624611243749045E-3</v>
      </c>
      <c r="F50" s="57">
        <v>2.1387985767026867E-2</v>
      </c>
      <c r="G50" s="58">
        <v>1.4820495625786701E-3</v>
      </c>
      <c r="H50" s="57">
        <v>0.36101605214575999</v>
      </c>
      <c r="I50" s="58">
        <v>0.35412901955996318</v>
      </c>
      <c r="N50" s="40" t="s">
        <v>70</v>
      </c>
      <c r="O50" s="41"/>
      <c r="P50" s="41"/>
      <c r="Q50" s="42">
        <f>+T50*X46/(T50*X46+(1-T50)*X44)</f>
        <v>5.7621225008503835E-2</v>
      </c>
      <c r="R50" s="45" t="s">
        <v>77</v>
      </c>
      <c r="S50" s="64">
        <v>2025</v>
      </c>
      <c r="T50" s="46">
        <v>0.1</v>
      </c>
      <c r="U50" s="26"/>
      <c r="V50" s="30"/>
      <c r="W50" s="30"/>
      <c r="X50" s="30"/>
      <c r="Y50" s="30"/>
    </row>
    <row r="51" spans="2:25" ht="15.75" customHeight="1" x14ac:dyDescent="0.25">
      <c r="C51">
        <v>2050</v>
      </c>
      <c r="D51" s="59">
        <v>0.71650902714452402</v>
      </c>
      <c r="E51" s="60">
        <v>6.4287265996042856E-3</v>
      </c>
      <c r="F51" s="61">
        <v>2.1105475060029102E-2</v>
      </c>
      <c r="G51" s="62">
        <v>1.4573539790034261E-3</v>
      </c>
      <c r="H51" s="61">
        <v>0.32619321607544083</v>
      </c>
      <c r="I51" s="62">
        <v>0.33610432900293752</v>
      </c>
      <c r="T51"/>
      <c r="U51" s="26"/>
      <c r="V51" s="30"/>
      <c r="W51" s="30"/>
      <c r="X51" s="30"/>
      <c r="Y51" s="30"/>
    </row>
    <row r="52" spans="2:25" ht="15.75" customHeight="1" x14ac:dyDescent="0.25">
      <c r="T52"/>
      <c r="U52" s="26"/>
    </row>
    <row r="53" spans="2:25" ht="15.75" customHeight="1" x14ac:dyDescent="0.25">
      <c r="T53"/>
      <c r="U53" s="26"/>
    </row>
    <row r="54" spans="2:25" x14ac:dyDescent="0.25">
      <c r="T54"/>
      <c r="U54" s="26"/>
    </row>
    <row r="55" spans="2:25" x14ac:dyDescent="0.25">
      <c r="T55"/>
      <c r="U55" s="26"/>
    </row>
    <row r="56" spans="2:25" x14ac:dyDescent="0.25">
      <c r="T56"/>
      <c r="U56" s="26"/>
    </row>
    <row r="57" spans="2:25" x14ac:dyDescent="0.25">
      <c r="R57" s="6"/>
      <c r="S57" s="6"/>
      <c r="T57" s="6"/>
    </row>
    <row r="58" spans="2:25" x14ac:dyDescent="0.25">
      <c r="R58" s="6"/>
      <c r="S58" s="6"/>
      <c r="T58" s="6"/>
    </row>
    <row r="60" spans="2:25" x14ac:dyDescent="0.25">
      <c r="F60" s="1" t="s">
        <v>36</v>
      </c>
    </row>
    <row r="61" spans="2:25" ht="15.75" thickBot="1" x14ac:dyDescent="0.3">
      <c r="B61" s="2" t="s">
        <v>8</v>
      </c>
      <c r="C61" s="27" t="s">
        <v>7</v>
      </c>
      <c r="D61" s="27" t="s">
        <v>6</v>
      </c>
      <c r="E61" s="27" t="s">
        <v>1</v>
      </c>
      <c r="F61" s="27" t="s">
        <v>14</v>
      </c>
      <c r="G61" s="28" t="s">
        <v>9</v>
      </c>
      <c r="H61" s="28" t="s">
        <v>13</v>
      </c>
      <c r="I61" s="29" t="s">
        <v>3</v>
      </c>
      <c r="J61" s="29" t="s">
        <v>2</v>
      </c>
      <c r="K61" s="29" t="s">
        <v>10</v>
      </c>
      <c r="L61" s="29" t="s">
        <v>0</v>
      </c>
      <c r="M61" s="29" t="s">
        <v>5</v>
      </c>
      <c r="N61" s="29" t="s">
        <v>11</v>
      </c>
      <c r="O61" s="29" t="s">
        <v>4</v>
      </c>
      <c r="P61" s="4" t="s">
        <v>12</v>
      </c>
      <c r="R61" s="15"/>
      <c r="S61" s="15"/>
      <c r="T61"/>
    </row>
    <row r="62" spans="2:25" x14ac:dyDescent="0.25">
      <c r="C62" s="66" t="s">
        <v>35</v>
      </c>
      <c r="D62" s="67" t="s">
        <v>17</v>
      </c>
      <c r="E62" s="67">
        <v>2019</v>
      </c>
      <c r="F62" s="68" t="s">
        <v>30</v>
      </c>
      <c r="G62" s="67"/>
      <c r="H62" s="69">
        <f>IF(E62&lt;$S$49,D44*(100%-$Q$46),D44*(100%-$Q$49))</f>
        <v>0.63890037291390744</v>
      </c>
      <c r="I62" s="67"/>
      <c r="J62" s="67" t="s">
        <v>45</v>
      </c>
      <c r="K62" s="67"/>
      <c r="L62" s="67"/>
      <c r="M62" s="67"/>
      <c r="N62" s="67"/>
      <c r="O62" s="70" t="s">
        <v>46</v>
      </c>
      <c r="R62" s="65">
        <v>0.63890037291390744</v>
      </c>
    </row>
    <row r="63" spans="2:25" x14ac:dyDescent="0.25">
      <c r="C63" s="71" t="s">
        <v>35</v>
      </c>
      <c r="D63" s="19" t="s">
        <v>17</v>
      </c>
      <c r="E63" s="19">
        <v>2020</v>
      </c>
      <c r="F63" s="21" t="s">
        <v>30</v>
      </c>
      <c r="G63" s="19"/>
      <c r="H63" s="72">
        <f>IF(E63&lt;$S$49,D45*(100%-$Q$46),D45*(100%-$Q$49))</f>
        <v>0.64707138091411587</v>
      </c>
      <c r="I63" s="19"/>
      <c r="J63" s="19" t="s">
        <v>45</v>
      </c>
      <c r="K63" s="19"/>
      <c r="L63" s="19"/>
      <c r="M63" s="19"/>
      <c r="N63" s="19"/>
      <c r="O63" s="73" t="s">
        <v>46</v>
      </c>
      <c r="R63" s="65">
        <v>0.64707138091411587</v>
      </c>
    </row>
    <row r="64" spans="2:25" x14ac:dyDescent="0.25">
      <c r="C64" s="71" t="s">
        <v>35</v>
      </c>
      <c r="D64" s="19" t="s">
        <v>17</v>
      </c>
      <c r="E64" s="19">
        <v>2025</v>
      </c>
      <c r="F64" s="21" t="s">
        <v>30</v>
      </c>
      <c r="G64" s="19"/>
      <c r="H64" s="72">
        <f>IF(E64&lt;$S$49,D46*(100%-$Q$46),D46*(100%-$Q$49))</f>
        <v>0.64754868967965828</v>
      </c>
      <c r="I64" s="19"/>
      <c r="J64" s="19" t="s">
        <v>45</v>
      </c>
      <c r="K64" s="19"/>
      <c r="L64" s="19"/>
      <c r="M64" s="19"/>
      <c r="N64" s="19"/>
      <c r="O64" s="73" t="s">
        <v>46</v>
      </c>
      <c r="R64" s="65">
        <v>0.64754868967965828</v>
      </c>
    </row>
    <row r="65" spans="3:18" x14ac:dyDescent="0.25">
      <c r="C65" s="71" t="s">
        <v>35</v>
      </c>
      <c r="D65" s="19" t="s">
        <v>17</v>
      </c>
      <c r="E65" s="19">
        <v>2030</v>
      </c>
      <c r="F65" s="21" t="s">
        <v>30</v>
      </c>
      <c r="G65" s="19"/>
      <c r="H65" s="72">
        <f t="shared" ref="H63:H69" si="0">IF(E65&lt;$S$49,D47*(100%-$Q$46),D47*(100%-$Q$49))</f>
        <v>0.65032482011625925</v>
      </c>
      <c r="I65" s="19"/>
      <c r="J65" s="19" t="s">
        <v>45</v>
      </c>
      <c r="K65" s="19"/>
      <c r="L65" s="19"/>
      <c r="M65" s="19"/>
      <c r="N65" s="19"/>
      <c r="O65" s="73" t="s">
        <v>46</v>
      </c>
      <c r="R65" s="65">
        <v>0.65032482011625925</v>
      </c>
    </row>
    <row r="66" spans="3:18" x14ac:dyDescent="0.25">
      <c r="C66" s="71" t="s">
        <v>35</v>
      </c>
      <c r="D66" s="19" t="s">
        <v>17</v>
      </c>
      <c r="E66" s="19">
        <v>2035</v>
      </c>
      <c r="F66" s="21" t="s">
        <v>30</v>
      </c>
      <c r="G66" s="19"/>
      <c r="H66" s="72">
        <f t="shared" si="0"/>
        <v>0.65187944027090661</v>
      </c>
      <c r="I66" s="19"/>
      <c r="J66" s="19" t="s">
        <v>45</v>
      </c>
      <c r="K66" s="19"/>
      <c r="L66" s="19"/>
      <c r="M66" s="19"/>
      <c r="N66" s="19"/>
      <c r="O66" s="73" t="s">
        <v>46</v>
      </c>
      <c r="R66" s="65">
        <v>0.65187944027090661</v>
      </c>
    </row>
    <row r="67" spans="3:18" x14ac:dyDescent="0.25">
      <c r="C67" s="71" t="s">
        <v>35</v>
      </c>
      <c r="D67" s="19" t="s">
        <v>17</v>
      </c>
      <c r="E67" s="19">
        <v>2040</v>
      </c>
      <c r="F67" s="21" t="s">
        <v>30</v>
      </c>
      <c r="G67" s="19"/>
      <c r="H67" s="72">
        <f t="shared" si="0"/>
        <v>0.65208914992575073</v>
      </c>
      <c r="I67" s="19"/>
      <c r="J67" s="19" t="s">
        <v>45</v>
      </c>
      <c r="K67" s="19"/>
      <c r="L67" s="19"/>
      <c r="M67" s="19"/>
      <c r="N67" s="19"/>
      <c r="O67" s="73" t="s">
        <v>46</v>
      </c>
      <c r="R67" s="65">
        <v>0.65208914992575073</v>
      </c>
    </row>
    <row r="68" spans="3:18" x14ac:dyDescent="0.25">
      <c r="C68" s="71" t="s">
        <v>35</v>
      </c>
      <c r="D68" s="19" t="s">
        <v>17</v>
      </c>
      <c r="E68" s="19">
        <v>2045</v>
      </c>
      <c r="F68" s="21" t="s">
        <v>30</v>
      </c>
      <c r="G68" s="19"/>
      <c r="H68" s="72">
        <f t="shared" si="0"/>
        <v>0.65120165351566928</v>
      </c>
      <c r="I68" s="19"/>
      <c r="J68" s="19" t="s">
        <v>45</v>
      </c>
      <c r="K68" s="19"/>
      <c r="L68" s="19"/>
      <c r="M68" s="19"/>
      <c r="N68" s="19"/>
      <c r="O68" s="73" t="s">
        <v>46</v>
      </c>
      <c r="R68" s="65">
        <v>0.65120165351566928</v>
      </c>
    </row>
    <row r="69" spans="3:18" x14ac:dyDescent="0.25">
      <c r="C69" s="74" t="s">
        <v>35</v>
      </c>
      <c r="D69" s="75" t="s">
        <v>17</v>
      </c>
      <c r="E69" s="75">
        <v>2050</v>
      </c>
      <c r="F69" s="76" t="s">
        <v>30</v>
      </c>
      <c r="G69" s="75"/>
      <c r="H69" s="77">
        <f t="shared" si="0"/>
        <v>0.64940140073447539</v>
      </c>
      <c r="I69" s="75"/>
      <c r="J69" s="75" t="s">
        <v>45</v>
      </c>
      <c r="K69" s="75"/>
      <c r="L69" s="75"/>
      <c r="M69" s="75"/>
      <c r="N69" s="75"/>
      <c r="O69" s="78" t="s">
        <v>46</v>
      </c>
      <c r="R69" s="65">
        <v>0.64940140073447539</v>
      </c>
    </row>
    <row r="70" spans="3:18" x14ac:dyDescent="0.25">
      <c r="C70" s="79" t="s">
        <v>35</v>
      </c>
      <c r="D70" s="80" t="s">
        <v>17</v>
      </c>
      <c r="E70" s="80">
        <v>2019</v>
      </c>
      <c r="F70" s="81" t="s">
        <v>30</v>
      </c>
      <c r="G70" s="80"/>
      <c r="H70" s="82">
        <f t="shared" ref="H70:H77" si="1">IF(E70&lt;$S$50,E44*(100%-$Q$47),E44*(100%-$Q$50))</f>
        <v>6.3064135476430475E-3</v>
      </c>
      <c r="I70" s="80"/>
      <c r="J70" s="80" t="s">
        <v>45</v>
      </c>
      <c r="K70" s="80"/>
      <c r="L70" s="80"/>
      <c r="M70" s="80"/>
      <c r="N70" s="80"/>
      <c r="O70" s="83" t="s">
        <v>49</v>
      </c>
      <c r="R70" s="65">
        <v>6.3064135476430475E-3</v>
      </c>
    </row>
    <row r="71" spans="3:18" x14ac:dyDescent="0.25">
      <c r="C71" s="84" t="s">
        <v>35</v>
      </c>
      <c r="D71" s="85" t="s">
        <v>17</v>
      </c>
      <c r="E71" s="85">
        <v>2020</v>
      </c>
      <c r="F71" s="86" t="s">
        <v>30</v>
      </c>
      <c r="G71" s="85"/>
      <c r="H71" s="87">
        <f t="shared" si="1"/>
        <v>6.7043023021993381E-3</v>
      </c>
      <c r="I71" s="85"/>
      <c r="J71" s="85" t="s">
        <v>45</v>
      </c>
      <c r="K71" s="85"/>
      <c r="L71" s="85"/>
      <c r="M71" s="85"/>
      <c r="N71" s="85"/>
      <c r="O71" s="88" t="s">
        <v>49</v>
      </c>
      <c r="R71" s="65">
        <v>6.7043023021993381E-3</v>
      </c>
    </row>
    <row r="72" spans="3:18" x14ac:dyDescent="0.25">
      <c r="C72" s="84" t="s">
        <v>35</v>
      </c>
      <c r="D72" s="85" t="s">
        <v>17</v>
      </c>
      <c r="E72" s="85">
        <v>2025</v>
      </c>
      <c r="F72" s="86" t="s">
        <v>30</v>
      </c>
      <c r="G72" s="85"/>
      <c r="H72" s="87">
        <f t="shared" si="1"/>
        <v>6.4875102042760728E-3</v>
      </c>
      <c r="I72" s="85"/>
      <c r="J72" s="85" t="s">
        <v>45</v>
      </c>
      <c r="K72" s="85"/>
      <c r="L72" s="85"/>
      <c r="M72" s="85"/>
      <c r="N72" s="85"/>
      <c r="O72" s="88" t="s">
        <v>49</v>
      </c>
      <c r="R72" s="65">
        <v>6.4875102042760728E-3</v>
      </c>
    </row>
    <row r="73" spans="3:18" x14ac:dyDescent="0.25">
      <c r="C73" s="84" t="s">
        <v>35</v>
      </c>
      <c r="D73" s="85" t="s">
        <v>17</v>
      </c>
      <c r="E73" s="85">
        <v>2030</v>
      </c>
      <c r="F73" s="86" t="s">
        <v>30</v>
      </c>
      <c r="G73" s="85"/>
      <c r="H73" s="87">
        <f t="shared" si="1"/>
        <v>6.3344699453132145E-3</v>
      </c>
      <c r="I73" s="85"/>
      <c r="J73" s="85" t="s">
        <v>45</v>
      </c>
      <c r="K73" s="85"/>
      <c r="L73" s="85"/>
      <c r="M73" s="85"/>
      <c r="N73" s="85"/>
      <c r="O73" s="88" t="s">
        <v>49</v>
      </c>
      <c r="R73" s="65">
        <v>6.3344699453132145E-3</v>
      </c>
    </row>
    <row r="74" spans="3:18" x14ac:dyDescent="0.25">
      <c r="C74" s="84" t="s">
        <v>35</v>
      </c>
      <c r="D74" s="85" t="s">
        <v>17</v>
      </c>
      <c r="E74" s="85">
        <v>2035</v>
      </c>
      <c r="F74" s="86" t="s">
        <v>30</v>
      </c>
      <c r="G74" s="85"/>
      <c r="H74" s="87">
        <f t="shared" si="1"/>
        <v>6.2213039293917563E-3</v>
      </c>
      <c r="I74" s="85"/>
      <c r="J74" s="85" t="s">
        <v>45</v>
      </c>
      <c r="K74" s="85"/>
      <c r="L74" s="85"/>
      <c r="M74" s="85"/>
      <c r="N74" s="85"/>
      <c r="O74" s="88" t="s">
        <v>49</v>
      </c>
      <c r="R74" s="65">
        <v>6.2213039293917563E-3</v>
      </c>
    </row>
    <row r="75" spans="3:18" x14ac:dyDescent="0.25">
      <c r="C75" s="84" t="s">
        <v>35</v>
      </c>
      <c r="D75" s="85" t="s">
        <v>17</v>
      </c>
      <c r="E75" s="85">
        <v>2040</v>
      </c>
      <c r="F75" s="86" t="s">
        <v>30</v>
      </c>
      <c r="G75" s="85"/>
      <c r="H75" s="87">
        <f t="shared" si="1"/>
        <v>6.1429027263040208E-3</v>
      </c>
      <c r="I75" s="85"/>
      <c r="J75" s="85" t="s">
        <v>45</v>
      </c>
      <c r="K75" s="85"/>
      <c r="L75" s="85"/>
      <c r="M75" s="85"/>
      <c r="N75" s="85"/>
      <c r="O75" s="88" t="s">
        <v>49</v>
      </c>
      <c r="R75" s="65">
        <v>6.1429027263040208E-3</v>
      </c>
    </row>
    <row r="76" spans="3:18" x14ac:dyDescent="0.25">
      <c r="C76" s="84" t="s">
        <v>35</v>
      </c>
      <c r="D76" s="85" t="s">
        <v>17</v>
      </c>
      <c r="E76" s="85">
        <v>2045</v>
      </c>
      <c r="F76" s="86" t="s">
        <v>30</v>
      </c>
      <c r="G76" s="85"/>
      <c r="H76" s="87">
        <f t="shared" si="1"/>
        <v>6.0900861978185894E-3</v>
      </c>
      <c r="I76" s="85"/>
      <c r="J76" s="85" t="s">
        <v>45</v>
      </c>
      <c r="K76" s="85"/>
      <c r="L76" s="85"/>
      <c r="M76" s="85"/>
      <c r="N76" s="85"/>
      <c r="O76" s="88" t="s">
        <v>49</v>
      </c>
      <c r="R76" s="65">
        <v>6.0900861978185894E-3</v>
      </c>
    </row>
    <row r="77" spans="3:18" x14ac:dyDescent="0.25">
      <c r="C77" s="89" t="s">
        <v>35</v>
      </c>
      <c r="D77" s="90" t="s">
        <v>17</v>
      </c>
      <c r="E77" s="90">
        <v>2050</v>
      </c>
      <c r="F77" s="91" t="s">
        <v>30</v>
      </c>
      <c r="G77" s="90"/>
      <c r="H77" s="92">
        <f t="shared" si="1"/>
        <v>6.0582954976903334E-3</v>
      </c>
      <c r="I77" s="90"/>
      <c r="J77" s="90" t="s">
        <v>45</v>
      </c>
      <c r="K77" s="90"/>
      <c r="L77" s="90"/>
      <c r="M77" s="90"/>
      <c r="N77" s="90"/>
      <c r="O77" s="93" t="s">
        <v>49</v>
      </c>
      <c r="R77" s="65">
        <v>6.0582954976903334E-3</v>
      </c>
    </row>
    <row r="78" spans="3:18" x14ac:dyDescent="0.25">
      <c r="C78" s="66" t="s">
        <v>35</v>
      </c>
      <c r="D78" s="67" t="s">
        <v>17</v>
      </c>
      <c r="E78" s="67">
        <v>2019</v>
      </c>
      <c r="F78" s="68" t="s">
        <v>30</v>
      </c>
      <c r="G78" s="67"/>
      <c r="H78" s="69">
        <f t="shared" ref="H78:H85" si="2">IF(E78&lt;$S$49,F44*(100%-$Q$46),F44*(100%-$Q$49))</f>
        <v>2.1584696295691305E-2</v>
      </c>
      <c r="I78" s="67"/>
      <c r="J78" s="67" t="s">
        <v>57</v>
      </c>
      <c r="K78" s="67"/>
      <c r="L78" s="67"/>
      <c r="M78" s="67"/>
      <c r="N78" s="67"/>
      <c r="O78" s="70" t="s">
        <v>46</v>
      </c>
      <c r="R78" s="65">
        <v>2.1584696295691298E-2</v>
      </c>
    </row>
    <row r="79" spans="3:18" x14ac:dyDescent="0.25">
      <c r="C79" s="71" t="s">
        <v>35</v>
      </c>
      <c r="D79" s="19" t="s">
        <v>17</v>
      </c>
      <c r="E79" s="19">
        <v>2020</v>
      </c>
      <c r="F79" s="21" t="s">
        <v>30</v>
      </c>
      <c r="G79" s="19"/>
      <c r="H79" s="72">
        <f t="shared" si="2"/>
        <v>2.0058179529019129E-2</v>
      </c>
      <c r="I79" s="19"/>
      <c r="J79" s="19" t="s">
        <v>57</v>
      </c>
      <c r="K79" s="19"/>
      <c r="L79" s="19"/>
      <c r="M79" s="19"/>
      <c r="N79" s="19"/>
      <c r="O79" s="73" t="s">
        <v>46</v>
      </c>
      <c r="R79" s="65">
        <v>2.0058179529019129E-2</v>
      </c>
    </row>
    <row r="80" spans="3:18" x14ac:dyDescent="0.25">
      <c r="C80" s="71" t="s">
        <v>35</v>
      </c>
      <c r="D80" s="19" t="s">
        <v>17</v>
      </c>
      <c r="E80" s="19">
        <v>2025</v>
      </c>
      <c r="F80" s="21" t="s">
        <v>30</v>
      </c>
      <c r="G80" s="19"/>
      <c r="H80" s="72">
        <f t="shared" si="2"/>
        <v>2.0784811736906217E-2</v>
      </c>
      <c r="I80" s="19"/>
      <c r="J80" s="19" t="s">
        <v>57</v>
      </c>
      <c r="K80" s="19"/>
      <c r="L80" s="19"/>
      <c r="M80" s="19"/>
      <c r="N80" s="19"/>
      <c r="O80" s="73" t="s">
        <v>46</v>
      </c>
      <c r="R80" s="65">
        <v>2.0784811736906217E-2</v>
      </c>
    </row>
    <row r="81" spans="3:18" x14ac:dyDescent="0.25">
      <c r="C81" s="71" t="s">
        <v>35</v>
      </c>
      <c r="D81" s="19" t="s">
        <v>17</v>
      </c>
      <c r="E81" s="19">
        <v>2030</v>
      </c>
      <c r="F81" s="21" t="s">
        <v>30</v>
      </c>
      <c r="G81" s="19"/>
      <c r="H81" s="72">
        <f t="shared" si="2"/>
        <v>2.0751820620900842E-2</v>
      </c>
      <c r="I81" s="19"/>
      <c r="J81" s="19" t="s">
        <v>57</v>
      </c>
      <c r="K81" s="19"/>
      <c r="L81" s="19"/>
      <c r="M81" s="19"/>
      <c r="N81" s="19"/>
      <c r="O81" s="73" t="s">
        <v>46</v>
      </c>
      <c r="R81" s="65">
        <v>2.0751820620900842E-2</v>
      </c>
    </row>
    <row r="82" spans="3:18" x14ac:dyDescent="0.25">
      <c r="C82" s="71" t="s">
        <v>35</v>
      </c>
      <c r="D82" s="19" t="s">
        <v>17</v>
      </c>
      <c r="E82" s="19">
        <v>2035</v>
      </c>
      <c r="F82" s="21" t="s">
        <v>30</v>
      </c>
      <c r="G82" s="19"/>
      <c r="H82" s="72">
        <f t="shared" si="2"/>
        <v>2.0294633100310138E-2</v>
      </c>
      <c r="I82" s="19"/>
      <c r="J82" s="19" t="s">
        <v>57</v>
      </c>
      <c r="K82" s="19"/>
      <c r="L82" s="19"/>
      <c r="M82" s="19"/>
      <c r="N82" s="19"/>
      <c r="O82" s="73" t="s">
        <v>46</v>
      </c>
      <c r="R82" s="65">
        <v>2.0294633100310138E-2</v>
      </c>
    </row>
    <row r="83" spans="3:18" x14ac:dyDescent="0.25">
      <c r="C83" s="71" t="s">
        <v>35</v>
      </c>
      <c r="D83" s="19" t="s">
        <v>17</v>
      </c>
      <c r="E83" s="19">
        <v>2040</v>
      </c>
      <c r="F83" s="21" t="s">
        <v>30</v>
      </c>
      <c r="G83" s="19"/>
      <c r="H83" s="72">
        <f t="shared" si="2"/>
        <v>1.9736242786605733E-2</v>
      </c>
      <c r="I83" s="19"/>
      <c r="J83" s="19" t="s">
        <v>57</v>
      </c>
      <c r="K83" s="19"/>
      <c r="L83" s="19"/>
      <c r="M83" s="19"/>
      <c r="N83" s="19"/>
      <c r="O83" s="73" t="s">
        <v>46</v>
      </c>
      <c r="R83" s="65">
        <v>1.9736242786605733E-2</v>
      </c>
    </row>
    <row r="84" spans="3:18" x14ac:dyDescent="0.25">
      <c r="C84" s="71" t="s">
        <v>35</v>
      </c>
      <c r="D84" s="19" t="s">
        <v>17</v>
      </c>
      <c r="E84" s="19">
        <v>2045</v>
      </c>
      <c r="F84" s="21" t="s">
        <v>30</v>
      </c>
      <c r="G84" s="19"/>
      <c r="H84" s="72">
        <f t="shared" si="2"/>
        <v>1.938480520105813E-2</v>
      </c>
      <c r="I84" s="19"/>
      <c r="J84" s="19" t="s">
        <v>57</v>
      </c>
      <c r="K84" s="19"/>
      <c r="L84" s="19"/>
      <c r="M84" s="19"/>
      <c r="N84" s="19"/>
      <c r="O84" s="73" t="s">
        <v>46</v>
      </c>
      <c r="R84" s="65">
        <v>1.938480520105813E-2</v>
      </c>
    </row>
    <row r="85" spans="3:18" x14ac:dyDescent="0.25">
      <c r="C85" s="74" t="s">
        <v>35</v>
      </c>
      <c r="D85" s="75" t="s">
        <v>17</v>
      </c>
      <c r="E85" s="75">
        <v>2050</v>
      </c>
      <c r="F85" s="76" t="s">
        <v>30</v>
      </c>
      <c r="G85" s="75"/>
      <c r="H85" s="77">
        <f t="shared" si="2"/>
        <v>1.9128754206728046E-2</v>
      </c>
      <c r="I85" s="75"/>
      <c r="J85" s="75" t="s">
        <v>57</v>
      </c>
      <c r="K85" s="75"/>
      <c r="L85" s="75"/>
      <c r="M85" s="75"/>
      <c r="N85" s="75"/>
      <c r="O85" s="78" t="s">
        <v>46</v>
      </c>
      <c r="R85" s="65">
        <v>1.9128754206728046E-2</v>
      </c>
    </row>
    <row r="86" spans="3:18" x14ac:dyDescent="0.25">
      <c r="C86" s="79" t="s">
        <v>35</v>
      </c>
      <c r="D86" s="80" t="s">
        <v>17</v>
      </c>
      <c r="E86" s="80">
        <v>2019</v>
      </c>
      <c r="F86" s="81" t="s">
        <v>30</v>
      </c>
      <c r="G86" s="80"/>
      <c r="H86" s="82">
        <f t="shared" ref="H86:H93" si="3">IF(E86&lt;$S$50,G44*(100%-$Q$47),G44*(100%-$Q$50))</f>
        <v>1.9538419139141145E-3</v>
      </c>
      <c r="I86" s="80"/>
      <c r="J86" s="80" t="s">
        <v>57</v>
      </c>
      <c r="K86" s="80"/>
      <c r="L86" s="80"/>
      <c r="M86" s="80"/>
      <c r="N86" s="80"/>
      <c r="O86" s="83" t="s">
        <v>49</v>
      </c>
      <c r="R86" s="65">
        <v>1.9538419139141145E-3</v>
      </c>
    </row>
    <row r="87" spans="3:18" x14ac:dyDescent="0.25">
      <c r="C87" s="84" t="s">
        <v>35</v>
      </c>
      <c r="D87" s="85" t="s">
        <v>17</v>
      </c>
      <c r="E87" s="85">
        <v>2020</v>
      </c>
      <c r="F87" s="86" t="s">
        <v>30</v>
      </c>
      <c r="G87" s="85"/>
      <c r="H87" s="87">
        <f t="shared" si="3"/>
        <v>1.5133939561321125E-3</v>
      </c>
      <c r="I87" s="85"/>
      <c r="J87" s="85" t="s">
        <v>57</v>
      </c>
      <c r="K87" s="85"/>
      <c r="L87" s="85"/>
      <c r="M87" s="85"/>
      <c r="N87" s="85"/>
      <c r="O87" s="88" t="s">
        <v>49</v>
      </c>
      <c r="R87" s="65">
        <v>1.5133939561321125E-3</v>
      </c>
    </row>
    <row r="88" spans="3:18" x14ac:dyDescent="0.25">
      <c r="C88" s="84" t="s">
        <v>35</v>
      </c>
      <c r="D88" s="85" t="s">
        <v>17</v>
      </c>
      <c r="E88" s="85">
        <v>2025</v>
      </c>
      <c r="F88" s="86" t="s">
        <v>30</v>
      </c>
      <c r="G88" s="85"/>
      <c r="H88" s="87">
        <f t="shared" si="3"/>
        <v>1.5596188984897087E-3</v>
      </c>
      <c r="I88" s="85"/>
      <c r="J88" s="85" t="s">
        <v>57</v>
      </c>
      <c r="K88" s="85"/>
      <c r="L88" s="85"/>
      <c r="M88" s="85"/>
      <c r="N88" s="85"/>
      <c r="O88" s="88" t="s">
        <v>49</v>
      </c>
      <c r="R88" s="65">
        <v>1.5596188984897087E-3</v>
      </c>
    </row>
    <row r="89" spans="3:18" x14ac:dyDescent="0.25">
      <c r="C89" s="84" t="s">
        <v>35</v>
      </c>
      <c r="D89" s="85" t="s">
        <v>17</v>
      </c>
      <c r="E89" s="85">
        <v>2030</v>
      </c>
      <c r="F89" s="86" t="s">
        <v>30</v>
      </c>
      <c r="G89" s="85"/>
      <c r="H89" s="87">
        <f t="shared" si="3"/>
        <v>1.5464270086155301E-3</v>
      </c>
      <c r="I89" s="85"/>
      <c r="J89" s="85" t="s">
        <v>57</v>
      </c>
      <c r="K89" s="85"/>
      <c r="L89" s="85"/>
      <c r="M89" s="85"/>
      <c r="N89" s="85"/>
      <c r="O89" s="88" t="s">
        <v>49</v>
      </c>
      <c r="R89" s="65">
        <v>1.5464270086155301E-3</v>
      </c>
    </row>
    <row r="90" spans="3:18" x14ac:dyDescent="0.25">
      <c r="C90" s="84" t="s">
        <v>35</v>
      </c>
      <c r="D90" s="85" t="s">
        <v>17</v>
      </c>
      <c r="E90" s="85">
        <v>2035</v>
      </c>
      <c r="F90" s="86" t="s">
        <v>30</v>
      </c>
      <c r="G90" s="85"/>
      <c r="H90" s="87">
        <f t="shared" si="3"/>
        <v>1.4933346355111017E-3</v>
      </c>
      <c r="I90" s="85"/>
      <c r="J90" s="85" t="s">
        <v>57</v>
      </c>
      <c r="K90" s="85"/>
      <c r="L90" s="85"/>
      <c r="M90" s="85"/>
      <c r="N90" s="85"/>
      <c r="O90" s="88" t="s">
        <v>49</v>
      </c>
      <c r="R90" s="65">
        <v>1.4933346355111017E-3</v>
      </c>
    </row>
    <row r="91" spans="3:18" x14ac:dyDescent="0.25">
      <c r="C91" s="84" t="s">
        <v>35</v>
      </c>
      <c r="D91" s="85" t="s">
        <v>17</v>
      </c>
      <c r="E91" s="85">
        <v>2040</v>
      </c>
      <c r="F91" s="86" t="s">
        <v>30</v>
      </c>
      <c r="G91" s="85"/>
      <c r="H91" s="87">
        <f t="shared" si="3"/>
        <v>1.4326097224554998E-3</v>
      </c>
      <c r="I91" s="85"/>
      <c r="J91" s="85" t="s">
        <v>57</v>
      </c>
      <c r="K91" s="85"/>
      <c r="L91" s="85"/>
      <c r="M91" s="85"/>
      <c r="N91" s="85"/>
      <c r="O91" s="88" t="s">
        <v>49</v>
      </c>
      <c r="R91" s="65">
        <v>1.4326097224554998E-3</v>
      </c>
    </row>
    <row r="92" spans="3:18" x14ac:dyDescent="0.25">
      <c r="C92" s="84" t="s">
        <v>35</v>
      </c>
      <c r="D92" s="85" t="s">
        <v>17</v>
      </c>
      <c r="E92" s="85">
        <v>2045</v>
      </c>
      <c r="F92" s="86" t="s">
        <v>30</v>
      </c>
      <c r="G92" s="85"/>
      <c r="H92" s="87">
        <f t="shared" si="3"/>
        <v>1.3966520512595699E-3</v>
      </c>
      <c r="I92" s="85"/>
      <c r="J92" s="85" t="s">
        <v>57</v>
      </c>
      <c r="K92" s="85"/>
      <c r="L92" s="85"/>
      <c r="M92" s="85"/>
      <c r="N92" s="85"/>
      <c r="O92" s="88" t="s">
        <v>49</v>
      </c>
      <c r="R92" s="65">
        <v>1.3966520512595699E-3</v>
      </c>
    </row>
    <row r="93" spans="3:18" x14ac:dyDescent="0.25">
      <c r="C93" s="89" t="s">
        <v>35</v>
      </c>
      <c r="D93" s="90" t="s">
        <v>17</v>
      </c>
      <c r="E93" s="90">
        <v>2050</v>
      </c>
      <c r="F93" s="91" t="s">
        <v>30</v>
      </c>
      <c r="G93" s="90"/>
      <c r="H93" s="92">
        <f t="shared" si="3"/>
        <v>1.3733794574622312E-3</v>
      </c>
      <c r="I93" s="90"/>
      <c r="J93" s="90" t="s">
        <v>57</v>
      </c>
      <c r="K93" s="90"/>
      <c r="L93" s="90"/>
      <c r="M93" s="90"/>
      <c r="N93" s="90"/>
      <c r="O93" s="93" t="s">
        <v>49</v>
      </c>
      <c r="R93" s="65">
        <v>1.3733794574622312E-3</v>
      </c>
    </row>
    <row r="94" spans="3:18" x14ac:dyDescent="0.25">
      <c r="C94" s="66" t="s">
        <v>35</v>
      </c>
      <c r="D94" s="67" t="s">
        <v>17</v>
      </c>
      <c r="E94" s="67">
        <v>2019</v>
      </c>
      <c r="F94" s="68" t="s">
        <v>30</v>
      </c>
      <c r="G94" s="67"/>
      <c r="H94" s="69">
        <f>IF(E94&lt;$S$49,H44*(100%-$Q$46),H44*(100%-$Q$49))</f>
        <v>0.38570543000510255</v>
      </c>
      <c r="I94" s="67"/>
      <c r="J94" s="67" t="s">
        <v>63</v>
      </c>
      <c r="K94" s="67"/>
      <c r="L94" s="67"/>
      <c r="M94" s="67"/>
      <c r="N94" s="67"/>
      <c r="O94" s="70" t="s">
        <v>46</v>
      </c>
      <c r="R94" s="65">
        <v>0.38570543000510255</v>
      </c>
    </row>
    <row r="95" spans="3:18" x14ac:dyDescent="0.25">
      <c r="C95" s="71" t="s">
        <v>35</v>
      </c>
      <c r="D95" s="19" t="s">
        <v>17</v>
      </c>
      <c r="E95" s="19">
        <v>2020</v>
      </c>
      <c r="F95" s="21" t="s">
        <v>30</v>
      </c>
      <c r="G95" s="19"/>
      <c r="H95" s="72">
        <f t="shared" ref="H95:H101" si="4">IF(E95&lt;$S$49,H45*(100%-$Q$46),H45*(100%-$Q$49))</f>
        <v>0.38868633096730226</v>
      </c>
      <c r="I95" s="19"/>
      <c r="J95" s="19" t="s">
        <v>63</v>
      </c>
      <c r="K95" s="19"/>
      <c r="L95" s="19"/>
      <c r="M95" s="19"/>
      <c r="N95" s="19"/>
      <c r="O95" s="73" t="s">
        <v>46</v>
      </c>
      <c r="R95" s="65">
        <v>0.38868633096730226</v>
      </c>
    </row>
    <row r="96" spans="3:18" x14ac:dyDescent="0.25">
      <c r="C96" s="71" t="s">
        <v>35</v>
      </c>
      <c r="D96" s="19" t="s">
        <v>17</v>
      </c>
      <c r="E96" s="19">
        <v>2025</v>
      </c>
      <c r="F96" s="21" t="s">
        <v>30</v>
      </c>
      <c r="G96" s="19"/>
      <c r="H96" s="72">
        <f t="shared" si="4"/>
        <v>0.38984333442360658</v>
      </c>
      <c r="I96" s="19"/>
      <c r="J96" s="19" t="s">
        <v>63</v>
      </c>
      <c r="K96" s="19"/>
      <c r="L96" s="19"/>
      <c r="M96" s="19"/>
      <c r="N96" s="19"/>
      <c r="O96" s="73" t="s">
        <v>46</v>
      </c>
      <c r="R96" s="65">
        <v>0.38984333442360658</v>
      </c>
    </row>
    <row r="97" spans="3:18" x14ac:dyDescent="0.25">
      <c r="C97" s="71" t="s">
        <v>35</v>
      </c>
      <c r="D97" s="19" t="s">
        <v>17</v>
      </c>
      <c r="E97" s="19">
        <v>2030</v>
      </c>
      <c r="F97" s="21" t="s">
        <v>30</v>
      </c>
      <c r="G97" s="19"/>
      <c r="H97" s="72">
        <f t="shared" si="4"/>
        <v>0.38775775455772926</v>
      </c>
      <c r="I97" s="19"/>
      <c r="J97" s="19" t="s">
        <v>63</v>
      </c>
      <c r="K97" s="19"/>
      <c r="L97" s="19"/>
      <c r="M97" s="19"/>
      <c r="N97" s="19"/>
      <c r="O97" s="73" t="s">
        <v>46</v>
      </c>
      <c r="R97" s="65">
        <v>0.38775775455772926</v>
      </c>
    </row>
    <row r="98" spans="3:18" x14ac:dyDescent="0.25">
      <c r="C98" s="71" t="s">
        <v>35</v>
      </c>
      <c r="D98" s="19" t="s">
        <v>17</v>
      </c>
      <c r="E98" s="19">
        <v>2035</v>
      </c>
      <c r="F98" s="21" t="s">
        <v>30</v>
      </c>
      <c r="G98" s="19"/>
      <c r="H98" s="72">
        <f t="shared" si="4"/>
        <v>0.37766151228399036</v>
      </c>
      <c r="I98" s="19"/>
      <c r="J98" s="19" t="s">
        <v>63</v>
      </c>
      <c r="K98" s="19"/>
      <c r="L98" s="19"/>
      <c r="M98" s="19"/>
      <c r="N98" s="19"/>
      <c r="O98" s="73" t="s">
        <v>46</v>
      </c>
      <c r="R98" s="65">
        <v>0.37766151228399036</v>
      </c>
    </row>
    <row r="99" spans="3:18" x14ac:dyDescent="0.25">
      <c r="C99" s="71" t="s">
        <v>35</v>
      </c>
      <c r="D99" s="19" t="s">
        <v>17</v>
      </c>
      <c r="E99" s="19">
        <v>2040</v>
      </c>
      <c r="F99" s="21" t="s">
        <v>30</v>
      </c>
      <c r="G99" s="19"/>
      <c r="H99" s="72">
        <f t="shared" si="4"/>
        <v>0.35718027302547173</v>
      </c>
      <c r="I99" s="19"/>
      <c r="J99" s="19" t="s">
        <v>63</v>
      </c>
      <c r="K99" s="19"/>
      <c r="L99" s="19"/>
      <c r="M99" s="19"/>
      <c r="N99" s="19"/>
      <c r="O99" s="73" t="s">
        <v>46</v>
      </c>
      <c r="R99" s="65">
        <v>0.35718027302547173</v>
      </c>
    </row>
    <row r="100" spans="3:18" x14ac:dyDescent="0.25">
      <c r="C100" s="71" t="s">
        <v>35</v>
      </c>
      <c r="D100" s="19" t="s">
        <v>17</v>
      </c>
      <c r="E100" s="19">
        <v>2045</v>
      </c>
      <c r="F100" s="21" t="s">
        <v>30</v>
      </c>
      <c r="G100" s="19"/>
      <c r="H100" s="72">
        <f t="shared" si="4"/>
        <v>0.32720359558540241</v>
      </c>
      <c r="I100" s="19"/>
      <c r="J100" s="19" t="s">
        <v>63</v>
      </c>
      <c r="K100" s="19"/>
      <c r="L100" s="19"/>
      <c r="M100" s="19"/>
      <c r="N100" s="19"/>
      <c r="O100" s="73" t="s">
        <v>46</v>
      </c>
      <c r="R100" s="65">
        <v>0.32720359558540241</v>
      </c>
    </row>
    <row r="101" spans="3:18" x14ac:dyDescent="0.25">
      <c r="C101" s="74" t="s">
        <v>35</v>
      </c>
      <c r="D101" s="75" t="s">
        <v>17</v>
      </c>
      <c r="E101" s="75">
        <v>2050</v>
      </c>
      <c r="F101" s="76" t="s">
        <v>30</v>
      </c>
      <c r="G101" s="75"/>
      <c r="H101" s="77">
        <f t="shared" si="4"/>
        <v>0.29564223674009238</v>
      </c>
      <c r="I101" s="75"/>
      <c r="J101" s="75" t="s">
        <v>63</v>
      </c>
      <c r="K101" s="75"/>
      <c r="L101" s="75"/>
      <c r="M101" s="75"/>
      <c r="N101" s="75"/>
      <c r="O101" s="78" t="s">
        <v>46</v>
      </c>
      <c r="R101" s="65">
        <v>0.29564223674009238</v>
      </c>
    </row>
    <row r="102" spans="3:18" x14ac:dyDescent="0.25">
      <c r="C102" s="79" t="s">
        <v>35</v>
      </c>
      <c r="D102" s="80" t="s">
        <v>17</v>
      </c>
      <c r="E102" s="80">
        <v>2019</v>
      </c>
      <c r="F102" s="81" t="s">
        <v>30</v>
      </c>
      <c r="G102" s="80"/>
      <c r="H102" s="82">
        <f t="shared" ref="H102:H109" si="5">IF(E102&lt;$S$50,I44*(100%-$Q$47),I44*(100%-$Q$50))</f>
        <v>0.40796188795266719</v>
      </c>
      <c r="I102" s="80"/>
      <c r="J102" s="80" t="s">
        <v>63</v>
      </c>
      <c r="K102" s="80"/>
      <c r="L102" s="80"/>
      <c r="M102" s="80"/>
      <c r="N102" s="80"/>
      <c r="O102" s="83" t="s">
        <v>49</v>
      </c>
      <c r="R102" s="65">
        <v>0.40796188795266719</v>
      </c>
    </row>
    <row r="103" spans="3:18" x14ac:dyDescent="0.25">
      <c r="C103" s="84" t="s">
        <v>35</v>
      </c>
      <c r="D103" s="85" t="s">
        <v>17</v>
      </c>
      <c r="E103" s="85">
        <v>2020</v>
      </c>
      <c r="F103" s="86" t="s">
        <v>30</v>
      </c>
      <c r="G103" s="85"/>
      <c r="H103" s="87">
        <f t="shared" si="5"/>
        <v>0.40837531924846804</v>
      </c>
      <c r="I103" s="85"/>
      <c r="J103" s="85" t="s">
        <v>63</v>
      </c>
      <c r="K103" s="85"/>
      <c r="L103" s="85"/>
      <c r="M103" s="85"/>
      <c r="N103" s="85"/>
      <c r="O103" s="88" t="s">
        <v>49</v>
      </c>
      <c r="R103" s="65">
        <v>0.40837531924846804</v>
      </c>
    </row>
    <row r="104" spans="3:18" x14ac:dyDescent="0.25">
      <c r="C104" s="84" t="s">
        <v>35</v>
      </c>
      <c r="D104" s="85" t="s">
        <v>17</v>
      </c>
      <c r="E104" s="85">
        <v>2025</v>
      </c>
      <c r="F104" s="86" t="s">
        <v>30</v>
      </c>
      <c r="G104" s="85"/>
      <c r="H104" s="87">
        <f t="shared" si="5"/>
        <v>0.40217605940657786</v>
      </c>
      <c r="I104" s="85"/>
      <c r="J104" s="85" t="s">
        <v>63</v>
      </c>
      <c r="K104" s="85"/>
      <c r="L104" s="85"/>
      <c r="M104" s="85"/>
      <c r="N104" s="85"/>
      <c r="O104" s="88" t="s">
        <v>49</v>
      </c>
      <c r="R104" s="65">
        <v>0.40217605940657786</v>
      </c>
    </row>
    <row r="105" spans="3:18" x14ac:dyDescent="0.25">
      <c r="C105" s="84" t="s">
        <v>35</v>
      </c>
      <c r="D105" s="85" t="s">
        <v>17</v>
      </c>
      <c r="E105" s="85">
        <v>2030</v>
      </c>
      <c r="F105" s="86" t="s">
        <v>30</v>
      </c>
      <c r="G105" s="85"/>
      <c r="H105" s="87">
        <f t="shared" si="5"/>
        <v>0.38902297326332985</v>
      </c>
      <c r="I105" s="85"/>
      <c r="J105" s="85" t="s">
        <v>63</v>
      </c>
      <c r="K105" s="85"/>
      <c r="L105" s="85"/>
      <c r="M105" s="85"/>
      <c r="N105" s="85"/>
      <c r="O105" s="88" t="s">
        <v>49</v>
      </c>
      <c r="R105" s="65">
        <v>0.38902297326332985</v>
      </c>
    </row>
    <row r="106" spans="3:18" x14ac:dyDescent="0.25">
      <c r="C106" s="84" t="s">
        <v>35</v>
      </c>
      <c r="D106" s="85" t="s">
        <v>17</v>
      </c>
      <c r="E106" s="85">
        <v>2035</v>
      </c>
      <c r="F106" s="86" t="s">
        <v>30</v>
      </c>
      <c r="G106" s="85"/>
      <c r="H106" s="87">
        <f t="shared" si="5"/>
        <v>0.3719586460174874</v>
      </c>
      <c r="I106" s="85"/>
      <c r="J106" s="85" t="s">
        <v>63</v>
      </c>
      <c r="K106" s="85"/>
      <c r="L106" s="85"/>
      <c r="M106" s="85"/>
      <c r="N106" s="85"/>
      <c r="O106" s="88" t="s">
        <v>49</v>
      </c>
      <c r="R106" s="65">
        <v>0.3719586460174874</v>
      </c>
    </row>
    <row r="107" spans="3:18" x14ac:dyDescent="0.25">
      <c r="C107" s="84" t="s">
        <v>35</v>
      </c>
      <c r="D107" s="85" t="s">
        <v>17</v>
      </c>
      <c r="E107" s="85">
        <v>2040</v>
      </c>
      <c r="F107" s="86" t="s">
        <v>30</v>
      </c>
      <c r="G107" s="85"/>
      <c r="H107" s="87">
        <f t="shared" si="5"/>
        <v>0.35221510545525692</v>
      </c>
      <c r="I107" s="85"/>
      <c r="J107" s="85" t="s">
        <v>63</v>
      </c>
      <c r="K107" s="85"/>
      <c r="L107" s="85"/>
      <c r="M107" s="85"/>
      <c r="N107" s="85"/>
      <c r="O107" s="88" t="s">
        <v>49</v>
      </c>
      <c r="R107" s="65">
        <v>0.35221510545525692</v>
      </c>
    </row>
    <row r="108" spans="3:18" x14ac:dyDescent="0.25">
      <c r="C108" s="84" t="s">
        <v>35</v>
      </c>
      <c r="D108" s="85" t="s">
        <v>17</v>
      </c>
      <c r="E108" s="85">
        <v>2045</v>
      </c>
      <c r="F108" s="86" t="s">
        <v>30</v>
      </c>
      <c r="G108" s="85"/>
      <c r="H108" s="87">
        <f t="shared" si="5"/>
        <v>0.33372367164185768</v>
      </c>
      <c r="I108" s="85"/>
      <c r="J108" s="85" t="s">
        <v>63</v>
      </c>
      <c r="K108" s="85"/>
      <c r="L108" s="85"/>
      <c r="M108" s="85"/>
      <c r="N108" s="85"/>
      <c r="O108" s="88" t="s">
        <v>49</v>
      </c>
      <c r="R108" s="65">
        <v>0.33372367164185768</v>
      </c>
    </row>
    <row r="109" spans="3:18" x14ac:dyDescent="0.25">
      <c r="C109" s="84" t="s">
        <v>35</v>
      </c>
      <c r="D109" s="106" t="s">
        <v>17</v>
      </c>
      <c r="E109" s="106">
        <v>2050</v>
      </c>
      <c r="F109" s="107" t="s">
        <v>30</v>
      </c>
      <c r="G109" s="106"/>
      <c r="H109" s="87">
        <f t="shared" si="5"/>
        <v>0.31673758583512707</v>
      </c>
      <c r="I109" s="106"/>
      <c r="J109" s="106" t="s">
        <v>63</v>
      </c>
      <c r="K109" s="106"/>
      <c r="L109" s="106"/>
      <c r="M109" s="106"/>
      <c r="N109" s="106"/>
      <c r="O109" s="88" t="s">
        <v>49</v>
      </c>
      <c r="R109" s="65">
        <v>0.31673758583512707</v>
      </c>
    </row>
    <row r="110" spans="3:18" x14ac:dyDescent="0.25">
      <c r="C110" s="94" t="s">
        <v>35</v>
      </c>
      <c r="D110" s="95" t="s">
        <v>17</v>
      </c>
      <c r="E110" s="95">
        <v>2019</v>
      </c>
      <c r="F110" s="95" t="s">
        <v>30</v>
      </c>
      <c r="G110" s="95"/>
      <c r="H110" s="103">
        <f>+D44-H62</f>
        <v>6.6022474682462029E-2</v>
      </c>
      <c r="I110" s="95"/>
      <c r="J110" s="95" t="s">
        <v>45</v>
      </c>
      <c r="K110" s="95"/>
      <c r="L110" s="95"/>
      <c r="M110" s="95"/>
      <c r="N110" s="95"/>
      <c r="O110" s="96" t="s">
        <v>48</v>
      </c>
    </row>
    <row r="111" spans="3:18" x14ac:dyDescent="0.25">
      <c r="C111" s="97" t="s">
        <v>35</v>
      </c>
      <c r="D111" s="98" t="s">
        <v>17</v>
      </c>
      <c r="E111" s="98">
        <v>2020</v>
      </c>
      <c r="F111" s="98" t="s">
        <v>30</v>
      </c>
      <c r="G111" s="98"/>
      <c r="H111" s="104">
        <f t="shared" ref="H111:H117" si="6">+D45-H63</f>
        <v>6.6866847595195678E-2</v>
      </c>
      <c r="I111" s="98"/>
      <c r="J111" s="98" t="s">
        <v>45</v>
      </c>
      <c r="K111" s="98"/>
      <c r="L111" s="98"/>
      <c r="M111" s="98"/>
      <c r="N111" s="98"/>
      <c r="O111" s="99" t="s">
        <v>48</v>
      </c>
    </row>
    <row r="112" spans="3:18" x14ac:dyDescent="0.25">
      <c r="C112" s="97" t="s">
        <v>35</v>
      </c>
      <c r="D112" s="98" t="s">
        <v>17</v>
      </c>
      <c r="E112" s="98">
        <v>2025</v>
      </c>
      <c r="F112" s="98" t="s">
        <v>30</v>
      </c>
      <c r="G112" s="98"/>
      <c r="H112" s="104">
        <f>+D46-H64</f>
        <v>6.6916171569988525E-2</v>
      </c>
      <c r="I112" s="98"/>
      <c r="J112" s="98" t="s">
        <v>45</v>
      </c>
      <c r="K112" s="98"/>
      <c r="L112" s="98"/>
      <c r="M112" s="98"/>
      <c r="N112" s="98"/>
      <c r="O112" s="99" t="s">
        <v>48</v>
      </c>
    </row>
    <row r="113" spans="3:15" x14ac:dyDescent="0.25">
      <c r="C113" s="97" t="s">
        <v>35</v>
      </c>
      <c r="D113" s="98" t="s">
        <v>17</v>
      </c>
      <c r="E113" s="98">
        <v>2030</v>
      </c>
      <c r="F113" s="98" t="s">
        <v>30</v>
      </c>
      <c r="G113" s="98"/>
      <c r="H113" s="104">
        <f t="shared" si="6"/>
        <v>6.7203050415636678E-2</v>
      </c>
      <c r="I113" s="98"/>
      <c r="J113" s="98" t="s">
        <v>45</v>
      </c>
      <c r="K113" s="98"/>
      <c r="L113" s="98"/>
      <c r="M113" s="98"/>
      <c r="N113" s="98"/>
      <c r="O113" s="99" t="s">
        <v>48</v>
      </c>
    </row>
    <row r="114" spans="3:15" x14ac:dyDescent="0.25">
      <c r="C114" s="97" t="s">
        <v>35</v>
      </c>
      <c r="D114" s="98" t="s">
        <v>17</v>
      </c>
      <c r="E114" s="98">
        <v>2035</v>
      </c>
      <c r="F114" s="98" t="s">
        <v>30</v>
      </c>
      <c r="G114" s="98"/>
      <c r="H114" s="104">
        <f t="shared" si="6"/>
        <v>6.7363701237192708E-2</v>
      </c>
      <c r="I114" s="98"/>
      <c r="J114" s="98" t="s">
        <v>45</v>
      </c>
      <c r="K114" s="98"/>
      <c r="L114" s="98"/>
      <c r="M114" s="98"/>
      <c r="N114" s="98"/>
      <c r="O114" s="99" t="s">
        <v>48</v>
      </c>
    </row>
    <row r="115" spans="3:15" x14ac:dyDescent="0.25">
      <c r="C115" s="97" t="s">
        <v>35</v>
      </c>
      <c r="D115" s="98" t="s">
        <v>17</v>
      </c>
      <c r="E115" s="98">
        <v>2040</v>
      </c>
      <c r="F115" s="98" t="s">
        <v>30</v>
      </c>
      <c r="G115" s="98"/>
      <c r="H115" s="104">
        <f t="shared" si="6"/>
        <v>6.7385372143901501E-2</v>
      </c>
      <c r="I115" s="98"/>
      <c r="J115" s="98" t="s">
        <v>45</v>
      </c>
      <c r="K115" s="98"/>
      <c r="L115" s="98"/>
      <c r="M115" s="98"/>
      <c r="N115" s="98"/>
      <c r="O115" s="99" t="s">
        <v>48</v>
      </c>
    </row>
    <row r="116" spans="3:15" x14ac:dyDescent="0.25">
      <c r="C116" s="97" t="s">
        <v>35</v>
      </c>
      <c r="D116" s="98" t="s">
        <v>17</v>
      </c>
      <c r="E116" s="98">
        <v>2045</v>
      </c>
      <c r="F116" s="98" t="s">
        <v>30</v>
      </c>
      <c r="G116" s="98"/>
      <c r="H116" s="104">
        <f t="shared" si="6"/>
        <v>6.7293660334440175E-2</v>
      </c>
      <c r="I116" s="98"/>
      <c r="J116" s="98" t="s">
        <v>45</v>
      </c>
      <c r="K116" s="98"/>
      <c r="L116" s="98"/>
      <c r="M116" s="98"/>
      <c r="N116" s="98"/>
      <c r="O116" s="99" t="s">
        <v>48</v>
      </c>
    </row>
    <row r="117" spans="3:15" x14ac:dyDescent="0.25">
      <c r="C117" s="100" t="s">
        <v>35</v>
      </c>
      <c r="D117" s="101" t="s">
        <v>17</v>
      </c>
      <c r="E117" s="101">
        <v>2050</v>
      </c>
      <c r="F117" s="101" t="s">
        <v>30</v>
      </c>
      <c r="G117" s="101"/>
      <c r="H117" s="108">
        <f t="shared" si="6"/>
        <v>6.7107626410048637E-2</v>
      </c>
      <c r="I117" s="101"/>
      <c r="J117" s="101" t="s">
        <v>45</v>
      </c>
      <c r="K117" s="101"/>
      <c r="L117" s="101"/>
      <c r="M117" s="101"/>
      <c r="N117" s="101"/>
      <c r="O117" s="102" t="s">
        <v>48</v>
      </c>
    </row>
    <row r="118" spans="3:15" x14ac:dyDescent="0.25">
      <c r="C118" s="94" t="s">
        <v>35</v>
      </c>
      <c r="D118" s="95" t="s">
        <v>17</v>
      </c>
      <c r="E118" s="95">
        <v>2019</v>
      </c>
      <c r="F118" s="95" t="s">
        <v>30</v>
      </c>
      <c r="G118" s="95"/>
      <c r="H118" s="109">
        <f>+E44-H70</f>
        <v>3.856021418019483E-4</v>
      </c>
      <c r="I118" s="95"/>
      <c r="J118" s="95" t="s">
        <v>45</v>
      </c>
      <c r="K118" s="95"/>
      <c r="L118" s="95"/>
      <c r="M118" s="95"/>
      <c r="N118" s="95"/>
      <c r="O118" s="96" t="s">
        <v>50</v>
      </c>
    </row>
    <row r="119" spans="3:15" x14ac:dyDescent="0.25">
      <c r="C119" s="97" t="s">
        <v>35</v>
      </c>
      <c r="D119" s="98" t="s">
        <v>17</v>
      </c>
      <c r="E119" s="98">
        <v>2020</v>
      </c>
      <c r="F119" s="98" t="s">
        <v>30</v>
      </c>
      <c r="G119" s="98"/>
      <c r="H119" s="105">
        <f t="shared" ref="H119:H125" si="7">+E45-H71</f>
        <v>4.0993082795561138E-4</v>
      </c>
      <c r="I119" s="98"/>
      <c r="J119" s="98" t="s">
        <v>45</v>
      </c>
      <c r="K119" s="98"/>
      <c r="L119" s="98"/>
      <c r="M119" s="98"/>
      <c r="N119" s="98"/>
      <c r="O119" s="99" t="s">
        <v>50</v>
      </c>
    </row>
    <row r="120" spans="3:15" x14ac:dyDescent="0.25">
      <c r="C120" s="97" t="s">
        <v>35</v>
      </c>
      <c r="D120" s="98" t="s">
        <v>17</v>
      </c>
      <c r="E120" s="98">
        <v>2025</v>
      </c>
      <c r="F120" s="98" t="s">
        <v>30</v>
      </c>
      <c r="G120" s="98"/>
      <c r="H120" s="105">
        <f>+E46-H72</f>
        <v>3.9667519594648124E-4</v>
      </c>
      <c r="I120" s="98"/>
      <c r="J120" s="98" t="s">
        <v>45</v>
      </c>
      <c r="K120" s="98"/>
      <c r="L120" s="98"/>
      <c r="M120" s="98"/>
      <c r="N120" s="98"/>
      <c r="O120" s="99" t="s">
        <v>50</v>
      </c>
    </row>
    <row r="121" spans="3:15" x14ac:dyDescent="0.25">
      <c r="C121" s="97" t="s">
        <v>35</v>
      </c>
      <c r="D121" s="98" t="s">
        <v>17</v>
      </c>
      <c r="E121" s="98">
        <v>2030</v>
      </c>
      <c r="F121" s="98" t="s">
        <v>30</v>
      </c>
      <c r="G121" s="98"/>
      <c r="H121" s="105">
        <f t="shared" si="7"/>
        <v>3.873176346016402E-4</v>
      </c>
      <c r="I121" s="98"/>
      <c r="J121" s="98" t="s">
        <v>45</v>
      </c>
      <c r="K121" s="98"/>
      <c r="L121" s="98"/>
      <c r="M121" s="98"/>
      <c r="N121" s="98"/>
      <c r="O121" s="99" t="s">
        <v>50</v>
      </c>
    </row>
    <row r="122" spans="3:15" x14ac:dyDescent="0.25">
      <c r="C122" s="97" t="s">
        <v>35</v>
      </c>
      <c r="D122" s="98" t="s">
        <v>17</v>
      </c>
      <c r="E122" s="98">
        <v>2035</v>
      </c>
      <c r="F122" s="98" t="s">
        <v>30</v>
      </c>
      <c r="G122" s="98"/>
      <c r="H122" s="105">
        <f t="shared" si="7"/>
        <v>3.8039816162562315E-4</v>
      </c>
      <c r="I122" s="98"/>
      <c r="J122" s="98" t="s">
        <v>45</v>
      </c>
      <c r="K122" s="98"/>
      <c r="L122" s="98"/>
      <c r="M122" s="98"/>
      <c r="N122" s="98"/>
      <c r="O122" s="99" t="s">
        <v>50</v>
      </c>
    </row>
    <row r="123" spans="3:15" x14ac:dyDescent="0.25">
      <c r="C123" s="97" t="s">
        <v>35</v>
      </c>
      <c r="D123" s="98" t="s">
        <v>17</v>
      </c>
      <c r="E123" s="98">
        <v>2040</v>
      </c>
      <c r="F123" s="98" t="s">
        <v>30</v>
      </c>
      <c r="G123" s="98"/>
      <c r="H123" s="105">
        <f t="shared" si="7"/>
        <v>3.7560436375586904E-4</v>
      </c>
      <c r="I123" s="98"/>
      <c r="J123" s="98" t="s">
        <v>45</v>
      </c>
      <c r="K123" s="98"/>
      <c r="L123" s="98"/>
      <c r="M123" s="98"/>
      <c r="N123" s="98"/>
      <c r="O123" s="99" t="s">
        <v>50</v>
      </c>
    </row>
    <row r="124" spans="3:15" x14ac:dyDescent="0.25">
      <c r="C124" s="97" t="s">
        <v>35</v>
      </c>
      <c r="D124" s="98" t="s">
        <v>17</v>
      </c>
      <c r="E124" s="98">
        <v>2045</v>
      </c>
      <c r="F124" s="98" t="s">
        <v>30</v>
      </c>
      <c r="G124" s="98"/>
      <c r="H124" s="105">
        <f t="shared" si="7"/>
        <v>3.7237492655631515E-4</v>
      </c>
      <c r="I124" s="98"/>
      <c r="J124" s="98" t="s">
        <v>45</v>
      </c>
      <c r="K124" s="98"/>
      <c r="L124" s="98"/>
      <c r="M124" s="98"/>
      <c r="N124" s="98"/>
      <c r="O124" s="99" t="s">
        <v>50</v>
      </c>
    </row>
    <row r="125" spans="3:15" x14ac:dyDescent="0.25">
      <c r="C125" s="100" t="s">
        <v>35</v>
      </c>
      <c r="D125" s="101" t="s">
        <v>17</v>
      </c>
      <c r="E125" s="101">
        <v>2050</v>
      </c>
      <c r="F125" s="101" t="s">
        <v>30</v>
      </c>
      <c r="G125" s="101"/>
      <c r="H125" s="110">
        <f t="shared" si="7"/>
        <v>3.7043110191395216E-4</v>
      </c>
      <c r="I125" s="101"/>
      <c r="J125" s="101" t="s">
        <v>45</v>
      </c>
      <c r="K125" s="101"/>
      <c r="L125" s="101"/>
      <c r="M125" s="101"/>
      <c r="N125" s="101"/>
      <c r="O125" s="102" t="s">
        <v>50</v>
      </c>
    </row>
    <row r="126" spans="3:15" x14ac:dyDescent="0.25">
      <c r="C126" s="94" t="s">
        <v>35</v>
      </c>
      <c r="D126" s="95" t="s">
        <v>17</v>
      </c>
      <c r="E126" s="95">
        <v>2019</v>
      </c>
      <c r="F126" s="95" t="s">
        <v>30</v>
      </c>
      <c r="G126" s="95"/>
      <c r="H126" s="103">
        <f>+F44-H78</f>
        <v>2.2305121817528528E-3</v>
      </c>
      <c r="I126" s="95"/>
      <c r="J126" s="95" t="s">
        <v>57</v>
      </c>
      <c r="K126" s="95"/>
      <c r="L126" s="95"/>
      <c r="M126" s="95"/>
      <c r="N126" s="95"/>
      <c r="O126" s="96" t="s">
        <v>48</v>
      </c>
    </row>
    <row r="127" spans="3:15" x14ac:dyDescent="0.25">
      <c r="C127" s="97" t="s">
        <v>35</v>
      </c>
      <c r="D127" s="98" t="s">
        <v>17</v>
      </c>
      <c r="E127" s="98">
        <v>2020</v>
      </c>
      <c r="F127" s="98" t="s">
        <v>30</v>
      </c>
      <c r="G127" s="98"/>
      <c r="H127" s="104">
        <f t="shared" ref="H127:H133" si="8">+F45-H79</f>
        <v>2.0727654987758061E-3</v>
      </c>
      <c r="I127" s="98"/>
      <c r="J127" s="98" t="s">
        <v>57</v>
      </c>
      <c r="K127" s="98"/>
      <c r="L127" s="98"/>
      <c r="M127" s="98"/>
      <c r="N127" s="98"/>
      <c r="O127" s="99" t="s">
        <v>48</v>
      </c>
    </row>
    <row r="128" spans="3:15" x14ac:dyDescent="0.25">
      <c r="C128" s="97" t="s">
        <v>35</v>
      </c>
      <c r="D128" s="98" t="s">
        <v>17</v>
      </c>
      <c r="E128" s="98">
        <v>2025</v>
      </c>
      <c r="F128" s="98" t="s">
        <v>30</v>
      </c>
      <c r="G128" s="98"/>
      <c r="H128" s="104">
        <f t="shared" si="8"/>
        <v>2.1478539767021618E-3</v>
      </c>
      <c r="I128" s="98"/>
      <c r="J128" s="98" t="s">
        <v>57</v>
      </c>
      <c r="K128" s="98"/>
      <c r="L128" s="98"/>
      <c r="M128" s="98"/>
      <c r="N128" s="98"/>
      <c r="O128" s="99" t="s">
        <v>48</v>
      </c>
    </row>
    <row r="129" spans="3:15" x14ac:dyDescent="0.25">
      <c r="C129" s="97" t="s">
        <v>35</v>
      </c>
      <c r="D129" s="98" t="s">
        <v>17</v>
      </c>
      <c r="E129" s="98">
        <v>2030</v>
      </c>
      <c r="F129" s="98" t="s">
        <v>30</v>
      </c>
      <c r="G129" s="98"/>
      <c r="H129" s="104">
        <f t="shared" si="8"/>
        <v>2.1444447517062898E-3</v>
      </c>
      <c r="I129" s="98"/>
      <c r="J129" s="98" t="s">
        <v>57</v>
      </c>
      <c r="K129" s="98"/>
      <c r="L129" s="98"/>
      <c r="M129" s="98"/>
      <c r="N129" s="98"/>
      <c r="O129" s="99" t="s">
        <v>48</v>
      </c>
    </row>
    <row r="130" spans="3:15" x14ac:dyDescent="0.25">
      <c r="C130" s="97" t="s">
        <v>35</v>
      </c>
      <c r="D130" s="98" t="s">
        <v>17</v>
      </c>
      <c r="E130" s="98">
        <v>2035</v>
      </c>
      <c r="F130" s="98" t="s">
        <v>30</v>
      </c>
      <c r="G130" s="98"/>
      <c r="H130" s="104">
        <f t="shared" si="8"/>
        <v>2.0972000594459451E-3</v>
      </c>
      <c r="I130" s="98"/>
      <c r="J130" s="98" t="s">
        <v>57</v>
      </c>
      <c r="K130" s="98"/>
      <c r="L130" s="98"/>
      <c r="M130" s="98"/>
      <c r="N130" s="98"/>
      <c r="O130" s="99" t="s">
        <v>48</v>
      </c>
    </row>
    <row r="131" spans="3:15" x14ac:dyDescent="0.25">
      <c r="C131" s="97" t="s">
        <v>35</v>
      </c>
      <c r="D131" s="98" t="s">
        <v>17</v>
      </c>
      <c r="E131" s="98">
        <v>2040</v>
      </c>
      <c r="F131" s="98" t="s">
        <v>30</v>
      </c>
      <c r="G131" s="98"/>
      <c r="H131" s="104">
        <f t="shared" si="8"/>
        <v>2.039497306540447E-3</v>
      </c>
      <c r="I131" s="98"/>
      <c r="J131" s="98" t="s">
        <v>57</v>
      </c>
      <c r="K131" s="98"/>
      <c r="L131" s="98"/>
      <c r="M131" s="98"/>
      <c r="N131" s="98"/>
      <c r="O131" s="99" t="s">
        <v>48</v>
      </c>
    </row>
    <row r="132" spans="3:15" x14ac:dyDescent="0.25">
      <c r="C132" s="97" t="s">
        <v>35</v>
      </c>
      <c r="D132" s="98" t="s">
        <v>17</v>
      </c>
      <c r="E132" s="98">
        <v>2045</v>
      </c>
      <c r="F132" s="98" t="s">
        <v>30</v>
      </c>
      <c r="G132" s="98"/>
      <c r="H132" s="104">
        <f t="shared" si="8"/>
        <v>2.0031805659687374E-3</v>
      </c>
      <c r="I132" s="98"/>
      <c r="J132" s="98" t="s">
        <v>57</v>
      </c>
      <c r="K132" s="98"/>
      <c r="L132" s="98"/>
      <c r="M132" s="98"/>
      <c r="N132" s="98"/>
      <c r="O132" s="99" t="s">
        <v>48</v>
      </c>
    </row>
    <row r="133" spans="3:15" x14ac:dyDescent="0.25">
      <c r="C133" s="100" t="s">
        <v>35</v>
      </c>
      <c r="D133" s="101" t="s">
        <v>17</v>
      </c>
      <c r="E133" s="101">
        <v>2050</v>
      </c>
      <c r="F133" s="101" t="s">
        <v>30</v>
      </c>
      <c r="G133" s="101"/>
      <c r="H133" s="108">
        <f t="shared" si="8"/>
        <v>1.9767208533010561E-3</v>
      </c>
      <c r="I133" s="101"/>
      <c r="J133" s="101" t="s">
        <v>57</v>
      </c>
      <c r="K133" s="101"/>
      <c r="L133" s="101"/>
      <c r="M133" s="101"/>
      <c r="N133" s="101"/>
      <c r="O133" s="102" t="s">
        <v>48</v>
      </c>
    </row>
    <row r="134" spans="3:15" x14ac:dyDescent="0.25">
      <c r="C134" s="94" t="s">
        <v>35</v>
      </c>
      <c r="D134" s="95" t="s">
        <v>17</v>
      </c>
      <c r="E134" s="95">
        <v>2019</v>
      </c>
      <c r="F134" s="95" t="s">
        <v>30</v>
      </c>
      <c r="G134" s="95"/>
      <c r="H134" s="103">
        <f>+G44-H86</f>
        <v>1.1946657494881201E-4</v>
      </c>
      <c r="I134" s="95"/>
      <c r="J134" s="95" t="s">
        <v>57</v>
      </c>
      <c r="K134" s="95"/>
      <c r="L134" s="95"/>
      <c r="M134" s="95"/>
      <c r="N134" s="95"/>
      <c r="O134" s="96" t="s">
        <v>50</v>
      </c>
    </row>
    <row r="135" spans="3:15" x14ac:dyDescent="0.25">
      <c r="C135" s="97" t="s">
        <v>35</v>
      </c>
      <c r="D135" s="98" t="s">
        <v>17</v>
      </c>
      <c r="E135" s="98">
        <v>2020</v>
      </c>
      <c r="F135" s="98" t="s">
        <v>30</v>
      </c>
      <c r="G135" s="98"/>
      <c r="H135" s="104">
        <f t="shared" ref="H135:H140" si="9">+G45-H87</f>
        <v>9.2535630032186504E-5</v>
      </c>
      <c r="I135" s="98"/>
      <c r="J135" s="98" t="s">
        <v>57</v>
      </c>
      <c r="K135" s="98"/>
      <c r="L135" s="98"/>
      <c r="M135" s="98"/>
      <c r="N135" s="98"/>
      <c r="O135" s="99" t="s">
        <v>50</v>
      </c>
    </row>
    <row r="136" spans="3:15" x14ac:dyDescent="0.25">
      <c r="C136" s="97" t="s">
        <v>35</v>
      </c>
      <c r="D136" s="98" t="s">
        <v>17</v>
      </c>
      <c r="E136" s="98">
        <v>2025</v>
      </c>
      <c r="F136" s="98" t="s">
        <v>30</v>
      </c>
      <c r="G136" s="98"/>
      <c r="H136" s="104">
        <f t="shared" si="9"/>
        <v>9.5362028371448948E-5</v>
      </c>
      <c r="I136" s="98"/>
      <c r="J136" s="98" t="s">
        <v>57</v>
      </c>
      <c r="K136" s="98"/>
      <c r="L136" s="98"/>
      <c r="M136" s="98"/>
      <c r="N136" s="98"/>
      <c r="O136" s="99" t="s">
        <v>50</v>
      </c>
    </row>
    <row r="137" spans="3:15" x14ac:dyDescent="0.25">
      <c r="C137" s="97" t="s">
        <v>35</v>
      </c>
      <c r="D137" s="98" t="s">
        <v>17</v>
      </c>
      <c r="E137" s="98">
        <v>2030</v>
      </c>
      <c r="F137" s="98" t="s">
        <v>30</v>
      </c>
      <c r="G137" s="98"/>
      <c r="H137" s="104">
        <f t="shared" si="9"/>
        <v>9.4555417616941969E-5</v>
      </c>
      <c r="I137" s="98"/>
      <c r="J137" s="98" t="s">
        <v>57</v>
      </c>
      <c r="K137" s="98"/>
      <c r="L137" s="98"/>
      <c r="M137" s="98"/>
      <c r="N137" s="98"/>
      <c r="O137" s="99" t="s">
        <v>50</v>
      </c>
    </row>
    <row r="138" spans="3:15" x14ac:dyDescent="0.25">
      <c r="C138" s="97" t="s">
        <v>35</v>
      </c>
      <c r="D138" s="98" t="s">
        <v>17</v>
      </c>
      <c r="E138" s="98">
        <v>2035</v>
      </c>
      <c r="F138" s="98" t="s">
        <v>30</v>
      </c>
      <c r="G138" s="98"/>
      <c r="H138" s="104">
        <f t="shared" si="9"/>
        <v>9.1309114051888298E-5</v>
      </c>
      <c r="I138" s="98"/>
      <c r="J138" s="98" t="s">
        <v>57</v>
      </c>
      <c r="K138" s="98"/>
      <c r="L138" s="98"/>
      <c r="M138" s="98"/>
      <c r="N138" s="98"/>
      <c r="O138" s="99" t="s">
        <v>50</v>
      </c>
    </row>
    <row r="139" spans="3:15" x14ac:dyDescent="0.25">
      <c r="C139" s="97" t="s">
        <v>35</v>
      </c>
      <c r="D139" s="98" t="s">
        <v>17</v>
      </c>
      <c r="E139" s="98">
        <v>2040</v>
      </c>
      <c r="F139" s="98" t="s">
        <v>30</v>
      </c>
      <c r="G139" s="98"/>
      <c r="H139" s="104">
        <f t="shared" si="9"/>
        <v>8.7596123085140068E-5</v>
      </c>
      <c r="I139" s="98"/>
      <c r="J139" s="98" t="s">
        <v>57</v>
      </c>
      <c r="K139" s="98"/>
      <c r="L139" s="98"/>
      <c r="M139" s="98"/>
      <c r="N139" s="98"/>
      <c r="O139" s="99" t="s">
        <v>50</v>
      </c>
    </row>
    <row r="140" spans="3:15" x14ac:dyDescent="0.25">
      <c r="C140" s="97" t="s">
        <v>35</v>
      </c>
      <c r="D140" s="98" t="s">
        <v>17</v>
      </c>
      <c r="E140" s="98">
        <v>2045</v>
      </c>
      <c r="F140" s="98" t="s">
        <v>30</v>
      </c>
      <c r="G140" s="98"/>
      <c r="H140" s="104">
        <f t="shared" si="9"/>
        <v>8.5397511319100202E-5</v>
      </c>
      <c r="I140" s="98"/>
      <c r="J140" s="98" t="s">
        <v>57</v>
      </c>
      <c r="K140" s="98"/>
      <c r="L140" s="98"/>
      <c r="M140" s="98"/>
      <c r="N140" s="98"/>
      <c r="O140" s="99" t="s">
        <v>50</v>
      </c>
    </row>
    <row r="141" spans="3:15" x14ac:dyDescent="0.25">
      <c r="C141" s="100" t="s">
        <v>35</v>
      </c>
      <c r="D141" s="101" t="s">
        <v>17</v>
      </c>
      <c r="E141" s="101">
        <v>2050</v>
      </c>
      <c r="F141" s="101" t="s">
        <v>30</v>
      </c>
      <c r="G141" s="101"/>
      <c r="H141" s="108">
        <f>+G51-H93</f>
        <v>8.3974521541194894E-5</v>
      </c>
      <c r="I141" s="101"/>
      <c r="J141" s="101" t="s">
        <v>57</v>
      </c>
      <c r="K141" s="101"/>
      <c r="L141" s="101"/>
      <c r="M141" s="101"/>
      <c r="N141" s="101"/>
      <c r="O141" s="102" t="s">
        <v>50</v>
      </c>
    </row>
    <row r="142" spans="3:15" x14ac:dyDescent="0.25">
      <c r="C142" s="94" t="s">
        <v>35</v>
      </c>
      <c r="D142" s="95" t="s">
        <v>17</v>
      </c>
      <c r="E142" s="95">
        <v>2019</v>
      </c>
      <c r="F142" s="95" t="s">
        <v>30</v>
      </c>
      <c r="G142" s="95"/>
      <c r="H142" s="103">
        <f>+H44-H94</f>
        <v>3.9857899708616196E-2</v>
      </c>
      <c r="I142" s="95"/>
      <c r="J142" s="95" t="s">
        <v>63</v>
      </c>
      <c r="K142" s="95"/>
      <c r="L142" s="95"/>
      <c r="M142" s="95"/>
      <c r="N142" s="95"/>
      <c r="O142" s="96" t="s">
        <v>48</v>
      </c>
    </row>
    <row r="143" spans="3:15" x14ac:dyDescent="0.25">
      <c r="C143" s="97" t="s">
        <v>35</v>
      </c>
      <c r="D143" s="98" t="s">
        <v>17</v>
      </c>
      <c r="E143" s="98">
        <v>2020</v>
      </c>
      <c r="F143" s="98" t="s">
        <v>30</v>
      </c>
      <c r="G143" s="98"/>
      <c r="H143" s="104">
        <f t="shared" ref="H143:H149" si="10">+H45-H95</f>
        <v>4.0165939062874467E-2</v>
      </c>
      <c r="I143" s="98"/>
      <c r="J143" s="98" t="s">
        <v>63</v>
      </c>
      <c r="K143" s="98"/>
      <c r="L143" s="98"/>
      <c r="M143" s="98"/>
      <c r="N143" s="98"/>
      <c r="O143" s="99" t="s">
        <v>48</v>
      </c>
    </row>
    <row r="144" spans="3:15" x14ac:dyDescent="0.25">
      <c r="C144" s="97" t="s">
        <v>35</v>
      </c>
      <c r="D144" s="98" t="s">
        <v>17</v>
      </c>
      <c r="E144" s="98">
        <v>2025</v>
      </c>
      <c r="F144" s="98" t="s">
        <v>30</v>
      </c>
      <c r="G144" s="98"/>
      <c r="H144" s="104">
        <f t="shared" si="10"/>
        <v>4.0285501102027721E-2</v>
      </c>
      <c r="I144" s="98"/>
      <c r="J144" s="98" t="s">
        <v>63</v>
      </c>
      <c r="K144" s="98"/>
      <c r="L144" s="98"/>
      <c r="M144" s="98"/>
      <c r="N144" s="98"/>
      <c r="O144" s="99" t="s">
        <v>48</v>
      </c>
    </row>
    <row r="145" spans="3:15" x14ac:dyDescent="0.25">
      <c r="C145" s="97" t="s">
        <v>35</v>
      </c>
      <c r="D145" s="98" t="s">
        <v>17</v>
      </c>
      <c r="E145" s="98">
        <v>2030</v>
      </c>
      <c r="F145" s="98" t="s">
        <v>30</v>
      </c>
      <c r="G145" s="98"/>
      <c r="H145" s="104">
        <f t="shared" si="10"/>
        <v>4.0069982142060423E-2</v>
      </c>
      <c r="I145" s="98"/>
      <c r="J145" s="98" t="s">
        <v>63</v>
      </c>
      <c r="K145" s="98"/>
      <c r="L145" s="98"/>
      <c r="M145" s="98"/>
      <c r="N145" s="98"/>
      <c r="O145" s="99" t="s">
        <v>48</v>
      </c>
    </row>
    <row r="146" spans="3:15" x14ac:dyDescent="0.25">
      <c r="C146" s="97" t="s">
        <v>35</v>
      </c>
      <c r="D146" s="98" t="s">
        <v>17</v>
      </c>
      <c r="E146" s="98">
        <v>2035</v>
      </c>
      <c r="F146" s="98" t="s">
        <v>30</v>
      </c>
      <c r="G146" s="98"/>
      <c r="H146" s="104">
        <f t="shared" si="10"/>
        <v>3.9026660008961989E-2</v>
      </c>
      <c r="I146" s="98"/>
      <c r="J146" s="98" t="s">
        <v>63</v>
      </c>
      <c r="K146" s="98"/>
      <c r="L146" s="98"/>
      <c r="M146" s="98"/>
      <c r="N146" s="98"/>
      <c r="O146" s="99" t="s">
        <v>48</v>
      </c>
    </row>
    <row r="147" spans="3:15" x14ac:dyDescent="0.25">
      <c r="C147" s="97" t="s">
        <v>35</v>
      </c>
      <c r="D147" s="98" t="s">
        <v>17</v>
      </c>
      <c r="E147" s="98">
        <v>2040</v>
      </c>
      <c r="F147" s="98" t="s">
        <v>30</v>
      </c>
      <c r="G147" s="98"/>
      <c r="H147" s="104">
        <f t="shared" si="10"/>
        <v>3.6910176504274417E-2</v>
      </c>
      <c r="I147" s="98"/>
      <c r="J147" s="98" t="s">
        <v>63</v>
      </c>
      <c r="K147" s="98"/>
      <c r="L147" s="98"/>
      <c r="M147" s="98"/>
      <c r="N147" s="98"/>
      <c r="O147" s="99" t="s">
        <v>48</v>
      </c>
    </row>
    <row r="148" spans="3:15" x14ac:dyDescent="0.25">
      <c r="C148" s="97" t="s">
        <v>35</v>
      </c>
      <c r="D148" s="98" t="s">
        <v>17</v>
      </c>
      <c r="E148" s="98">
        <v>2045</v>
      </c>
      <c r="F148" s="98" t="s">
        <v>30</v>
      </c>
      <c r="G148" s="98"/>
      <c r="H148" s="104">
        <f t="shared" si="10"/>
        <v>3.3812456560357584E-2</v>
      </c>
      <c r="I148" s="98"/>
      <c r="J148" s="98" t="s">
        <v>63</v>
      </c>
      <c r="K148" s="98"/>
      <c r="L148" s="98"/>
      <c r="M148" s="98"/>
      <c r="N148" s="98"/>
      <c r="O148" s="99" t="s">
        <v>48</v>
      </c>
    </row>
    <row r="149" spans="3:15" x14ac:dyDescent="0.25">
      <c r="C149" s="100" t="s">
        <v>35</v>
      </c>
      <c r="D149" s="101" t="s">
        <v>17</v>
      </c>
      <c r="E149" s="101">
        <v>2050</v>
      </c>
      <c r="F149" s="101" t="s">
        <v>30</v>
      </c>
      <c r="G149" s="101"/>
      <c r="H149" s="108">
        <f t="shared" si="10"/>
        <v>3.0550979335348449E-2</v>
      </c>
      <c r="I149" s="101"/>
      <c r="J149" s="101" t="s">
        <v>63</v>
      </c>
      <c r="K149" s="101"/>
      <c r="L149" s="101"/>
      <c r="M149" s="101"/>
      <c r="N149" s="101"/>
      <c r="O149" s="102" t="s">
        <v>48</v>
      </c>
    </row>
    <row r="150" spans="3:15" x14ac:dyDescent="0.25">
      <c r="C150" s="94" t="s">
        <v>35</v>
      </c>
      <c r="D150" s="95" t="s">
        <v>17</v>
      </c>
      <c r="E150" s="95">
        <v>2019</v>
      </c>
      <c r="F150" s="95" t="s">
        <v>30</v>
      </c>
      <c r="G150" s="95"/>
      <c r="H150" s="103">
        <f>+I44-H102</f>
        <v>2.4944602281420036E-2</v>
      </c>
      <c r="I150" s="95"/>
      <c r="J150" s="95" t="s">
        <v>63</v>
      </c>
      <c r="K150" s="95"/>
      <c r="L150" s="95"/>
      <c r="M150" s="95"/>
      <c r="N150" s="95"/>
      <c r="O150" s="96" t="s">
        <v>50</v>
      </c>
    </row>
    <row r="151" spans="3:15" x14ac:dyDescent="0.25">
      <c r="C151" s="97" t="s">
        <v>35</v>
      </c>
      <c r="D151" s="98" t="s">
        <v>17</v>
      </c>
      <c r="E151" s="98">
        <v>2020</v>
      </c>
      <c r="F151" s="98" t="s">
        <v>30</v>
      </c>
      <c r="G151" s="98"/>
      <c r="H151" s="104">
        <f t="shared" ref="H151:H157" si="11">+I45-H103</f>
        <v>2.4969881307596198E-2</v>
      </c>
      <c r="I151" s="98"/>
      <c r="J151" s="98" t="s">
        <v>63</v>
      </c>
      <c r="K151" s="98"/>
      <c r="L151" s="98"/>
      <c r="M151" s="98"/>
      <c r="N151" s="98"/>
      <c r="O151" s="99" t="s">
        <v>50</v>
      </c>
    </row>
    <row r="152" spans="3:15" x14ac:dyDescent="0.25">
      <c r="C152" s="97" t="s">
        <v>35</v>
      </c>
      <c r="D152" s="98" t="s">
        <v>17</v>
      </c>
      <c r="E152" s="98">
        <v>2025</v>
      </c>
      <c r="F152" s="98" t="s">
        <v>30</v>
      </c>
      <c r="G152" s="98"/>
      <c r="H152" s="104">
        <f t="shared" si="11"/>
        <v>2.4590831019415671E-2</v>
      </c>
      <c r="I152" s="98"/>
      <c r="J152" s="98" t="s">
        <v>63</v>
      </c>
      <c r="K152" s="98"/>
      <c r="L152" s="98"/>
      <c r="M152" s="98"/>
      <c r="N152" s="98"/>
      <c r="O152" s="99" t="s">
        <v>50</v>
      </c>
    </row>
    <row r="153" spans="3:15" x14ac:dyDescent="0.25">
      <c r="C153" s="97" t="s">
        <v>35</v>
      </c>
      <c r="D153" s="98" t="s">
        <v>17</v>
      </c>
      <c r="E153" s="98">
        <v>2030</v>
      </c>
      <c r="F153" s="98" t="s">
        <v>30</v>
      </c>
      <c r="G153" s="98"/>
      <c r="H153" s="104">
        <f t="shared" si="11"/>
        <v>2.3786592897410919E-2</v>
      </c>
      <c r="I153" s="98"/>
      <c r="J153" s="98" t="s">
        <v>63</v>
      </c>
      <c r="K153" s="98"/>
      <c r="L153" s="98"/>
      <c r="M153" s="98"/>
      <c r="N153" s="98"/>
      <c r="O153" s="99" t="s">
        <v>50</v>
      </c>
    </row>
    <row r="154" spans="3:15" x14ac:dyDescent="0.25">
      <c r="C154" s="97" t="s">
        <v>35</v>
      </c>
      <c r="D154" s="98" t="s">
        <v>17</v>
      </c>
      <c r="E154" s="98">
        <v>2035</v>
      </c>
      <c r="F154" s="98" t="s">
        <v>30</v>
      </c>
      <c r="G154" s="98"/>
      <c r="H154" s="104">
        <f t="shared" si="11"/>
        <v>2.2743204117925409E-2</v>
      </c>
      <c r="I154" s="98"/>
      <c r="J154" s="98" t="s">
        <v>63</v>
      </c>
      <c r="K154" s="98"/>
      <c r="L154" s="98"/>
      <c r="M154" s="98"/>
      <c r="N154" s="98"/>
      <c r="O154" s="99" t="s">
        <v>50</v>
      </c>
    </row>
    <row r="155" spans="3:15" x14ac:dyDescent="0.25">
      <c r="C155" s="97" t="s">
        <v>35</v>
      </c>
      <c r="D155" s="98" t="s">
        <v>17</v>
      </c>
      <c r="E155" s="98">
        <v>2040</v>
      </c>
      <c r="F155" s="98" t="s">
        <v>30</v>
      </c>
      <c r="G155" s="98"/>
      <c r="H155" s="104">
        <f t="shared" si="11"/>
        <v>2.1535996333336804E-2</v>
      </c>
      <c r="I155" s="98"/>
      <c r="J155" s="98" t="s">
        <v>63</v>
      </c>
      <c r="K155" s="98"/>
      <c r="L155" s="98"/>
      <c r="M155" s="98"/>
      <c r="N155" s="98"/>
      <c r="O155" s="99" t="s">
        <v>50</v>
      </c>
    </row>
    <row r="156" spans="3:15" x14ac:dyDescent="0.25">
      <c r="C156" s="97" t="s">
        <v>35</v>
      </c>
      <c r="D156" s="98" t="s">
        <v>17</v>
      </c>
      <c r="E156" s="98">
        <v>2045</v>
      </c>
      <c r="F156" s="98" t="s">
        <v>30</v>
      </c>
      <c r="G156" s="98"/>
      <c r="H156" s="104">
        <f t="shared" si="11"/>
        <v>2.0405347918105499E-2</v>
      </c>
      <c r="I156" s="98"/>
      <c r="J156" s="98" t="s">
        <v>63</v>
      </c>
      <c r="K156" s="98"/>
      <c r="L156" s="98"/>
      <c r="M156" s="98"/>
      <c r="N156" s="98"/>
      <c r="O156" s="99" t="s">
        <v>50</v>
      </c>
    </row>
    <row r="157" spans="3:15" x14ac:dyDescent="0.25">
      <c r="C157" s="100" t="s">
        <v>35</v>
      </c>
      <c r="D157" s="101" t="s">
        <v>17</v>
      </c>
      <c r="E157" s="101">
        <v>2050</v>
      </c>
      <c r="F157" s="101" t="s">
        <v>30</v>
      </c>
      <c r="G157" s="101"/>
      <c r="H157" s="108">
        <f t="shared" si="11"/>
        <v>1.9366743167810452E-2</v>
      </c>
      <c r="I157" s="101"/>
      <c r="J157" s="101" t="s">
        <v>63</v>
      </c>
      <c r="K157" s="101"/>
      <c r="L157" s="101"/>
      <c r="M157" s="101"/>
      <c r="N157" s="101"/>
      <c r="O157" s="102" t="s">
        <v>50</v>
      </c>
    </row>
    <row r="158" spans="3:15" x14ac:dyDescent="0.25">
      <c r="F158" s="111"/>
      <c r="G158" s="111"/>
      <c r="H158" s="111"/>
      <c r="I158" s="111"/>
      <c r="J158" s="111"/>
    </row>
    <row r="159" spans="3:15" x14ac:dyDescent="0.25">
      <c r="F159" s="111"/>
      <c r="G159" s="111"/>
      <c r="H159" s="111"/>
      <c r="I159" s="111"/>
      <c r="J159" s="111"/>
    </row>
    <row r="160" spans="3:15" x14ac:dyDescent="0.25">
      <c r="F160" s="111"/>
      <c r="G160" s="111"/>
      <c r="H160" s="111"/>
      <c r="I160" s="111"/>
      <c r="J160" s="111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Data</vt:lpstr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2022-11-04T19:16:09Z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